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715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-退汇" sheetId="9" r:id="rId5"/>
    <sheet name="调节明细" sheetId="11" r:id="rId6"/>
    <sheet name="HIS退" sheetId="5" r:id="rId7"/>
    <sheet name="HIS解" sheetId="32" r:id="rId8"/>
    <sheet name="自助退" sheetId="18" r:id="rId9"/>
    <sheet name="银行退" sheetId="28" r:id="rId10"/>
    <sheet name="网银退汇" sheetId="30" r:id="rId11"/>
  </sheets>
  <definedNames>
    <definedName name="_xlnm._FilterDatabase" localSheetId="7" hidden="1">HIS解!$A$1:$L$168</definedName>
    <definedName name="_xlnm._FilterDatabase" localSheetId="6" hidden="1">HIS退!$A$1:$K$1350</definedName>
    <definedName name="_xlnm._FilterDatabase" localSheetId="10" hidden="1">网银退汇!$A$1:$M$220</definedName>
    <definedName name="_xlnm._FilterDatabase" localSheetId="9" hidden="1">银行退!$A$1:$V$1296</definedName>
    <definedName name="_xlnm._FilterDatabase" localSheetId="8" hidden="1">自助退!$A$1:$W$1377</definedName>
  </definedNames>
  <calcPr calcId="162913" concurrentCalc="0"/>
</workbook>
</file>

<file path=xl/calcChain.xml><?xml version="1.0" encoding="utf-8"?>
<calcChain xmlns="http://schemas.openxmlformats.org/spreadsheetml/2006/main">
  <c r="B255" i="9" l="1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361" i="18"/>
  <c r="W362" i="18"/>
  <c r="W363" i="18"/>
  <c r="W364" i="18"/>
  <c r="W365" i="18"/>
  <c r="W366" i="18"/>
  <c r="W367" i="18"/>
  <c r="W368" i="18"/>
  <c r="W369" i="18"/>
  <c r="W370" i="18"/>
  <c r="W371" i="18"/>
  <c r="W372" i="18"/>
  <c r="W373" i="18"/>
  <c r="W374" i="18"/>
  <c r="W375" i="18"/>
  <c r="W376" i="18"/>
  <c r="W377" i="18"/>
  <c r="W378" i="18"/>
  <c r="W379" i="18"/>
  <c r="W380" i="18"/>
  <c r="W381" i="18"/>
  <c r="W382" i="18"/>
  <c r="W383" i="18"/>
  <c r="W384" i="18"/>
  <c r="W385" i="18"/>
  <c r="W386" i="18"/>
  <c r="W387" i="18"/>
  <c r="W388" i="18"/>
  <c r="W389" i="18"/>
  <c r="W390" i="18"/>
  <c r="W391" i="18"/>
  <c r="W392" i="18"/>
  <c r="W393" i="18"/>
  <c r="W394" i="18"/>
  <c r="W395" i="18"/>
  <c r="W396" i="18"/>
  <c r="W397" i="18"/>
  <c r="W398" i="18"/>
  <c r="W399" i="18"/>
  <c r="W400" i="18"/>
  <c r="W401" i="18"/>
  <c r="W402" i="18"/>
  <c r="W403" i="18"/>
  <c r="W404" i="18"/>
  <c r="W405" i="18"/>
  <c r="W406" i="18"/>
  <c r="W407" i="18"/>
  <c r="W408" i="18"/>
  <c r="W409" i="18"/>
  <c r="W410" i="18"/>
  <c r="W411" i="18"/>
  <c r="W412" i="18"/>
  <c r="W413" i="18"/>
  <c r="W414" i="18"/>
  <c r="W415" i="18"/>
  <c r="W416" i="18"/>
  <c r="W417" i="18"/>
  <c r="W418" i="18"/>
  <c r="W419" i="18"/>
  <c r="W420" i="18"/>
  <c r="W421" i="18"/>
  <c r="W422" i="18"/>
  <c r="W423" i="18"/>
  <c r="W424" i="18"/>
  <c r="W425" i="18"/>
  <c r="W426" i="18"/>
  <c r="W427" i="18"/>
  <c r="W428" i="18"/>
  <c r="W429" i="18"/>
  <c r="W430" i="18"/>
  <c r="W431" i="18"/>
  <c r="W432" i="18"/>
  <c r="W433" i="18"/>
  <c r="W434" i="18"/>
  <c r="W435" i="18"/>
  <c r="W436" i="18"/>
  <c r="W437" i="18"/>
  <c r="W438" i="18"/>
  <c r="W439" i="18"/>
  <c r="W440" i="18"/>
  <c r="W441" i="18"/>
  <c r="W442" i="18"/>
  <c r="W443" i="18"/>
  <c r="W444" i="18"/>
  <c r="W445" i="18"/>
  <c r="W446" i="18"/>
  <c r="W447" i="18"/>
  <c r="W448" i="18"/>
  <c r="W449" i="18"/>
  <c r="W450" i="18"/>
  <c r="W451" i="18"/>
  <c r="W452" i="18"/>
  <c r="W453" i="18"/>
  <c r="W454" i="18"/>
  <c r="W455" i="18"/>
  <c r="W456" i="18"/>
  <c r="W457" i="18"/>
  <c r="W458" i="18"/>
  <c r="W459" i="18"/>
  <c r="W460" i="18"/>
  <c r="W461" i="18"/>
  <c r="W462" i="18"/>
  <c r="W463" i="18"/>
  <c r="W464" i="18"/>
  <c r="W465" i="18"/>
  <c r="W466" i="18"/>
  <c r="W467" i="18"/>
  <c r="W468" i="18"/>
  <c r="W469" i="18"/>
  <c r="W470" i="18"/>
  <c r="W471" i="18"/>
  <c r="W472" i="18"/>
  <c r="W473" i="18"/>
  <c r="W474" i="18"/>
  <c r="W475" i="18"/>
  <c r="W476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W556" i="18"/>
  <c r="W557" i="18"/>
  <c r="W558" i="18"/>
  <c r="W559" i="18"/>
  <c r="W560" i="18"/>
  <c r="W561" i="18"/>
  <c r="W562" i="18"/>
  <c r="W563" i="18"/>
  <c r="W564" i="18"/>
  <c r="W565" i="18"/>
  <c r="W566" i="18"/>
  <c r="W567" i="18"/>
  <c r="W568" i="18"/>
  <c r="W569" i="18"/>
  <c r="W570" i="18"/>
  <c r="W571" i="18"/>
  <c r="W572" i="18"/>
  <c r="W573" i="18"/>
  <c r="W574" i="18"/>
  <c r="W575" i="18"/>
  <c r="W576" i="18"/>
  <c r="W577" i="18"/>
  <c r="W578" i="18"/>
  <c r="W579" i="18"/>
  <c r="W580" i="18"/>
  <c r="W581" i="18"/>
  <c r="W582" i="18"/>
  <c r="W583" i="18"/>
  <c r="W584" i="18"/>
  <c r="W585" i="18"/>
  <c r="W586" i="18"/>
  <c r="W587" i="18"/>
  <c r="W588" i="18"/>
  <c r="W589" i="18"/>
  <c r="W590" i="18"/>
  <c r="W591" i="18"/>
  <c r="W592" i="18"/>
  <c r="W593" i="18"/>
  <c r="W594" i="18"/>
  <c r="W595" i="18"/>
  <c r="W596" i="18"/>
  <c r="W597" i="18"/>
  <c r="W598" i="18"/>
  <c r="W599" i="18"/>
  <c r="W600" i="18"/>
  <c r="W601" i="18"/>
  <c r="W602" i="18"/>
  <c r="W603" i="18"/>
  <c r="W604" i="18"/>
  <c r="W605" i="18"/>
  <c r="W606" i="18"/>
  <c r="W607" i="18"/>
  <c r="W608" i="18"/>
  <c r="W609" i="18"/>
  <c r="W610" i="18"/>
  <c r="W611" i="18"/>
  <c r="W612" i="18"/>
  <c r="W613" i="18"/>
  <c r="W614" i="18"/>
  <c r="W615" i="18"/>
  <c r="W616" i="18"/>
  <c r="W617" i="18"/>
  <c r="W618" i="18"/>
  <c r="W619" i="18"/>
  <c r="W620" i="18"/>
  <c r="W621" i="18"/>
  <c r="W622" i="18"/>
  <c r="W623" i="18"/>
  <c r="W624" i="18"/>
  <c r="W625" i="18"/>
  <c r="W626" i="18"/>
  <c r="W627" i="18"/>
  <c r="W628" i="18"/>
  <c r="W629" i="18"/>
  <c r="W630" i="18"/>
  <c r="W631" i="18"/>
  <c r="W632" i="18"/>
  <c r="W633" i="18"/>
  <c r="W634" i="18"/>
  <c r="W635" i="18"/>
  <c r="W636" i="18"/>
  <c r="W637" i="18"/>
  <c r="W638" i="18"/>
  <c r="W639" i="18"/>
  <c r="W640" i="18"/>
  <c r="W641" i="18"/>
  <c r="W642" i="18"/>
  <c r="W643" i="18"/>
  <c r="W644" i="18"/>
  <c r="W645" i="18"/>
  <c r="W646" i="18"/>
  <c r="W647" i="18"/>
  <c r="W648" i="18"/>
  <c r="W649" i="18"/>
  <c r="W650" i="18"/>
  <c r="W651" i="18"/>
  <c r="W652" i="18"/>
  <c r="W653" i="18"/>
  <c r="W654" i="18"/>
  <c r="W655" i="18"/>
  <c r="W656" i="18"/>
  <c r="W657" i="18"/>
  <c r="W658" i="18"/>
  <c r="W659" i="18"/>
  <c r="W660" i="18"/>
  <c r="W661" i="18"/>
  <c r="W662" i="18"/>
  <c r="W663" i="18"/>
  <c r="W664" i="18"/>
  <c r="W665" i="18"/>
  <c r="W666" i="18"/>
  <c r="W667" i="18"/>
  <c r="W668" i="18"/>
  <c r="W669" i="18"/>
  <c r="W670" i="18"/>
  <c r="W671" i="18"/>
  <c r="W672" i="18"/>
  <c r="W673" i="18"/>
  <c r="W674" i="18"/>
  <c r="W675" i="18"/>
  <c r="W676" i="18"/>
  <c r="W677" i="18"/>
  <c r="W678" i="18"/>
  <c r="W679" i="18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W719" i="18"/>
  <c r="W720" i="18"/>
  <c r="W721" i="18"/>
  <c r="W722" i="18"/>
  <c r="W723" i="18"/>
  <c r="W724" i="18"/>
  <c r="W725" i="18"/>
  <c r="W726" i="18"/>
  <c r="W727" i="18"/>
  <c r="W728" i="18"/>
  <c r="W729" i="18"/>
  <c r="W730" i="18"/>
  <c r="W731" i="18"/>
  <c r="W732" i="18"/>
  <c r="W733" i="18"/>
  <c r="W734" i="18"/>
  <c r="W735" i="18"/>
  <c r="W736" i="18"/>
  <c r="W737" i="18"/>
  <c r="W738" i="18"/>
  <c r="W739" i="18"/>
  <c r="W740" i="18"/>
  <c r="W741" i="18"/>
  <c r="W742" i="18"/>
  <c r="W743" i="18"/>
  <c r="W744" i="18"/>
  <c r="W745" i="18"/>
  <c r="W746" i="18"/>
  <c r="W747" i="18"/>
  <c r="W748" i="18"/>
  <c r="W749" i="18"/>
  <c r="W750" i="18"/>
  <c r="W751" i="18"/>
  <c r="W752" i="18"/>
  <c r="W753" i="18"/>
  <c r="W754" i="18"/>
  <c r="W755" i="18"/>
  <c r="W756" i="18"/>
  <c r="W757" i="18"/>
  <c r="W758" i="18"/>
  <c r="W759" i="18"/>
  <c r="W760" i="18"/>
  <c r="W761" i="18"/>
  <c r="W762" i="18"/>
  <c r="W763" i="18"/>
  <c r="W764" i="18"/>
  <c r="W765" i="18"/>
  <c r="W766" i="18"/>
  <c r="W767" i="18"/>
  <c r="W768" i="18"/>
  <c r="W769" i="18"/>
  <c r="W770" i="18"/>
  <c r="W771" i="18"/>
  <c r="W772" i="18"/>
  <c r="W773" i="18"/>
  <c r="W774" i="18"/>
  <c r="W775" i="18"/>
  <c r="W776" i="18"/>
  <c r="W777" i="18"/>
  <c r="W778" i="18"/>
  <c r="W779" i="18"/>
  <c r="W780" i="18"/>
  <c r="W781" i="18"/>
  <c r="W782" i="18"/>
  <c r="W783" i="18"/>
  <c r="W784" i="18"/>
  <c r="W785" i="18"/>
  <c r="W786" i="18"/>
  <c r="W787" i="18"/>
  <c r="W788" i="18"/>
  <c r="W789" i="18"/>
  <c r="W790" i="18"/>
  <c r="W791" i="18"/>
  <c r="W792" i="18"/>
  <c r="W793" i="18"/>
  <c r="W794" i="18"/>
  <c r="W795" i="18"/>
  <c r="W796" i="18"/>
  <c r="W797" i="18"/>
  <c r="W798" i="18"/>
  <c r="W799" i="18"/>
  <c r="W800" i="18"/>
  <c r="W801" i="18"/>
  <c r="W802" i="18"/>
  <c r="W803" i="18"/>
  <c r="W804" i="18"/>
  <c r="W805" i="18"/>
  <c r="W806" i="18"/>
  <c r="W807" i="18"/>
  <c r="W808" i="18"/>
  <c r="W809" i="18"/>
  <c r="W810" i="18"/>
  <c r="W811" i="18"/>
  <c r="W812" i="18"/>
  <c r="W813" i="18"/>
  <c r="W814" i="18"/>
  <c r="W815" i="18"/>
  <c r="W816" i="18"/>
  <c r="W817" i="18"/>
  <c r="W818" i="18"/>
  <c r="W819" i="18"/>
  <c r="W820" i="18"/>
  <c r="W821" i="18"/>
  <c r="W822" i="18"/>
  <c r="W823" i="18"/>
  <c r="W824" i="18"/>
  <c r="W825" i="18"/>
  <c r="W826" i="18"/>
  <c r="W827" i="18"/>
  <c r="W828" i="18"/>
  <c r="W829" i="18"/>
  <c r="W830" i="18"/>
  <c r="W831" i="18"/>
  <c r="W832" i="18"/>
  <c r="W833" i="18"/>
  <c r="W834" i="18"/>
  <c r="W835" i="18"/>
  <c r="W836" i="18"/>
  <c r="W837" i="18"/>
  <c r="W838" i="18"/>
  <c r="W839" i="18"/>
  <c r="W840" i="18"/>
  <c r="W841" i="18"/>
  <c r="W842" i="18"/>
  <c r="W843" i="18"/>
  <c r="W844" i="18"/>
  <c r="W845" i="18"/>
  <c r="W846" i="18"/>
  <c r="W847" i="18"/>
  <c r="W848" i="18"/>
  <c r="W849" i="18"/>
  <c r="W850" i="18"/>
  <c r="W851" i="18"/>
  <c r="W852" i="18"/>
  <c r="W853" i="18"/>
  <c r="W854" i="18"/>
  <c r="W855" i="18"/>
  <c r="W856" i="18"/>
  <c r="W857" i="18"/>
  <c r="W858" i="18"/>
  <c r="W859" i="18"/>
  <c r="W860" i="18"/>
  <c r="W861" i="18"/>
  <c r="W862" i="18"/>
  <c r="W863" i="18"/>
  <c r="W864" i="18"/>
  <c r="W865" i="18"/>
  <c r="W866" i="18"/>
  <c r="W867" i="18"/>
  <c r="W868" i="18"/>
  <c r="W869" i="18"/>
  <c r="W870" i="18"/>
  <c r="W871" i="18"/>
  <c r="W872" i="18"/>
  <c r="W873" i="18"/>
  <c r="W874" i="18"/>
  <c r="W875" i="18"/>
  <c r="W876" i="18"/>
  <c r="W877" i="18"/>
  <c r="W878" i="18"/>
  <c r="W879" i="18"/>
  <c r="W880" i="18"/>
  <c r="W881" i="18"/>
  <c r="W882" i="18"/>
  <c r="W883" i="18"/>
  <c r="W884" i="18"/>
  <c r="W885" i="18"/>
  <c r="W886" i="18"/>
  <c r="W887" i="18"/>
  <c r="W888" i="18"/>
  <c r="W889" i="18"/>
  <c r="W890" i="18"/>
  <c r="W891" i="18"/>
  <c r="W892" i="18"/>
  <c r="W893" i="18"/>
  <c r="W894" i="18"/>
  <c r="W895" i="18"/>
  <c r="W896" i="18"/>
  <c r="W897" i="18"/>
  <c r="W898" i="18"/>
  <c r="W899" i="18"/>
  <c r="W900" i="18"/>
  <c r="W901" i="18"/>
  <c r="W902" i="18"/>
  <c r="W903" i="18"/>
  <c r="W904" i="18"/>
  <c r="W905" i="18"/>
  <c r="W906" i="18"/>
  <c r="W907" i="18"/>
  <c r="W908" i="18"/>
  <c r="W909" i="18"/>
  <c r="W910" i="18"/>
  <c r="W911" i="18"/>
  <c r="W912" i="18"/>
  <c r="W913" i="18"/>
  <c r="W914" i="18"/>
  <c r="W915" i="18"/>
  <c r="W916" i="18"/>
  <c r="W917" i="18"/>
  <c r="W918" i="18"/>
  <c r="W919" i="18"/>
  <c r="W920" i="18"/>
  <c r="W921" i="18"/>
  <c r="W922" i="18"/>
  <c r="W923" i="18"/>
  <c r="W924" i="18"/>
  <c r="W925" i="18"/>
  <c r="W926" i="18"/>
  <c r="W927" i="18"/>
  <c r="W928" i="18"/>
  <c r="W929" i="18"/>
  <c r="W930" i="18"/>
  <c r="W931" i="18"/>
  <c r="W932" i="18"/>
  <c r="W933" i="18"/>
  <c r="W934" i="18"/>
  <c r="W935" i="18"/>
  <c r="W936" i="18"/>
  <c r="W937" i="18"/>
  <c r="W938" i="18"/>
  <c r="W939" i="18"/>
  <c r="W940" i="18"/>
  <c r="W941" i="18"/>
  <c r="W942" i="18"/>
  <c r="W943" i="18"/>
  <c r="W944" i="18"/>
  <c r="W945" i="18"/>
  <c r="W946" i="18"/>
  <c r="W947" i="18"/>
  <c r="W948" i="18"/>
  <c r="W949" i="18"/>
  <c r="W950" i="18"/>
  <c r="W951" i="18"/>
  <c r="W952" i="18"/>
  <c r="W953" i="18"/>
  <c r="W954" i="18"/>
  <c r="W955" i="18"/>
  <c r="W956" i="18"/>
  <c r="W957" i="18"/>
  <c r="W958" i="18"/>
  <c r="W959" i="18"/>
  <c r="W960" i="18"/>
  <c r="W961" i="18"/>
  <c r="W962" i="18"/>
  <c r="W963" i="18"/>
  <c r="W964" i="18"/>
  <c r="W965" i="18"/>
  <c r="W966" i="18"/>
  <c r="W967" i="18"/>
  <c r="W968" i="18"/>
  <c r="W969" i="18"/>
  <c r="W970" i="18"/>
  <c r="W971" i="18"/>
  <c r="W972" i="18"/>
  <c r="W973" i="18"/>
  <c r="W974" i="18"/>
  <c r="W975" i="18"/>
  <c r="W976" i="18"/>
  <c r="W977" i="18"/>
  <c r="W978" i="18"/>
  <c r="W979" i="18"/>
  <c r="W980" i="18"/>
  <c r="W981" i="18"/>
  <c r="W982" i="18"/>
  <c r="W983" i="18"/>
  <c r="W984" i="18"/>
  <c r="W985" i="18"/>
  <c r="W986" i="18"/>
  <c r="W987" i="18"/>
  <c r="W988" i="18"/>
  <c r="W989" i="18"/>
  <c r="W990" i="18"/>
  <c r="W991" i="18"/>
  <c r="W992" i="18"/>
  <c r="W993" i="18"/>
  <c r="W994" i="18"/>
  <c r="W995" i="18"/>
  <c r="W996" i="18"/>
  <c r="W997" i="18"/>
  <c r="W998" i="18"/>
  <c r="W999" i="18"/>
  <c r="W1000" i="18"/>
  <c r="W1001" i="18"/>
  <c r="W1002" i="18"/>
  <c r="W1003" i="18"/>
  <c r="W1004" i="18"/>
  <c r="W1005" i="18"/>
  <c r="W1006" i="18"/>
  <c r="W1007" i="18"/>
  <c r="W1008" i="18"/>
  <c r="W1009" i="18"/>
  <c r="W1010" i="18"/>
  <c r="W1011" i="18"/>
  <c r="W1012" i="18"/>
  <c r="W1013" i="18"/>
  <c r="W1014" i="18"/>
  <c r="W1015" i="18"/>
  <c r="W1016" i="18"/>
  <c r="W1017" i="18"/>
  <c r="W1018" i="18"/>
  <c r="W1019" i="18"/>
  <c r="W1020" i="18"/>
  <c r="W1021" i="18"/>
  <c r="W1022" i="18"/>
  <c r="W1023" i="18"/>
  <c r="W1024" i="18"/>
  <c r="W1025" i="18"/>
  <c r="W1026" i="18"/>
  <c r="W1027" i="18"/>
  <c r="W1028" i="18"/>
  <c r="W1029" i="18"/>
  <c r="W1030" i="18"/>
  <c r="W1031" i="18"/>
  <c r="W1032" i="18"/>
  <c r="W1033" i="18"/>
  <c r="W1034" i="18"/>
  <c r="W1035" i="18"/>
  <c r="W1036" i="18"/>
  <c r="W1037" i="18"/>
  <c r="W1038" i="18"/>
  <c r="W1039" i="18"/>
  <c r="W1040" i="18"/>
  <c r="W1041" i="18"/>
  <c r="W1042" i="18"/>
  <c r="W1043" i="18"/>
  <c r="W1044" i="18"/>
  <c r="W1045" i="18"/>
  <c r="W1046" i="18"/>
  <c r="W1047" i="18"/>
  <c r="W1048" i="18"/>
  <c r="W1049" i="18"/>
  <c r="W1050" i="18"/>
  <c r="W1051" i="18"/>
  <c r="W1052" i="18"/>
  <c r="W1053" i="18"/>
  <c r="W1054" i="18"/>
  <c r="W1055" i="18"/>
  <c r="W1056" i="18"/>
  <c r="W1057" i="18"/>
  <c r="W1058" i="18"/>
  <c r="W1059" i="18"/>
  <c r="W1060" i="18"/>
  <c r="W1061" i="18"/>
  <c r="W1062" i="18"/>
  <c r="W1063" i="18"/>
  <c r="W1064" i="18"/>
  <c r="W1065" i="18"/>
  <c r="W1066" i="18"/>
  <c r="W1067" i="18"/>
  <c r="W1068" i="18"/>
  <c r="W1069" i="18"/>
  <c r="W1070" i="18"/>
  <c r="W1071" i="18"/>
  <c r="W1072" i="18"/>
  <c r="W1073" i="18"/>
  <c r="W1074" i="18"/>
  <c r="W1075" i="18"/>
  <c r="W1076" i="18"/>
  <c r="W1077" i="18"/>
  <c r="W1078" i="18"/>
  <c r="W1079" i="18"/>
  <c r="W1080" i="18"/>
  <c r="W1081" i="18"/>
  <c r="W1082" i="18"/>
  <c r="W1083" i="18"/>
  <c r="W1084" i="18"/>
  <c r="W1085" i="18"/>
  <c r="W1086" i="18"/>
  <c r="W1087" i="18"/>
  <c r="W1088" i="18"/>
  <c r="W1089" i="18"/>
  <c r="W1090" i="18"/>
  <c r="W1091" i="18"/>
  <c r="W1092" i="18"/>
  <c r="W1093" i="18"/>
  <c r="W1094" i="18"/>
  <c r="W1095" i="18"/>
  <c r="W1096" i="18"/>
  <c r="W1097" i="18"/>
  <c r="W1098" i="18"/>
  <c r="W1099" i="18"/>
  <c r="W1100" i="18"/>
  <c r="W1101" i="18"/>
  <c r="W1102" i="18"/>
  <c r="W1103" i="18"/>
  <c r="W1104" i="18"/>
  <c r="W1105" i="18"/>
  <c r="W1106" i="18"/>
  <c r="W1107" i="18"/>
  <c r="W1108" i="18"/>
  <c r="W1109" i="18"/>
  <c r="W1110" i="18"/>
  <c r="W1111" i="18"/>
  <c r="W1112" i="18"/>
  <c r="W1113" i="18"/>
  <c r="W1114" i="18"/>
  <c r="W1115" i="18"/>
  <c r="W1116" i="18"/>
  <c r="W1117" i="18"/>
  <c r="W1118" i="18"/>
  <c r="W1119" i="18"/>
  <c r="W1120" i="18"/>
  <c r="W1121" i="18"/>
  <c r="W1122" i="18"/>
  <c r="W1123" i="18"/>
  <c r="W1124" i="18"/>
  <c r="W1125" i="18"/>
  <c r="W1126" i="18"/>
  <c r="W1127" i="18"/>
  <c r="W1128" i="18"/>
  <c r="W1129" i="18"/>
  <c r="W1130" i="18"/>
  <c r="W1131" i="18"/>
  <c r="W1132" i="18"/>
  <c r="W1133" i="18"/>
  <c r="W1134" i="18"/>
  <c r="W1135" i="18"/>
  <c r="W1136" i="18"/>
  <c r="W1137" i="18"/>
  <c r="W1138" i="18"/>
  <c r="W1139" i="18"/>
  <c r="W1140" i="18"/>
  <c r="W1141" i="18"/>
  <c r="W1142" i="18"/>
  <c r="W1143" i="18"/>
  <c r="W1144" i="18"/>
  <c r="W1145" i="18"/>
  <c r="W1146" i="18"/>
  <c r="W1147" i="18"/>
  <c r="W1148" i="18"/>
  <c r="W1149" i="18"/>
  <c r="W1150" i="18"/>
  <c r="W1151" i="18"/>
  <c r="W1152" i="18"/>
  <c r="W1153" i="18"/>
  <c r="W1154" i="18"/>
  <c r="W1155" i="18"/>
  <c r="W1156" i="18"/>
  <c r="W1157" i="18"/>
  <c r="W1158" i="18"/>
  <c r="W1159" i="18"/>
  <c r="W1160" i="18"/>
  <c r="W1161" i="18"/>
  <c r="W1162" i="18"/>
  <c r="W1163" i="18"/>
  <c r="W1164" i="18"/>
  <c r="W1165" i="18"/>
  <c r="W1166" i="18"/>
  <c r="W1167" i="18"/>
  <c r="W1168" i="18"/>
  <c r="W1169" i="18"/>
  <c r="W1170" i="18"/>
  <c r="W1171" i="18"/>
  <c r="W1172" i="18"/>
  <c r="W1173" i="18"/>
  <c r="W1174" i="18"/>
  <c r="W1175" i="18"/>
  <c r="W1176" i="18"/>
  <c r="W1177" i="18"/>
  <c r="W1178" i="18"/>
  <c r="W1179" i="18"/>
  <c r="W1180" i="18"/>
  <c r="W1181" i="18"/>
  <c r="W1182" i="18"/>
  <c r="W1183" i="18"/>
  <c r="W1184" i="18"/>
  <c r="W1185" i="18"/>
  <c r="W1186" i="18"/>
  <c r="W1187" i="18"/>
  <c r="W1188" i="18"/>
  <c r="W1189" i="18"/>
  <c r="W1190" i="18"/>
  <c r="W1191" i="18"/>
  <c r="W1192" i="18"/>
  <c r="W1193" i="18"/>
  <c r="W1194" i="18"/>
  <c r="W1195" i="18"/>
  <c r="W1196" i="18"/>
  <c r="W1197" i="18"/>
  <c r="W1198" i="18"/>
  <c r="W1199" i="18"/>
  <c r="W1200" i="18"/>
  <c r="W1201" i="18"/>
  <c r="W1202" i="18"/>
  <c r="W1203" i="18"/>
  <c r="W1204" i="18"/>
  <c r="W1205" i="18"/>
  <c r="W1206" i="18"/>
  <c r="W1207" i="18"/>
  <c r="W1208" i="18"/>
  <c r="W1209" i="18"/>
  <c r="W1210" i="18"/>
  <c r="W1211" i="18"/>
  <c r="W1212" i="18"/>
  <c r="W1213" i="18"/>
  <c r="W1214" i="18"/>
  <c r="W1215" i="18"/>
  <c r="W1216" i="18"/>
  <c r="W1217" i="18"/>
  <c r="W1218" i="18"/>
  <c r="W1219" i="18"/>
  <c r="W1220" i="18"/>
  <c r="W1221" i="18"/>
  <c r="W1222" i="18"/>
  <c r="W1223" i="18"/>
  <c r="W1224" i="18"/>
  <c r="W1225" i="18"/>
  <c r="W1226" i="18"/>
  <c r="W1227" i="18"/>
  <c r="W1228" i="18"/>
  <c r="W1229" i="18"/>
  <c r="W1230" i="18"/>
  <c r="W1231" i="18"/>
  <c r="W1232" i="18"/>
  <c r="W1233" i="18"/>
  <c r="W1234" i="18"/>
  <c r="W1235" i="18"/>
  <c r="W1236" i="18"/>
  <c r="W1237" i="18"/>
  <c r="W1238" i="18"/>
  <c r="W1239" i="18"/>
  <c r="W1240" i="18"/>
  <c r="W1241" i="18"/>
  <c r="W1242" i="18"/>
  <c r="W1243" i="18"/>
  <c r="W1244" i="18"/>
  <c r="W1245" i="18"/>
  <c r="W1246" i="18"/>
  <c r="W1247" i="18"/>
  <c r="W1248" i="18"/>
  <c r="W1249" i="18"/>
  <c r="W1250" i="18"/>
  <c r="W1251" i="18"/>
  <c r="W1252" i="18"/>
  <c r="W1253" i="18"/>
  <c r="W1254" i="18"/>
  <c r="W1255" i="18"/>
  <c r="W1256" i="18"/>
  <c r="W1257" i="18"/>
  <c r="W1258" i="18"/>
  <c r="W1259" i="18"/>
  <c r="W1260" i="18"/>
  <c r="W1261" i="18"/>
  <c r="W1262" i="18"/>
  <c r="W1263" i="18"/>
  <c r="W1264" i="18"/>
  <c r="W1265" i="18"/>
  <c r="W1266" i="18"/>
  <c r="W1267" i="18"/>
  <c r="W1268" i="18"/>
  <c r="W1269" i="18"/>
  <c r="W1270" i="18"/>
  <c r="W1271" i="18"/>
  <c r="W1272" i="18"/>
  <c r="W1273" i="18"/>
  <c r="W1274" i="18"/>
  <c r="W1275" i="18"/>
  <c r="W1276" i="18"/>
  <c r="W1277" i="18"/>
  <c r="W1278" i="18"/>
  <c r="W1279" i="18"/>
  <c r="W1280" i="18"/>
  <c r="W1281" i="18"/>
  <c r="W1282" i="18"/>
  <c r="W1283" i="18"/>
  <c r="W1284" i="18"/>
  <c r="W1285" i="18"/>
  <c r="W1286" i="18"/>
  <c r="W1287" i="18"/>
  <c r="W1288" i="18"/>
  <c r="W1289" i="18"/>
  <c r="W1290" i="18"/>
  <c r="W1291" i="18"/>
  <c r="W1292" i="18"/>
  <c r="W1293" i="18"/>
  <c r="W1294" i="18"/>
  <c r="W1295" i="18"/>
  <c r="W1296" i="18"/>
  <c r="W1297" i="18"/>
  <c r="W1298" i="18"/>
  <c r="W1299" i="18"/>
  <c r="W1300" i="18"/>
  <c r="W1301" i="18"/>
  <c r="W1302" i="18"/>
  <c r="W1303" i="18"/>
  <c r="W1304" i="18"/>
  <c r="W1305" i="18"/>
  <c r="W1306" i="18"/>
  <c r="W1307" i="18"/>
  <c r="W1308" i="18"/>
  <c r="W1309" i="18"/>
  <c r="W1310" i="18"/>
  <c r="W1311" i="18"/>
  <c r="W1312" i="18"/>
  <c r="W1313" i="18"/>
  <c r="W1314" i="18"/>
  <c r="W1315" i="18"/>
  <c r="W1316" i="18"/>
  <c r="W1317" i="18"/>
  <c r="W1318" i="18"/>
  <c r="W1319" i="18"/>
  <c r="W1320" i="18"/>
  <c r="W1321" i="18"/>
  <c r="W1322" i="18"/>
  <c r="W1323" i="18"/>
  <c r="W1324" i="18"/>
  <c r="W1325" i="18"/>
  <c r="W1326" i="18"/>
  <c r="W1327" i="18"/>
  <c r="W1328" i="18"/>
  <c r="W1329" i="18"/>
  <c r="W1330" i="18"/>
  <c r="W1331" i="18"/>
  <c r="W1332" i="18"/>
  <c r="W1333" i="18"/>
  <c r="W1334" i="18"/>
  <c r="W1335" i="18"/>
  <c r="W1336" i="18"/>
  <c r="W1337" i="18"/>
  <c r="W1338" i="18"/>
  <c r="W1339" i="18"/>
  <c r="W1340" i="18"/>
  <c r="W1341" i="18"/>
  <c r="W1342" i="18"/>
  <c r="W1343" i="18"/>
  <c r="W1344" i="18"/>
  <c r="W1345" i="18"/>
  <c r="W1346" i="18"/>
  <c r="W1347" i="18"/>
  <c r="W1348" i="18"/>
  <c r="W1349" i="18"/>
  <c r="W1350" i="18"/>
  <c r="W1351" i="18"/>
  <c r="W1352" i="18"/>
  <c r="W1353" i="18"/>
  <c r="W1354" i="18"/>
  <c r="W1355" i="18"/>
  <c r="W1356" i="18"/>
  <c r="W1357" i="18"/>
  <c r="W1358" i="18"/>
  <c r="W1359" i="18"/>
  <c r="W1360" i="18"/>
  <c r="W1361" i="18"/>
  <c r="W1362" i="18"/>
  <c r="W1363" i="18"/>
  <c r="W1364" i="18"/>
  <c r="W1365" i="18"/>
  <c r="W1366" i="18"/>
  <c r="W1367" i="18"/>
  <c r="W1368" i="18"/>
  <c r="W1369" i="18"/>
  <c r="W1370" i="18"/>
  <c r="W1371" i="18"/>
  <c r="W1372" i="18"/>
  <c r="W1373" i="18"/>
  <c r="W1374" i="18"/>
  <c r="W1375" i="18"/>
  <c r="W1376" i="18"/>
  <c r="W1377" i="18"/>
  <c r="W2" i="18"/>
  <c r="U9" i="18"/>
  <c r="U10" i="18"/>
  <c r="U11" i="18"/>
  <c r="U42" i="18"/>
  <c r="U44" i="18"/>
  <c r="U45" i="18"/>
  <c r="U47" i="18"/>
  <c r="U48" i="18"/>
  <c r="U52" i="18"/>
  <c r="U53" i="18"/>
  <c r="U59" i="18"/>
  <c r="U62" i="18"/>
  <c r="U63" i="18"/>
  <c r="U74" i="18"/>
  <c r="U77" i="18"/>
  <c r="U78" i="18"/>
  <c r="U82" i="18"/>
  <c r="U90" i="18"/>
  <c r="U92" i="18"/>
  <c r="U95" i="18"/>
  <c r="U96" i="18"/>
  <c r="U108" i="18"/>
  <c r="U114" i="18"/>
  <c r="U115" i="18"/>
  <c r="U116" i="18"/>
  <c r="U121" i="18"/>
  <c r="U122" i="18"/>
  <c r="U130" i="18"/>
  <c r="U131" i="18"/>
  <c r="U132" i="18"/>
  <c r="U133" i="18"/>
  <c r="U135" i="18"/>
  <c r="U136" i="18"/>
  <c r="U153" i="18"/>
  <c r="U154" i="18"/>
  <c r="U162" i="18"/>
  <c r="U163" i="18"/>
  <c r="U164" i="18"/>
  <c r="U165" i="18"/>
  <c r="U166" i="18"/>
  <c r="U169" i="18"/>
  <c r="U170" i="18"/>
  <c r="U173" i="18"/>
  <c r="U174" i="18"/>
  <c r="U183" i="18"/>
  <c r="U185" i="18"/>
  <c r="U194" i="18"/>
  <c r="U195" i="18"/>
  <c r="U205" i="18"/>
  <c r="U206" i="18"/>
  <c r="U208" i="18"/>
  <c r="U212" i="18"/>
  <c r="U219" i="18"/>
  <c r="U220" i="18"/>
  <c r="U223" i="18"/>
  <c r="U224" i="18"/>
  <c r="U225" i="18"/>
  <c r="U226" i="18"/>
  <c r="U227" i="18"/>
  <c r="U229" i="18"/>
  <c r="U230" i="18"/>
  <c r="U232" i="18"/>
  <c r="U233" i="18"/>
  <c r="U234" i="18"/>
  <c r="U238" i="18"/>
  <c r="U239" i="18"/>
  <c r="U240" i="18"/>
  <c r="U241" i="18"/>
  <c r="U242" i="18"/>
  <c r="U247" i="18"/>
  <c r="U248" i="18"/>
  <c r="U253" i="18"/>
  <c r="U256" i="18"/>
  <c r="U258" i="18"/>
  <c r="U259" i="18"/>
  <c r="U261" i="18"/>
  <c r="U703" i="18"/>
  <c r="U705" i="18"/>
  <c r="U800" i="18"/>
  <c r="U805" i="18"/>
  <c r="U959" i="18"/>
  <c r="U1051" i="18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2" i="32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2" i="32"/>
  <c r="I354" i="9"/>
  <c r="E354" i="9"/>
  <c r="B354" i="9"/>
  <c r="E343" i="9"/>
  <c r="B343" i="9"/>
  <c r="E332" i="9"/>
  <c r="B332" i="9"/>
  <c r="E321" i="9"/>
  <c r="B321" i="9"/>
  <c r="E310" i="9"/>
  <c r="B310" i="9"/>
  <c r="E299" i="9"/>
  <c r="B299" i="9"/>
  <c r="E288" i="9"/>
  <c r="B288" i="9"/>
  <c r="E277" i="9"/>
  <c r="B277" i="9"/>
  <c r="E266" i="9"/>
  <c r="B266" i="9"/>
  <c r="E255" i="9"/>
  <c r="E244" i="9"/>
  <c r="B244" i="9"/>
  <c r="E231" i="9"/>
  <c r="B231" i="9"/>
  <c r="E218" i="9"/>
  <c r="B218" i="9"/>
  <c r="E205" i="9"/>
  <c r="B205" i="9"/>
  <c r="E192" i="9"/>
  <c r="B192" i="9"/>
  <c r="E179" i="9"/>
  <c r="B179" i="9"/>
  <c r="E166" i="9"/>
  <c r="B166" i="9"/>
  <c r="E153" i="9"/>
  <c r="B153" i="9"/>
  <c r="E140" i="9"/>
  <c r="B140" i="9"/>
  <c r="E127" i="9"/>
  <c r="B127" i="9"/>
  <c r="E114" i="9"/>
  <c r="B114" i="9"/>
  <c r="E101" i="9"/>
  <c r="B101" i="9"/>
  <c r="E88" i="9"/>
  <c r="B88" i="9"/>
  <c r="E75" i="9"/>
  <c r="B75" i="9"/>
  <c r="E62" i="9"/>
  <c r="B62" i="9"/>
  <c r="E49" i="9"/>
  <c r="B49" i="9"/>
  <c r="E36" i="9"/>
  <c r="B36" i="9"/>
  <c r="I36" i="9"/>
  <c r="E23" i="9"/>
  <c r="B23" i="9"/>
  <c r="I23" i="9"/>
  <c r="E10" i="9"/>
  <c r="B10" i="9"/>
  <c r="I343" i="9"/>
  <c r="I218" i="9"/>
  <c r="I332" i="9"/>
  <c r="I321" i="9"/>
  <c r="I310" i="9"/>
  <c r="I288" i="9"/>
  <c r="I266" i="9"/>
  <c r="I244" i="9"/>
  <c r="I192" i="9"/>
  <c r="I166" i="9"/>
  <c r="I140" i="9"/>
  <c r="I114" i="9"/>
  <c r="I299" i="9"/>
  <c r="I277" i="9"/>
  <c r="I255" i="9"/>
  <c r="I231" i="9"/>
  <c r="I205" i="9"/>
  <c r="I179" i="9"/>
  <c r="I153" i="9"/>
  <c r="I127" i="9"/>
  <c r="I101" i="9"/>
  <c r="I88" i="9"/>
  <c r="I75" i="9"/>
  <c r="I62" i="9"/>
  <c r="I49" i="9"/>
  <c r="I10" i="9"/>
  <c r="T9" i="18"/>
  <c r="T10" i="18"/>
  <c r="T11" i="18"/>
  <c r="T42" i="18"/>
  <c r="T44" i="18"/>
  <c r="T45" i="18"/>
  <c r="T47" i="18"/>
  <c r="T48" i="18"/>
  <c r="T52" i="18"/>
  <c r="T53" i="18"/>
  <c r="T59" i="18"/>
  <c r="T62" i="18"/>
  <c r="T63" i="18"/>
  <c r="T74" i="18"/>
  <c r="T77" i="18"/>
  <c r="T78" i="18"/>
  <c r="T82" i="18"/>
  <c r="T90" i="18"/>
  <c r="T92" i="18"/>
  <c r="T95" i="18"/>
  <c r="T96" i="18"/>
  <c r="T108" i="18"/>
  <c r="T114" i="18"/>
  <c r="T115" i="18"/>
  <c r="T116" i="18"/>
  <c r="T121" i="18"/>
  <c r="T122" i="18"/>
  <c r="T130" i="18"/>
  <c r="T131" i="18"/>
  <c r="T132" i="18"/>
  <c r="T133" i="18"/>
  <c r="T135" i="18"/>
  <c r="T136" i="18"/>
  <c r="T153" i="18"/>
  <c r="T154" i="18"/>
  <c r="T162" i="18"/>
  <c r="T163" i="18"/>
  <c r="T164" i="18"/>
  <c r="T165" i="18"/>
  <c r="T166" i="18"/>
  <c r="T169" i="18"/>
  <c r="T170" i="18"/>
  <c r="T173" i="18"/>
  <c r="T174" i="18"/>
  <c r="T183" i="18"/>
  <c r="T185" i="18"/>
  <c r="T194" i="18"/>
  <c r="T195" i="18"/>
  <c r="T205" i="18"/>
  <c r="T206" i="18"/>
  <c r="T208" i="18"/>
  <c r="T212" i="18"/>
  <c r="T219" i="18"/>
  <c r="T220" i="18"/>
  <c r="T223" i="18"/>
  <c r="T224" i="18"/>
  <c r="T225" i="18"/>
  <c r="T226" i="18"/>
  <c r="T227" i="18"/>
  <c r="T229" i="18"/>
  <c r="T230" i="18"/>
  <c r="T232" i="18"/>
  <c r="T233" i="18"/>
  <c r="T234" i="18"/>
  <c r="T238" i="18"/>
  <c r="T239" i="18"/>
  <c r="T240" i="18"/>
  <c r="T241" i="18"/>
  <c r="T242" i="18"/>
  <c r="T247" i="18"/>
  <c r="T248" i="18"/>
  <c r="T253" i="18"/>
  <c r="T256" i="18"/>
  <c r="T258" i="18"/>
  <c r="T259" i="18"/>
  <c r="T261" i="18"/>
  <c r="T703" i="18"/>
  <c r="T705" i="18"/>
  <c r="T800" i="18"/>
  <c r="T959" i="18"/>
  <c r="T1051" i="18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" i="30"/>
  <c r="H843" i="28"/>
  <c r="H844" i="28"/>
  <c r="H845" i="28"/>
  <c r="H846" i="28"/>
  <c r="H847" i="28"/>
  <c r="H848" i="28"/>
  <c r="H849" i="28"/>
  <c r="H850" i="28"/>
  <c r="H851" i="28"/>
  <c r="H852" i="28"/>
  <c r="H853" i="28"/>
  <c r="H854" i="28"/>
  <c r="H855" i="28"/>
  <c r="H856" i="28"/>
  <c r="H857" i="28"/>
  <c r="H858" i="28"/>
  <c r="H859" i="28"/>
  <c r="H860" i="28"/>
  <c r="H861" i="28"/>
  <c r="U1019" i="18"/>
  <c r="H862" i="28"/>
  <c r="H863" i="28"/>
  <c r="H864" i="28"/>
  <c r="H865" i="28"/>
  <c r="H866" i="28"/>
  <c r="H867" i="28"/>
  <c r="H868" i="28"/>
  <c r="H869" i="28"/>
  <c r="H870" i="28"/>
  <c r="H871" i="28"/>
  <c r="H872" i="28"/>
  <c r="H873" i="28"/>
  <c r="H874" i="28"/>
  <c r="H875" i="28"/>
  <c r="H876" i="28"/>
  <c r="H877" i="28"/>
  <c r="H878" i="28"/>
  <c r="H879" i="28"/>
  <c r="H880" i="28"/>
  <c r="H881" i="28"/>
  <c r="H882" i="28"/>
  <c r="H883" i="28"/>
  <c r="H884" i="28"/>
  <c r="H885" i="28"/>
  <c r="H886" i="28"/>
  <c r="H887" i="28"/>
  <c r="H888" i="28"/>
  <c r="H889" i="28"/>
  <c r="H890" i="28"/>
  <c r="H891" i="28"/>
  <c r="H892" i="28"/>
  <c r="H893" i="28"/>
  <c r="H894" i="28"/>
  <c r="H895" i="28"/>
  <c r="H896" i="28"/>
  <c r="H897" i="28"/>
  <c r="H898" i="28"/>
  <c r="H899" i="28"/>
  <c r="H900" i="28"/>
  <c r="H901" i="28"/>
  <c r="H902" i="28"/>
  <c r="H903" i="28"/>
  <c r="H904" i="28"/>
  <c r="H905" i="28"/>
  <c r="H906" i="28"/>
  <c r="H907" i="28"/>
  <c r="U1073" i="18"/>
  <c r="H908" i="28"/>
  <c r="H909" i="28"/>
  <c r="H910" i="28"/>
  <c r="H911" i="28"/>
  <c r="H912" i="28"/>
  <c r="H913" i="28"/>
  <c r="H914" i="28"/>
  <c r="H915" i="28"/>
  <c r="H916" i="28"/>
  <c r="H917" i="28"/>
  <c r="H918" i="28"/>
  <c r="H919" i="28"/>
  <c r="H920" i="28"/>
  <c r="H921" i="28"/>
  <c r="H922" i="28"/>
  <c r="H923" i="28"/>
  <c r="H924" i="28"/>
  <c r="H925" i="28"/>
  <c r="H926" i="28"/>
  <c r="H927" i="28"/>
  <c r="H928" i="28"/>
  <c r="H929" i="28"/>
  <c r="H930" i="28"/>
  <c r="H931" i="28"/>
  <c r="H932" i="28"/>
  <c r="H933" i="28"/>
  <c r="H934" i="28"/>
  <c r="H935" i="28"/>
  <c r="H936" i="28"/>
  <c r="U1102" i="18"/>
  <c r="H937" i="28"/>
  <c r="H938" i="28"/>
  <c r="H939" i="28"/>
  <c r="H940" i="28"/>
  <c r="H941" i="28"/>
  <c r="H942" i="28"/>
  <c r="H943" i="28"/>
  <c r="H944" i="28"/>
  <c r="H945" i="28"/>
  <c r="H946" i="28"/>
  <c r="H947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964" i="28"/>
  <c r="H965" i="28"/>
  <c r="H966" i="28"/>
  <c r="H967" i="28"/>
  <c r="H968" i="28"/>
  <c r="H969" i="28"/>
  <c r="H970" i="28"/>
  <c r="H971" i="28"/>
  <c r="H972" i="28"/>
  <c r="H973" i="28"/>
  <c r="H974" i="28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U1152" i="1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U1166" i="18"/>
  <c r="H1001" i="28"/>
  <c r="H1002" i="28"/>
  <c r="H1003" i="28"/>
  <c r="H1004" i="28"/>
  <c r="H1005" i="28"/>
  <c r="U1171" i="1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U1184" i="1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1055" i="28"/>
  <c r="H1056" i="28"/>
  <c r="H1057" i="28"/>
  <c r="H1058" i="28"/>
  <c r="H1059" i="28"/>
  <c r="H1060" i="28"/>
  <c r="H1061" i="28"/>
  <c r="H1062" i="28"/>
  <c r="H1063" i="28"/>
  <c r="H1064" i="28"/>
  <c r="H1065" i="28"/>
  <c r="H1066" i="28"/>
  <c r="H1067" i="28"/>
  <c r="H1068" i="28"/>
  <c r="H1069" i="28"/>
  <c r="H1070" i="28"/>
  <c r="H1071" i="28"/>
  <c r="H1072" i="28"/>
  <c r="H1073" i="28"/>
  <c r="H1074" i="28"/>
  <c r="H1075" i="28"/>
  <c r="H1076" i="28"/>
  <c r="H1077" i="28"/>
  <c r="H1078" i="28"/>
  <c r="H1079" i="28"/>
  <c r="H1080" i="28"/>
  <c r="H1081" i="28"/>
  <c r="H1082" i="28"/>
  <c r="H1083" i="28"/>
  <c r="H1084" i="28"/>
  <c r="H1085" i="28"/>
  <c r="H1086" i="28"/>
  <c r="H1087" i="28"/>
  <c r="H1088" i="28"/>
  <c r="H1089" i="28"/>
  <c r="H1090" i="28"/>
  <c r="H1091" i="28"/>
  <c r="H1092" i="28"/>
  <c r="H1093" i="28"/>
  <c r="H1094" i="28"/>
  <c r="U1260" i="18"/>
  <c r="H1095" i="28"/>
  <c r="H1096" i="28"/>
  <c r="H1097" i="28"/>
  <c r="H1098" i="28"/>
  <c r="H1099" i="28"/>
  <c r="H1100" i="28"/>
  <c r="H1101" i="28"/>
  <c r="H1102" i="28"/>
  <c r="H1103" i="28"/>
  <c r="H1104" i="28"/>
  <c r="H1105" i="28"/>
  <c r="H1106" i="28"/>
  <c r="H1107" i="28"/>
  <c r="H1108" i="28"/>
  <c r="H1109" i="28"/>
  <c r="H1110" i="28"/>
  <c r="H1111" i="28"/>
  <c r="H1112" i="28"/>
  <c r="H1113" i="28"/>
  <c r="H1114" i="28"/>
  <c r="H1115" i="28"/>
  <c r="H1116" i="28"/>
  <c r="H1117" i="28"/>
  <c r="H1118" i="28"/>
  <c r="H1119" i="28"/>
  <c r="H1120" i="28"/>
  <c r="H1121" i="28"/>
  <c r="H1122" i="28"/>
  <c r="H1123" i="28"/>
  <c r="H1124" i="28"/>
  <c r="H1125" i="28"/>
  <c r="H1126" i="28"/>
  <c r="H1127" i="28"/>
  <c r="H1128" i="28"/>
  <c r="H1129" i="28"/>
  <c r="H1130" i="28"/>
  <c r="H1131" i="28"/>
  <c r="H1132" i="28"/>
  <c r="H1133" i="28"/>
  <c r="H1134" i="28"/>
  <c r="H1135" i="28"/>
  <c r="H1136" i="28"/>
  <c r="H1137" i="28"/>
  <c r="H1138" i="28"/>
  <c r="H1139" i="28"/>
  <c r="H1140" i="28"/>
  <c r="H1141" i="28"/>
  <c r="H1142" i="28"/>
  <c r="H1143" i="28"/>
  <c r="H1144" i="28"/>
  <c r="H1145" i="28"/>
  <c r="H1146" i="28"/>
  <c r="H1147" i="28"/>
  <c r="H1148" i="28"/>
  <c r="H1149" i="28"/>
  <c r="H1150" i="28"/>
  <c r="H1151" i="28"/>
  <c r="H1152" i="28"/>
  <c r="H1153" i="28"/>
  <c r="H1154" i="28"/>
  <c r="H1155" i="28"/>
  <c r="H1156" i="28"/>
  <c r="H1157" i="28"/>
  <c r="H1158" i="28"/>
  <c r="H1159" i="28"/>
  <c r="H1160" i="28"/>
  <c r="H1161" i="28"/>
  <c r="H1162" i="28"/>
  <c r="H1163" i="28"/>
  <c r="H1164" i="28"/>
  <c r="H1165" i="28"/>
  <c r="H1166" i="28"/>
  <c r="H1167" i="28"/>
  <c r="H1168" i="28"/>
  <c r="H1169" i="28"/>
  <c r="H1170" i="28"/>
  <c r="H1171" i="28"/>
  <c r="H1172" i="28"/>
  <c r="H1173" i="28"/>
  <c r="H1174" i="28"/>
  <c r="H1175" i="28"/>
  <c r="H1176" i="28"/>
  <c r="H1177" i="28"/>
  <c r="H1178" i="28"/>
  <c r="H1179" i="28"/>
  <c r="H1180" i="28"/>
  <c r="H1181" i="28"/>
  <c r="H1182" i="28"/>
  <c r="H1183" i="28"/>
  <c r="H1184" i="28"/>
  <c r="H1185" i="28"/>
  <c r="H1186" i="28"/>
  <c r="H1187" i="28"/>
  <c r="H1188" i="28"/>
  <c r="H1189" i="28"/>
  <c r="H1190" i="28"/>
  <c r="H1191" i="28"/>
  <c r="H1192" i="28"/>
  <c r="H1193" i="28"/>
  <c r="H1194" i="28"/>
  <c r="H1195" i="28"/>
  <c r="H1196" i="28"/>
  <c r="H1197" i="28"/>
  <c r="H1198" i="28"/>
  <c r="H1199" i="28"/>
  <c r="H1200" i="28"/>
  <c r="H1201" i="28"/>
  <c r="H1202" i="28"/>
  <c r="H1203" i="28"/>
  <c r="H1204" i="28"/>
  <c r="H1205" i="28"/>
  <c r="H1206" i="28"/>
  <c r="H1207" i="28"/>
  <c r="H1208" i="28"/>
  <c r="H1209" i="28"/>
  <c r="H1210" i="28"/>
  <c r="H1211" i="28"/>
  <c r="H1212" i="28"/>
  <c r="H1213" i="28"/>
  <c r="H1214" i="28"/>
  <c r="H1215" i="28"/>
  <c r="U860" i="18"/>
  <c r="H1216" i="28"/>
  <c r="H1217" i="28"/>
  <c r="H1218" i="28"/>
  <c r="U863" i="18"/>
  <c r="H1219" i="28"/>
  <c r="H1220" i="28"/>
  <c r="H1221" i="28"/>
  <c r="H1222" i="28"/>
  <c r="H1223" i="28"/>
  <c r="H1224" i="28"/>
  <c r="H1225" i="28"/>
  <c r="H1226" i="28"/>
  <c r="H1227" i="28"/>
  <c r="H1228" i="28"/>
  <c r="H1229" i="28"/>
  <c r="H1230" i="28"/>
  <c r="H1231" i="28"/>
  <c r="H1232" i="28"/>
  <c r="H1233" i="28"/>
  <c r="H1234" i="28"/>
  <c r="H1235" i="28"/>
  <c r="H1236" i="28"/>
  <c r="H1237" i="28"/>
  <c r="H1238" i="28"/>
  <c r="H1239" i="28"/>
  <c r="H1240" i="28"/>
  <c r="H1241" i="28"/>
  <c r="H1242" i="28"/>
  <c r="H1243" i="28"/>
  <c r="H1244" i="28"/>
  <c r="H1245" i="28"/>
  <c r="H1246" i="28"/>
  <c r="H1247" i="28"/>
  <c r="H1248" i="28"/>
  <c r="H1249" i="28"/>
  <c r="H1250" i="28"/>
  <c r="H1251" i="28"/>
  <c r="H1252" i="28"/>
  <c r="H1253" i="28"/>
  <c r="H1254" i="28"/>
  <c r="H1255" i="28"/>
  <c r="H1256" i="28"/>
  <c r="H1257" i="28"/>
  <c r="H1258" i="28"/>
  <c r="U903" i="18"/>
  <c r="H1259" i="28"/>
  <c r="H1260" i="28"/>
  <c r="H1261" i="28"/>
  <c r="H1262" i="28"/>
  <c r="H1263" i="28"/>
  <c r="H1264" i="28"/>
  <c r="H1265" i="28"/>
  <c r="H1266" i="28"/>
  <c r="H1267" i="28"/>
  <c r="H1268" i="28"/>
  <c r="H1269" i="28"/>
  <c r="H1270" i="28"/>
  <c r="H1271" i="28"/>
  <c r="H1272" i="28"/>
  <c r="H1273" i="28"/>
  <c r="H1274" i="28"/>
  <c r="H1275" i="28"/>
  <c r="H1276" i="28"/>
  <c r="H1277" i="28"/>
  <c r="H1278" i="28"/>
  <c r="H1279" i="28"/>
  <c r="H1280" i="28"/>
  <c r="H1281" i="28"/>
  <c r="H1282" i="28"/>
  <c r="H1283" i="28"/>
  <c r="H1284" i="28"/>
  <c r="H1285" i="28"/>
  <c r="H1286" i="28"/>
  <c r="H1287" i="28"/>
  <c r="H1288" i="28"/>
  <c r="H1289" i="28"/>
  <c r="H1290" i="28"/>
  <c r="H1291" i="28"/>
  <c r="H1292" i="28"/>
  <c r="H1293" i="28"/>
  <c r="H1294" i="28"/>
  <c r="H1295" i="28"/>
  <c r="H1296" i="28"/>
  <c r="R3" i="18"/>
  <c r="R4" i="18"/>
  <c r="S4" i="18"/>
  <c r="R5" i="18"/>
  <c r="S5" i="18"/>
  <c r="R6" i="18"/>
  <c r="S6" i="18"/>
  <c r="R7" i="18"/>
  <c r="S7" i="18"/>
  <c r="R8" i="18"/>
  <c r="S8" i="18"/>
  <c r="R9" i="18"/>
  <c r="S9" i="18"/>
  <c r="V9" i="18"/>
  <c r="R10" i="18"/>
  <c r="S10" i="18"/>
  <c r="V10" i="18"/>
  <c r="R11" i="18"/>
  <c r="S11" i="18"/>
  <c r="V11" i="18"/>
  <c r="R12" i="18"/>
  <c r="S12" i="18"/>
  <c r="R13" i="18"/>
  <c r="S13" i="18"/>
  <c r="R14" i="18"/>
  <c r="S14" i="18"/>
  <c r="R15" i="18"/>
  <c r="S15" i="18"/>
  <c r="R16" i="18"/>
  <c r="S16" i="18"/>
  <c r="R17" i="18"/>
  <c r="S17" i="18"/>
  <c r="R18" i="18"/>
  <c r="S18" i="18"/>
  <c r="R19" i="18"/>
  <c r="S19" i="18"/>
  <c r="R20" i="18"/>
  <c r="S20" i="18"/>
  <c r="R21" i="18"/>
  <c r="S21" i="18"/>
  <c r="R22" i="18"/>
  <c r="S22" i="18"/>
  <c r="R23" i="18"/>
  <c r="S23" i="18"/>
  <c r="R24" i="18"/>
  <c r="S24" i="18"/>
  <c r="R25" i="18"/>
  <c r="S25" i="18"/>
  <c r="R26" i="18"/>
  <c r="S26" i="18"/>
  <c r="R27" i="18"/>
  <c r="S27" i="18"/>
  <c r="R28" i="18"/>
  <c r="S28" i="18"/>
  <c r="R29" i="18"/>
  <c r="S29" i="18"/>
  <c r="R30" i="18"/>
  <c r="S30" i="18"/>
  <c r="R31" i="18"/>
  <c r="S31" i="18"/>
  <c r="R32" i="18"/>
  <c r="S32" i="18"/>
  <c r="R33" i="18"/>
  <c r="S33" i="18"/>
  <c r="R34" i="18"/>
  <c r="S34" i="18"/>
  <c r="R35" i="18"/>
  <c r="S35" i="18"/>
  <c r="R36" i="18"/>
  <c r="S36" i="18"/>
  <c r="R37" i="18"/>
  <c r="S37" i="18"/>
  <c r="R38" i="18"/>
  <c r="S38" i="18"/>
  <c r="R39" i="18"/>
  <c r="S39" i="18"/>
  <c r="R40" i="18"/>
  <c r="S40" i="18"/>
  <c r="R41" i="18"/>
  <c r="S41" i="18"/>
  <c r="R42" i="18"/>
  <c r="S42" i="18"/>
  <c r="V42" i="18"/>
  <c r="R43" i="18"/>
  <c r="S43" i="18"/>
  <c r="R44" i="18"/>
  <c r="S44" i="18"/>
  <c r="V44" i="18"/>
  <c r="R45" i="18"/>
  <c r="S45" i="18"/>
  <c r="V45" i="18"/>
  <c r="R46" i="18"/>
  <c r="S46" i="18"/>
  <c r="R47" i="18"/>
  <c r="S47" i="18"/>
  <c r="V47" i="18"/>
  <c r="R48" i="18"/>
  <c r="S48" i="18"/>
  <c r="V48" i="18"/>
  <c r="R49" i="18"/>
  <c r="S49" i="18"/>
  <c r="R50" i="18"/>
  <c r="S50" i="18"/>
  <c r="R51" i="18"/>
  <c r="S51" i="18"/>
  <c r="R52" i="18"/>
  <c r="S52" i="18"/>
  <c r="V52" i="18"/>
  <c r="R53" i="18"/>
  <c r="S53" i="18"/>
  <c r="V53" i="18"/>
  <c r="R54" i="18"/>
  <c r="S54" i="18"/>
  <c r="R55" i="18"/>
  <c r="S55" i="18"/>
  <c r="R56" i="18"/>
  <c r="S56" i="18"/>
  <c r="R57" i="18"/>
  <c r="S57" i="18"/>
  <c r="R58" i="18"/>
  <c r="S58" i="18"/>
  <c r="R59" i="18"/>
  <c r="S59" i="18"/>
  <c r="V59" i="18"/>
  <c r="R60" i="18"/>
  <c r="S60" i="18"/>
  <c r="R61" i="18"/>
  <c r="S61" i="18"/>
  <c r="R62" i="18"/>
  <c r="S62" i="18"/>
  <c r="V62" i="18"/>
  <c r="R63" i="18"/>
  <c r="S63" i="18"/>
  <c r="V63" i="18"/>
  <c r="R64" i="18"/>
  <c r="S64" i="18"/>
  <c r="R65" i="18"/>
  <c r="S65" i="18"/>
  <c r="R66" i="18"/>
  <c r="S66" i="18"/>
  <c r="R67" i="18"/>
  <c r="S67" i="18"/>
  <c r="R68" i="18"/>
  <c r="S68" i="18"/>
  <c r="R69" i="18"/>
  <c r="S69" i="18"/>
  <c r="R70" i="18"/>
  <c r="S70" i="18"/>
  <c r="R71" i="18"/>
  <c r="S71" i="18"/>
  <c r="R72" i="18"/>
  <c r="S72" i="18"/>
  <c r="R73" i="18"/>
  <c r="S73" i="18"/>
  <c r="R74" i="18"/>
  <c r="S74" i="18"/>
  <c r="V74" i="18"/>
  <c r="R75" i="18"/>
  <c r="S75" i="18"/>
  <c r="R76" i="18"/>
  <c r="S76" i="18"/>
  <c r="R77" i="18"/>
  <c r="S77" i="18"/>
  <c r="V77" i="18"/>
  <c r="R78" i="18"/>
  <c r="S78" i="18"/>
  <c r="V78" i="18"/>
  <c r="R79" i="18"/>
  <c r="S79" i="18"/>
  <c r="R80" i="18"/>
  <c r="S80" i="18"/>
  <c r="R81" i="18"/>
  <c r="S81" i="18"/>
  <c r="R82" i="18"/>
  <c r="S82" i="18"/>
  <c r="V82" i="18"/>
  <c r="R83" i="18"/>
  <c r="S83" i="18"/>
  <c r="R84" i="18"/>
  <c r="S84" i="18"/>
  <c r="R85" i="18"/>
  <c r="S85" i="18"/>
  <c r="R86" i="18"/>
  <c r="S86" i="18"/>
  <c r="R87" i="18"/>
  <c r="S87" i="18"/>
  <c r="R88" i="18"/>
  <c r="S88" i="18"/>
  <c r="R89" i="18"/>
  <c r="S89" i="18"/>
  <c r="R90" i="18"/>
  <c r="S90" i="18"/>
  <c r="V90" i="18"/>
  <c r="R91" i="18"/>
  <c r="S91" i="18"/>
  <c r="R92" i="18"/>
  <c r="S92" i="18"/>
  <c r="V92" i="18"/>
  <c r="R93" i="18"/>
  <c r="S93" i="18"/>
  <c r="R94" i="18"/>
  <c r="S94" i="18"/>
  <c r="R95" i="18"/>
  <c r="S95" i="18"/>
  <c r="V95" i="18"/>
  <c r="R96" i="18"/>
  <c r="S96" i="18"/>
  <c r="V96" i="18"/>
  <c r="R97" i="18"/>
  <c r="S97" i="18"/>
  <c r="R98" i="18"/>
  <c r="S98" i="18"/>
  <c r="R99" i="18"/>
  <c r="S99" i="18"/>
  <c r="R100" i="18"/>
  <c r="S100" i="18"/>
  <c r="R101" i="18"/>
  <c r="S101" i="18"/>
  <c r="R102" i="18"/>
  <c r="S102" i="18"/>
  <c r="R103" i="18"/>
  <c r="S103" i="18"/>
  <c r="R104" i="18"/>
  <c r="S104" i="18"/>
  <c r="R105" i="18"/>
  <c r="S105" i="18"/>
  <c r="R106" i="18"/>
  <c r="S106" i="18"/>
  <c r="R107" i="18"/>
  <c r="S107" i="18"/>
  <c r="R108" i="18"/>
  <c r="S108" i="18"/>
  <c r="V108" i="18"/>
  <c r="R109" i="18"/>
  <c r="S109" i="18"/>
  <c r="R110" i="18"/>
  <c r="S110" i="18"/>
  <c r="R111" i="18"/>
  <c r="S111" i="18"/>
  <c r="R112" i="18"/>
  <c r="S112" i="18"/>
  <c r="R113" i="18"/>
  <c r="S113" i="18"/>
  <c r="R114" i="18"/>
  <c r="S114" i="18"/>
  <c r="V114" i="18"/>
  <c r="R115" i="18"/>
  <c r="S115" i="18"/>
  <c r="V115" i="18"/>
  <c r="R116" i="18"/>
  <c r="S116" i="18"/>
  <c r="V116" i="18"/>
  <c r="R117" i="18"/>
  <c r="S117" i="18"/>
  <c r="R118" i="18"/>
  <c r="S118" i="18"/>
  <c r="R119" i="18"/>
  <c r="S119" i="18"/>
  <c r="R120" i="18"/>
  <c r="S120" i="18"/>
  <c r="R121" i="18"/>
  <c r="S121" i="18"/>
  <c r="V121" i="18"/>
  <c r="R122" i="18"/>
  <c r="S122" i="18"/>
  <c r="V122" i="18"/>
  <c r="R123" i="18"/>
  <c r="S123" i="18"/>
  <c r="R124" i="18"/>
  <c r="S124" i="18"/>
  <c r="R125" i="18"/>
  <c r="S125" i="18"/>
  <c r="R126" i="18"/>
  <c r="S126" i="18"/>
  <c r="R127" i="18"/>
  <c r="S127" i="18"/>
  <c r="R128" i="18"/>
  <c r="S128" i="18"/>
  <c r="R129" i="18"/>
  <c r="S129" i="18"/>
  <c r="R130" i="18"/>
  <c r="S130" i="18"/>
  <c r="V130" i="18"/>
  <c r="R131" i="18"/>
  <c r="S131" i="18"/>
  <c r="V131" i="18"/>
  <c r="R132" i="18"/>
  <c r="S132" i="18"/>
  <c r="V132" i="18"/>
  <c r="R133" i="18"/>
  <c r="S133" i="18"/>
  <c r="V133" i="18"/>
  <c r="R134" i="18"/>
  <c r="S134" i="18"/>
  <c r="R135" i="18"/>
  <c r="S135" i="18"/>
  <c r="V135" i="18"/>
  <c r="R136" i="18"/>
  <c r="S136" i="18"/>
  <c r="V136" i="18"/>
  <c r="R137" i="18"/>
  <c r="S137" i="18"/>
  <c r="R138" i="18"/>
  <c r="S138" i="18"/>
  <c r="R139" i="18"/>
  <c r="S139" i="18"/>
  <c r="R140" i="18"/>
  <c r="S140" i="18"/>
  <c r="R141" i="18"/>
  <c r="S141" i="18"/>
  <c r="R142" i="18"/>
  <c r="S142" i="18"/>
  <c r="R143" i="18"/>
  <c r="S143" i="18"/>
  <c r="R144" i="18"/>
  <c r="S144" i="18"/>
  <c r="R145" i="18"/>
  <c r="S145" i="18"/>
  <c r="R146" i="18"/>
  <c r="S146" i="18"/>
  <c r="R147" i="18"/>
  <c r="S147" i="18"/>
  <c r="R148" i="18"/>
  <c r="S148" i="18"/>
  <c r="R149" i="18"/>
  <c r="S149" i="18"/>
  <c r="R150" i="18"/>
  <c r="S150" i="18"/>
  <c r="R151" i="18"/>
  <c r="S151" i="18"/>
  <c r="R152" i="18"/>
  <c r="S152" i="18"/>
  <c r="R153" i="18"/>
  <c r="S153" i="18"/>
  <c r="V153" i="18"/>
  <c r="R154" i="18"/>
  <c r="S154" i="18"/>
  <c r="V154" i="18"/>
  <c r="R155" i="18"/>
  <c r="S155" i="18"/>
  <c r="R156" i="18"/>
  <c r="S156" i="18"/>
  <c r="R157" i="18"/>
  <c r="S157" i="18"/>
  <c r="R158" i="18"/>
  <c r="S158" i="18"/>
  <c r="R159" i="18"/>
  <c r="S159" i="18"/>
  <c r="R160" i="18"/>
  <c r="S160" i="18"/>
  <c r="R161" i="18"/>
  <c r="S161" i="18"/>
  <c r="R162" i="18"/>
  <c r="S162" i="18"/>
  <c r="V162" i="18"/>
  <c r="R163" i="18"/>
  <c r="S163" i="18"/>
  <c r="V163" i="18"/>
  <c r="R164" i="18"/>
  <c r="S164" i="18"/>
  <c r="V164" i="18"/>
  <c r="R165" i="18"/>
  <c r="S165" i="18"/>
  <c r="V165" i="18"/>
  <c r="R166" i="18"/>
  <c r="S166" i="18"/>
  <c r="V166" i="18"/>
  <c r="R167" i="18"/>
  <c r="S167" i="18"/>
  <c r="R168" i="18"/>
  <c r="S168" i="18"/>
  <c r="R169" i="18"/>
  <c r="S169" i="18"/>
  <c r="V169" i="18"/>
  <c r="R170" i="18"/>
  <c r="S170" i="18"/>
  <c r="V170" i="18"/>
  <c r="R171" i="18"/>
  <c r="S171" i="18"/>
  <c r="R172" i="18"/>
  <c r="S172" i="18"/>
  <c r="R173" i="18"/>
  <c r="S173" i="18"/>
  <c r="V173" i="18"/>
  <c r="R174" i="18"/>
  <c r="S174" i="18"/>
  <c r="V174" i="18"/>
  <c r="R175" i="18"/>
  <c r="S175" i="18"/>
  <c r="R176" i="18"/>
  <c r="S176" i="18"/>
  <c r="R177" i="18"/>
  <c r="S177" i="18"/>
  <c r="R178" i="18"/>
  <c r="S178" i="18"/>
  <c r="R179" i="18"/>
  <c r="S179" i="18"/>
  <c r="R180" i="18"/>
  <c r="S180" i="18"/>
  <c r="R181" i="18"/>
  <c r="S181" i="18"/>
  <c r="R182" i="18"/>
  <c r="S182" i="18"/>
  <c r="R183" i="18"/>
  <c r="S183" i="18"/>
  <c r="V183" i="18"/>
  <c r="R184" i="18"/>
  <c r="S184" i="18"/>
  <c r="R185" i="18"/>
  <c r="S185" i="18"/>
  <c r="V185" i="18"/>
  <c r="R186" i="18"/>
  <c r="S186" i="18"/>
  <c r="R187" i="18"/>
  <c r="S187" i="18"/>
  <c r="R188" i="18"/>
  <c r="S188" i="18"/>
  <c r="R189" i="18"/>
  <c r="S189" i="18"/>
  <c r="R190" i="18"/>
  <c r="S190" i="18"/>
  <c r="R191" i="18"/>
  <c r="S191" i="18"/>
  <c r="R192" i="18"/>
  <c r="S192" i="18"/>
  <c r="R193" i="18"/>
  <c r="S193" i="18"/>
  <c r="R194" i="18"/>
  <c r="S194" i="18"/>
  <c r="V194" i="18"/>
  <c r="R195" i="18"/>
  <c r="S195" i="18"/>
  <c r="V195" i="18"/>
  <c r="R196" i="18"/>
  <c r="S196" i="18"/>
  <c r="R197" i="18"/>
  <c r="S197" i="18"/>
  <c r="R198" i="18"/>
  <c r="S198" i="18"/>
  <c r="R199" i="18"/>
  <c r="S199" i="18"/>
  <c r="R200" i="18"/>
  <c r="S200" i="18"/>
  <c r="R201" i="18"/>
  <c r="S201" i="18"/>
  <c r="R202" i="18"/>
  <c r="S202" i="18"/>
  <c r="R203" i="18"/>
  <c r="S203" i="18"/>
  <c r="R204" i="18"/>
  <c r="S204" i="18"/>
  <c r="R205" i="18"/>
  <c r="S205" i="18"/>
  <c r="V205" i="18"/>
  <c r="R206" i="18"/>
  <c r="S206" i="18"/>
  <c r="V206" i="18"/>
  <c r="R207" i="18"/>
  <c r="S207" i="18"/>
  <c r="R208" i="18"/>
  <c r="S208" i="18"/>
  <c r="V208" i="18"/>
  <c r="R209" i="18"/>
  <c r="S209" i="18"/>
  <c r="R210" i="18"/>
  <c r="S210" i="18"/>
  <c r="R211" i="18"/>
  <c r="S211" i="18"/>
  <c r="R212" i="18"/>
  <c r="S212" i="18"/>
  <c r="V212" i="18"/>
  <c r="R213" i="18"/>
  <c r="S213" i="18"/>
  <c r="R214" i="18"/>
  <c r="S214" i="18"/>
  <c r="R215" i="18"/>
  <c r="S215" i="18"/>
  <c r="R216" i="18"/>
  <c r="S216" i="18"/>
  <c r="R217" i="18"/>
  <c r="S217" i="18"/>
  <c r="R218" i="18"/>
  <c r="S218" i="18"/>
  <c r="R219" i="18"/>
  <c r="S219" i="18"/>
  <c r="V219" i="18"/>
  <c r="R220" i="18"/>
  <c r="S220" i="18"/>
  <c r="V220" i="18"/>
  <c r="R221" i="18"/>
  <c r="S221" i="18"/>
  <c r="R222" i="18"/>
  <c r="S222" i="18"/>
  <c r="R223" i="18"/>
  <c r="S223" i="18"/>
  <c r="V223" i="18"/>
  <c r="R224" i="18"/>
  <c r="S224" i="18"/>
  <c r="V224" i="18"/>
  <c r="R225" i="18"/>
  <c r="S225" i="18"/>
  <c r="V225" i="18"/>
  <c r="R226" i="18"/>
  <c r="S226" i="18"/>
  <c r="V226" i="18"/>
  <c r="R227" i="18"/>
  <c r="S227" i="18"/>
  <c r="V227" i="18"/>
  <c r="R228" i="18"/>
  <c r="S228" i="18"/>
  <c r="R229" i="18"/>
  <c r="S229" i="18"/>
  <c r="V229" i="18"/>
  <c r="R230" i="18"/>
  <c r="S230" i="18"/>
  <c r="V230" i="18"/>
  <c r="R231" i="18"/>
  <c r="S231" i="18"/>
  <c r="R232" i="18"/>
  <c r="S232" i="18"/>
  <c r="V232" i="18"/>
  <c r="R233" i="18"/>
  <c r="S233" i="18"/>
  <c r="V233" i="18"/>
  <c r="R234" i="18"/>
  <c r="S234" i="18"/>
  <c r="V234" i="18"/>
  <c r="R235" i="18"/>
  <c r="S235" i="18"/>
  <c r="R236" i="18"/>
  <c r="S236" i="18"/>
  <c r="R237" i="18"/>
  <c r="S237" i="18"/>
  <c r="R238" i="18"/>
  <c r="S238" i="18"/>
  <c r="V238" i="18"/>
  <c r="R239" i="18"/>
  <c r="S239" i="18"/>
  <c r="V239" i="18"/>
  <c r="R240" i="18"/>
  <c r="S240" i="18"/>
  <c r="V240" i="18"/>
  <c r="R241" i="18"/>
  <c r="S241" i="18"/>
  <c r="V241" i="18"/>
  <c r="R242" i="18"/>
  <c r="S242" i="18"/>
  <c r="V242" i="18"/>
  <c r="R243" i="18"/>
  <c r="S243" i="18"/>
  <c r="R244" i="18"/>
  <c r="S244" i="18"/>
  <c r="R245" i="18"/>
  <c r="S245" i="18"/>
  <c r="R246" i="18"/>
  <c r="S246" i="18"/>
  <c r="R247" i="18"/>
  <c r="S247" i="18"/>
  <c r="V247" i="18"/>
  <c r="R248" i="18"/>
  <c r="S248" i="18"/>
  <c r="V248" i="18"/>
  <c r="R249" i="18"/>
  <c r="S249" i="18"/>
  <c r="R250" i="18"/>
  <c r="S250" i="18"/>
  <c r="R251" i="18"/>
  <c r="S251" i="18"/>
  <c r="R252" i="18"/>
  <c r="S252" i="18"/>
  <c r="R253" i="18"/>
  <c r="S253" i="18"/>
  <c r="V253" i="18"/>
  <c r="R254" i="18"/>
  <c r="S254" i="18"/>
  <c r="R255" i="18"/>
  <c r="S255" i="18"/>
  <c r="R256" i="18"/>
  <c r="S256" i="18"/>
  <c r="V256" i="18"/>
  <c r="R257" i="18"/>
  <c r="S257" i="18"/>
  <c r="R258" i="18"/>
  <c r="S258" i="18"/>
  <c r="V258" i="18"/>
  <c r="R259" i="18"/>
  <c r="S259" i="18"/>
  <c r="V259" i="18"/>
  <c r="R260" i="18"/>
  <c r="S260" i="18"/>
  <c r="R261" i="18"/>
  <c r="S261" i="18"/>
  <c r="V261" i="18"/>
  <c r="R262" i="18"/>
  <c r="S262" i="18"/>
  <c r="R263" i="18"/>
  <c r="S263" i="18"/>
  <c r="R264" i="18"/>
  <c r="S264" i="18"/>
  <c r="R265" i="18"/>
  <c r="S265" i="18"/>
  <c r="R266" i="18"/>
  <c r="S266" i="18"/>
  <c r="R267" i="18"/>
  <c r="S267" i="18"/>
  <c r="R268" i="18"/>
  <c r="S268" i="18"/>
  <c r="R269" i="18"/>
  <c r="S269" i="18"/>
  <c r="R270" i="18"/>
  <c r="S270" i="18"/>
  <c r="R271" i="18"/>
  <c r="S271" i="18"/>
  <c r="R272" i="18"/>
  <c r="S272" i="18"/>
  <c r="R273" i="18"/>
  <c r="S273" i="18"/>
  <c r="R274" i="18"/>
  <c r="S274" i="18"/>
  <c r="R275" i="18"/>
  <c r="S275" i="18"/>
  <c r="R276" i="18"/>
  <c r="S276" i="18"/>
  <c r="R277" i="18"/>
  <c r="S277" i="18"/>
  <c r="R278" i="18"/>
  <c r="S278" i="18"/>
  <c r="R279" i="18"/>
  <c r="S279" i="18"/>
  <c r="R280" i="18"/>
  <c r="S280" i="18"/>
  <c r="R281" i="18"/>
  <c r="S281" i="18"/>
  <c r="R282" i="18"/>
  <c r="S282" i="18"/>
  <c r="R283" i="18"/>
  <c r="S283" i="18"/>
  <c r="R284" i="18"/>
  <c r="S284" i="18"/>
  <c r="R285" i="18"/>
  <c r="S285" i="18"/>
  <c r="R286" i="18"/>
  <c r="S286" i="18"/>
  <c r="R287" i="18"/>
  <c r="S287" i="18"/>
  <c r="R288" i="18"/>
  <c r="S288" i="18"/>
  <c r="R289" i="18"/>
  <c r="S289" i="18"/>
  <c r="R290" i="18"/>
  <c r="S290" i="18"/>
  <c r="R291" i="18"/>
  <c r="S291" i="18"/>
  <c r="R292" i="18"/>
  <c r="S292" i="18"/>
  <c r="R293" i="18"/>
  <c r="S293" i="18"/>
  <c r="R294" i="18"/>
  <c r="S294" i="18"/>
  <c r="R295" i="18"/>
  <c r="S295" i="18"/>
  <c r="R296" i="18"/>
  <c r="S296" i="18"/>
  <c r="R297" i="18"/>
  <c r="S297" i="18"/>
  <c r="R298" i="18"/>
  <c r="S298" i="18"/>
  <c r="R299" i="18"/>
  <c r="S299" i="18"/>
  <c r="R300" i="18"/>
  <c r="S300" i="18"/>
  <c r="R301" i="18"/>
  <c r="S301" i="18"/>
  <c r="R302" i="18"/>
  <c r="S302" i="18"/>
  <c r="R303" i="18"/>
  <c r="S303" i="18"/>
  <c r="R304" i="18"/>
  <c r="S304" i="18"/>
  <c r="R305" i="18"/>
  <c r="S305" i="18"/>
  <c r="R306" i="18"/>
  <c r="S306" i="18"/>
  <c r="R307" i="18"/>
  <c r="S307" i="18"/>
  <c r="R308" i="18"/>
  <c r="S308" i="18"/>
  <c r="R309" i="18"/>
  <c r="S309" i="18"/>
  <c r="R310" i="18"/>
  <c r="S310" i="18"/>
  <c r="R311" i="18"/>
  <c r="S311" i="18"/>
  <c r="R312" i="18"/>
  <c r="S312" i="18"/>
  <c r="R313" i="18"/>
  <c r="S313" i="18"/>
  <c r="R314" i="18"/>
  <c r="S314" i="18"/>
  <c r="R315" i="18"/>
  <c r="S315" i="18"/>
  <c r="R316" i="18"/>
  <c r="S316" i="18"/>
  <c r="R317" i="18"/>
  <c r="S317" i="18"/>
  <c r="R318" i="18"/>
  <c r="S318" i="18"/>
  <c r="R319" i="18"/>
  <c r="S319" i="18"/>
  <c r="R320" i="18"/>
  <c r="S320" i="18"/>
  <c r="R321" i="18"/>
  <c r="S321" i="18"/>
  <c r="R322" i="18"/>
  <c r="S322" i="18"/>
  <c r="R323" i="18"/>
  <c r="S323" i="18"/>
  <c r="R324" i="18"/>
  <c r="S324" i="18"/>
  <c r="R325" i="18"/>
  <c r="S325" i="18"/>
  <c r="R326" i="18"/>
  <c r="S326" i="18"/>
  <c r="R327" i="18"/>
  <c r="S327" i="18"/>
  <c r="R328" i="18"/>
  <c r="S328" i="18"/>
  <c r="R329" i="18"/>
  <c r="S329" i="18"/>
  <c r="R330" i="18"/>
  <c r="S330" i="18"/>
  <c r="R331" i="18"/>
  <c r="S331" i="18"/>
  <c r="R332" i="18"/>
  <c r="S332" i="18"/>
  <c r="R333" i="18"/>
  <c r="S333" i="18"/>
  <c r="R334" i="18"/>
  <c r="S334" i="18"/>
  <c r="R335" i="18"/>
  <c r="S335" i="18"/>
  <c r="R336" i="18"/>
  <c r="S336" i="18"/>
  <c r="R337" i="18"/>
  <c r="S337" i="18"/>
  <c r="R338" i="18"/>
  <c r="S338" i="18"/>
  <c r="R339" i="18"/>
  <c r="S339" i="18"/>
  <c r="R340" i="18"/>
  <c r="S340" i="18"/>
  <c r="R341" i="18"/>
  <c r="S341" i="18"/>
  <c r="R342" i="18"/>
  <c r="S342" i="18"/>
  <c r="R343" i="18"/>
  <c r="S343" i="18"/>
  <c r="R344" i="18"/>
  <c r="S344" i="18"/>
  <c r="R345" i="18"/>
  <c r="S345" i="18"/>
  <c r="R346" i="18"/>
  <c r="S346" i="18"/>
  <c r="R347" i="18"/>
  <c r="S347" i="18"/>
  <c r="R348" i="18"/>
  <c r="S348" i="18"/>
  <c r="R349" i="18"/>
  <c r="S349" i="18"/>
  <c r="R350" i="18"/>
  <c r="S350" i="18"/>
  <c r="R351" i="18"/>
  <c r="S351" i="18"/>
  <c r="R352" i="18"/>
  <c r="S352" i="18"/>
  <c r="R353" i="18"/>
  <c r="S353" i="18"/>
  <c r="R354" i="18"/>
  <c r="S354" i="18"/>
  <c r="R355" i="18"/>
  <c r="S355" i="18"/>
  <c r="R356" i="18"/>
  <c r="S356" i="18"/>
  <c r="R357" i="18"/>
  <c r="S357" i="18"/>
  <c r="R358" i="18"/>
  <c r="S358" i="18"/>
  <c r="R359" i="18"/>
  <c r="S359" i="18"/>
  <c r="R360" i="18"/>
  <c r="S360" i="18"/>
  <c r="R361" i="18"/>
  <c r="S361" i="18"/>
  <c r="R362" i="18"/>
  <c r="S362" i="18"/>
  <c r="R363" i="18"/>
  <c r="S363" i="18"/>
  <c r="R364" i="18"/>
  <c r="S364" i="18"/>
  <c r="R365" i="18"/>
  <c r="S365" i="18"/>
  <c r="R366" i="18"/>
  <c r="S366" i="18"/>
  <c r="R367" i="18"/>
  <c r="S367" i="18"/>
  <c r="R368" i="18"/>
  <c r="S368" i="18"/>
  <c r="R369" i="18"/>
  <c r="S369" i="18"/>
  <c r="R370" i="18"/>
  <c r="S370" i="18"/>
  <c r="R371" i="18"/>
  <c r="S371" i="18"/>
  <c r="R372" i="18"/>
  <c r="S372" i="18"/>
  <c r="R373" i="18"/>
  <c r="S373" i="18"/>
  <c r="R374" i="18"/>
  <c r="S374" i="18"/>
  <c r="R375" i="18"/>
  <c r="S375" i="18"/>
  <c r="R376" i="18"/>
  <c r="S376" i="18"/>
  <c r="R377" i="18"/>
  <c r="S377" i="18"/>
  <c r="R378" i="18"/>
  <c r="S378" i="18"/>
  <c r="R379" i="18"/>
  <c r="S379" i="18"/>
  <c r="R380" i="18"/>
  <c r="S380" i="18"/>
  <c r="R381" i="18"/>
  <c r="S381" i="18"/>
  <c r="R382" i="18"/>
  <c r="S382" i="18"/>
  <c r="R383" i="18"/>
  <c r="S383" i="18"/>
  <c r="R384" i="18"/>
  <c r="S384" i="18"/>
  <c r="R385" i="18"/>
  <c r="S385" i="18"/>
  <c r="R386" i="18"/>
  <c r="S386" i="18"/>
  <c r="R387" i="18"/>
  <c r="S387" i="18"/>
  <c r="R388" i="18"/>
  <c r="S388" i="18"/>
  <c r="R389" i="18"/>
  <c r="S389" i="18"/>
  <c r="R390" i="18"/>
  <c r="S390" i="18"/>
  <c r="R391" i="18"/>
  <c r="S391" i="18"/>
  <c r="R392" i="18"/>
  <c r="S392" i="18"/>
  <c r="R393" i="18"/>
  <c r="S393" i="18"/>
  <c r="R394" i="18"/>
  <c r="S394" i="18"/>
  <c r="R395" i="18"/>
  <c r="S395" i="18"/>
  <c r="R396" i="18"/>
  <c r="S396" i="18"/>
  <c r="R397" i="18"/>
  <c r="S397" i="18"/>
  <c r="R398" i="18"/>
  <c r="S398" i="18"/>
  <c r="R399" i="18"/>
  <c r="S399" i="18"/>
  <c r="R400" i="18"/>
  <c r="S400" i="18"/>
  <c r="R401" i="18"/>
  <c r="S401" i="18"/>
  <c r="R402" i="18"/>
  <c r="S402" i="18"/>
  <c r="R403" i="18"/>
  <c r="S403" i="18"/>
  <c r="R404" i="18"/>
  <c r="S404" i="18"/>
  <c r="R405" i="18"/>
  <c r="S405" i="18"/>
  <c r="R406" i="18"/>
  <c r="S406" i="18"/>
  <c r="R407" i="18"/>
  <c r="S407" i="18"/>
  <c r="R408" i="18"/>
  <c r="S408" i="18"/>
  <c r="R409" i="18"/>
  <c r="S409" i="18"/>
  <c r="R410" i="18"/>
  <c r="S410" i="18"/>
  <c r="R411" i="18"/>
  <c r="S411" i="18"/>
  <c r="R412" i="18"/>
  <c r="S412" i="18"/>
  <c r="R413" i="18"/>
  <c r="S413" i="18"/>
  <c r="R414" i="18"/>
  <c r="S414" i="18"/>
  <c r="R415" i="18"/>
  <c r="S415" i="18"/>
  <c r="R416" i="18"/>
  <c r="S416" i="18"/>
  <c r="R417" i="18"/>
  <c r="S417" i="18"/>
  <c r="R418" i="18"/>
  <c r="S418" i="18"/>
  <c r="R419" i="18"/>
  <c r="S419" i="18"/>
  <c r="R420" i="18"/>
  <c r="S420" i="18"/>
  <c r="R421" i="18"/>
  <c r="S421" i="18"/>
  <c r="R422" i="18"/>
  <c r="S422" i="18"/>
  <c r="R423" i="18"/>
  <c r="S423" i="18"/>
  <c r="R424" i="18"/>
  <c r="S424" i="18"/>
  <c r="R425" i="18"/>
  <c r="S425" i="18"/>
  <c r="R426" i="18"/>
  <c r="S426" i="18"/>
  <c r="R427" i="18"/>
  <c r="S427" i="18"/>
  <c r="R428" i="18"/>
  <c r="S428" i="18"/>
  <c r="R429" i="18"/>
  <c r="S429" i="18"/>
  <c r="R430" i="18"/>
  <c r="S430" i="18"/>
  <c r="R431" i="18"/>
  <c r="S431" i="18"/>
  <c r="R432" i="18"/>
  <c r="S432" i="18"/>
  <c r="R433" i="18"/>
  <c r="S433" i="18"/>
  <c r="R434" i="18"/>
  <c r="S434" i="18"/>
  <c r="R435" i="18"/>
  <c r="S435" i="18"/>
  <c r="R436" i="18"/>
  <c r="S436" i="18"/>
  <c r="R437" i="18"/>
  <c r="S437" i="18"/>
  <c r="R438" i="18"/>
  <c r="S438" i="18"/>
  <c r="R439" i="18"/>
  <c r="S439" i="18"/>
  <c r="R440" i="18"/>
  <c r="S440" i="18"/>
  <c r="R441" i="18"/>
  <c r="S441" i="18"/>
  <c r="R442" i="18"/>
  <c r="S442" i="18"/>
  <c r="R443" i="18"/>
  <c r="S443" i="18"/>
  <c r="R444" i="18"/>
  <c r="S444" i="18"/>
  <c r="R445" i="18"/>
  <c r="S445" i="18"/>
  <c r="R446" i="18"/>
  <c r="S446" i="18"/>
  <c r="R447" i="18"/>
  <c r="S447" i="18"/>
  <c r="R448" i="18"/>
  <c r="S448" i="18"/>
  <c r="R449" i="18"/>
  <c r="S449" i="18"/>
  <c r="R450" i="18"/>
  <c r="S450" i="18"/>
  <c r="R451" i="18"/>
  <c r="S451" i="18"/>
  <c r="R452" i="18"/>
  <c r="S452" i="18"/>
  <c r="R453" i="18"/>
  <c r="S453" i="18"/>
  <c r="R454" i="18"/>
  <c r="S454" i="18"/>
  <c r="R455" i="18"/>
  <c r="S455" i="18"/>
  <c r="R456" i="18"/>
  <c r="S456" i="18"/>
  <c r="R457" i="18"/>
  <c r="S457" i="18"/>
  <c r="R458" i="18"/>
  <c r="S458" i="18"/>
  <c r="R459" i="18"/>
  <c r="S459" i="18"/>
  <c r="R460" i="18"/>
  <c r="S460" i="18"/>
  <c r="R461" i="18"/>
  <c r="S461" i="18"/>
  <c r="R462" i="18"/>
  <c r="S462" i="18"/>
  <c r="R463" i="18"/>
  <c r="S463" i="18"/>
  <c r="R464" i="18"/>
  <c r="S464" i="18"/>
  <c r="R465" i="18"/>
  <c r="S465" i="18"/>
  <c r="R466" i="18"/>
  <c r="S466" i="18"/>
  <c r="R467" i="18"/>
  <c r="S467" i="18"/>
  <c r="R468" i="18"/>
  <c r="S468" i="18"/>
  <c r="R469" i="18"/>
  <c r="S469" i="18"/>
  <c r="R470" i="18"/>
  <c r="S470" i="18"/>
  <c r="R471" i="18"/>
  <c r="S471" i="18"/>
  <c r="R472" i="18"/>
  <c r="S472" i="18"/>
  <c r="R473" i="18"/>
  <c r="S473" i="18"/>
  <c r="R474" i="18"/>
  <c r="S474" i="18"/>
  <c r="R475" i="18"/>
  <c r="S475" i="18"/>
  <c r="R476" i="18"/>
  <c r="S476" i="18"/>
  <c r="R477" i="18"/>
  <c r="S477" i="18"/>
  <c r="R478" i="18"/>
  <c r="S478" i="18"/>
  <c r="R479" i="18"/>
  <c r="S479" i="18"/>
  <c r="R480" i="18"/>
  <c r="S480" i="18"/>
  <c r="R481" i="18"/>
  <c r="S481" i="18"/>
  <c r="R482" i="18"/>
  <c r="S482" i="18"/>
  <c r="R483" i="18"/>
  <c r="S483" i="18"/>
  <c r="R484" i="18"/>
  <c r="S484" i="18"/>
  <c r="R485" i="18"/>
  <c r="S485" i="18"/>
  <c r="R486" i="18"/>
  <c r="S486" i="18"/>
  <c r="R487" i="18"/>
  <c r="S487" i="18"/>
  <c r="R488" i="18"/>
  <c r="S488" i="18"/>
  <c r="R489" i="18"/>
  <c r="S489" i="18"/>
  <c r="R490" i="18"/>
  <c r="S490" i="18"/>
  <c r="R491" i="18"/>
  <c r="S491" i="18"/>
  <c r="R492" i="18"/>
  <c r="S492" i="18"/>
  <c r="R493" i="18"/>
  <c r="S493" i="18"/>
  <c r="R494" i="18"/>
  <c r="S494" i="18"/>
  <c r="R495" i="18"/>
  <c r="S495" i="18"/>
  <c r="R496" i="18"/>
  <c r="S496" i="18"/>
  <c r="R497" i="18"/>
  <c r="S497" i="18"/>
  <c r="R498" i="18"/>
  <c r="S498" i="18"/>
  <c r="R499" i="18"/>
  <c r="S499" i="18"/>
  <c r="R500" i="18"/>
  <c r="S500" i="18"/>
  <c r="R501" i="18"/>
  <c r="S501" i="18"/>
  <c r="R502" i="18"/>
  <c r="S502" i="18"/>
  <c r="R503" i="18"/>
  <c r="S503" i="18"/>
  <c r="R504" i="18"/>
  <c r="S504" i="18"/>
  <c r="R505" i="18"/>
  <c r="S505" i="18"/>
  <c r="R506" i="18"/>
  <c r="S506" i="18"/>
  <c r="R507" i="18"/>
  <c r="S507" i="18"/>
  <c r="R508" i="18"/>
  <c r="S508" i="18"/>
  <c r="R509" i="18"/>
  <c r="S509" i="18"/>
  <c r="R510" i="18"/>
  <c r="S510" i="18"/>
  <c r="R511" i="18"/>
  <c r="S511" i="18"/>
  <c r="R512" i="18"/>
  <c r="S512" i="18"/>
  <c r="R513" i="18"/>
  <c r="S513" i="18"/>
  <c r="R514" i="18"/>
  <c r="S514" i="18"/>
  <c r="R515" i="18"/>
  <c r="S515" i="18"/>
  <c r="R516" i="18"/>
  <c r="S516" i="18"/>
  <c r="R517" i="18"/>
  <c r="S517" i="18"/>
  <c r="R518" i="18"/>
  <c r="S518" i="18"/>
  <c r="R519" i="18"/>
  <c r="S519" i="18"/>
  <c r="R520" i="18"/>
  <c r="S520" i="18"/>
  <c r="R521" i="18"/>
  <c r="S521" i="18"/>
  <c r="R522" i="18"/>
  <c r="S522" i="18"/>
  <c r="R523" i="18"/>
  <c r="S523" i="18"/>
  <c r="R524" i="18"/>
  <c r="S524" i="18"/>
  <c r="R525" i="18"/>
  <c r="S525" i="18"/>
  <c r="R526" i="18"/>
  <c r="S526" i="18"/>
  <c r="R527" i="18"/>
  <c r="S527" i="18"/>
  <c r="R528" i="18"/>
  <c r="S528" i="18"/>
  <c r="R529" i="18"/>
  <c r="S529" i="18"/>
  <c r="R530" i="18"/>
  <c r="S530" i="18"/>
  <c r="R531" i="18"/>
  <c r="S531" i="18"/>
  <c r="R532" i="18"/>
  <c r="S532" i="18"/>
  <c r="R533" i="18"/>
  <c r="S533" i="18"/>
  <c r="R534" i="18"/>
  <c r="S534" i="18"/>
  <c r="R535" i="18"/>
  <c r="S535" i="18"/>
  <c r="R536" i="18"/>
  <c r="S536" i="18"/>
  <c r="R537" i="18"/>
  <c r="S537" i="18"/>
  <c r="R538" i="18"/>
  <c r="S538" i="18"/>
  <c r="R539" i="18"/>
  <c r="S539" i="18"/>
  <c r="R540" i="18"/>
  <c r="S540" i="18"/>
  <c r="R541" i="18"/>
  <c r="S541" i="18"/>
  <c r="R542" i="18"/>
  <c r="S542" i="18"/>
  <c r="R543" i="18"/>
  <c r="S543" i="18"/>
  <c r="R544" i="18"/>
  <c r="S544" i="18"/>
  <c r="R545" i="18"/>
  <c r="S545" i="18"/>
  <c r="R546" i="18"/>
  <c r="S546" i="18"/>
  <c r="R547" i="18"/>
  <c r="S547" i="18"/>
  <c r="R548" i="18"/>
  <c r="S548" i="18"/>
  <c r="R549" i="18"/>
  <c r="S549" i="18"/>
  <c r="R550" i="18"/>
  <c r="S550" i="18"/>
  <c r="R551" i="18"/>
  <c r="S551" i="18"/>
  <c r="R552" i="18"/>
  <c r="S552" i="18"/>
  <c r="R553" i="18"/>
  <c r="S553" i="18"/>
  <c r="R554" i="18"/>
  <c r="S554" i="18"/>
  <c r="R555" i="18"/>
  <c r="S555" i="18"/>
  <c r="R556" i="18"/>
  <c r="S556" i="18"/>
  <c r="R557" i="18"/>
  <c r="S557" i="18"/>
  <c r="R558" i="18"/>
  <c r="S558" i="18"/>
  <c r="R559" i="18"/>
  <c r="S559" i="18"/>
  <c r="R560" i="18"/>
  <c r="S560" i="18"/>
  <c r="R561" i="18"/>
  <c r="S561" i="18"/>
  <c r="R562" i="18"/>
  <c r="S562" i="18"/>
  <c r="R563" i="18"/>
  <c r="S563" i="18"/>
  <c r="R564" i="18"/>
  <c r="S564" i="18"/>
  <c r="R565" i="18"/>
  <c r="S565" i="18"/>
  <c r="R566" i="18"/>
  <c r="S566" i="18"/>
  <c r="R567" i="18"/>
  <c r="S567" i="18"/>
  <c r="R568" i="18"/>
  <c r="S568" i="18"/>
  <c r="R569" i="18"/>
  <c r="S569" i="18"/>
  <c r="R570" i="18"/>
  <c r="S570" i="18"/>
  <c r="R571" i="18"/>
  <c r="S571" i="18"/>
  <c r="R572" i="18"/>
  <c r="S572" i="18"/>
  <c r="R573" i="18"/>
  <c r="S573" i="18"/>
  <c r="R574" i="18"/>
  <c r="S574" i="18"/>
  <c r="R575" i="18"/>
  <c r="S575" i="18"/>
  <c r="R576" i="18"/>
  <c r="S576" i="18"/>
  <c r="R577" i="18"/>
  <c r="S577" i="18"/>
  <c r="R578" i="18"/>
  <c r="S578" i="18"/>
  <c r="R579" i="18"/>
  <c r="S579" i="18"/>
  <c r="R580" i="18"/>
  <c r="S580" i="18"/>
  <c r="R581" i="18"/>
  <c r="S581" i="18"/>
  <c r="R582" i="18"/>
  <c r="S582" i="18"/>
  <c r="R583" i="18"/>
  <c r="S583" i="18"/>
  <c r="R584" i="18"/>
  <c r="S584" i="18"/>
  <c r="R585" i="18"/>
  <c r="S585" i="18"/>
  <c r="R586" i="18"/>
  <c r="S586" i="18"/>
  <c r="R587" i="18"/>
  <c r="S587" i="18"/>
  <c r="R588" i="18"/>
  <c r="S588" i="18"/>
  <c r="R589" i="18"/>
  <c r="S589" i="18"/>
  <c r="R590" i="18"/>
  <c r="S590" i="18"/>
  <c r="R591" i="18"/>
  <c r="S591" i="18"/>
  <c r="R592" i="18"/>
  <c r="S592" i="18"/>
  <c r="R593" i="18"/>
  <c r="S593" i="18"/>
  <c r="R594" i="18"/>
  <c r="S594" i="18"/>
  <c r="R595" i="18"/>
  <c r="S595" i="18"/>
  <c r="R596" i="18"/>
  <c r="S596" i="18"/>
  <c r="R597" i="18"/>
  <c r="S597" i="18"/>
  <c r="R598" i="18"/>
  <c r="S598" i="18"/>
  <c r="R599" i="18"/>
  <c r="S599" i="18"/>
  <c r="R600" i="18"/>
  <c r="S600" i="18"/>
  <c r="R601" i="18"/>
  <c r="S601" i="18"/>
  <c r="R602" i="18"/>
  <c r="S602" i="18"/>
  <c r="R603" i="18"/>
  <c r="S603" i="18"/>
  <c r="R604" i="18"/>
  <c r="S604" i="18"/>
  <c r="R605" i="18"/>
  <c r="S605" i="18"/>
  <c r="R606" i="18"/>
  <c r="S606" i="18"/>
  <c r="R607" i="18"/>
  <c r="S607" i="18"/>
  <c r="R608" i="18"/>
  <c r="S608" i="18"/>
  <c r="R609" i="18"/>
  <c r="S609" i="18"/>
  <c r="R610" i="18"/>
  <c r="S610" i="18"/>
  <c r="R611" i="18"/>
  <c r="S611" i="18"/>
  <c r="R612" i="18"/>
  <c r="S612" i="18"/>
  <c r="R613" i="18"/>
  <c r="S613" i="18"/>
  <c r="R614" i="18"/>
  <c r="S614" i="18"/>
  <c r="R615" i="18"/>
  <c r="S615" i="18"/>
  <c r="R616" i="18"/>
  <c r="S616" i="18"/>
  <c r="R617" i="18"/>
  <c r="S617" i="18"/>
  <c r="R618" i="18"/>
  <c r="S618" i="18"/>
  <c r="R619" i="18"/>
  <c r="S619" i="18"/>
  <c r="R620" i="18"/>
  <c r="S620" i="18"/>
  <c r="R621" i="18"/>
  <c r="S621" i="18"/>
  <c r="R622" i="18"/>
  <c r="S622" i="18"/>
  <c r="R623" i="18"/>
  <c r="S623" i="18"/>
  <c r="R624" i="18"/>
  <c r="S624" i="18"/>
  <c r="R625" i="18"/>
  <c r="S625" i="18"/>
  <c r="R626" i="18"/>
  <c r="S626" i="18"/>
  <c r="R627" i="18"/>
  <c r="S627" i="18"/>
  <c r="R628" i="18"/>
  <c r="S628" i="18"/>
  <c r="R629" i="18"/>
  <c r="S629" i="18"/>
  <c r="R630" i="18"/>
  <c r="S630" i="18"/>
  <c r="R631" i="18"/>
  <c r="S631" i="18"/>
  <c r="R632" i="18"/>
  <c r="S632" i="18"/>
  <c r="R633" i="18"/>
  <c r="S633" i="18"/>
  <c r="R634" i="18"/>
  <c r="S634" i="18"/>
  <c r="R635" i="18"/>
  <c r="S635" i="18"/>
  <c r="R636" i="18"/>
  <c r="S636" i="18"/>
  <c r="R637" i="18"/>
  <c r="S637" i="18"/>
  <c r="R638" i="18"/>
  <c r="S638" i="18"/>
  <c r="R639" i="18"/>
  <c r="S639" i="18"/>
  <c r="R640" i="18"/>
  <c r="S640" i="18"/>
  <c r="R641" i="18"/>
  <c r="S641" i="18"/>
  <c r="R642" i="18"/>
  <c r="S642" i="18"/>
  <c r="R643" i="18"/>
  <c r="S643" i="18"/>
  <c r="R644" i="18"/>
  <c r="S644" i="18"/>
  <c r="R645" i="18"/>
  <c r="S645" i="18"/>
  <c r="R646" i="18"/>
  <c r="S646" i="18"/>
  <c r="R647" i="18"/>
  <c r="S647" i="18"/>
  <c r="R648" i="18"/>
  <c r="S648" i="18"/>
  <c r="R649" i="18"/>
  <c r="S649" i="18"/>
  <c r="R650" i="18"/>
  <c r="S650" i="18"/>
  <c r="R651" i="18"/>
  <c r="S651" i="18"/>
  <c r="R652" i="18"/>
  <c r="S652" i="18"/>
  <c r="R653" i="18"/>
  <c r="S653" i="18"/>
  <c r="R654" i="18"/>
  <c r="S654" i="18"/>
  <c r="R655" i="18"/>
  <c r="S655" i="18"/>
  <c r="R656" i="18"/>
  <c r="S656" i="18"/>
  <c r="R657" i="18"/>
  <c r="S657" i="18"/>
  <c r="R658" i="18"/>
  <c r="S658" i="18"/>
  <c r="R659" i="18"/>
  <c r="S659" i="18"/>
  <c r="R660" i="18"/>
  <c r="S660" i="18"/>
  <c r="R661" i="18"/>
  <c r="S661" i="18"/>
  <c r="R662" i="18"/>
  <c r="S662" i="18"/>
  <c r="R663" i="18"/>
  <c r="S663" i="18"/>
  <c r="R664" i="18"/>
  <c r="S664" i="18"/>
  <c r="R665" i="18"/>
  <c r="S665" i="18"/>
  <c r="R666" i="18"/>
  <c r="S666" i="18"/>
  <c r="R667" i="18"/>
  <c r="S667" i="18"/>
  <c r="R668" i="18"/>
  <c r="S668" i="18"/>
  <c r="R669" i="18"/>
  <c r="S669" i="18"/>
  <c r="R670" i="18"/>
  <c r="S670" i="18"/>
  <c r="R671" i="18"/>
  <c r="S671" i="18"/>
  <c r="R672" i="18"/>
  <c r="S672" i="18"/>
  <c r="R673" i="18"/>
  <c r="S673" i="18"/>
  <c r="R674" i="18"/>
  <c r="S674" i="18"/>
  <c r="R675" i="18"/>
  <c r="S675" i="18"/>
  <c r="R676" i="18"/>
  <c r="S676" i="18"/>
  <c r="R677" i="18"/>
  <c r="S677" i="18"/>
  <c r="R678" i="18"/>
  <c r="S678" i="18"/>
  <c r="R679" i="18"/>
  <c r="S679" i="18"/>
  <c r="R680" i="18"/>
  <c r="S680" i="18"/>
  <c r="R681" i="18"/>
  <c r="S681" i="18"/>
  <c r="R682" i="18"/>
  <c r="S682" i="18"/>
  <c r="R683" i="18"/>
  <c r="S683" i="18"/>
  <c r="R684" i="18"/>
  <c r="S684" i="18"/>
  <c r="R685" i="18"/>
  <c r="S685" i="18"/>
  <c r="R686" i="18"/>
  <c r="S686" i="18"/>
  <c r="R687" i="18"/>
  <c r="S687" i="18"/>
  <c r="R688" i="18"/>
  <c r="S688" i="18"/>
  <c r="R689" i="18"/>
  <c r="S689" i="18"/>
  <c r="R690" i="18"/>
  <c r="S690" i="18"/>
  <c r="R691" i="18"/>
  <c r="S691" i="18"/>
  <c r="R692" i="18"/>
  <c r="S692" i="18"/>
  <c r="R693" i="18"/>
  <c r="S693" i="18"/>
  <c r="R694" i="18"/>
  <c r="S694" i="18"/>
  <c r="R695" i="18"/>
  <c r="S695" i="18"/>
  <c r="R696" i="18"/>
  <c r="S696" i="18"/>
  <c r="R697" i="18"/>
  <c r="S697" i="18"/>
  <c r="R698" i="18"/>
  <c r="S698" i="18"/>
  <c r="R699" i="18"/>
  <c r="S699" i="18"/>
  <c r="R700" i="18"/>
  <c r="S700" i="18"/>
  <c r="R701" i="18"/>
  <c r="S701" i="18"/>
  <c r="R702" i="18"/>
  <c r="S702" i="18"/>
  <c r="R703" i="18"/>
  <c r="S703" i="18"/>
  <c r="V703" i="18"/>
  <c r="R704" i="18"/>
  <c r="S704" i="18"/>
  <c r="R705" i="18"/>
  <c r="S705" i="18"/>
  <c r="V705" i="18"/>
  <c r="R706" i="18"/>
  <c r="S706" i="18"/>
  <c r="R707" i="18"/>
  <c r="S707" i="18"/>
  <c r="R708" i="18"/>
  <c r="S708" i="18"/>
  <c r="R709" i="18"/>
  <c r="S709" i="18"/>
  <c r="R710" i="18"/>
  <c r="S710" i="18"/>
  <c r="R711" i="18"/>
  <c r="S711" i="18"/>
  <c r="R712" i="18"/>
  <c r="S712" i="18"/>
  <c r="R713" i="18"/>
  <c r="S713" i="18"/>
  <c r="R714" i="18"/>
  <c r="S714" i="18"/>
  <c r="R715" i="18"/>
  <c r="S715" i="18"/>
  <c r="R716" i="18"/>
  <c r="S716" i="18"/>
  <c r="R717" i="18"/>
  <c r="S717" i="18"/>
  <c r="R718" i="18"/>
  <c r="S718" i="18"/>
  <c r="R719" i="18"/>
  <c r="S719" i="18"/>
  <c r="R720" i="18"/>
  <c r="S720" i="18"/>
  <c r="R721" i="18"/>
  <c r="S721" i="18"/>
  <c r="R722" i="18"/>
  <c r="S722" i="18"/>
  <c r="R723" i="18"/>
  <c r="S723" i="18"/>
  <c r="R724" i="18"/>
  <c r="S724" i="18"/>
  <c r="R725" i="18"/>
  <c r="S725" i="18"/>
  <c r="R726" i="18"/>
  <c r="S726" i="18"/>
  <c r="R727" i="18"/>
  <c r="S727" i="18"/>
  <c r="R728" i="18"/>
  <c r="S728" i="18"/>
  <c r="R729" i="18"/>
  <c r="S729" i="18"/>
  <c r="R730" i="18"/>
  <c r="S730" i="18"/>
  <c r="R731" i="18"/>
  <c r="S731" i="18"/>
  <c r="R732" i="18"/>
  <c r="S732" i="18"/>
  <c r="R733" i="18"/>
  <c r="S733" i="18"/>
  <c r="R734" i="18"/>
  <c r="S734" i="18"/>
  <c r="R735" i="18"/>
  <c r="S735" i="18"/>
  <c r="R736" i="18"/>
  <c r="S736" i="18"/>
  <c r="R737" i="18"/>
  <c r="S737" i="18"/>
  <c r="R738" i="18"/>
  <c r="S738" i="18"/>
  <c r="R739" i="18"/>
  <c r="S739" i="18"/>
  <c r="R740" i="18"/>
  <c r="S740" i="18"/>
  <c r="R741" i="18"/>
  <c r="S741" i="18"/>
  <c r="R742" i="18"/>
  <c r="S742" i="18"/>
  <c r="R743" i="18"/>
  <c r="S743" i="18"/>
  <c r="R744" i="18"/>
  <c r="S744" i="18"/>
  <c r="R745" i="18"/>
  <c r="S745" i="18"/>
  <c r="R746" i="18"/>
  <c r="S746" i="18"/>
  <c r="R747" i="18"/>
  <c r="S747" i="18"/>
  <c r="R748" i="18"/>
  <c r="S748" i="18"/>
  <c r="R749" i="18"/>
  <c r="S749" i="18"/>
  <c r="R750" i="18"/>
  <c r="S750" i="18"/>
  <c r="R751" i="18"/>
  <c r="S751" i="18"/>
  <c r="R752" i="18"/>
  <c r="S752" i="18"/>
  <c r="R753" i="18"/>
  <c r="S753" i="18"/>
  <c r="R754" i="18"/>
  <c r="S754" i="18"/>
  <c r="R755" i="18"/>
  <c r="S755" i="18"/>
  <c r="R756" i="18"/>
  <c r="S756" i="18"/>
  <c r="R757" i="18"/>
  <c r="S757" i="18"/>
  <c r="R758" i="18"/>
  <c r="S758" i="18"/>
  <c r="R759" i="18"/>
  <c r="S759" i="18"/>
  <c r="R760" i="18"/>
  <c r="S760" i="18"/>
  <c r="R761" i="18"/>
  <c r="S761" i="18"/>
  <c r="R762" i="18"/>
  <c r="S762" i="18"/>
  <c r="R763" i="18"/>
  <c r="S763" i="18"/>
  <c r="R764" i="18"/>
  <c r="S764" i="18"/>
  <c r="R765" i="18"/>
  <c r="S765" i="18"/>
  <c r="R766" i="18"/>
  <c r="S766" i="18"/>
  <c r="R767" i="18"/>
  <c r="S767" i="18"/>
  <c r="R768" i="18"/>
  <c r="S768" i="18"/>
  <c r="R769" i="18"/>
  <c r="S769" i="18"/>
  <c r="R770" i="18"/>
  <c r="S770" i="18"/>
  <c r="R771" i="18"/>
  <c r="S771" i="18"/>
  <c r="R772" i="18"/>
  <c r="S772" i="18"/>
  <c r="R773" i="18"/>
  <c r="S773" i="18"/>
  <c r="R774" i="18"/>
  <c r="S774" i="18"/>
  <c r="R775" i="18"/>
  <c r="S775" i="18"/>
  <c r="R776" i="18"/>
  <c r="S776" i="18"/>
  <c r="R777" i="18"/>
  <c r="S777" i="18"/>
  <c r="R778" i="18"/>
  <c r="S778" i="18"/>
  <c r="R779" i="18"/>
  <c r="S779" i="18"/>
  <c r="R780" i="18"/>
  <c r="S780" i="18"/>
  <c r="R781" i="18"/>
  <c r="S781" i="18"/>
  <c r="R782" i="18"/>
  <c r="S782" i="18"/>
  <c r="R783" i="18"/>
  <c r="S783" i="18"/>
  <c r="R784" i="18"/>
  <c r="S784" i="18"/>
  <c r="R785" i="18"/>
  <c r="S785" i="18"/>
  <c r="R786" i="18"/>
  <c r="S786" i="18"/>
  <c r="R787" i="18"/>
  <c r="S787" i="18"/>
  <c r="R788" i="18"/>
  <c r="S788" i="18"/>
  <c r="R789" i="18"/>
  <c r="S789" i="18"/>
  <c r="R790" i="18"/>
  <c r="S790" i="18"/>
  <c r="R791" i="18"/>
  <c r="S791" i="18"/>
  <c r="R792" i="18"/>
  <c r="S792" i="18"/>
  <c r="R793" i="18"/>
  <c r="S793" i="18"/>
  <c r="R794" i="18"/>
  <c r="S794" i="18"/>
  <c r="R795" i="18"/>
  <c r="S795" i="18"/>
  <c r="R796" i="18"/>
  <c r="S796" i="18"/>
  <c r="R797" i="18"/>
  <c r="S797" i="18"/>
  <c r="R798" i="18"/>
  <c r="S798" i="18"/>
  <c r="R799" i="18"/>
  <c r="S799" i="18"/>
  <c r="R800" i="18"/>
  <c r="S800" i="18"/>
  <c r="V800" i="18"/>
  <c r="R801" i="18"/>
  <c r="S801" i="18"/>
  <c r="R802" i="18"/>
  <c r="S802" i="18"/>
  <c r="R803" i="18"/>
  <c r="S803" i="18"/>
  <c r="R804" i="18"/>
  <c r="S804" i="18"/>
  <c r="R805" i="18"/>
  <c r="S805" i="18"/>
  <c r="R806" i="18"/>
  <c r="S806" i="18"/>
  <c r="R807" i="18"/>
  <c r="S807" i="18"/>
  <c r="R808" i="18"/>
  <c r="S808" i="18"/>
  <c r="R809" i="18"/>
  <c r="S809" i="18"/>
  <c r="R810" i="18"/>
  <c r="S810" i="18"/>
  <c r="R811" i="18"/>
  <c r="S811" i="18"/>
  <c r="R812" i="18"/>
  <c r="S812" i="18"/>
  <c r="R813" i="18"/>
  <c r="S813" i="18"/>
  <c r="R814" i="18"/>
  <c r="S814" i="18"/>
  <c r="R815" i="18"/>
  <c r="S815" i="18"/>
  <c r="R816" i="18"/>
  <c r="S816" i="18"/>
  <c r="R817" i="18"/>
  <c r="S817" i="18"/>
  <c r="R818" i="18"/>
  <c r="S818" i="18"/>
  <c r="R819" i="18"/>
  <c r="S819" i="18"/>
  <c r="R820" i="18"/>
  <c r="S820" i="18"/>
  <c r="R821" i="18"/>
  <c r="S821" i="18"/>
  <c r="R822" i="18"/>
  <c r="S822" i="18"/>
  <c r="R823" i="18"/>
  <c r="S823" i="18"/>
  <c r="R824" i="18"/>
  <c r="S824" i="18"/>
  <c r="R825" i="18"/>
  <c r="S825" i="18"/>
  <c r="R826" i="18"/>
  <c r="S826" i="18"/>
  <c r="R827" i="18"/>
  <c r="S827" i="18"/>
  <c r="R828" i="18"/>
  <c r="S828" i="18"/>
  <c r="R829" i="18"/>
  <c r="S829" i="18"/>
  <c r="R830" i="18"/>
  <c r="S830" i="18"/>
  <c r="R831" i="18"/>
  <c r="S831" i="18"/>
  <c r="R832" i="18"/>
  <c r="S832" i="18"/>
  <c r="R833" i="18"/>
  <c r="S833" i="18"/>
  <c r="R834" i="18"/>
  <c r="S834" i="18"/>
  <c r="R835" i="18"/>
  <c r="S835" i="18"/>
  <c r="R836" i="18"/>
  <c r="S836" i="18"/>
  <c r="R837" i="18"/>
  <c r="S837" i="18"/>
  <c r="R838" i="18"/>
  <c r="S838" i="18"/>
  <c r="R839" i="18"/>
  <c r="S839" i="18"/>
  <c r="R840" i="18"/>
  <c r="S840" i="18"/>
  <c r="R841" i="18"/>
  <c r="S841" i="18"/>
  <c r="R842" i="18"/>
  <c r="S842" i="18"/>
  <c r="R843" i="18"/>
  <c r="S843" i="18"/>
  <c r="R844" i="18"/>
  <c r="S844" i="18"/>
  <c r="R845" i="18"/>
  <c r="S845" i="18"/>
  <c r="R846" i="18"/>
  <c r="S846" i="18"/>
  <c r="R847" i="18"/>
  <c r="S847" i="18"/>
  <c r="R848" i="18"/>
  <c r="S848" i="18"/>
  <c r="R849" i="18"/>
  <c r="S849" i="18"/>
  <c r="R850" i="18"/>
  <c r="S850" i="18"/>
  <c r="R851" i="18"/>
  <c r="S851" i="18"/>
  <c r="R852" i="18"/>
  <c r="S852" i="18"/>
  <c r="R853" i="18"/>
  <c r="S853" i="18"/>
  <c r="R854" i="18"/>
  <c r="S854" i="18"/>
  <c r="R855" i="18"/>
  <c r="S855" i="18"/>
  <c r="R856" i="18"/>
  <c r="S856" i="18"/>
  <c r="R857" i="18"/>
  <c r="S857" i="18"/>
  <c r="R858" i="18"/>
  <c r="S858" i="18"/>
  <c r="R859" i="18"/>
  <c r="S859" i="18"/>
  <c r="R860" i="18"/>
  <c r="S860" i="18"/>
  <c r="R861" i="18"/>
  <c r="S861" i="18"/>
  <c r="R862" i="18"/>
  <c r="S862" i="18"/>
  <c r="R863" i="18"/>
  <c r="S863" i="18"/>
  <c r="R864" i="18"/>
  <c r="S864" i="18"/>
  <c r="R865" i="18"/>
  <c r="S865" i="18"/>
  <c r="R866" i="18"/>
  <c r="S866" i="18"/>
  <c r="R867" i="18"/>
  <c r="S867" i="18"/>
  <c r="R868" i="18"/>
  <c r="S868" i="18"/>
  <c r="R869" i="18"/>
  <c r="S869" i="18"/>
  <c r="R870" i="18"/>
  <c r="S870" i="18"/>
  <c r="R871" i="18"/>
  <c r="S871" i="18"/>
  <c r="R872" i="18"/>
  <c r="S872" i="18"/>
  <c r="R873" i="18"/>
  <c r="S873" i="18"/>
  <c r="R874" i="18"/>
  <c r="S874" i="18"/>
  <c r="R875" i="18"/>
  <c r="S875" i="18"/>
  <c r="R876" i="18"/>
  <c r="S876" i="18"/>
  <c r="R877" i="18"/>
  <c r="S877" i="18"/>
  <c r="R878" i="18"/>
  <c r="S878" i="18"/>
  <c r="R879" i="18"/>
  <c r="S879" i="18"/>
  <c r="R880" i="18"/>
  <c r="S880" i="18"/>
  <c r="R881" i="18"/>
  <c r="S881" i="18"/>
  <c r="R882" i="18"/>
  <c r="S882" i="18"/>
  <c r="R883" i="18"/>
  <c r="S883" i="18"/>
  <c r="R884" i="18"/>
  <c r="S884" i="18"/>
  <c r="R885" i="18"/>
  <c r="S885" i="18"/>
  <c r="R886" i="18"/>
  <c r="S886" i="18"/>
  <c r="R887" i="18"/>
  <c r="S887" i="18"/>
  <c r="R888" i="18"/>
  <c r="S888" i="18"/>
  <c r="R889" i="18"/>
  <c r="S889" i="18"/>
  <c r="R890" i="18"/>
  <c r="S890" i="18"/>
  <c r="R891" i="18"/>
  <c r="S891" i="18"/>
  <c r="R892" i="18"/>
  <c r="S892" i="18"/>
  <c r="R893" i="18"/>
  <c r="S893" i="18"/>
  <c r="R894" i="18"/>
  <c r="S894" i="18"/>
  <c r="R895" i="18"/>
  <c r="S895" i="18"/>
  <c r="R896" i="18"/>
  <c r="S896" i="18"/>
  <c r="R897" i="18"/>
  <c r="S897" i="18"/>
  <c r="R898" i="18"/>
  <c r="S898" i="18"/>
  <c r="R899" i="18"/>
  <c r="S899" i="18"/>
  <c r="R900" i="18"/>
  <c r="S900" i="18"/>
  <c r="R901" i="18"/>
  <c r="S901" i="18"/>
  <c r="R902" i="18"/>
  <c r="S902" i="18"/>
  <c r="R903" i="18"/>
  <c r="S903" i="18"/>
  <c r="R904" i="18"/>
  <c r="S904" i="18"/>
  <c r="R905" i="18"/>
  <c r="S905" i="18"/>
  <c r="R906" i="18"/>
  <c r="S906" i="18"/>
  <c r="R907" i="18"/>
  <c r="S907" i="18"/>
  <c r="R908" i="18"/>
  <c r="S908" i="18"/>
  <c r="R909" i="18"/>
  <c r="S909" i="18"/>
  <c r="R910" i="18"/>
  <c r="S910" i="18"/>
  <c r="R911" i="18"/>
  <c r="S911" i="18"/>
  <c r="R912" i="18"/>
  <c r="S912" i="18"/>
  <c r="R913" i="18"/>
  <c r="S913" i="18"/>
  <c r="R914" i="18"/>
  <c r="S914" i="18"/>
  <c r="R915" i="18"/>
  <c r="S915" i="18"/>
  <c r="R916" i="18"/>
  <c r="S916" i="18"/>
  <c r="R917" i="18"/>
  <c r="S917" i="18"/>
  <c r="R918" i="18"/>
  <c r="S918" i="18"/>
  <c r="R919" i="18"/>
  <c r="S919" i="18"/>
  <c r="R920" i="18"/>
  <c r="S920" i="18"/>
  <c r="R921" i="18"/>
  <c r="S921" i="18"/>
  <c r="R922" i="18"/>
  <c r="S922" i="18"/>
  <c r="R923" i="18"/>
  <c r="S923" i="18"/>
  <c r="R924" i="18"/>
  <c r="S924" i="18"/>
  <c r="R925" i="18"/>
  <c r="S925" i="18"/>
  <c r="R926" i="18"/>
  <c r="S926" i="18"/>
  <c r="R927" i="18"/>
  <c r="S927" i="18"/>
  <c r="R928" i="18"/>
  <c r="S928" i="18"/>
  <c r="R929" i="18"/>
  <c r="S929" i="18"/>
  <c r="R930" i="18"/>
  <c r="S930" i="18"/>
  <c r="R931" i="18"/>
  <c r="S931" i="18"/>
  <c r="R932" i="18"/>
  <c r="S932" i="18"/>
  <c r="R933" i="18"/>
  <c r="S933" i="18"/>
  <c r="R934" i="18"/>
  <c r="S934" i="18"/>
  <c r="R935" i="18"/>
  <c r="S935" i="18"/>
  <c r="R936" i="18"/>
  <c r="S936" i="18"/>
  <c r="R937" i="18"/>
  <c r="S937" i="18"/>
  <c r="R938" i="18"/>
  <c r="S938" i="18"/>
  <c r="R939" i="18"/>
  <c r="S939" i="18"/>
  <c r="R940" i="18"/>
  <c r="S940" i="18"/>
  <c r="R941" i="18"/>
  <c r="S941" i="18"/>
  <c r="R942" i="18"/>
  <c r="S942" i="18"/>
  <c r="R943" i="18"/>
  <c r="S943" i="18"/>
  <c r="R944" i="18"/>
  <c r="S944" i="18"/>
  <c r="R945" i="18"/>
  <c r="S945" i="18"/>
  <c r="R946" i="18"/>
  <c r="S946" i="18"/>
  <c r="R947" i="18"/>
  <c r="S947" i="18"/>
  <c r="R948" i="18"/>
  <c r="S948" i="18"/>
  <c r="R949" i="18"/>
  <c r="S949" i="18"/>
  <c r="R950" i="18"/>
  <c r="S950" i="18"/>
  <c r="R951" i="18"/>
  <c r="S951" i="18"/>
  <c r="R952" i="18"/>
  <c r="S952" i="18"/>
  <c r="R953" i="18"/>
  <c r="S953" i="18"/>
  <c r="R954" i="18"/>
  <c r="S954" i="18"/>
  <c r="R955" i="18"/>
  <c r="S955" i="18"/>
  <c r="R956" i="18"/>
  <c r="S956" i="18"/>
  <c r="R957" i="18"/>
  <c r="S957" i="18"/>
  <c r="R958" i="18"/>
  <c r="S958" i="18"/>
  <c r="R959" i="18"/>
  <c r="S959" i="18"/>
  <c r="V959" i="18"/>
  <c r="R960" i="18"/>
  <c r="S960" i="18"/>
  <c r="R961" i="18"/>
  <c r="S961" i="18"/>
  <c r="R962" i="18"/>
  <c r="S962" i="18"/>
  <c r="R963" i="18"/>
  <c r="S963" i="18"/>
  <c r="R964" i="18"/>
  <c r="S964" i="18"/>
  <c r="R965" i="18"/>
  <c r="S965" i="18"/>
  <c r="R966" i="18"/>
  <c r="S966" i="18"/>
  <c r="R967" i="18"/>
  <c r="S967" i="18"/>
  <c r="R968" i="18"/>
  <c r="S968" i="18"/>
  <c r="R969" i="18"/>
  <c r="S969" i="18"/>
  <c r="R970" i="18"/>
  <c r="S970" i="18"/>
  <c r="R971" i="18"/>
  <c r="S971" i="18"/>
  <c r="R972" i="18"/>
  <c r="S972" i="18"/>
  <c r="R973" i="18"/>
  <c r="S973" i="18"/>
  <c r="R974" i="18"/>
  <c r="S974" i="18"/>
  <c r="R975" i="18"/>
  <c r="S975" i="18"/>
  <c r="R976" i="18"/>
  <c r="S976" i="18"/>
  <c r="R977" i="18"/>
  <c r="S977" i="18"/>
  <c r="R978" i="18"/>
  <c r="S978" i="18"/>
  <c r="R979" i="18"/>
  <c r="S979" i="18"/>
  <c r="R980" i="18"/>
  <c r="S980" i="18"/>
  <c r="R981" i="18"/>
  <c r="S981" i="18"/>
  <c r="R982" i="18"/>
  <c r="S982" i="18"/>
  <c r="R983" i="18"/>
  <c r="S983" i="18"/>
  <c r="R984" i="18"/>
  <c r="S984" i="18"/>
  <c r="R985" i="18"/>
  <c r="S985" i="18"/>
  <c r="R986" i="18"/>
  <c r="S986" i="18"/>
  <c r="R987" i="18"/>
  <c r="S987" i="18"/>
  <c r="R988" i="18"/>
  <c r="S988" i="18"/>
  <c r="R989" i="18"/>
  <c r="S989" i="18"/>
  <c r="R990" i="18"/>
  <c r="S990" i="18"/>
  <c r="R991" i="18"/>
  <c r="S991" i="18"/>
  <c r="R992" i="18"/>
  <c r="S992" i="18"/>
  <c r="R993" i="18"/>
  <c r="S993" i="18"/>
  <c r="R994" i="18"/>
  <c r="S994" i="18"/>
  <c r="R995" i="18"/>
  <c r="S995" i="18"/>
  <c r="R996" i="18"/>
  <c r="S996" i="18"/>
  <c r="R997" i="18"/>
  <c r="S997" i="18"/>
  <c r="R998" i="18"/>
  <c r="S998" i="18"/>
  <c r="R999" i="18"/>
  <c r="S999" i="18"/>
  <c r="R1000" i="18"/>
  <c r="S1000" i="18"/>
  <c r="R1001" i="18"/>
  <c r="S1001" i="18"/>
  <c r="R1002" i="18"/>
  <c r="S1002" i="18"/>
  <c r="R1003" i="18"/>
  <c r="S1003" i="18"/>
  <c r="R1004" i="18"/>
  <c r="S1004" i="18"/>
  <c r="R1005" i="18"/>
  <c r="S1005" i="18"/>
  <c r="R1006" i="18"/>
  <c r="S1006" i="18"/>
  <c r="R1007" i="18"/>
  <c r="S1007" i="18"/>
  <c r="R1008" i="18"/>
  <c r="S1008" i="18"/>
  <c r="R1009" i="18"/>
  <c r="S1009" i="18"/>
  <c r="R1010" i="18"/>
  <c r="S1010" i="18"/>
  <c r="R1011" i="18"/>
  <c r="S1011" i="18"/>
  <c r="R1012" i="18"/>
  <c r="S1012" i="18"/>
  <c r="R1013" i="18"/>
  <c r="S1013" i="18"/>
  <c r="R1014" i="18"/>
  <c r="S1014" i="18"/>
  <c r="R1015" i="18"/>
  <c r="S1015" i="18"/>
  <c r="R1016" i="18"/>
  <c r="S1016" i="18"/>
  <c r="R1017" i="18"/>
  <c r="S1017" i="18"/>
  <c r="R1018" i="18"/>
  <c r="S1018" i="18"/>
  <c r="R1019" i="18"/>
  <c r="S1019" i="18"/>
  <c r="R1020" i="18"/>
  <c r="S1020" i="18"/>
  <c r="R1021" i="18"/>
  <c r="S1021" i="18"/>
  <c r="R1022" i="18"/>
  <c r="S1022" i="18"/>
  <c r="R1023" i="18"/>
  <c r="S1023" i="18"/>
  <c r="R1024" i="18"/>
  <c r="S1024" i="18"/>
  <c r="R1025" i="18"/>
  <c r="S1025" i="18"/>
  <c r="R1026" i="18"/>
  <c r="S1026" i="18"/>
  <c r="R1027" i="18"/>
  <c r="S1027" i="18"/>
  <c r="R1028" i="18"/>
  <c r="S1028" i="18"/>
  <c r="R1029" i="18"/>
  <c r="S1029" i="18"/>
  <c r="R1030" i="18"/>
  <c r="S1030" i="18"/>
  <c r="R1031" i="18"/>
  <c r="S1031" i="18"/>
  <c r="R1032" i="18"/>
  <c r="S1032" i="18"/>
  <c r="R1033" i="18"/>
  <c r="S1033" i="18"/>
  <c r="R1034" i="18"/>
  <c r="S1034" i="18"/>
  <c r="R1035" i="18"/>
  <c r="S1035" i="18"/>
  <c r="R1036" i="18"/>
  <c r="S1036" i="18"/>
  <c r="R1037" i="18"/>
  <c r="S1037" i="18"/>
  <c r="R1038" i="18"/>
  <c r="S1038" i="18"/>
  <c r="R1039" i="18"/>
  <c r="S1039" i="18"/>
  <c r="R1040" i="18"/>
  <c r="S1040" i="18"/>
  <c r="R1041" i="18"/>
  <c r="S1041" i="18"/>
  <c r="R1042" i="18"/>
  <c r="S1042" i="18"/>
  <c r="R1043" i="18"/>
  <c r="S1043" i="18"/>
  <c r="R1044" i="18"/>
  <c r="S1044" i="18"/>
  <c r="R1045" i="18"/>
  <c r="S1045" i="18"/>
  <c r="R1046" i="18"/>
  <c r="S1046" i="18"/>
  <c r="R1047" i="18"/>
  <c r="S1047" i="18"/>
  <c r="R1048" i="18"/>
  <c r="S1048" i="18"/>
  <c r="R1049" i="18"/>
  <c r="S1049" i="18"/>
  <c r="R1050" i="18"/>
  <c r="S1050" i="18"/>
  <c r="R1051" i="18"/>
  <c r="S1051" i="18"/>
  <c r="V1051" i="18"/>
  <c r="R1052" i="18"/>
  <c r="S1052" i="18"/>
  <c r="R1053" i="18"/>
  <c r="S1053" i="18"/>
  <c r="R1054" i="18"/>
  <c r="S1054" i="18"/>
  <c r="R1055" i="18"/>
  <c r="S1055" i="18"/>
  <c r="R1056" i="18"/>
  <c r="S1056" i="18"/>
  <c r="R1057" i="18"/>
  <c r="S1057" i="18"/>
  <c r="R1058" i="18"/>
  <c r="S1058" i="18"/>
  <c r="R1059" i="18"/>
  <c r="S1059" i="18"/>
  <c r="R1060" i="18"/>
  <c r="S1060" i="18"/>
  <c r="R1061" i="18"/>
  <c r="S1061" i="18"/>
  <c r="R1062" i="18"/>
  <c r="S1062" i="18"/>
  <c r="R1063" i="18"/>
  <c r="S1063" i="18"/>
  <c r="R1064" i="18"/>
  <c r="S1064" i="18"/>
  <c r="R1065" i="18"/>
  <c r="S1065" i="18"/>
  <c r="R1066" i="18"/>
  <c r="S1066" i="18"/>
  <c r="R1067" i="18"/>
  <c r="S1067" i="18"/>
  <c r="R1068" i="18"/>
  <c r="S1068" i="18"/>
  <c r="R1069" i="18"/>
  <c r="S1069" i="18"/>
  <c r="R1070" i="18"/>
  <c r="S1070" i="18"/>
  <c r="R1071" i="18"/>
  <c r="S1071" i="18"/>
  <c r="R1072" i="18"/>
  <c r="S1072" i="18"/>
  <c r="R1073" i="18"/>
  <c r="S1073" i="18"/>
  <c r="R1074" i="18"/>
  <c r="S1074" i="18"/>
  <c r="R1075" i="18"/>
  <c r="S1075" i="18"/>
  <c r="R1076" i="18"/>
  <c r="S1076" i="18"/>
  <c r="R1077" i="18"/>
  <c r="S1077" i="18"/>
  <c r="R1078" i="18"/>
  <c r="S1078" i="18"/>
  <c r="R1079" i="18"/>
  <c r="S1079" i="18"/>
  <c r="R1080" i="18"/>
  <c r="S1080" i="18"/>
  <c r="R1081" i="18"/>
  <c r="S1081" i="18"/>
  <c r="R1082" i="18"/>
  <c r="S1082" i="18"/>
  <c r="R1083" i="18"/>
  <c r="S1083" i="18"/>
  <c r="R1084" i="18"/>
  <c r="S1084" i="18"/>
  <c r="R1085" i="18"/>
  <c r="S1085" i="18"/>
  <c r="R1086" i="18"/>
  <c r="S1086" i="18"/>
  <c r="R1087" i="18"/>
  <c r="S1087" i="18"/>
  <c r="R1088" i="18"/>
  <c r="S1088" i="18"/>
  <c r="R1089" i="18"/>
  <c r="S1089" i="18"/>
  <c r="R1090" i="18"/>
  <c r="S1090" i="18"/>
  <c r="R1091" i="18"/>
  <c r="S1091" i="18"/>
  <c r="R1092" i="18"/>
  <c r="S1092" i="18"/>
  <c r="R1093" i="18"/>
  <c r="S1093" i="18"/>
  <c r="R1094" i="18"/>
  <c r="S1094" i="18"/>
  <c r="R1095" i="18"/>
  <c r="S1095" i="18"/>
  <c r="R1096" i="18"/>
  <c r="S1096" i="18"/>
  <c r="R1097" i="18"/>
  <c r="S1097" i="18"/>
  <c r="R1098" i="18"/>
  <c r="S1098" i="18"/>
  <c r="R1099" i="18"/>
  <c r="S1099" i="18"/>
  <c r="R1100" i="18"/>
  <c r="S1100" i="18"/>
  <c r="R1101" i="18"/>
  <c r="S1101" i="18"/>
  <c r="R1102" i="18"/>
  <c r="S1102" i="18"/>
  <c r="R1103" i="18"/>
  <c r="S1103" i="18"/>
  <c r="R1104" i="18"/>
  <c r="S1104" i="18"/>
  <c r="R1105" i="18"/>
  <c r="S1105" i="18"/>
  <c r="R1106" i="18"/>
  <c r="S1106" i="18"/>
  <c r="R1107" i="18"/>
  <c r="S1107" i="18"/>
  <c r="R1108" i="18"/>
  <c r="S1108" i="18"/>
  <c r="R1109" i="18"/>
  <c r="S1109" i="18"/>
  <c r="R1110" i="18"/>
  <c r="S1110" i="18"/>
  <c r="R1111" i="18"/>
  <c r="S1111" i="18"/>
  <c r="R1112" i="18"/>
  <c r="S1112" i="18"/>
  <c r="R1113" i="18"/>
  <c r="S1113" i="18"/>
  <c r="R1114" i="18"/>
  <c r="S1114" i="18"/>
  <c r="R1115" i="18"/>
  <c r="S1115" i="18"/>
  <c r="R1116" i="18"/>
  <c r="S1116" i="18"/>
  <c r="R1117" i="18"/>
  <c r="S1117" i="18"/>
  <c r="R1118" i="18"/>
  <c r="S1118" i="18"/>
  <c r="R1119" i="18"/>
  <c r="S1119" i="18"/>
  <c r="R1120" i="18"/>
  <c r="S1120" i="18"/>
  <c r="R1121" i="18"/>
  <c r="S1121" i="18"/>
  <c r="R1122" i="18"/>
  <c r="S1122" i="18"/>
  <c r="R1123" i="18"/>
  <c r="S1123" i="18"/>
  <c r="R1124" i="18"/>
  <c r="S1124" i="18"/>
  <c r="R1125" i="18"/>
  <c r="S1125" i="18"/>
  <c r="R1126" i="18"/>
  <c r="S1126" i="18"/>
  <c r="R1127" i="18"/>
  <c r="S1127" i="18"/>
  <c r="R1128" i="18"/>
  <c r="S1128" i="18"/>
  <c r="R1129" i="18"/>
  <c r="S1129" i="18"/>
  <c r="R1130" i="18"/>
  <c r="S1130" i="18"/>
  <c r="R1131" i="18"/>
  <c r="S1131" i="18"/>
  <c r="R1132" i="18"/>
  <c r="S1132" i="18"/>
  <c r="R1133" i="18"/>
  <c r="S1133" i="18"/>
  <c r="R1134" i="18"/>
  <c r="S1134" i="18"/>
  <c r="R1135" i="18"/>
  <c r="S1135" i="18"/>
  <c r="R1136" i="18"/>
  <c r="S1136" i="18"/>
  <c r="R1137" i="18"/>
  <c r="S1137" i="18"/>
  <c r="R1138" i="18"/>
  <c r="S1138" i="18"/>
  <c r="R1139" i="18"/>
  <c r="S1139" i="18"/>
  <c r="R1140" i="18"/>
  <c r="S1140" i="18"/>
  <c r="R1141" i="18"/>
  <c r="S1141" i="18"/>
  <c r="R1142" i="18"/>
  <c r="S1142" i="18"/>
  <c r="R1143" i="18"/>
  <c r="S1143" i="18"/>
  <c r="R1144" i="18"/>
  <c r="S1144" i="18"/>
  <c r="R1145" i="18"/>
  <c r="S1145" i="18"/>
  <c r="R1146" i="18"/>
  <c r="S1146" i="18"/>
  <c r="R1147" i="18"/>
  <c r="S1147" i="18"/>
  <c r="R1148" i="18"/>
  <c r="S1148" i="18"/>
  <c r="R1149" i="18"/>
  <c r="S1149" i="18"/>
  <c r="R1150" i="18"/>
  <c r="S1150" i="18"/>
  <c r="R1151" i="18"/>
  <c r="S1151" i="18"/>
  <c r="R1152" i="18"/>
  <c r="S1152" i="18"/>
  <c r="R1153" i="18"/>
  <c r="S1153" i="18"/>
  <c r="R1154" i="18"/>
  <c r="S1154" i="18"/>
  <c r="R1155" i="18"/>
  <c r="S1155" i="18"/>
  <c r="R1156" i="18"/>
  <c r="S1156" i="18"/>
  <c r="R1157" i="18"/>
  <c r="S1157" i="18"/>
  <c r="R1158" i="18"/>
  <c r="S1158" i="18"/>
  <c r="R1159" i="18"/>
  <c r="S1159" i="18"/>
  <c r="R1160" i="18"/>
  <c r="S1160" i="18"/>
  <c r="R1161" i="18"/>
  <c r="S1161" i="18"/>
  <c r="R1162" i="18"/>
  <c r="S1162" i="18"/>
  <c r="R1163" i="18"/>
  <c r="S1163" i="18"/>
  <c r="R1164" i="18"/>
  <c r="S1164" i="18"/>
  <c r="R1165" i="18"/>
  <c r="S1165" i="18"/>
  <c r="R1166" i="18"/>
  <c r="S1166" i="18"/>
  <c r="R1167" i="18"/>
  <c r="S1167" i="18"/>
  <c r="R1168" i="18"/>
  <c r="S1168" i="18"/>
  <c r="R1169" i="18"/>
  <c r="S1169" i="18"/>
  <c r="R1170" i="18"/>
  <c r="S1170" i="18"/>
  <c r="R1171" i="18"/>
  <c r="S1171" i="18"/>
  <c r="R1172" i="18"/>
  <c r="S1172" i="18"/>
  <c r="R1173" i="18"/>
  <c r="S1173" i="18"/>
  <c r="R1174" i="18"/>
  <c r="S1174" i="18"/>
  <c r="R1175" i="18"/>
  <c r="S1175" i="18"/>
  <c r="R1176" i="18"/>
  <c r="S1176" i="18"/>
  <c r="R1177" i="18"/>
  <c r="S1177" i="18"/>
  <c r="R1178" i="18"/>
  <c r="S1178" i="18"/>
  <c r="R1179" i="18"/>
  <c r="S1179" i="18"/>
  <c r="R1180" i="18"/>
  <c r="S1180" i="18"/>
  <c r="R1181" i="18"/>
  <c r="S1181" i="18"/>
  <c r="R1182" i="18"/>
  <c r="S1182" i="18"/>
  <c r="R1183" i="18"/>
  <c r="S1183" i="18"/>
  <c r="R1184" i="18"/>
  <c r="S1184" i="18"/>
  <c r="R1185" i="18"/>
  <c r="S1185" i="18"/>
  <c r="R1186" i="18"/>
  <c r="S1186" i="18"/>
  <c r="R1187" i="18"/>
  <c r="S1187" i="18"/>
  <c r="R1188" i="18"/>
  <c r="S1188" i="18"/>
  <c r="R1189" i="18"/>
  <c r="S1189" i="18"/>
  <c r="R1190" i="18"/>
  <c r="S1190" i="18"/>
  <c r="R1191" i="18"/>
  <c r="S1191" i="18"/>
  <c r="R1192" i="18"/>
  <c r="S1192" i="18"/>
  <c r="R1193" i="18"/>
  <c r="S1193" i="18"/>
  <c r="R1194" i="18"/>
  <c r="S1194" i="18"/>
  <c r="R1195" i="18"/>
  <c r="S1195" i="18"/>
  <c r="R1196" i="18"/>
  <c r="S1196" i="18"/>
  <c r="R1197" i="18"/>
  <c r="S1197" i="18"/>
  <c r="R1198" i="18"/>
  <c r="S1198" i="18"/>
  <c r="R1199" i="18"/>
  <c r="S1199" i="18"/>
  <c r="R1200" i="18"/>
  <c r="S1200" i="18"/>
  <c r="R1201" i="18"/>
  <c r="S1201" i="18"/>
  <c r="R1202" i="18"/>
  <c r="S1202" i="18"/>
  <c r="R1203" i="18"/>
  <c r="S1203" i="18"/>
  <c r="R1204" i="18"/>
  <c r="S1204" i="18"/>
  <c r="R1205" i="18"/>
  <c r="S1205" i="18"/>
  <c r="R1206" i="18"/>
  <c r="S1206" i="18"/>
  <c r="R1207" i="18"/>
  <c r="S1207" i="18"/>
  <c r="R1208" i="18"/>
  <c r="S1208" i="18"/>
  <c r="R1209" i="18"/>
  <c r="S1209" i="18"/>
  <c r="R1210" i="18"/>
  <c r="S1210" i="18"/>
  <c r="R1211" i="18"/>
  <c r="S1211" i="18"/>
  <c r="R1212" i="18"/>
  <c r="S1212" i="18"/>
  <c r="R1213" i="18"/>
  <c r="S1213" i="18"/>
  <c r="R1214" i="18"/>
  <c r="S1214" i="18"/>
  <c r="R1215" i="18"/>
  <c r="S1215" i="18"/>
  <c r="R1216" i="18"/>
  <c r="S1216" i="18"/>
  <c r="R1217" i="18"/>
  <c r="S1217" i="18"/>
  <c r="R1218" i="18"/>
  <c r="S1218" i="18"/>
  <c r="R1219" i="18"/>
  <c r="S1219" i="18"/>
  <c r="R1220" i="18"/>
  <c r="S1220" i="18"/>
  <c r="R1221" i="18"/>
  <c r="S1221" i="18"/>
  <c r="R1222" i="18"/>
  <c r="S1222" i="18"/>
  <c r="R1223" i="18"/>
  <c r="S1223" i="18"/>
  <c r="R1224" i="18"/>
  <c r="S1224" i="18"/>
  <c r="R1225" i="18"/>
  <c r="S1225" i="18"/>
  <c r="R1226" i="18"/>
  <c r="S1226" i="18"/>
  <c r="R1227" i="18"/>
  <c r="S1227" i="18"/>
  <c r="R1228" i="18"/>
  <c r="S1228" i="18"/>
  <c r="R1229" i="18"/>
  <c r="S1229" i="18"/>
  <c r="R1230" i="18"/>
  <c r="S1230" i="18"/>
  <c r="R1231" i="18"/>
  <c r="S1231" i="18"/>
  <c r="R1232" i="18"/>
  <c r="S1232" i="18"/>
  <c r="R1233" i="18"/>
  <c r="S1233" i="18"/>
  <c r="R1234" i="18"/>
  <c r="S1234" i="18"/>
  <c r="R1235" i="18"/>
  <c r="S1235" i="18"/>
  <c r="R1236" i="18"/>
  <c r="S1236" i="18"/>
  <c r="R1237" i="18"/>
  <c r="S1237" i="18"/>
  <c r="R1238" i="18"/>
  <c r="S1238" i="18"/>
  <c r="R1239" i="18"/>
  <c r="S1239" i="18"/>
  <c r="R1240" i="18"/>
  <c r="S1240" i="18"/>
  <c r="R1241" i="18"/>
  <c r="S1241" i="18"/>
  <c r="R1242" i="18"/>
  <c r="S1242" i="18"/>
  <c r="R1243" i="18"/>
  <c r="S1243" i="18"/>
  <c r="R1244" i="18"/>
  <c r="S1244" i="18"/>
  <c r="R1245" i="18"/>
  <c r="S1245" i="18"/>
  <c r="R1246" i="18"/>
  <c r="S1246" i="18"/>
  <c r="R1247" i="18"/>
  <c r="S1247" i="18"/>
  <c r="R1248" i="18"/>
  <c r="S1248" i="18"/>
  <c r="R1249" i="18"/>
  <c r="S1249" i="18"/>
  <c r="R1250" i="18"/>
  <c r="S1250" i="18"/>
  <c r="R1251" i="18"/>
  <c r="S1251" i="18"/>
  <c r="R1252" i="18"/>
  <c r="S1252" i="18"/>
  <c r="R1253" i="18"/>
  <c r="S1253" i="18"/>
  <c r="R1254" i="18"/>
  <c r="S1254" i="18"/>
  <c r="R1255" i="18"/>
  <c r="S1255" i="18"/>
  <c r="R1256" i="18"/>
  <c r="S1256" i="18"/>
  <c r="R1257" i="18"/>
  <c r="S1257" i="18"/>
  <c r="R1258" i="18"/>
  <c r="S1258" i="18"/>
  <c r="R1259" i="18"/>
  <c r="S1259" i="18"/>
  <c r="R1260" i="18"/>
  <c r="S1260" i="18"/>
  <c r="R1261" i="18"/>
  <c r="S1261" i="18"/>
  <c r="R1262" i="18"/>
  <c r="S1262" i="18"/>
  <c r="R1263" i="18"/>
  <c r="S1263" i="18"/>
  <c r="R1264" i="18"/>
  <c r="S1264" i="18"/>
  <c r="R1265" i="18"/>
  <c r="S1265" i="18"/>
  <c r="R1266" i="18"/>
  <c r="S1266" i="18"/>
  <c r="R1267" i="18"/>
  <c r="S1267" i="18"/>
  <c r="R1268" i="18"/>
  <c r="S1268" i="18"/>
  <c r="R1269" i="18"/>
  <c r="S1269" i="18"/>
  <c r="R1270" i="18"/>
  <c r="S1270" i="18"/>
  <c r="R1271" i="18"/>
  <c r="S1271" i="18"/>
  <c r="R1272" i="18"/>
  <c r="S1272" i="18"/>
  <c r="R1273" i="18"/>
  <c r="S1273" i="18"/>
  <c r="R1274" i="18"/>
  <c r="S1274" i="18"/>
  <c r="R1275" i="18"/>
  <c r="S1275" i="18"/>
  <c r="R1276" i="18"/>
  <c r="S1276" i="18"/>
  <c r="R1277" i="18"/>
  <c r="S1277" i="18"/>
  <c r="R1278" i="18"/>
  <c r="S1278" i="18"/>
  <c r="R1279" i="18"/>
  <c r="S1279" i="18"/>
  <c r="R1280" i="18"/>
  <c r="S1280" i="18"/>
  <c r="R1281" i="18"/>
  <c r="S1281" i="18"/>
  <c r="R1282" i="18"/>
  <c r="S1282" i="18"/>
  <c r="R1283" i="18"/>
  <c r="S1283" i="18"/>
  <c r="R1284" i="18"/>
  <c r="S1284" i="18"/>
  <c r="R1285" i="18"/>
  <c r="S1285" i="18"/>
  <c r="R1286" i="18"/>
  <c r="S1286" i="18"/>
  <c r="R1287" i="18"/>
  <c r="S1287" i="18"/>
  <c r="R1288" i="18"/>
  <c r="S1288" i="18"/>
  <c r="R1289" i="18"/>
  <c r="S1289" i="18"/>
  <c r="R1290" i="18"/>
  <c r="S1290" i="18"/>
  <c r="R1291" i="18"/>
  <c r="S1291" i="18"/>
  <c r="R1292" i="18"/>
  <c r="S1292" i="18"/>
  <c r="R1293" i="18"/>
  <c r="S1293" i="18"/>
  <c r="R1294" i="18"/>
  <c r="S1294" i="18"/>
  <c r="R1295" i="18"/>
  <c r="S1295" i="18"/>
  <c r="R1296" i="18"/>
  <c r="S1296" i="18"/>
  <c r="R1297" i="18"/>
  <c r="S1297" i="18"/>
  <c r="R1298" i="18"/>
  <c r="S1298" i="18"/>
  <c r="R1299" i="18"/>
  <c r="S1299" i="18"/>
  <c r="R1300" i="18"/>
  <c r="S1300" i="18"/>
  <c r="R1301" i="18"/>
  <c r="S1301" i="18"/>
  <c r="R1302" i="18"/>
  <c r="S1302" i="18"/>
  <c r="R1303" i="18"/>
  <c r="S1303" i="18"/>
  <c r="R1304" i="18"/>
  <c r="S1304" i="18"/>
  <c r="R1305" i="18"/>
  <c r="S1305" i="18"/>
  <c r="R1306" i="18"/>
  <c r="S1306" i="18"/>
  <c r="R1307" i="18"/>
  <c r="S1307" i="18"/>
  <c r="R1308" i="18"/>
  <c r="S1308" i="18"/>
  <c r="R1309" i="18"/>
  <c r="S1309" i="18"/>
  <c r="R1310" i="18"/>
  <c r="S1310" i="18"/>
  <c r="R1311" i="18"/>
  <c r="S1311" i="18"/>
  <c r="R1312" i="18"/>
  <c r="S1312" i="18"/>
  <c r="R1313" i="18"/>
  <c r="S1313" i="18"/>
  <c r="R1314" i="18"/>
  <c r="S1314" i="18"/>
  <c r="R1315" i="18"/>
  <c r="S1315" i="18"/>
  <c r="R1316" i="18"/>
  <c r="S1316" i="18"/>
  <c r="R1317" i="18"/>
  <c r="S1317" i="18"/>
  <c r="R1318" i="18"/>
  <c r="S1318" i="18"/>
  <c r="R1319" i="18"/>
  <c r="S1319" i="18"/>
  <c r="R1320" i="18"/>
  <c r="S1320" i="18"/>
  <c r="R1321" i="18"/>
  <c r="S1321" i="18"/>
  <c r="R1322" i="18"/>
  <c r="S1322" i="18"/>
  <c r="R1323" i="18"/>
  <c r="S1323" i="18"/>
  <c r="R1324" i="18"/>
  <c r="S1324" i="18"/>
  <c r="R1325" i="18"/>
  <c r="S1325" i="18"/>
  <c r="R1326" i="18"/>
  <c r="S1326" i="18"/>
  <c r="R1327" i="18"/>
  <c r="S1327" i="18"/>
  <c r="R1328" i="18"/>
  <c r="S1328" i="18"/>
  <c r="R1329" i="18"/>
  <c r="S1329" i="18"/>
  <c r="R1330" i="18"/>
  <c r="S1330" i="18"/>
  <c r="R1331" i="18"/>
  <c r="S1331" i="18"/>
  <c r="R1332" i="18"/>
  <c r="S1332" i="18"/>
  <c r="R1333" i="18"/>
  <c r="S1333" i="18"/>
  <c r="R1334" i="18"/>
  <c r="S1334" i="18"/>
  <c r="R1335" i="18"/>
  <c r="S1335" i="18"/>
  <c r="R1336" i="18"/>
  <c r="S1336" i="18"/>
  <c r="R1337" i="18"/>
  <c r="S1337" i="18"/>
  <c r="R1338" i="18"/>
  <c r="S1338" i="18"/>
  <c r="R1339" i="18"/>
  <c r="S1339" i="18"/>
  <c r="R1340" i="18"/>
  <c r="S1340" i="18"/>
  <c r="R1341" i="18"/>
  <c r="S1341" i="18"/>
  <c r="R1342" i="18"/>
  <c r="S1342" i="18"/>
  <c r="R1343" i="18"/>
  <c r="S1343" i="18"/>
  <c r="R1344" i="18"/>
  <c r="S1344" i="18"/>
  <c r="R1345" i="18"/>
  <c r="S1345" i="18"/>
  <c r="R1346" i="18"/>
  <c r="S1346" i="18"/>
  <c r="R1347" i="18"/>
  <c r="S1347" i="18"/>
  <c r="R1348" i="18"/>
  <c r="S1348" i="18"/>
  <c r="R1349" i="18"/>
  <c r="S1349" i="18"/>
  <c r="R1350" i="18"/>
  <c r="S1350" i="18"/>
  <c r="R1351" i="18"/>
  <c r="S1351" i="18"/>
  <c r="R1352" i="18"/>
  <c r="S1352" i="18"/>
  <c r="R1353" i="18"/>
  <c r="S1353" i="18"/>
  <c r="R1354" i="18"/>
  <c r="S1354" i="18"/>
  <c r="R1355" i="18"/>
  <c r="S1355" i="18"/>
  <c r="R1356" i="18"/>
  <c r="S1356" i="18"/>
  <c r="R1357" i="18"/>
  <c r="S1357" i="18"/>
  <c r="R1358" i="18"/>
  <c r="S1358" i="18"/>
  <c r="R1359" i="18"/>
  <c r="S1359" i="18"/>
  <c r="R1360" i="18"/>
  <c r="S1360" i="18"/>
  <c r="R1361" i="18"/>
  <c r="S1361" i="18"/>
  <c r="R1362" i="18"/>
  <c r="S1362" i="18"/>
  <c r="R1363" i="18"/>
  <c r="S1363" i="18"/>
  <c r="R1364" i="18"/>
  <c r="S1364" i="18"/>
  <c r="R1365" i="18"/>
  <c r="S1365" i="18"/>
  <c r="R1366" i="18"/>
  <c r="S1366" i="18"/>
  <c r="R1367" i="18"/>
  <c r="S1367" i="18"/>
  <c r="R1368" i="18"/>
  <c r="S1368" i="18"/>
  <c r="R1369" i="18"/>
  <c r="S1369" i="18"/>
  <c r="R1370" i="18"/>
  <c r="S1370" i="18"/>
  <c r="R1371" i="18"/>
  <c r="S1371" i="18"/>
  <c r="R1372" i="18"/>
  <c r="S1372" i="18"/>
  <c r="R1373" i="18"/>
  <c r="S1373" i="18"/>
  <c r="R1374" i="18"/>
  <c r="S1374" i="18"/>
  <c r="R1375" i="18"/>
  <c r="S1375" i="18"/>
  <c r="R1376" i="18"/>
  <c r="S1376" i="18"/>
  <c r="R1377" i="18"/>
  <c r="S1377" i="18"/>
  <c r="R2" i="18"/>
  <c r="S2" i="18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309" i="18"/>
  <c r="Q309" i="18"/>
  <c r="P310" i="18"/>
  <c r="Q310" i="18"/>
  <c r="P311" i="18"/>
  <c r="Q311" i="18"/>
  <c r="P312" i="18"/>
  <c r="Q312" i="18"/>
  <c r="P313" i="18"/>
  <c r="Q313" i="18"/>
  <c r="P314" i="18"/>
  <c r="Q314" i="18"/>
  <c r="P315" i="18"/>
  <c r="Q315" i="18"/>
  <c r="P316" i="18"/>
  <c r="Q316" i="18"/>
  <c r="P317" i="18"/>
  <c r="Q317" i="18"/>
  <c r="P318" i="18"/>
  <c r="Q318" i="18"/>
  <c r="P319" i="18"/>
  <c r="Q319" i="18"/>
  <c r="P320" i="18"/>
  <c r="Q320" i="18"/>
  <c r="P321" i="18"/>
  <c r="Q321" i="18"/>
  <c r="P322" i="18"/>
  <c r="Q322" i="18"/>
  <c r="P323" i="18"/>
  <c r="Q323" i="18"/>
  <c r="P324" i="18"/>
  <c r="Q324" i="18"/>
  <c r="P325" i="18"/>
  <c r="Q325" i="18"/>
  <c r="P326" i="18"/>
  <c r="Q326" i="18"/>
  <c r="P327" i="18"/>
  <c r="Q327" i="18"/>
  <c r="P328" i="18"/>
  <c r="Q328" i="18"/>
  <c r="P329" i="18"/>
  <c r="Q329" i="18"/>
  <c r="P330" i="18"/>
  <c r="Q330" i="18"/>
  <c r="P331" i="18"/>
  <c r="Q331" i="18"/>
  <c r="P332" i="18"/>
  <c r="Q332" i="18"/>
  <c r="P333" i="18"/>
  <c r="Q333" i="18"/>
  <c r="P334" i="18"/>
  <c r="Q334" i="18"/>
  <c r="P335" i="18"/>
  <c r="Q335" i="18"/>
  <c r="P336" i="18"/>
  <c r="Q336" i="18"/>
  <c r="P337" i="18"/>
  <c r="Q337" i="18"/>
  <c r="P338" i="18"/>
  <c r="Q338" i="18"/>
  <c r="P339" i="18"/>
  <c r="Q339" i="18"/>
  <c r="P340" i="18"/>
  <c r="Q340" i="18"/>
  <c r="P341" i="18"/>
  <c r="Q341" i="18"/>
  <c r="P342" i="18"/>
  <c r="Q342" i="18"/>
  <c r="P343" i="18"/>
  <c r="Q343" i="18"/>
  <c r="P344" i="18"/>
  <c r="Q344" i="18"/>
  <c r="P345" i="18"/>
  <c r="Q345" i="18"/>
  <c r="P346" i="18"/>
  <c r="Q346" i="18"/>
  <c r="P347" i="18"/>
  <c r="Q347" i="18"/>
  <c r="P348" i="18"/>
  <c r="Q348" i="18"/>
  <c r="P349" i="18"/>
  <c r="Q349" i="18"/>
  <c r="P350" i="18"/>
  <c r="Q350" i="18"/>
  <c r="P351" i="18"/>
  <c r="Q351" i="18"/>
  <c r="P352" i="18"/>
  <c r="Q352" i="18"/>
  <c r="P353" i="18"/>
  <c r="Q353" i="18"/>
  <c r="P354" i="18"/>
  <c r="Q354" i="18"/>
  <c r="P355" i="18"/>
  <c r="Q355" i="18"/>
  <c r="P356" i="18"/>
  <c r="Q356" i="18"/>
  <c r="P357" i="18"/>
  <c r="Q357" i="18"/>
  <c r="P358" i="18"/>
  <c r="Q358" i="18"/>
  <c r="P359" i="18"/>
  <c r="Q359" i="18"/>
  <c r="P360" i="18"/>
  <c r="Q360" i="18"/>
  <c r="P361" i="18"/>
  <c r="Q361" i="18"/>
  <c r="P362" i="18"/>
  <c r="Q362" i="18"/>
  <c r="P363" i="18"/>
  <c r="Q363" i="18"/>
  <c r="P364" i="18"/>
  <c r="Q364" i="18"/>
  <c r="P365" i="18"/>
  <c r="Q365" i="18"/>
  <c r="P366" i="18"/>
  <c r="Q366" i="18"/>
  <c r="P367" i="18"/>
  <c r="Q367" i="18"/>
  <c r="P368" i="18"/>
  <c r="Q368" i="18"/>
  <c r="P369" i="18"/>
  <c r="Q369" i="18"/>
  <c r="P370" i="18"/>
  <c r="Q370" i="18"/>
  <c r="P371" i="18"/>
  <c r="Q371" i="18"/>
  <c r="P372" i="18"/>
  <c r="Q372" i="18"/>
  <c r="P373" i="18"/>
  <c r="Q373" i="18"/>
  <c r="P374" i="18"/>
  <c r="Q374" i="18"/>
  <c r="P375" i="18"/>
  <c r="Q375" i="18"/>
  <c r="P376" i="18"/>
  <c r="Q376" i="18"/>
  <c r="P377" i="18"/>
  <c r="Q377" i="18"/>
  <c r="P378" i="18"/>
  <c r="Q378" i="18"/>
  <c r="P379" i="18"/>
  <c r="Q379" i="18"/>
  <c r="P380" i="18"/>
  <c r="Q380" i="18"/>
  <c r="P381" i="18"/>
  <c r="Q381" i="18"/>
  <c r="P382" i="18"/>
  <c r="Q382" i="18"/>
  <c r="P383" i="18"/>
  <c r="Q383" i="18"/>
  <c r="P384" i="18"/>
  <c r="Q384" i="18"/>
  <c r="P385" i="18"/>
  <c r="Q385" i="18"/>
  <c r="P386" i="18"/>
  <c r="Q386" i="18"/>
  <c r="P387" i="18"/>
  <c r="Q387" i="18"/>
  <c r="P388" i="18"/>
  <c r="Q388" i="18"/>
  <c r="P389" i="18"/>
  <c r="Q389" i="18"/>
  <c r="P390" i="18"/>
  <c r="Q390" i="18"/>
  <c r="P391" i="18"/>
  <c r="Q391" i="18"/>
  <c r="P392" i="18"/>
  <c r="Q392" i="18"/>
  <c r="P393" i="18"/>
  <c r="Q393" i="18"/>
  <c r="P394" i="18"/>
  <c r="Q394" i="18"/>
  <c r="P395" i="18"/>
  <c r="Q395" i="18"/>
  <c r="P396" i="18"/>
  <c r="Q396" i="18"/>
  <c r="P397" i="18"/>
  <c r="Q397" i="18"/>
  <c r="P398" i="18"/>
  <c r="Q398" i="18"/>
  <c r="P399" i="18"/>
  <c r="Q399" i="18"/>
  <c r="P400" i="18"/>
  <c r="Q400" i="18"/>
  <c r="P401" i="18"/>
  <c r="Q401" i="18"/>
  <c r="P402" i="18"/>
  <c r="Q402" i="18"/>
  <c r="P403" i="18"/>
  <c r="Q403" i="18"/>
  <c r="P404" i="18"/>
  <c r="Q404" i="18"/>
  <c r="P405" i="18"/>
  <c r="Q405" i="18"/>
  <c r="P406" i="18"/>
  <c r="Q406" i="18"/>
  <c r="P407" i="18"/>
  <c r="Q407" i="18"/>
  <c r="P408" i="18"/>
  <c r="Q408" i="18"/>
  <c r="P409" i="18"/>
  <c r="Q409" i="18"/>
  <c r="P410" i="18"/>
  <c r="Q410" i="18"/>
  <c r="P411" i="18"/>
  <c r="Q411" i="18"/>
  <c r="P412" i="18"/>
  <c r="Q412" i="18"/>
  <c r="P413" i="18"/>
  <c r="Q413" i="18"/>
  <c r="P414" i="18"/>
  <c r="Q414" i="18"/>
  <c r="P415" i="18"/>
  <c r="Q415" i="18"/>
  <c r="P416" i="18"/>
  <c r="Q416" i="18"/>
  <c r="P417" i="18"/>
  <c r="Q417" i="18"/>
  <c r="P418" i="18"/>
  <c r="Q418" i="18"/>
  <c r="P419" i="18"/>
  <c r="Q419" i="18"/>
  <c r="P420" i="18"/>
  <c r="Q420" i="18"/>
  <c r="P421" i="18"/>
  <c r="Q421" i="18"/>
  <c r="P422" i="18"/>
  <c r="Q422" i="18"/>
  <c r="P423" i="18"/>
  <c r="Q423" i="18"/>
  <c r="P424" i="18"/>
  <c r="Q424" i="18"/>
  <c r="P425" i="18"/>
  <c r="Q425" i="18"/>
  <c r="P426" i="18"/>
  <c r="Q426" i="18"/>
  <c r="P427" i="18"/>
  <c r="Q427" i="18"/>
  <c r="P428" i="18"/>
  <c r="Q428" i="18"/>
  <c r="P429" i="18"/>
  <c r="Q429" i="18"/>
  <c r="P430" i="18"/>
  <c r="Q430" i="18"/>
  <c r="P431" i="18"/>
  <c r="Q431" i="18"/>
  <c r="P432" i="18"/>
  <c r="Q432" i="18"/>
  <c r="P433" i="18"/>
  <c r="Q433" i="18"/>
  <c r="P434" i="18"/>
  <c r="Q434" i="18"/>
  <c r="P435" i="18"/>
  <c r="Q435" i="18"/>
  <c r="P436" i="18"/>
  <c r="Q436" i="18"/>
  <c r="P437" i="18"/>
  <c r="Q437" i="18"/>
  <c r="P438" i="18"/>
  <c r="Q438" i="18"/>
  <c r="P439" i="18"/>
  <c r="Q439" i="18"/>
  <c r="P440" i="18"/>
  <c r="Q440" i="18"/>
  <c r="P441" i="18"/>
  <c r="Q441" i="18"/>
  <c r="P442" i="18"/>
  <c r="Q442" i="18"/>
  <c r="P443" i="18"/>
  <c r="Q443" i="18"/>
  <c r="P444" i="18"/>
  <c r="Q444" i="18"/>
  <c r="P445" i="18"/>
  <c r="Q445" i="18"/>
  <c r="P446" i="18"/>
  <c r="Q446" i="18"/>
  <c r="P447" i="18"/>
  <c r="Q447" i="18"/>
  <c r="P448" i="18"/>
  <c r="Q448" i="18"/>
  <c r="P449" i="18"/>
  <c r="Q449" i="18"/>
  <c r="P450" i="18"/>
  <c r="Q450" i="18"/>
  <c r="P451" i="18"/>
  <c r="Q451" i="18"/>
  <c r="P452" i="18"/>
  <c r="Q452" i="18"/>
  <c r="P453" i="18"/>
  <c r="Q453" i="18"/>
  <c r="P454" i="18"/>
  <c r="Q454" i="18"/>
  <c r="P455" i="18"/>
  <c r="Q455" i="18"/>
  <c r="P456" i="18"/>
  <c r="Q456" i="18"/>
  <c r="P457" i="18"/>
  <c r="Q457" i="18"/>
  <c r="P458" i="18"/>
  <c r="Q458" i="18"/>
  <c r="P459" i="18"/>
  <c r="Q459" i="18"/>
  <c r="P460" i="18"/>
  <c r="Q460" i="18"/>
  <c r="P461" i="18"/>
  <c r="Q461" i="18"/>
  <c r="P462" i="18"/>
  <c r="Q462" i="18"/>
  <c r="P463" i="18"/>
  <c r="Q463" i="18"/>
  <c r="P464" i="18"/>
  <c r="Q464" i="18"/>
  <c r="P465" i="18"/>
  <c r="Q465" i="18"/>
  <c r="P466" i="18"/>
  <c r="Q466" i="18"/>
  <c r="P467" i="18"/>
  <c r="Q467" i="18"/>
  <c r="P468" i="18"/>
  <c r="Q468" i="18"/>
  <c r="P469" i="18"/>
  <c r="Q469" i="18"/>
  <c r="P470" i="18"/>
  <c r="Q470" i="18"/>
  <c r="P471" i="18"/>
  <c r="Q471" i="18"/>
  <c r="P472" i="18"/>
  <c r="Q472" i="18"/>
  <c r="P473" i="18"/>
  <c r="Q473" i="18"/>
  <c r="P474" i="18"/>
  <c r="Q474" i="18"/>
  <c r="P475" i="18"/>
  <c r="Q475" i="18"/>
  <c r="P476" i="18"/>
  <c r="Q476" i="18"/>
  <c r="P477" i="18"/>
  <c r="Q477" i="18"/>
  <c r="P478" i="18"/>
  <c r="Q478" i="18"/>
  <c r="P479" i="18"/>
  <c r="Q479" i="18"/>
  <c r="P480" i="18"/>
  <c r="Q480" i="18"/>
  <c r="P481" i="18"/>
  <c r="Q481" i="18"/>
  <c r="P482" i="18"/>
  <c r="Q482" i="18"/>
  <c r="P483" i="18"/>
  <c r="Q483" i="18"/>
  <c r="P484" i="18"/>
  <c r="Q484" i="18"/>
  <c r="P485" i="18"/>
  <c r="Q485" i="18"/>
  <c r="P486" i="18"/>
  <c r="Q486" i="18"/>
  <c r="P487" i="18"/>
  <c r="Q487" i="18"/>
  <c r="P488" i="18"/>
  <c r="Q488" i="18"/>
  <c r="P489" i="18"/>
  <c r="Q489" i="18"/>
  <c r="P490" i="18"/>
  <c r="Q490" i="18"/>
  <c r="P491" i="18"/>
  <c r="Q491" i="18"/>
  <c r="P492" i="18"/>
  <c r="Q492" i="18"/>
  <c r="P493" i="18"/>
  <c r="Q493" i="18"/>
  <c r="P494" i="18"/>
  <c r="Q494" i="18"/>
  <c r="P495" i="18"/>
  <c r="Q495" i="18"/>
  <c r="P496" i="18"/>
  <c r="Q496" i="18"/>
  <c r="P497" i="18"/>
  <c r="Q497" i="18"/>
  <c r="P498" i="18"/>
  <c r="Q498" i="18"/>
  <c r="P499" i="18"/>
  <c r="Q499" i="18"/>
  <c r="P500" i="18"/>
  <c r="Q500" i="18"/>
  <c r="P501" i="18"/>
  <c r="Q501" i="18"/>
  <c r="P502" i="18"/>
  <c r="Q502" i="18"/>
  <c r="P503" i="18"/>
  <c r="Q503" i="18"/>
  <c r="P504" i="18"/>
  <c r="Q504" i="18"/>
  <c r="P505" i="18"/>
  <c r="Q505" i="18"/>
  <c r="P506" i="18"/>
  <c r="Q506" i="18"/>
  <c r="P507" i="18"/>
  <c r="Q507" i="18"/>
  <c r="P508" i="18"/>
  <c r="Q508" i="18"/>
  <c r="P509" i="18"/>
  <c r="Q509" i="18"/>
  <c r="P510" i="18"/>
  <c r="Q510" i="18"/>
  <c r="P511" i="18"/>
  <c r="Q511" i="18"/>
  <c r="P512" i="18"/>
  <c r="Q512" i="18"/>
  <c r="P513" i="18"/>
  <c r="Q513" i="18"/>
  <c r="P514" i="18"/>
  <c r="Q514" i="18"/>
  <c r="P515" i="18"/>
  <c r="Q515" i="18"/>
  <c r="P516" i="18"/>
  <c r="Q516" i="18"/>
  <c r="P517" i="18"/>
  <c r="Q517" i="18"/>
  <c r="P518" i="18"/>
  <c r="Q518" i="18"/>
  <c r="P519" i="18"/>
  <c r="Q519" i="18"/>
  <c r="P520" i="18"/>
  <c r="Q520" i="18"/>
  <c r="P521" i="18"/>
  <c r="Q521" i="18"/>
  <c r="P522" i="18"/>
  <c r="Q522" i="18"/>
  <c r="P523" i="18"/>
  <c r="Q523" i="18"/>
  <c r="P524" i="18"/>
  <c r="Q524" i="18"/>
  <c r="P525" i="18"/>
  <c r="Q525" i="18"/>
  <c r="P526" i="18"/>
  <c r="Q526" i="18"/>
  <c r="P527" i="18"/>
  <c r="Q527" i="18"/>
  <c r="P528" i="18"/>
  <c r="Q528" i="18"/>
  <c r="P529" i="18"/>
  <c r="Q529" i="18"/>
  <c r="P530" i="18"/>
  <c r="Q530" i="18"/>
  <c r="P531" i="18"/>
  <c r="Q531" i="18"/>
  <c r="P532" i="18"/>
  <c r="Q532" i="18"/>
  <c r="P533" i="18"/>
  <c r="Q533" i="18"/>
  <c r="P534" i="18"/>
  <c r="Q534" i="18"/>
  <c r="P535" i="18"/>
  <c r="Q535" i="18"/>
  <c r="P536" i="18"/>
  <c r="Q536" i="18"/>
  <c r="P537" i="18"/>
  <c r="Q537" i="18"/>
  <c r="P538" i="18"/>
  <c r="Q538" i="18"/>
  <c r="P539" i="18"/>
  <c r="Q539" i="18"/>
  <c r="P540" i="18"/>
  <c r="Q540" i="18"/>
  <c r="P541" i="18"/>
  <c r="Q541" i="18"/>
  <c r="P542" i="18"/>
  <c r="Q542" i="18"/>
  <c r="P543" i="18"/>
  <c r="Q543" i="18"/>
  <c r="P544" i="18"/>
  <c r="Q544" i="18"/>
  <c r="P545" i="18"/>
  <c r="Q545" i="18"/>
  <c r="P546" i="18"/>
  <c r="Q546" i="18"/>
  <c r="P547" i="18"/>
  <c r="Q547" i="18"/>
  <c r="P548" i="18"/>
  <c r="Q548" i="18"/>
  <c r="P549" i="18"/>
  <c r="Q549" i="18"/>
  <c r="P550" i="18"/>
  <c r="Q550" i="18"/>
  <c r="P551" i="18"/>
  <c r="Q551" i="18"/>
  <c r="P552" i="18"/>
  <c r="Q552" i="18"/>
  <c r="P553" i="18"/>
  <c r="Q553" i="18"/>
  <c r="P554" i="18"/>
  <c r="Q554" i="18"/>
  <c r="P555" i="18"/>
  <c r="Q555" i="18"/>
  <c r="P556" i="18"/>
  <c r="Q556" i="18"/>
  <c r="P557" i="18"/>
  <c r="Q557" i="18"/>
  <c r="P558" i="18"/>
  <c r="Q558" i="18"/>
  <c r="P559" i="18"/>
  <c r="Q559" i="18"/>
  <c r="P560" i="18"/>
  <c r="Q560" i="18"/>
  <c r="P561" i="18"/>
  <c r="Q561" i="18"/>
  <c r="P562" i="18"/>
  <c r="Q562" i="18"/>
  <c r="P563" i="18"/>
  <c r="Q563" i="18"/>
  <c r="P564" i="18"/>
  <c r="Q564" i="18"/>
  <c r="P565" i="18"/>
  <c r="Q565" i="18"/>
  <c r="P566" i="18"/>
  <c r="Q566" i="18"/>
  <c r="P567" i="18"/>
  <c r="Q567" i="18"/>
  <c r="P568" i="18"/>
  <c r="Q568" i="18"/>
  <c r="P569" i="18"/>
  <c r="Q569" i="18"/>
  <c r="P570" i="18"/>
  <c r="Q570" i="18"/>
  <c r="P571" i="18"/>
  <c r="Q571" i="18"/>
  <c r="P572" i="18"/>
  <c r="Q572" i="18"/>
  <c r="P573" i="18"/>
  <c r="Q573" i="18"/>
  <c r="P574" i="18"/>
  <c r="Q574" i="18"/>
  <c r="P575" i="18"/>
  <c r="Q575" i="18"/>
  <c r="P576" i="18"/>
  <c r="Q576" i="18"/>
  <c r="P577" i="18"/>
  <c r="Q577" i="18"/>
  <c r="P578" i="18"/>
  <c r="Q578" i="18"/>
  <c r="P579" i="18"/>
  <c r="Q579" i="18"/>
  <c r="P580" i="18"/>
  <c r="Q580" i="18"/>
  <c r="P581" i="18"/>
  <c r="Q581" i="18"/>
  <c r="P582" i="18"/>
  <c r="Q582" i="18"/>
  <c r="P583" i="18"/>
  <c r="Q583" i="18"/>
  <c r="P584" i="18"/>
  <c r="Q584" i="18"/>
  <c r="P585" i="18"/>
  <c r="Q585" i="18"/>
  <c r="P586" i="18"/>
  <c r="Q586" i="18"/>
  <c r="P587" i="18"/>
  <c r="Q587" i="18"/>
  <c r="P588" i="18"/>
  <c r="Q588" i="18"/>
  <c r="P589" i="18"/>
  <c r="Q589" i="18"/>
  <c r="P590" i="18"/>
  <c r="Q590" i="18"/>
  <c r="P591" i="18"/>
  <c r="Q591" i="18"/>
  <c r="P592" i="18"/>
  <c r="Q592" i="18"/>
  <c r="P593" i="18"/>
  <c r="Q593" i="18"/>
  <c r="P594" i="18"/>
  <c r="Q594" i="18"/>
  <c r="P595" i="18"/>
  <c r="Q595" i="18"/>
  <c r="P596" i="18"/>
  <c r="Q596" i="18"/>
  <c r="P597" i="18"/>
  <c r="Q597" i="18"/>
  <c r="P598" i="18"/>
  <c r="Q598" i="18"/>
  <c r="P599" i="18"/>
  <c r="Q599" i="18"/>
  <c r="P600" i="18"/>
  <c r="Q600" i="18"/>
  <c r="P601" i="18"/>
  <c r="Q601" i="18"/>
  <c r="P602" i="18"/>
  <c r="Q602" i="18"/>
  <c r="P603" i="18"/>
  <c r="Q603" i="18"/>
  <c r="P604" i="18"/>
  <c r="Q604" i="18"/>
  <c r="P605" i="18"/>
  <c r="Q605" i="18"/>
  <c r="P606" i="18"/>
  <c r="Q606" i="18"/>
  <c r="P607" i="18"/>
  <c r="Q607" i="18"/>
  <c r="P608" i="18"/>
  <c r="Q608" i="18"/>
  <c r="P609" i="18"/>
  <c r="Q609" i="18"/>
  <c r="P610" i="18"/>
  <c r="Q610" i="18"/>
  <c r="P611" i="18"/>
  <c r="Q611" i="18"/>
  <c r="P612" i="18"/>
  <c r="Q612" i="18"/>
  <c r="P613" i="18"/>
  <c r="Q613" i="18"/>
  <c r="P614" i="18"/>
  <c r="Q614" i="18"/>
  <c r="P615" i="18"/>
  <c r="Q615" i="18"/>
  <c r="P616" i="18"/>
  <c r="Q616" i="18"/>
  <c r="P617" i="18"/>
  <c r="Q617" i="18"/>
  <c r="P618" i="18"/>
  <c r="Q618" i="18"/>
  <c r="P619" i="18"/>
  <c r="Q619" i="18"/>
  <c r="P620" i="18"/>
  <c r="Q620" i="18"/>
  <c r="P621" i="18"/>
  <c r="Q621" i="18"/>
  <c r="P622" i="18"/>
  <c r="Q622" i="18"/>
  <c r="P623" i="18"/>
  <c r="Q623" i="18"/>
  <c r="P624" i="18"/>
  <c r="Q624" i="18"/>
  <c r="P625" i="18"/>
  <c r="Q625" i="18"/>
  <c r="P626" i="18"/>
  <c r="Q626" i="18"/>
  <c r="P627" i="18"/>
  <c r="Q627" i="18"/>
  <c r="P628" i="18"/>
  <c r="Q628" i="18"/>
  <c r="P629" i="18"/>
  <c r="Q629" i="18"/>
  <c r="P630" i="18"/>
  <c r="Q630" i="18"/>
  <c r="P631" i="18"/>
  <c r="Q631" i="18"/>
  <c r="P632" i="18"/>
  <c r="Q632" i="18"/>
  <c r="P633" i="18"/>
  <c r="Q633" i="18"/>
  <c r="P634" i="18"/>
  <c r="Q634" i="18"/>
  <c r="P635" i="18"/>
  <c r="Q635" i="18"/>
  <c r="P636" i="18"/>
  <c r="Q636" i="18"/>
  <c r="P637" i="18"/>
  <c r="Q637" i="18"/>
  <c r="P638" i="18"/>
  <c r="Q638" i="18"/>
  <c r="P639" i="18"/>
  <c r="Q639" i="18"/>
  <c r="P640" i="18"/>
  <c r="Q640" i="18"/>
  <c r="P641" i="18"/>
  <c r="Q641" i="18"/>
  <c r="P642" i="18"/>
  <c r="Q642" i="18"/>
  <c r="P643" i="18"/>
  <c r="Q643" i="18"/>
  <c r="P644" i="18"/>
  <c r="Q644" i="18"/>
  <c r="P645" i="18"/>
  <c r="Q645" i="18"/>
  <c r="P646" i="18"/>
  <c r="Q646" i="18"/>
  <c r="P647" i="18"/>
  <c r="Q647" i="18"/>
  <c r="P648" i="18"/>
  <c r="Q648" i="18"/>
  <c r="P649" i="18"/>
  <c r="Q649" i="18"/>
  <c r="P650" i="18"/>
  <c r="Q650" i="18"/>
  <c r="P651" i="18"/>
  <c r="Q651" i="18"/>
  <c r="P652" i="18"/>
  <c r="Q652" i="18"/>
  <c r="P653" i="18"/>
  <c r="Q653" i="18"/>
  <c r="P654" i="18"/>
  <c r="Q654" i="18"/>
  <c r="P655" i="18"/>
  <c r="Q655" i="18"/>
  <c r="P656" i="18"/>
  <c r="Q656" i="18"/>
  <c r="P657" i="18"/>
  <c r="Q657" i="18"/>
  <c r="P658" i="18"/>
  <c r="Q658" i="18"/>
  <c r="P659" i="18"/>
  <c r="Q659" i="18"/>
  <c r="P660" i="18"/>
  <c r="Q660" i="18"/>
  <c r="P661" i="18"/>
  <c r="Q661" i="18"/>
  <c r="P662" i="18"/>
  <c r="Q662" i="18"/>
  <c r="P663" i="18"/>
  <c r="Q663" i="18"/>
  <c r="P664" i="18"/>
  <c r="Q664" i="18"/>
  <c r="P665" i="18"/>
  <c r="Q665" i="18"/>
  <c r="P666" i="18"/>
  <c r="Q666" i="18"/>
  <c r="P667" i="18"/>
  <c r="Q667" i="18"/>
  <c r="P668" i="18"/>
  <c r="Q668" i="18"/>
  <c r="P669" i="18"/>
  <c r="Q669" i="18"/>
  <c r="P670" i="18"/>
  <c r="Q670" i="18"/>
  <c r="P671" i="18"/>
  <c r="Q671" i="18"/>
  <c r="P672" i="18"/>
  <c r="Q672" i="18"/>
  <c r="P673" i="18"/>
  <c r="Q673" i="18"/>
  <c r="P674" i="18"/>
  <c r="Q674" i="18"/>
  <c r="P675" i="18"/>
  <c r="Q675" i="18"/>
  <c r="P676" i="18"/>
  <c r="Q676" i="18"/>
  <c r="P677" i="18"/>
  <c r="Q677" i="18"/>
  <c r="P678" i="18"/>
  <c r="Q678" i="18"/>
  <c r="P679" i="18"/>
  <c r="Q679" i="18"/>
  <c r="P680" i="18"/>
  <c r="Q680" i="18"/>
  <c r="P681" i="18"/>
  <c r="Q681" i="18"/>
  <c r="P682" i="18"/>
  <c r="Q682" i="18"/>
  <c r="P683" i="18"/>
  <c r="Q683" i="18"/>
  <c r="P684" i="18"/>
  <c r="Q684" i="18"/>
  <c r="P685" i="18"/>
  <c r="Q685" i="18"/>
  <c r="P686" i="18"/>
  <c r="Q686" i="18"/>
  <c r="P687" i="18"/>
  <c r="Q687" i="18"/>
  <c r="P688" i="18"/>
  <c r="Q688" i="18"/>
  <c r="P689" i="18"/>
  <c r="Q689" i="18"/>
  <c r="P690" i="18"/>
  <c r="Q690" i="18"/>
  <c r="P691" i="18"/>
  <c r="Q691" i="18"/>
  <c r="P692" i="18"/>
  <c r="Q692" i="18"/>
  <c r="P693" i="18"/>
  <c r="Q693" i="18"/>
  <c r="P694" i="18"/>
  <c r="Q694" i="18"/>
  <c r="P695" i="18"/>
  <c r="Q695" i="18"/>
  <c r="P696" i="18"/>
  <c r="Q696" i="18"/>
  <c r="P697" i="18"/>
  <c r="Q697" i="18"/>
  <c r="P698" i="18"/>
  <c r="Q698" i="18"/>
  <c r="P699" i="18"/>
  <c r="Q699" i="18"/>
  <c r="P700" i="18"/>
  <c r="Q700" i="18"/>
  <c r="P701" i="18"/>
  <c r="Q701" i="18"/>
  <c r="P702" i="18"/>
  <c r="Q702" i="18"/>
  <c r="P703" i="18"/>
  <c r="Q703" i="18"/>
  <c r="P704" i="18"/>
  <c r="Q704" i="18"/>
  <c r="P705" i="18"/>
  <c r="Q705" i="18"/>
  <c r="P706" i="18"/>
  <c r="Q706" i="18"/>
  <c r="P707" i="18"/>
  <c r="Q707" i="18"/>
  <c r="P708" i="18"/>
  <c r="Q708" i="18"/>
  <c r="P709" i="18"/>
  <c r="Q709" i="18"/>
  <c r="P710" i="18"/>
  <c r="Q710" i="18"/>
  <c r="P711" i="18"/>
  <c r="Q711" i="18"/>
  <c r="P712" i="18"/>
  <c r="Q712" i="18"/>
  <c r="P713" i="18"/>
  <c r="Q713" i="18"/>
  <c r="P714" i="18"/>
  <c r="Q714" i="18"/>
  <c r="P715" i="18"/>
  <c r="Q715" i="18"/>
  <c r="P716" i="18"/>
  <c r="Q716" i="18"/>
  <c r="P717" i="18"/>
  <c r="Q717" i="18"/>
  <c r="P718" i="18"/>
  <c r="Q718" i="18"/>
  <c r="P719" i="18"/>
  <c r="Q719" i="18"/>
  <c r="P720" i="18"/>
  <c r="Q720" i="18"/>
  <c r="P721" i="18"/>
  <c r="Q721" i="18"/>
  <c r="P722" i="18"/>
  <c r="Q722" i="18"/>
  <c r="P723" i="18"/>
  <c r="Q723" i="18"/>
  <c r="P724" i="18"/>
  <c r="Q724" i="18"/>
  <c r="P725" i="18"/>
  <c r="Q725" i="18"/>
  <c r="P726" i="18"/>
  <c r="Q726" i="18"/>
  <c r="P727" i="18"/>
  <c r="Q727" i="18"/>
  <c r="P728" i="18"/>
  <c r="Q728" i="18"/>
  <c r="P729" i="18"/>
  <c r="Q729" i="18"/>
  <c r="P730" i="18"/>
  <c r="Q730" i="18"/>
  <c r="P731" i="18"/>
  <c r="Q731" i="18"/>
  <c r="P732" i="18"/>
  <c r="Q732" i="18"/>
  <c r="P733" i="18"/>
  <c r="Q733" i="18"/>
  <c r="P734" i="18"/>
  <c r="Q734" i="18"/>
  <c r="P735" i="18"/>
  <c r="Q735" i="18"/>
  <c r="P736" i="18"/>
  <c r="Q736" i="18"/>
  <c r="P737" i="18"/>
  <c r="Q737" i="18"/>
  <c r="P738" i="18"/>
  <c r="Q738" i="18"/>
  <c r="P739" i="18"/>
  <c r="Q739" i="18"/>
  <c r="P740" i="18"/>
  <c r="Q740" i="18"/>
  <c r="P741" i="18"/>
  <c r="Q741" i="18"/>
  <c r="P742" i="18"/>
  <c r="Q742" i="18"/>
  <c r="P743" i="18"/>
  <c r="Q743" i="18"/>
  <c r="P744" i="18"/>
  <c r="Q744" i="18"/>
  <c r="P745" i="18"/>
  <c r="Q745" i="18"/>
  <c r="P746" i="18"/>
  <c r="Q746" i="18"/>
  <c r="P747" i="18"/>
  <c r="Q747" i="18"/>
  <c r="P748" i="18"/>
  <c r="Q748" i="18"/>
  <c r="P749" i="18"/>
  <c r="Q749" i="18"/>
  <c r="P750" i="18"/>
  <c r="Q750" i="18"/>
  <c r="P751" i="18"/>
  <c r="Q751" i="18"/>
  <c r="P752" i="18"/>
  <c r="Q752" i="18"/>
  <c r="P753" i="18"/>
  <c r="Q753" i="18"/>
  <c r="P754" i="18"/>
  <c r="Q754" i="18"/>
  <c r="P755" i="18"/>
  <c r="Q755" i="18"/>
  <c r="P756" i="18"/>
  <c r="Q756" i="18"/>
  <c r="P757" i="18"/>
  <c r="Q757" i="18"/>
  <c r="P758" i="18"/>
  <c r="Q758" i="18"/>
  <c r="P759" i="18"/>
  <c r="Q759" i="18"/>
  <c r="P760" i="18"/>
  <c r="Q760" i="18"/>
  <c r="P761" i="18"/>
  <c r="Q761" i="18"/>
  <c r="P762" i="18"/>
  <c r="Q762" i="18"/>
  <c r="P763" i="18"/>
  <c r="Q763" i="18"/>
  <c r="P764" i="18"/>
  <c r="Q764" i="18"/>
  <c r="P765" i="18"/>
  <c r="Q765" i="18"/>
  <c r="P766" i="18"/>
  <c r="Q766" i="18"/>
  <c r="P767" i="18"/>
  <c r="Q767" i="18"/>
  <c r="P768" i="18"/>
  <c r="Q768" i="18"/>
  <c r="P769" i="18"/>
  <c r="Q769" i="18"/>
  <c r="P770" i="18"/>
  <c r="Q770" i="18"/>
  <c r="P771" i="18"/>
  <c r="Q771" i="18"/>
  <c r="P772" i="18"/>
  <c r="Q772" i="18"/>
  <c r="P773" i="18"/>
  <c r="Q773" i="18"/>
  <c r="P774" i="18"/>
  <c r="Q774" i="18"/>
  <c r="P775" i="18"/>
  <c r="Q775" i="18"/>
  <c r="P776" i="18"/>
  <c r="Q776" i="18"/>
  <c r="P777" i="18"/>
  <c r="Q777" i="18"/>
  <c r="P778" i="18"/>
  <c r="Q778" i="18"/>
  <c r="P779" i="18"/>
  <c r="Q779" i="18"/>
  <c r="P780" i="18"/>
  <c r="Q780" i="18"/>
  <c r="P781" i="18"/>
  <c r="Q781" i="18"/>
  <c r="P782" i="18"/>
  <c r="Q782" i="18"/>
  <c r="P783" i="18"/>
  <c r="Q783" i="18"/>
  <c r="P784" i="18"/>
  <c r="Q784" i="18"/>
  <c r="P785" i="18"/>
  <c r="Q785" i="18"/>
  <c r="P786" i="18"/>
  <c r="Q786" i="18"/>
  <c r="P787" i="18"/>
  <c r="Q787" i="18"/>
  <c r="P788" i="18"/>
  <c r="Q788" i="18"/>
  <c r="P789" i="18"/>
  <c r="Q789" i="18"/>
  <c r="P790" i="18"/>
  <c r="Q790" i="18"/>
  <c r="P791" i="18"/>
  <c r="Q791" i="18"/>
  <c r="P792" i="18"/>
  <c r="Q792" i="18"/>
  <c r="P793" i="18"/>
  <c r="Q793" i="18"/>
  <c r="P794" i="18"/>
  <c r="Q794" i="18"/>
  <c r="P795" i="18"/>
  <c r="Q795" i="18"/>
  <c r="P796" i="18"/>
  <c r="Q796" i="18"/>
  <c r="P797" i="18"/>
  <c r="Q797" i="18"/>
  <c r="P798" i="18"/>
  <c r="Q798" i="18"/>
  <c r="P799" i="18"/>
  <c r="Q799" i="18"/>
  <c r="P800" i="18"/>
  <c r="Q800" i="18"/>
  <c r="P801" i="18"/>
  <c r="Q801" i="18"/>
  <c r="P802" i="18"/>
  <c r="Q802" i="18"/>
  <c r="P803" i="18"/>
  <c r="Q803" i="18"/>
  <c r="P804" i="18"/>
  <c r="Q804" i="18"/>
  <c r="P805" i="18"/>
  <c r="Q805" i="18"/>
  <c r="P806" i="18"/>
  <c r="Q806" i="18"/>
  <c r="P807" i="18"/>
  <c r="Q807" i="18"/>
  <c r="P808" i="18"/>
  <c r="Q808" i="18"/>
  <c r="P809" i="18"/>
  <c r="Q809" i="18"/>
  <c r="P810" i="18"/>
  <c r="Q810" i="18"/>
  <c r="P811" i="18"/>
  <c r="Q811" i="18"/>
  <c r="P812" i="18"/>
  <c r="Q812" i="18"/>
  <c r="P813" i="18"/>
  <c r="Q813" i="18"/>
  <c r="P814" i="18"/>
  <c r="Q814" i="18"/>
  <c r="P815" i="18"/>
  <c r="Q815" i="18"/>
  <c r="P816" i="18"/>
  <c r="Q816" i="18"/>
  <c r="P817" i="18"/>
  <c r="Q817" i="18"/>
  <c r="P818" i="18"/>
  <c r="Q818" i="18"/>
  <c r="P819" i="18"/>
  <c r="Q819" i="18"/>
  <c r="P820" i="18"/>
  <c r="Q820" i="18"/>
  <c r="P821" i="18"/>
  <c r="Q821" i="18"/>
  <c r="P822" i="18"/>
  <c r="Q822" i="18"/>
  <c r="P823" i="18"/>
  <c r="Q823" i="18"/>
  <c r="P824" i="18"/>
  <c r="Q824" i="18"/>
  <c r="P825" i="18"/>
  <c r="Q825" i="18"/>
  <c r="P826" i="18"/>
  <c r="Q826" i="18"/>
  <c r="P827" i="18"/>
  <c r="Q827" i="18"/>
  <c r="P828" i="18"/>
  <c r="Q828" i="18"/>
  <c r="P829" i="18"/>
  <c r="Q829" i="18"/>
  <c r="P830" i="18"/>
  <c r="Q830" i="18"/>
  <c r="P831" i="18"/>
  <c r="Q831" i="18"/>
  <c r="P832" i="18"/>
  <c r="Q832" i="18"/>
  <c r="P833" i="18"/>
  <c r="Q833" i="18"/>
  <c r="P834" i="18"/>
  <c r="Q834" i="18"/>
  <c r="P835" i="18"/>
  <c r="Q835" i="18"/>
  <c r="P836" i="18"/>
  <c r="Q836" i="18"/>
  <c r="P837" i="18"/>
  <c r="Q837" i="18"/>
  <c r="P838" i="18"/>
  <c r="Q838" i="18"/>
  <c r="P839" i="18"/>
  <c r="Q839" i="18"/>
  <c r="P840" i="18"/>
  <c r="Q840" i="18"/>
  <c r="P841" i="18"/>
  <c r="Q841" i="18"/>
  <c r="P842" i="18"/>
  <c r="Q842" i="18"/>
  <c r="P843" i="18"/>
  <c r="Q843" i="18"/>
  <c r="P844" i="18"/>
  <c r="Q844" i="18"/>
  <c r="P845" i="18"/>
  <c r="Q845" i="18"/>
  <c r="P846" i="18"/>
  <c r="Q846" i="18"/>
  <c r="P847" i="18"/>
  <c r="Q847" i="18"/>
  <c r="P848" i="18"/>
  <c r="Q848" i="18"/>
  <c r="P849" i="18"/>
  <c r="Q849" i="18"/>
  <c r="P850" i="18"/>
  <c r="Q850" i="18"/>
  <c r="P851" i="18"/>
  <c r="Q851" i="18"/>
  <c r="P852" i="18"/>
  <c r="Q852" i="18"/>
  <c r="P853" i="18"/>
  <c r="Q853" i="18"/>
  <c r="P854" i="18"/>
  <c r="Q854" i="18"/>
  <c r="P855" i="18"/>
  <c r="Q855" i="18"/>
  <c r="P856" i="18"/>
  <c r="Q856" i="18"/>
  <c r="P857" i="18"/>
  <c r="Q857" i="18"/>
  <c r="P858" i="18"/>
  <c r="Q858" i="18"/>
  <c r="P859" i="18"/>
  <c r="Q859" i="18"/>
  <c r="P860" i="18"/>
  <c r="Q860" i="18"/>
  <c r="P861" i="18"/>
  <c r="Q861" i="18"/>
  <c r="P862" i="18"/>
  <c r="Q862" i="18"/>
  <c r="P863" i="18"/>
  <c r="Q863" i="18"/>
  <c r="P864" i="18"/>
  <c r="Q864" i="18"/>
  <c r="P865" i="18"/>
  <c r="Q865" i="18"/>
  <c r="P866" i="18"/>
  <c r="Q866" i="18"/>
  <c r="P867" i="18"/>
  <c r="Q867" i="18"/>
  <c r="P868" i="18"/>
  <c r="Q868" i="18"/>
  <c r="P869" i="18"/>
  <c r="Q869" i="18"/>
  <c r="P870" i="18"/>
  <c r="Q870" i="18"/>
  <c r="P871" i="18"/>
  <c r="Q871" i="18"/>
  <c r="P872" i="18"/>
  <c r="Q872" i="18"/>
  <c r="P873" i="18"/>
  <c r="Q873" i="18"/>
  <c r="P874" i="18"/>
  <c r="Q874" i="18"/>
  <c r="P875" i="18"/>
  <c r="Q875" i="18"/>
  <c r="P876" i="18"/>
  <c r="Q876" i="18"/>
  <c r="P877" i="18"/>
  <c r="Q877" i="18"/>
  <c r="P878" i="18"/>
  <c r="Q878" i="18"/>
  <c r="P879" i="18"/>
  <c r="Q879" i="18"/>
  <c r="P880" i="18"/>
  <c r="Q880" i="18"/>
  <c r="P881" i="18"/>
  <c r="Q881" i="18"/>
  <c r="P882" i="18"/>
  <c r="Q882" i="18"/>
  <c r="P883" i="18"/>
  <c r="Q883" i="18"/>
  <c r="P884" i="18"/>
  <c r="Q884" i="18"/>
  <c r="P885" i="18"/>
  <c r="Q885" i="18"/>
  <c r="P886" i="18"/>
  <c r="Q886" i="18"/>
  <c r="P887" i="18"/>
  <c r="Q887" i="18"/>
  <c r="P888" i="18"/>
  <c r="Q888" i="18"/>
  <c r="P889" i="18"/>
  <c r="Q889" i="18"/>
  <c r="P890" i="18"/>
  <c r="Q890" i="18"/>
  <c r="P891" i="18"/>
  <c r="Q891" i="18"/>
  <c r="P892" i="18"/>
  <c r="Q892" i="18"/>
  <c r="P893" i="18"/>
  <c r="Q893" i="18"/>
  <c r="P894" i="18"/>
  <c r="Q894" i="18"/>
  <c r="P895" i="18"/>
  <c r="Q895" i="18"/>
  <c r="P896" i="18"/>
  <c r="Q896" i="18"/>
  <c r="P897" i="18"/>
  <c r="Q897" i="18"/>
  <c r="P898" i="18"/>
  <c r="Q898" i="18"/>
  <c r="P899" i="18"/>
  <c r="Q899" i="18"/>
  <c r="P900" i="18"/>
  <c r="Q900" i="18"/>
  <c r="P901" i="18"/>
  <c r="Q901" i="18"/>
  <c r="P902" i="18"/>
  <c r="Q902" i="18"/>
  <c r="P903" i="18"/>
  <c r="Q903" i="18"/>
  <c r="P904" i="18"/>
  <c r="Q904" i="18"/>
  <c r="P905" i="18"/>
  <c r="Q905" i="18"/>
  <c r="P906" i="18"/>
  <c r="Q906" i="18"/>
  <c r="P907" i="18"/>
  <c r="Q907" i="18"/>
  <c r="P908" i="18"/>
  <c r="Q908" i="18"/>
  <c r="P909" i="18"/>
  <c r="Q909" i="18"/>
  <c r="P910" i="18"/>
  <c r="Q910" i="18"/>
  <c r="P911" i="18"/>
  <c r="Q911" i="18"/>
  <c r="P912" i="18"/>
  <c r="Q912" i="18"/>
  <c r="P913" i="18"/>
  <c r="Q913" i="18"/>
  <c r="P914" i="18"/>
  <c r="Q914" i="18"/>
  <c r="P915" i="18"/>
  <c r="Q915" i="18"/>
  <c r="P916" i="18"/>
  <c r="Q916" i="18"/>
  <c r="P917" i="18"/>
  <c r="Q917" i="18"/>
  <c r="P918" i="18"/>
  <c r="Q918" i="18"/>
  <c r="P919" i="18"/>
  <c r="Q919" i="18"/>
  <c r="P920" i="18"/>
  <c r="Q920" i="18"/>
  <c r="P921" i="18"/>
  <c r="Q921" i="18"/>
  <c r="P922" i="18"/>
  <c r="Q922" i="18"/>
  <c r="P923" i="18"/>
  <c r="Q923" i="18"/>
  <c r="P924" i="18"/>
  <c r="Q924" i="18"/>
  <c r="P925" i="18"/>
  <c r="Q925" i="18"/>
  <c r="P926" i="18"/>
  <c r="Q926" i="18"/>
  <c r="P927" i="18"/>
  <c r="Q927" i="18"/>
  <c r="P928" i="18"/>
  <c r="Q928" i="18"/>
  <c r="P929" i="18"/>
  <c r="Q929" i="18"/>
  <c r="P930" i="18"/>
  <c r="Q930" i="18"/>
  <c r="P931" i="18"/>
  <c r="Q931" i="18"/>
  <c r="P932" i="18"/>
  <c r="Q932" i="18"/>
  <c r="P933" i="18"/>
  <c r="Q933" i="18"/>
  <c r="P934" i="18"/>
  <c r="Q934" i="18"/>
  <c r="P935" i="18"/>
  <c r="Q935" i="18"/>
  <c r="P936" i="18"/>
  <c r="Q936" i="18"/>
  <c r="P937" i="18"/>
  <c r="Q937" i="18"/>
  <c r="P938" i="18"/>
  <c r="Q938" i="18"/>
  <c r="P939" i="18"/>
  <c r="Q939" i="18"/>
  <c r="P940" i="18"/>
  <c r="Q940" i="18"/>
  <c r="P941" i="18"/>
  <c r="Q941" i="18"/>
  <c r="P942" i="18"/>
  <c r="Q942" i="18"/>
  <c r="P943" i="18"/>
  <c r="Q943" i="18"/>
  <c r="P944" i="18"/>
  <c r="Q944" i="18"/>
  <c r="P945" i="18"/>
  <c r="Q945" i="18"/>
  <c r="P946" i="18"/>
  <c r="Q946" i="18"/>
  <c r="P947" i="18"/>
  <c r="Q947" i="18"/>
  <c r="P948" i="18"/>
  <c r="Q948" i="18"/>
  <c r="P949" i="18"/>
  <c r="Q949" i="18"/>
  <c r="P950" i="18"/>
  <c r="Q950" i="18"/>
  <c r="P951" i="18"/>
  <c r="Q951" i="18"/>
  <c r="P952" i="18"/>
  <c r="Q952" i="18"/>
  <c r="P953" i="18"/>
  <c r="Q953" i="18"/>
  <c r="P954" i="18"/>
  <c r="Q954" i="18"/>
  <c r="P955" i="18"/>
  <c r="Q955" i="18"/>
  <c r="P956" i="18"/>
  <c r="Q956" i="18"/>
  <c r="P957" i="18"/>
  <c r="Q957" i="18"/>
  <c r="P958" i="18"/>
  <c r="Q958" i="18"/>
  <c r="P959" i="18"/>
  <c r="Q959" i="18"/>
  <c r="P960" i="18"/>
  <c r="Q960" i="18"/>
  <c r="P961" i="18"/>
  <c r="Q961" i="18"/>
  <c r="P962" i="18"/>
  <c r="Q962" i="18"/>
  <c r="P963" i="18"/>
  <c r="Q963" i="18"/>
  <c r="P964" i="18"/>
  <c r="Q964" i="18"/>
  <c r="P965" i="18"/>
  <c r="Q965" i="18"/>
  <c r="P966" i="18"/>
  <c r="Q966" i="18"/>
  <c r="P967" i="18"/>
  <c r="Q967" i="18"/>
  <c r="P968" i="18"/>
  <c r="Q968" i="18"/>
  <c r="P969" i="18"/>
  <c r="Q969" i="18"/>
  <c r="P970" i="18"/>
  <c r="Q970" i="18"/>
  <c r="P971" i="18"/>
  <c r="Q971" i="18"/>
  <c r="P972" i="18"/>
  <c r="Q972" i="18"/>
  <c r="P973" i="18"/>
  <c r="Q973" i="18"/>
  <c r="P974" i="18"/>
  <c r="Q974" i="18"/>
  <c r="P975" i="18"/>
  <c r="Q975" i="18"/>
  <c r="P976" i="18"/>
  <c r="Q976" i="18"/>
  <c r="P977" i="18"/>
  <c r="Q977" i="18"/>
  <c r="P978" i="18"/>
  <c r="Q978" i="18"/>
  <c r="P979" i="18"/>
  <c r="Q979" i="18"/>
  <c r="P980" i="18"/>
  <c r="Q980" i="18"/>
  <c r="P981" i="18"/>
  <c r="Q981" i="18"/>
  <c r="P982" i="18"/>
  <c r="Q982" i="18"/>
  <c r="P983" i="18"/>
  <c r="Q983" i="18"/>
  <c r="P984" i="18"/>
  <c r="Q984" i="18"/>
  <c r="P985" i="18"/>
  <c r="Q985" i="18"/>
  <c r="P986" i="18"/>
  <c r="Q986" i="18"/>
  <c r="P987" i="18"/>
  <c r="Q987" i="18"/>
  <c r="P988" i="18"/>
  <c r="Q988" i="18"/>
  <c r="P989" i="18"/>
  <c r="Q989" i="18"/>
  <c r="P990" i="18"/>
  <c r="Q990" i="18"/>
  <c r="P991" i="18"/>
  <c r="Q991" i="18"/>
  <c r="P992" i="18"/>
  <c r="Q992" i="18"/>
  <c r="P993" i="18"/>
  <c r="Q993" i="18"/>
  <c r="P994" i="18"/>
  <c r="Q994" i="18"/>
  <c r="P995" i="18"/>
  <c r="Q995" i="18"/>
  <c r="P996" i="18"/>
  <c r="Q996" i="18"/>
  <c r="P997" i="18"/>
  <c r="Q997" i="18"/>
  <c r="P998" i="18"/>
  <c r="Q998" i="18"/>
  <c r="P999" i="18"/>
  <c r="Q999" i="18"/>
  <c r="P1000" i="18"/>
  <c r="Q1000" i="18"/>
  <c r="P1001" i="18"/>
  <c r="Q1001" i="18"/>
  <c r="P1002" i="18"/>
  <c r="Q1002" i="18"/>
  <c r="P1003" i="18"/>
  <c r="Q1003" i="18"/>
  <c r="P1004" i="18"/>
  <c r="Q1004" i="18"/>
  <c r="P1005" i="18"/>
  <c r="Q1005" i="18"/>
  <c r="P1006" i="18"/>
  <c r="Q1006" i="18"/>
  <c r="P1007" i="18"/>
  <c r="Q1007" i="18"/>
  <c r="P1008" i="18"/>
  <c r="Q1008" i="18"/>
  <c r="P1009" i="18"/>
  <c r="Q1009" i="18"/>
  <c r="P1010" i="18"/>
  <c r="Q1010" i="18"/>
  <c r="P1011" i="18"/>
  <c r="Q1011" i="18"/>
  <c r="P1012" i="18"/>
  <c r="Q1012" i="18"/>
  <c r="P1013" i="18"/>
  <c r="Q1013" i="18"/>
  <c r="P1014" i="18"/>
  <c r="Q1014" i="18"/>
  <c r="P1015" i="18"/>
  <c r="Q1015" i="18"/>
  <c r="P1016" i="18"/>
  <c r="Q1016" i="18"/>
  <c r="P1017" i="18"/>
  <c r="Q1017" i="18"/>
  <c r="P1018" i="18"/>
  <c r="Q1018" i="18"/>
  <c r="P1019" i="18"/>
  <c r="Q1019" i="18"/>
  <c r="P1020" i="18"/>
  <c r="Q1020" i="18"/>
  <c r="P1021" i="18"/>
  <c r="Q1021" i="18"/>
  <c r="P1022" i="18"/>
  <c r="Q1022" i="18"/>
  <c r="P1023" i="18"/>
  <c r="Q1023" i="18"/>
  <c r="P1024" i="18"/>
  <c r="Q1024" i="18"/>
  <c r="P1025" i="18"/>
  <c r="Q1025" i="18"/>
  <c r="P1026" i="18"/>
  <c r="Q1026" i="18"/>
  <c r="P1027" i="18"/>
  <c r="Q1027" i="18"/>
  <c r="P1028" i="18"/>
  <c r="Q1028" i="18"/>
  <c r="P1029" i="18"/>
  <c r="Q1029" i="18"/>
  <c r="P1030" i="18"/>
  <c r="Q1030" i="18"/>
  <c r="P1031" i="18"/>
  <c r="Q1031" i="18"/>
  <c r="P1032" i="18"/>
  <c r="Q1032" i="18"/>
  <c r="P1033" i="18"/>
  <c r="Q1033" i="18"/>
  <c r="P1034" i="18"/>
  <c r="Q1034" i="18"/>
  <c r="P1035" i="18"/>
  <c r="Q1035" i="18"/>
  <c r="P1036" i="18"/>
  <c r="Q1036" i="18"/>
  <c r="P1037" i="18"/>
  <c r="Q1037" i="18"/>
  <c r="P1038" i="18"/>
  <c r="Q1038" i="18"/>
  <c r="P1039" i="18"/>
  <c r="Q1039" i="18"/>
  <c r="P1040" i="18"/>
  <c r="Q1040" i="18"/>
  <c r="P1041" i="18"/>
  <c r="Q1041" i="18"/>
  <c r="P1042" i="18"/>
  <c r="Q1042" i="18"/>
  <c r="P1043" i="18"/>
  <c r="Q1043" i="18"/>
  <c r="P1044" i="18"/>
  <c r="Q1044" i="18"/>
  <c r="P1045" i="18"/>
  <c r="Q1045" i="18"/>
  <c r="P1046" i="18"/>
  <c r="Q1046" i="18"/>
  <c r="P1047" i="18"/>
  <c r="Q1047" i="18"/>
  <c r="P1048" i="18"/>
  <c r="Q1048" i="18"/>
  <c r="P1049" i="18"/>
  <c r="Q1049" i="18"/>
  <c r="P1050" i="18"/>
  <c r="Q1050" i="18"/>
  <c r="P1051" i="18"/>
  <c r="Q1051" i="18"/>
  <c r="P1052" i="18"/>
  <c r="Q1052" i="18"/>
  <c r="P1053" i="18"/>
  <c r="Q1053" i="18"/>
  <c r="P1054" i="18"/>
  <c r="Q1054" i="18"/>
  <c r="P1055" i="18"/>
  <c r="Q1055" i="18"/>
  <c r="P1056" i="18"/>
  <c r="Q1056" i="18"/>
  <c r="P1057" i="18"/>
  <c r="Q1057" i="18"/>
  <c r="P1058" i="18"/>
  <c r="Q1058" i="18"/>
  <c r="P1059" i="18"/>
  <c r="Q1059" i="18"/>
  <c r="P1060" i="18"/>
  <c r="Q1060" i="18"/>
  <c r="P1061" i="18"/>
  <c r="Q1061" i="18"/>
  <c r="P1062" i="18"/>
  <c r="Q1062" i="18"/>
  <c r="P1063" i="18"/>
  <c r="Q1063" i="18"/>
  <c r="P1064" i="18"/>
  <c r="Q1064" i="18"/>
  <c r="P1065" i="18"/>
  <c r="Q1065" i="18"/>
  <c r="P1066" i="18"/>
  <c r="Q1066" i="18"/>
  <c r="P1067" i="18"/>
  <c r="Q1067" i="18"/>
  <c r="P1068" i="18"/>
  <c r="Q1068" i="18"/>
  <c r="P1069" i="18"/>
  <c r="Q1069" i="18"/>
  <c r="P1070" i="18"/>
  <c r="Q1070" i="18"/>
  <c r="P1071" i="18"/>
  <c r="Q1071" i="18"/>
  <c r="P1072" i="18"/>
  <c r="Q1072" i="18"/>
  <c r="P1073" i="18"/>
  <c r="Q1073" i="18"/>
  <c r="P1074" i="18"/>
  <c r="Q1074" i="18"/>
  <c r="P1075" i="18"/>
  <c r="Q1075" i="18"/>
  <c r="P1076" i="18"/>
  <c r="Q1076" i="18"/>
  <c r="P1077" i="18"/>
  <c r="Q1077" i="18"/>
  <c r="P1078" i="18"/>
  <c r="Q1078" i="18"/>
  <c r="P1079" i="18"/>
  <c r="Q1079" i="18"/>
  <c r="P1080" i="18"/>
  <c r="Q1080" i="18"/>
  <c r="P1081" i="18"/>
  <c r="Q1081" i="18"/>
  <c r="P1082" i="18"/>
  <c r="Q1082" i="18"/>
  <c r="P1083" i="18"/>
  <c r="Q1083" i="18"/>
  <c r="P1084" i="18"/>
  <c r="Q1084" i="18"/>
  <c r="P1085" i="18"/>
  <c r="Q1085" i="18"/>
  <c r="P1086" i="18"/>
  <c r="Q1086" i="18"/>
  <c r="P1087" i="18"/>
  <c r="Q1087" i="18"/>
  <c r="P1088" i="18"/>
  <c r="Q1088" i="18"/>
  <c r="P1089" i="18"/>
  <c r="Q1089" i="18"/>
  <c r="P1090" i="18"/>
  <c r="Q1090" i="18"/>
  <c r="P1091" i="18"/>
  <c r="Q1091" i="18"/>
  <c r="P1092" i="18"/>
  <c r="Q1092" i="18"/>
  <c r="P1093" i="18"/>
  <c r="Q1093" i="18"/>
  <c r="P1094" i="18"/>
  <c r="Q1094" i="18"/>
  <c r="P1095" i="18"/>
  <c r="Q1095" i="18"/>
  <c r="P1096" i="18"/>
  <c r="Q1096" i="18"/>
  <c r="P1097" i="18"/>
  <c r="Q1097" i="18"/>
  <c r="P1098" i="18"/>
  <c r="Q1098" i="18"/>
  <c r="P1099" i="18"/>
  <c r="Q1099" i="18"/>
  <c r="P1100" i="18"/>
  <c r="Q1100" i="18"/>
  <c r="P1101" i="18"/>
  <c r="Q1101" i="18"/>
  <c r="P1102" i="18"/>
  <c r="Q1102" i="18"/>
  <c r="P1103" i="18"/>
  <c r="Q1103" i="18"/>
  <c r="P1104" i="18"/>
  <c r="Q1104" i="18"/>
  <c r="P1105" i="18"/>
  <c r="Q1105" i="18"/>
  <c r="P1106" i="18"/>
  <c r="Q1106" i="18"/>
  <c r="P1107" i="18"/>
  <c r="Q1107" i="18"/>
  <c r="P1108" i="18"/>
  <c r="Q1108" i="18"/>
  <c r="P1109" i="18"/>
  <c r="Q1109" i="18"/>
  <c r="P1110" i="18"/>
  <c r="Q1110" i="18"/>
  <c r="P1111" i="18"/>
  <c r="Q1111" i="18"/>
  <c r="P1112" i="18"/>
  <c r="Q1112" i="18"/>
  <c r="P1113" i="18"/>
  <c r="Q1113" i="18"/>
  <c r="P1114" i="18"/>
  <c r="Q1114" i="18"/>
  <c r="P1115" i="18"/>
  <c r="Q1115" i="18"/>
  <c r="P1116" i="18"/>
  <c r="Q1116" i="18"/>
  <c r="P1117" i="18"/>
  <c r="Q1117" i="18"/>
  <c r="P1118" i="18"/>
  <c r="Q1118" i="18"/>
  <c r="P1119" i="18"/>
  <c r="Q1119" i="18"/>
  <c r="P1120" i="18"/>
  <c r="Q1120" i="18"/>
  <c r="P1121" i="18"/>
  <c r="Q1121" i="18"/>
  <c r="P1122" i="18"/>
  <c r="Q1122" i="18"/>
  <c r="P1123" i="18"/>
  <c r="Q1123" i="18"/>
  <c r="P1124" i="18"/>
  <c r="Q1124" i="18"/>
  <c r="P1125" i="18"/>
  <c r="Q1125" i="18"/>
  <c r="P1126" i="18"/>
  <c r="Q1126" i="18"/>
  <c r="P1127" i="18"/>
  <c r="Q1127" i="18"/>
  <c r="P1128" i="18"/>
  <c r="Q1128" i="18"/>
  <c r="P1129" i="18"/>
  <c r="Q1129" i="18"/>
  <c r="P1130" i="18"/>
  <c r="Q1130" i="18"/>
  <c r="P1131" i="18"/>
  <c r="Q1131" i="18"/>
  <c r="P1132" i="18"/>
  <c r="Q1132" i="18"/>
  <c r="P1133" i="18"/>
  <c r="Q1133" i="18"/>
  <c r="P1134" i="18"/>
  <c r="Q1134" i="18"/>
  <c r="P1135" i="18"/>
  <c r="Q1135" i="18"/>
  <c r="P1136" i="18"/>
  <c r="Q1136" i="18"/>
  <c r="P1137" i="18"/>
  <c r="Q1137" i="18"/>
  <c r="P1138" i="18"/>
  <c r="Q1138" i="18"/>
  <c r="P1139" i="18"/>
  <c r="Q1139" i="18"/>
  <c r="P1140" i="18"/>
  <c r="Q1140" i="18"/>
  <c r="P1141" i="18"/>
  <c r="Q1141" i="18"/>
  <c r="P1142" i="18"/>
  <c r="Q1142" i="18"/>
  <c r="P1143" i="18"/>
  <c r="Q1143" i="18"/>
  <c r="P1144" i="18"/>
  <c r="Q1144" i="18"/>
  <c r="P1145" i="18"/>
  <c r="Q1145" i="18"/>
  <c r="P1146" i="18"/>
  <c r="Q1146" i="18"/>
  <c r="P1147" i="18"/>
  <c r="Q1147" i="18"/>
  <c r="P1148" i="18"/>
  <c r="Q1148" i="18"/>
  <c r="P1149" i="18"/>
  <c r="Q1149" i="18"/>
  <c r="P1150" i="18"/>
  <c r="Q1150" i="18"/>
  <c r="P1151" i="18"/>
  <c r="Q1151" i="18"/>
  <c r="P1152" i="18"/>
  <c r="Q1152" i="18"/>
  <c r="P1153" i="18"/>
  <c r="Q1153" i="18"/>
  <c r="P1154" i="18"/>
  <c r="Q1154" i="18"/>
  <c r="P1155" i="18"/>
  <c r="Q1155" i="18"/>
  <c r="P1156" i="18"/>
  <c r="Q1156" i="18"/>
  <c r="P1157" i="18"/>
  <c r="Q1157" i="18"/>
  <c r="P1158" i="18"/>
  <c r="Q1158" i="18"/>
  <c r="P1159" i="18"/>
  <c r="Q1159" i="18"/>
  <c r="P1160" i="18"/>
  <c r="Q1160" i="18"/>
  <c r="P1161" i="18"/>
  <c r="Q1161" i="18"/>
  <c r="P1162" i="18"/>
  <c r="Q1162" i="18"/>
  <c r="P1163" i="18"/>
  <c r="Q1163" i="18"/>
  <c r="P1164" i="18"/>
  <c r="Q1164" i="18"/>
  <c r="P1165" i="18"/>
  <c r="Q1165" i="18"/>
  <c r="P1166" i="18"/>
  <c r="Q1166" i="18"/>
  <c r="P1167" i="18"/>
  <c r="Q1167" i="18"/>
  <c r="P1168" i="18"/>
  <c r="Q1168" i="18"/>
  <c r="P1169" i="18"/>
  <c r="Q1169" i="18"/>
  <c r="P1170" i="18"/>
  <c r="Q1170" i="18"/>
  <c r="P1171" i="18"/>
  <c r="Q1171" i="18"/>
  <c r="P1172" i="18"/>
  <c r="Q1172" i="18"/>
  <c r="P1173" i="18"/>
  <c r="Q1173" i="18"/>
  <c r="P1174" i="18"/>
  <c r="Q1174" i="18"/>
  <c r="P1175" i="18"/>
  <c r="Q1175" i="18"/>
  <c r="P1176" i="18"/>
  <c r="Q1176" i="18"/>
  <c r="P1177" i="18"/>
  <c r="Q1177" i="18"/>
  <c r="P1178" i="18"/>
  <c r="Q1178" i="18"/>
  <c r="P1179" i="18"/>
  <c r="Q1179" i="18"/>
  <c r="P1180" i="18"/>
  <c r="Q1180" i="18"/>
  <c r="P1181" i="18"/>
  <c r="Q1181" i="18"/>
  <c r="P1182" i="18"/>
  <c r="Q1182" i="18"/>
  <c r="P1183" i="18"/>
  <c r="Q1183" i="18"/>
  <c r="P1184" i="18"/>
  <c r="Q1184" i="18"/>
  <c r="P1185" i="18"/>
  <c r="Q1185" i="18"/>
  <c r="P1186" i="18"/>
  <c r="Q1186" i="18"/>
  <c r="P1187" i="18"/>
  <c r="Q1187" i="18"/>
  <c r="P1188" i="18"/>
  <c r="Q1188" i="18"/>
  <c r="P1189" i="18"/>
  <c r="Q1189" i="18"/>
  <c r="P1190" i="18"/>
  <c r="Q1190" i="18"/>
  <c r="P1191" i="18"/>
  <c r="Q1191" i="18"/>
  <c r="P1192" i="18"/>
  <c r="Q1192" i="18"/>
  <c r="P1193" i="18"/>
  <c r="Q1193" i="18"/>
  <c r="P1194" i="18"/>
  <c r="Q1194" i="18"/>
  <c r="P1195" i="18"/>
  <c r="Q1195" i="18"/>
  <c r="P1196" i="18"/>
  <c r="Q1196" i="18"/>
  <c r="P1197" i="18"/>
  <c r="Q1197" i="18"/>
  <c r="P1198" i="18"/>
  <c r="Q1198" i="18"/>
  <c r="P1199" i="18"/>
  <c r="Q1199" i="18"/>
  <c r="P1200" i="18"/>
  <c r="Q1200" i="18"/>
  <c r="P1201" i="18"/>
  <c r="Q1201" i="18"/>
  <c r="P1202" i="18"/>
  <c r="Q1202" i="18"/>
  <c r="P1203" i="18"/>
  <c r="Q1203" i="18"/>
  <c r="P1204" i="18"/>
  <c r="Q1204" i="18"/>
  <c r="P1205" i="18"/>
  <c r="Q1205" i="18"/>
  <c r="P1206" i="18"/>
  <c r="Q1206" i="18"/>
  <c r="P1207" i="18"/>
  <c r="Q1207" i="18"/>
  <c r="P1208" i="18"/>
  <c r="Q1208" i="18"/>
  <c r="P1209" i="18"/>
  <c r="Q1209" i="18"/>
  <c r="P1210" i="18"/>
  <c r="Q1210" i="18"/>
  <c r="P1211" i="18"/>
  <c r="Q1211" i="18"/>
  <c r="P1212" i="18"/>
  <c r="Q1212" i="18"/>
  <c r="P1213" i="18"/>
  <c r="Q1213" i="18"/>
  <c r="P1214" i="18"/>
  <c r="Q1214" i="18"/>
  <c r="P1215" i="18"/>
  <c r="Q1215" i="18"/>
  <c r="P1216" i="18"/>
  <c r="Q1216" i="18"/>
  <c r="P1217" i="18"/>
  <c r="Q1217" i="18"/>
  <c r="P1218" i="18"/>
  <c r="Q1218" i="18"/>
  <c r="P1219" i="18"/>
  <c r="Q1219" i="18"/>
  <c r="P1220" i="18"/>
  <c r="Q1220" i="18"/>
  <c r="P1221" i="18"/>
  <c r="Q1221" i="18"/>
  <c r="P1222" i="18"/>
  <c r="Q1222" i="18"/>
  <c r="P1223" i="18"/>
  <c r="Q1223" i="18"/>
  <c r="P1224" i="18"/>
  <c r="Q1224" i="18"/>
  <c r="P1225" i="18"/>
  <c r="Q1225" i="18"/>
  <c r="P1226" i="18"/>
  <c r="Q1226" i="18"/>
  <c r="P1227" i="18"/>
  <c r="Q1227" i="18"/>
  <c r="P1228" i="18"/>
  <c r="Q1228" i="18"/>
  <c r="P1229" i="18"/>
  <c r="Q1229" i="18"/>
  <c r="P1230" i="18"/>
  <c r="Q1230" i="18"/>
  <c r="P1231" i="18"/>
  <c r="Q1231" i="18"/>
  <c r="P1232" i="18"/>
  <c r="Q1232" i="18"/>
  <c r="P1233" i="18"/>
  <c r="Q1233" i="18"/>
  <c r="P1234" i="18"/>
  <c r="Q1234" i="18"/>
  <c r="P1235" i="18"/>
  <c r="Q1235" i="18"/>
  <c r="P1236" i="18"/>
  <c r="Q1236" i="18"/>
  <c r="P1237" i="18"/>
  <c r="Q1237" i="18"/>
  <c r="P1238" i="18"/>
  <c r="Q1238" i="18"/>
  <c r="P1239" i="18"/>
  <c r="Q1239" i="18"/>
  <c r="P1240" i="18"/>
  <c r="Q1240" i="18"/>
  <c r="P1241" i="18"/>
  <c r="Q1241" i="18"/>
  <c r="P1242" i="18"/>
  <c r="Q1242" i="18"/>
  <c r="P1243" i="18"/>
  <c r="Q1243" i="18"/>
  <c r="P1244" i="18"/>
  <c r="Q1244" i="18"/>
  <c r="P1245" i="18"/>
  <c r="Q1245" i="18"/>
  <c r="P1246" i="18"/>
  <c r="Q1246" i="18"/>
  <c r="P1247" i="18"/>
  <c r="Q1247" i="18"/>
  <c r="P1248" i="18"/>
  <c r="Q1248" i="18"/>
  <c r="P1249" i="18"/>
  <c r="Q1249" i="18"/>
  <c r="P1250" i="18"/>
  <c r="Q1250" i="18"/>
  <c r="P1251" i="18"/>
  <c r="Q1251" i="18"/>
  <c r="P1252" i="18"/>
  <c r="Q1252" i="18"/>
  <c r="P1253" i="18"/>
  <c r="Q1253" i="18"/>
  <c r="P1254" i="18"/>
  <c r="Q1254" i="18"/>
  <c r="P1255" i="18"/>
  <c r="Q1255" i="18"/>
  <c r="P1256" i="18"/>
  <c r="Q1256" i="18"/>
  <c r="P1257" i="18"/>
  <c r="Q1257" i="18"/>
  <c r="P1258" i="18"/>
  <c r="Q1258" i="18"/>
  <c r="P1259" i="18"/>
  <c r="Q1259" i="18"/>
  <c r="P1260" i="18"/>
  <c r="Q1260" i="18"/>
  <c r="P1261" i="18"/>
  <c r="Q1261" i="18"/>
  <c r="P1262" i="18"/>
  <c r="Q1262" i="18"/>
  <c r="P1263" i="18"/>
  <c r="Q1263" i="18"/>
  <c r="P1264" i="18"/>
  <c r="Q1264" i="18"/>
  <c r="P1265" i="18"/>
  <c r="Q1265" i="18"/>
  <c r="P1266" i="18"/>
  <c r="Q1266" i="18"/>
  <c r="P1267" i="18"/>
  <c r="Q1267" i="18"/>
  <c r="P1268" i="18"/>
  <c r="Q1268" i="18"/>
  <c r="P1269" i="18"/>
  <c r="Q1269" i="18"/>
  <c r="P1270" i="18"/>
  <c r="Q1270" i="18"/>
  <c r="P1271" i="18"/>
  <c r="Q1271" i="18"/>
  <c r="P1272" i="18"/>
  <c r="Q1272" i="18"/>
  <c r="P1273" i="18"/>
  <c r="Q1273" i="18"/>
  <c r="P1274" i="18"/>
  <c r="Q1274" i="18"/>
  <c r="P1275" i="18"/>
  <c r="Q1275" i="18"/>
  <c r="P1276" i="18"/>
  <c r="Q1276" i="18"/>
  <c r="P1277" i="18"/>
  <c r="Q1277" i="18"/>
  <c r="P1278" i="18"/>
  <c r="Q1278" i="18"/>
  <c r="P1279" i="18"/>
  <c r="Q1279" i="18"/>
  <c r="P1280" i="18"/>
  <c r="Q1280" i="18"/>
  <c r="P1281" i="18"/>
  <c r="Q1281" i="18"/>
  <c r="P1282" i="18"/>
  <c r="Q1282" i="18"/>
  <c r="P1283" i="18"/>
  <c r="Q1283" i="18"/>
  <c r="P1284" i="18"/>
  <c r="Q1284" i="18"/>
  <c r="P1285" i="18"/>
  <c r="Q1285" i="18"/>
  <c r="P1286" i="18"/>
  <c r="Q1286" i="18"/>
  <c r="P1287" i="18"/>
  <c r="Q1287" i="18"/>
  <c r="P1288" i="18"/>
  <c r="Q1288" i="18"/>
  <c r="P1289" i="18"/>
  <c r="Q1289" i="18"/>
  <c r="P1290" i="18"/>
  <c r="Q1290" i="18"/>
  <c r="P1291" i="18"/>
  <c r="Q1291" i="18"/>
  <c r="P1292" i="18"/>
  <c r="Q1292" i="18"/>
  <c r="P1293" i="18"/>
  <c r="Q1293" i="18"/>
  <c r="P1294" i="18"/>
  <c r="Q1294" i="18"/>
  <c r="P1295" i="18"/>
  <c r="Q1295" i="18"/>
  <c r="P1296" i="18"/>
  <c r="Q1296" i="18"/>
  <c r="P1297" i="18"/>
  <c r="Q1297" i="18"/>
  <c r="P1298" i="18"/>
  <c r="Q1298" i="18"/>
  <c r="P1299" i="18"/>
  <c r="Q1299" i="18"/>
  <c r="P1300" i="18"/>
  <c r="Q1300" i="18"/>
  <c r="P1301" i="18"/>
  <c r="Q1301" i="18"/>
  <c r="P1302" i="18"/>
  <c r="Q1302" i="18"/>
  <c r="P1303" i="18"/>
  <c r="Q1303" i="18"/>
  <c r="P1304" i="18"/>
  <c r="Q1304" i="18"/>
  <c r="P1305" i="18"/>
  <c r="Q1305" i="18"/>
  <c r="P1306" i="18"/>
  <c r="Q1306" i="18"/>
  <c r="P1307" i="18"/>
  <c r="Q1307" i="18"/>
  <c r="P1308" i="18"/>
  <c r="Q1308" i="18"/>
  <c r="P1309" i="18"/>
  <c r="Q1309" i="18"/>
  <c r="P1310" i="18"/>
  <c r="Q1310" i="18"/>
  <c r="P1311" i="18"/>
  <c r="Q1311" i="18"/>
  <c r="P1312" i="18"/>
  <c r="Q1312" i="18"/>
  <c r="P1313" i="18"/>
  <c r="Q1313" i="18"/>
  <c r="P1314" i="18"/>
  <c r="Q1314" i="18"/>
  <c r="P1315" i="18"/>
  <c r="Q1315" i="18"/>
  <c r="P1316" i="18"/>
  <c r="Q1316" i="18"/>
  <c r="P1317" i="18"/>
  <c r="Q1317" i="18"/>
  <c r="P1318" i="18"/>
  <c r="Q1318" i="18"/>
  <c r="P1319" i="18"/>
  <c r="Q1319" i="18"/>
  <c r="P1320" i="18"/>
  <c r="Q1320" i="18"/>
  <c r="P1321" i="18"/>
  <c r="Q1321" i="18"/>
  <c r="P1322" i="18"/>
  <c r="Q1322" i="18"/>
  <c r="P1323" i="18"/>
  <c r="Q1323" i="18"/>
  <c r="P1324" i="18"/>
  <c r="Q1324" i="18"/>
  <c r="P1325" i="18"/>
  <c r="Q1325" i="18"/>
  <c r="P1326" i="18"/>
  <c r="Q1326" i="18"/>
  <c r="P1327" i="18"/>
  <c r="Q1327" i="18"/>
  <c r="P1328" i="18"/>
  <c r="Q1328" i="18"/>
  <c r="P1329" i="18"/>
  <c r="Q1329" i="18"/>
  <c r="P1330" i="18"/>
  <c r="Q1330" i="18"/>
  <c r="P1331" i="18"/>
  <c r="Q1331" i="18"/>
  <c r="P1332" i="18"/>
  <c r="Q1332" i="18"/>
  <c r="P1333" i="18"/>
  <c r="Q1333" i="18"/>
  <c r="P1334" i="18"/>
  <c r="Q1334" i="18"/>
  <c r="P1335" i="18"/>
  <c r="Q1335" i="18"/>
  <c r="P1336" i="18"/>
  <c r="Q1336" i="18"/>
  <c r="P1337" i="18"/>
  <c r="Q1337" i="18"/>
  <c r="P1338" i="18"/>
  <c r="Q1338" i="18"/>
  <c r="P1339" i="18"/>
  <c r="Q1339" i="18"/>
  <c r="P1340" i="18"/>
  <c r="Q1340" i="18"/>
  <c r="P1341" i="18"/>
  <c r="Q1341" i="18"/>
  <c r="P1342" i="18"/>
  <c r="Q1342" i="18"/>
  <c r="P1343" i="18"/>
  <c r="Q1343" i="18"/>
  <c r="P1344" i="18"/>
  <c r="Q1344" i="18"/>
  <c r="P1345" i="18"/>
  <c r="Q1345" i="18"/>
  <c r="P1346" i="18"/>
  <c r="Q1346" i="18"/>
  <c r="P1347" i="18"/>
  <c r="Q1347" i="18"/>
  <c r="P1348" i="18"/>
  <c r="Q1348" i="18"/>
  <c r="P1349" i="18"/>
  <c r="Q1349" i="18"/>
  <c r="P1350" i="18"/>
  <c r="Q1350" i="18"/>
  <c r="P1351" i="18"/>
  <c r="Q1351" i="18"/>
  <c r="P1352" i="18"/>
  <c r="Q1352" i="18"/>
  <c r="P1353" i="18"/>
  <c r="Q1353" i="18"/>
  <c r="P1354" i="18"/>
  <c r="Q1354" i="18"/>
  <c r="P1355" i="18"/>
  <c r="Q1355" i="18"/>
  <c r="P1356" i="18"/>
  <c r="Q1356" i="18"/>
  <c r="P1357" i="18"/>
  <c r="Q1357" i="18"/>
  <c r="P1358" i="18"/>
  <c r="Q1358" i="18"/>
  <c r="P1359" i="18"/>
  <c r="Q1359" i="18"/>
  <c r="P1360" i="18"/>
  <c r="Q1360" i="18"/>
  <c r="P1361" i="18"/>
  <c r="Q1361" i="18"/>
  <c r="P1362" i="18"/>
  <c r="Q1362" i="18"/>
  <c r="P1363" i="18"/>
  <c r="Q1363" i="18"/>
  <c r="P1364" i="18"/>
  <c r="Q1364" i="18"/>
  <c r="P1365" i="18"/>
  <c r="Q1365" i="18"/>
  <c r="P1366" i="18"/>
  <c r="Q1366" i="18"/>
  <c r="P1367" i="18"/>
  <c r="Q1367" i="18"/>
  <c r="P1368" i="18"/>
  <c r="Q1368" i="18"/>
  <c r="P1369" i="18"/>
  <c r="Q1369" i="18"/>
  <c r="P1370" i="18"/>
  <c r="Q1370" i="18"/>
  <c r="P1371" i="18"/>
  <c r="Q1371" i="18"/>
  <c r="P1372" i="18"/>
  <c r="Q1372" i="18"/>
  <c r="P1373" i="18"/>
  <c r="Q1373" i="18"/>
  <c r="P1374" i="18"/>
  <c r="Q1374" i="18"/>
  <c r="P1375" i="18"/>
  <c r="Q1375" i="18"/>
  <c r="P1376" i="18"/>
  <c r="Q1376" i="18"/>
  <c r="P1377" i="18"/>
  <c r="Q1377" i="18"/>
  <c r="P2" i="18"/>
  <c r="Q2" i="18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297" i="5"/>
  <c r="K297" i="5"/>
  <c r="J298" i="5"/>
  <c r="K298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305" i="5"/>
  <c r="K305" i="5"/>
  <c r="J306" i="5"/>
  <c r="K30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335" i="5"/>
  <c r="K335" i="5"/>
  <c r="J336" i="5"/>
  <c r="K336" i="5"/>
  <c r="J337" i="5"/>
  <c r="K337" i="5"/>
  <c r="J338" i="5"/>
  <c r="K338" i="5"/>
  <c r="J339" i="5"/>
  <c r="K339" i="5"/>
  <c r="J340" i="5"/>
  <c r="K340" i="5"/>
  <c r="J341" i="5"/>
  <c r="K341" i="5"/>
  <c r="J342" i="5"/>
  <c r="K342" i="5"/>
  <c r="J343" i="5"/>
  <c r="K343" i="5"/>
  <c r="J344" i="5"/>
  <c r="K344" i="5"/>
  <c r="J345" i="5"/>
  <c r="K345" i="5"/>
  <c r="J346" i="5"/>
  <c r="K346" i="5"/>
  <c r="J347" i="5"/>
  <c r="K347" i="5"/>
  <c r="J348" i="5"/>
  <c r="K348" i="5"/>
  <c r="J349" i="5"/>
  <c r="K349" i="5"/>
  <c r="J350" i="5"/>
  <c r="K350" i="5"/>
  <c r="J351" i="5"/>
  <c r="K351" i="5"/>
  <c r="J352" i="5"/>
  <c r="K352" i="5"/>
  <c r="J353" i="5"/>
  <c r="K353" i="5"/>
  <c r="J354" i="5"/>
  <c r="K354" i="5"/>
  <c r="J355" i="5"/>
  <c r="K355" i="5"/>
  <c r="J356" i="5"/>
  <c r="K356" i="5"/>
  <c r="J357" i="5"/>
  <c r="K357" i="5"/>
  <c r="J358" i="5"/>
  <c r="K358" i="5"/>
  <c r="J359" i="5"/>
  <c r="K359" i="5"/>
  <c r="J360" i="5"/>
  <c r="K360" i="5"/>
  <c r="J361" i="5"/>
  <c r="K361" i="5"/>
  <c r="J362" i="5"/>
  <c r="K362" i="5"/>
  <c r="J363" i="5"/>
  <c r="K363" i="5"/>
  <c r="J364" i="5"/>
  <c r="K364" i="5"/>
  <c r="J365" i="5"/>
  <c r="K365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400" i="5"/>
  <c r="K400" i="5"/>
  <c r="J401" i="5"/>
  <c r="K401" i="5"/>
  <c r="J402" i="5"/>
  <c r="K402" i="5"/>
  <c r="J403" i="5"/>
  <c r="K403" i="5"/>
  <c r="J404" i="5"/>
  <c r="K404" i="5"/>
  <c r="J405" i="5"/>
  <c r="K405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415" i="5"/>
  <c r="K415" i="5"/>
  <c r="J416" i="5"/>
  <c r="K416" i="5"/>
  <c r="J417" i="5"/>
  <c r="K417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427" i="5"/>
  <c r="K427" i="5"/>
  <c r="J428" i="5"/>
  <c r="K428" i="5"/>
  <c r="J429" i="5"/>
  <c r="K429" i="5"/>
  <c r="J430" i="5"/>
  <c r="K430" i="5"/>
  <c r="J431" i="5"/>
  <c r="K431" i="5"/>
  <c r="J432" i="5"/>
  <c r="K432" i="5"/>
  <c r="J433" i="5"/>
  <c r="K433" i="5"/>
  <c r="J434" i="5"/>
  <c r="K434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479" i="5"/>
  <c r="K479" i="5"/>
  <c r="J480" i="5"/>
  <c r="K480" i="5"/>
  <c r="J481" i="5"/>
  <c r="K481" i="5"/>
  <c r="J482" i="5"/>
  <c r="K482" i="5"/>
  <c r="J483" i="5"/>
  <c r="K483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495" i="5"/>
  <c r="K495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505" i="5"/>
  <c r="K505" i="5"/>
  <c r="J506" i="5"/>
  <c r="K506" i="5"/>
  <c r="J507" i="5"/>
  <c r="K507" i="5"/>
  <c r="J508" i="5"/>
  <c r="K508" i="5"/>
  <c r="J509" i="5"/>
  <c r="K509" i="5"/>
  <c r="J510" i="5"/>
  <c r="K510" i="5"/>
  <c r="J511" i="5"/>
  <c r="K511" i="5"/>
  <c r="J512" i="5"/>
  <c r="K512" i="5"/>
  <c r="J513" i="5"/>
  <c r="K513" i="5"/>
  <c r="J514" i="5"/>
  <c r="K514" i="5"/>
  <c r="J515" i="5"/>
  <c r="K515" i="5"/>
  <c r="J516" i="5"/>
  <c r="K516" i="5"/>
  <c r="J517" i="5"/>
  <c r="K517" i="5"/>
  <c r="J518" i="5"/>
  <c r="K518" i="5"/>
  <c r="J519" i="5"/>
  <c r="K519" i="5"/>
  <c r="J520" i="5"/>
  <c r="K520" i="5"/>
  <c r="J521" i="5"/>
  <c r="K521" i="5"/>
  <c r="J522" i="5"/>
  <c r="K522" i="5"/>
  <c r="J523" i="5"/>
  <c r="K523" i="5"/>
  <c r="J524" i="5"/>
  <c r="K524" i="5"/>
  <c r="J525" i="5"/>
  <c r="K525" i="5"/>
  <c r="J526" i="5"/>
  <c r="K526" i="5"/>
  <c r="J527" i="5"/>
  <c r="K527" i="5"/>
  <c r="J528" i="5"/>
  <c r="K528" i="5"/>
  <c r="J529" i="5"/>
  <c r="K529" i="5"/>
  <c r="J530" i="5"/>
  <c r="K530" i="5"/>
  <c r="J531" i="5"/>
  <c r="K531" i="5"/>
  <c r="J532" i="5"/>
  <c r="K532" i="5"/>
  <c r="J533" i="5"/>
  <c r="K533" i="5"/>
  <c r="J534" i="5"/>
  <c r="K534" i="5"/>
  <c r="J535" i="5"/>
  <c r="K535" i="5"/>
  <c r="J536" i="5"/>
  <c r="K536" i="5"/>
  <c r="J537" i="5"/>
  <c r="K537" i="5"/>
  <c r="J538" i="5"/>
  <c r="K538" i="5"/>
  <c r="J539" i="5"/>
  <c r="K539" i="5"/>
  <c r="J540" i="5"/>
  <c r="K540" i="5"/>
  <c r="J541" i="5"/>
  <c r="K541" i="5"/>
  <c r="J542" i="5"/>
  <c r="K542" i="5"/>
  <c r="J543" i="5"/>
  <c r="K543" i="5"/>
  <c r="J544" i="5"/>
  <c r="K544" i="5"/>
  <c r="J545" i="5"/>
  <c r="K545" i="5"/>
  <c r="J546" i="5"/>
  <c r="K546" i="5"/>
  <c r="J547" i="5"/>
  <c r="K547" i="5"/>
  <c r="J548" i="5"/>
  <c r="K548" i="5"/>
  <c r="J549" i="5"/>
  <c r="K549" i="5"/>
  <c r="J550" i="5"/>
  <c r="K550" i="5"/>
  <c r="J551" i="5"/>
  <c r="K551" i="5"/>
  <c r="J552" i="5"/>
  <c r="K552" i="5"/>
  <c r="J553" i="5"/>
  <c r="K553" i="5"/>
  <c r="J554" i="5"/>
  <c r="K554" i="5"/>
  <c r="J555" i="5"/>
  <c r="K555" i="5"/>
  <c r="J556" i="5"/>
  <c r="K556" i="5"/>
  <c r="J557" i="5"/>
  <c r="K557" i="5"/>
  <c r="J558" i="5"/>
  <c r="K558" i="5"/>
  <c r="J559" i="5"/>
  <c r="K559" i="5"/>
  <c r="J560" i="5"/>
  <c r="K560" i="5"/>
  <c r="J561" i="5"/>
  <c r="K561" i="5"/>
  <c r="J562" i="5"/>
  <c r="K562" i="5"/>
  <c r="J563" i="5"/>
  <c r="K563" i="5"/>
  <c r="J564" i="5"/>
  <c r="K564" i="5"/>
  <c r="J565" i="5"/>
  <c r="K565" i="5"/>
  <c r="J566" i="5"/>
  <c r="K566" i="5"/>
  <c r="J567" i="5"/>
  <c r="K567" i="5"/>
  <c r="J568" i="5"/>
  <c r="K568" i="5"/>
  <c r="J569" i="5"/>
  <c r="K569" i="5"/>
  <c r="J570" i="5"/>
  <c r="K570" i="5"/>
  <c r="J571" i="5"/>
  <c r="K571" i="5"/>
  <c r="J572" i="5"/>
  <c r="K572" i="5"/>
  <c r="J573" i="5"/>
  <c r="K573" i="5"/>
  <c r="J574" i="5"/>
  <c r="K574" i="5"/>
  <c r="J575" i="5"/>
  <c r="K575" i="5"/>
  <c r="J576" i="5"/>
  <c r="K576" i="5"/>
  <c r="J577" i="5"/>
  <c r="K577" i="5"/>
  <c r="J578" i="5"/>
  <c r="K578" i="5"/>
  <c r="J579" i="5"/>
  <c r="K579" i="5"/>
  <c r="J580" i="5"/>
  <c r="K580" i="5"/>
  <c r="J581" i="5"/>
  <c r="K581" i="5"/>
  <c r="J582" i="5"/>
  <c r="K582" i="5"/>
  <c r="J583" i="5"/>
  <c r="K583" i="5"/>
  <c r="J584" i="5"/>
  <c r="K584" i="5"/>
  <c r="J585" i="5"/>
  <c r="K585" i="5"/>
  <c r="J586" i="5"/>
  <c r="K586" i="5"/>
  <c r="J587" i="5"/>
  <c r="K587" i="5"/>
  <c r="J588" i="5"/>
  <c r="K588" i="5"/>
  <c r="J589" i="5"/>
  <c r="K589" i="5"/>
  <c r="J590" i="5"/>
  <c r="K590" i="5"/>
  <c r="J591" i="5"/>
  <c r="K591" i="5"/>
  <c r="J592" i="5"/>
  <c r="K592" i="5"/>
  <c r="J593" i="5"/>
  <c r="K593" i="5"/>
  <c r="J594" i="5"/>
  <c r="K594" i="5"/>
  <c r="J595" i="5"/>
  <c r="K595" i="5"/>
  <c r="J596" i="5"/>
  <c r="K596" i="5"/>
  <c r="J597" i="5"/>
  <c r="K597" i="5"/>
  <c r="J598" i="5"/>
  <c r="K598" i="5"/>
  <c r="J599" i="5"/>
  <c r="K599" i="5"/>
  <c r="J600" i="5"/>
  <c r="K600" i="5"/>
  <c r="J601" i="5"/>
  <c r="K601" i="5"/>
  <c r="J602" i="5"/>
  <c r="K602" i="5"/>
  <c r="J603" i="5"/>
  <c r="K603" i="5"/>
  <c r="J604" i="5"/>
  <c r="K604" i="5"/>
  <c r="J605" i="5"/>
  <c r="K605" i="5"/>
  <c r="J606" i="5"/>
  <c r="K606" i="5"/>
  <c r="J607" i="5"/>
  <c r="K607" i="5"/>
  <c r="J608" i="5"/>
  <c r="K608" i="5"/>
  <c r="J609" i="5"/>
  <c r="K609" i="5"/>
  <c r="J610" i="5"/>
  <c r="K610" i="5"/>
  <c r="J611" i="5"/>
  <c r="K611" i="5"/>
  <c r="J612" i="5"/>
  <c r="K612" i="5"/>
  <c r="J613" i="5"/>
  <c r="K613" i="5"/>
  <c r="J614" i="5"/>
  <c r="K614" i="5"/>
  <c r="J615" i="5"/>
  <c r="K615" i="5"/>
  <c r="J616" i="5"/>
  <c r="K616" i="5"/>
  <c r="J617" i="5"/>
  <c r="K617" i="5"/>
  <c r="J618" i="5"/>
  <c r="K618" i="5"/>
  <c r="J619" i="5"/>
  <c r="K619" i="5"/>
  <c r="J620" i="5"/>
  <c r="K620" i="5"/>
  <c r="J621" i="5"/>
  <c r="K621" i="5"/>
  <c r="J622" i="5"/>
  <c r="K622" i="5"/>
  <c r="J623" i="5"/>
  <c r="K623" i="5"/>
  <c r="J624" i="5"/>
  <c r="K624" i="5"/>
  <c r="J625" i="5"/>
  <c r="K625" i="5"/>
  <c r="J626" i="5"/>
  <c r="K626" i="5"/>
  <c r="J627" i="5"/>
  <c r="K627" i="5"/>
  <c r="J628" i="5"/>
  <c r="K628" i="5"/>
  <c r="J629" i="5"/>
  <c r="K629" i="5"/>
  <c r="J630" i="5"/>
  <c r="K630" i="5"/>
  <c r="J631" i="5"/>
  <c r="K631" i="5"/>
  <c r="J632" i="5"/>
  <c r="K632" i="5"/>
  <c r="J633" i="5"/>
  <c r="K633" i="5"/>
  <c r="J634" i="5"/>
  <c r="K634" i="5"/>
  <c r="J635" i="5"/>
  <c r="K635" i="5"/>
  <c r="J636" i="5"/>
  <c r="K636" i="5"/>
  <c r="J637" i="5"/>
  <c r="K637" i="5"/>
  <c r="J638" i="5"/>
  <c r="K638" i="5"/>
  <c r="J639" i="5"/>
  <c r="K639" i="5"/>
  <c r="J640" i="5"/>
  <c r="K640" i="5"/>
  <c r="J641" i="5"/>
  <c r="K641" i="5"/>
  <c r="J642" i="5"/>
  <c r="K642" i="5"/>
  <c r="J643" i="5"/>
  <c r="K643" i="5"/>
  <c r="J644" i="5"/>
  <c r="K644" i="5"/>
  <c r="J645" i="5"/>
  <c r="K645" i="5"/>
  <c r="J646" i="5"/>
  <c r="K646" i="5"/>
  <c r="J647" i="5"/>
  <c r="K647" i="5"/>
  <c r="J648" i="5"/>
  <c r="K648" i="5"/>
  <c r="J649" i="5"/>
  <c r="K649" i="5"/>
  <c r="J650" i="5"/>
  <c r="K650" i="5"/>
  <c r="J651" i="5"/>
  <c r="K651" i="5"/>
  <c r="J652" i="5"/>
  <c r="K652" i="5"/>
  <c r="J653" i="5"/>
  <c r="K653" i="5"/>
  <c r="J654" i="5"/>
  <c r="K654" i="5"/>
  <c r="J655" i="5"/>
  <c r="K655" i="5"/>
  <c r="J656" i="5"/>
  <c r="K656" i="5"/>
  <c r="J657" i="5"/>
  <c r="K657" i="5"/>
  <c r="J658" i="5"/>
  <c r="K658" i="5"/>
  <c r="J659" i="5"/>
  <c r="K659" i="5"/>
  <c r="J660" i="5"/>
  <c r="K660" i="5"/>
  <c r="J661" i="5"/>
  <c r="K661" i="5"/>
  <c r="J662" i="5"/>
  <c r="K662" i="5"/>
  <c r="J663" i="5"/>
  <c r="K663" i="5"/>
  <c r="J664" i="5"/>
  <c r="K664" i="5"/>
  <c r="J665" i="5"/>
  <c r="K665" i="5"/>
  <c r="J666" i="5"/>
  <c r="K666" i="5"/>
  <c r="J667" i="5"/>
  <c r="K667" i="5"/>
  <c r="J668" i="5"/>
  <c r="K668" i="5"/>
  <c r="J669" i="5"/>
  <c r="K669" i="5"/>
  <c r="J670" i="5"/>
  <c r="K670" i="5"/>
  <c r="J671" i="5"/>
  <c r="K671" i="5"/>
  <c r="J672" i="5"/>
  <c r="K672" i="5"/>
  <c r="J673" i="5"/>
  <c r="K673" i="5"/>
  <c r="J674" i="5"/>
  <c r="K674" i="5"/>
  <c r="J675" i="5"/>
  <c r="K675" i="5"/>
  <c r="J676" i="5"/>
  <c r="K676" i="5"/>
  <c r="J677" i="5"/>
  <c r="K677" i="5"/>
  <c r="J678" i="5"/>
  <c r="K678" i="5"/>
  <c r="J679" i="5"/>
  <c r="K679" i="5"/>
  <c r="J680" i="5"/>
  <c r="K680" i="5"/>
  <c r="J681" i="5"/>
  <c r="K681" i="5"/>
  <c r="J682" i="5"/>
  <c r="K682" i="5"/>
  <c r="J683" i="5"/>
  <c r="K683" i="5"/>
  <c r="J684" i="5"/>
  <c r="K684" i="5"/>
  <c r="J685" i="5"/>
  <c r="K685" i="5"/>
  <c r="J686" i="5"/>
  <c r="K686" i="5"/>
  <c r="J687" i="5"/>
  <c r="K687" i="5"/>
  <c r="J688" i="5"/>
  <c r="K688" i="5"/>
  <c r="J689" i="5"/>
  <c r="K689" i="5"/>
  <c r="J690" i="5"/>
  <c r="K690" i="5"/>
  <c r="J691" i="5"/>
  <c r="K691" i="5"/>
  <c r="J692" i="5"/>
  <c r="K692" i="5"/>
  <c r="J693" i="5"/>
  <c r="K693" i="5"/>
  <c r="J694" i="5"/>
  <c r="K694" i="5"/>
  <c r="J695" i="5"/>
  <c r="K695" i="5"/>
  <c r="J696" i="5"/>
  <c r="K696" i="5"/>
  <c r="J697" i="5"/>
  <c r="K697" i="5"/>
  <c r="J698" i="5"/>
  <c r="K698" i="5"/>
  <c r="J699" i="5"/>
  <c r="K699" i="5"/>
  <c r="J700" i="5"/>
  <c r="K700" i="5"/>
  <c r="J701" i="5"/>
  <c r="K701" i="5"/>
  <c r="J702" i="5"/>
  <c r="K702" i="5"/>
  <c r="J703" i="5"/>
  <c r="K703" i="5"/>
  <c r="J704" i="5"/>
  <c r="K704" i="5"/>
  <c r="J705" i="5"/>
  <c r="K705" i="5"/>
  <c r="J706" i="5"/>
  <c r="K706" i="5"/>
  <c r="J707" i="5"/>
  <c r="K707" i="5"/>
  <c r="J708" i="5"/>
  <c r="K708" i="5"/>
  <c r="J709" i="5"/>
  <c r="K709" i="5"/>
  <c r="J710" i="5"/>
  <c r="K710" i="5"/>
  <c r="J711" i="5"/>
  <c r="K711" i="5"/>
  <c r="J712" i="5"/>
  <c r="K712" i="5"/>
  <c r="J713" i="5"/>
  <c r="K713" i="5"/>
  <c r="J714" i="5"/>
  <c r="K714" i="5"/>
  <c r="J715" i="5"/>
  <c r="K715" i="5"/>
  <c r="J716" i="5"/>
  <c r="K716" i="5"/>
  <c r="J717" i="5"/>
  <c r="K717" i="5"/>
  <c r="J718" i="5"/>
  <c r="K718" i="5"/>
  <c r="J719" i="5"/>
  <c r="K719" i="5"/>
  <c r="J720" i="5"/>
  <c r="K720" i="5"/>
  <c r="J721" i="5"/>
  <c r="K721" i="5"/>
  <c r="J722" i="5"/>
  <c r="K722" i="5"/>
  <c r="J723" i="5"/>
  <c r="K723" i="5"/>
  <c r="J724" i="5"/>
  <c r="K724" i="5"/>
  <c r="J725" i="5"/>
  <c r="K725" i="5"/>
  <c r="J726" i="5"/>
  <c r="K726" i="5"/>
  <c r="J727" i="5"/>
  <c r="K727" i="5"/>
  <c r="J728" i="5"/>
  <c r="K728" i="5"/>
  <c r="J729" i="5"/>
  <c r="K729" i="5"/>
  <c r="J730" i="5"/>
  <c r="K730" i="5"/>
  <c r="J731" i="5"/>
  <c r="K731" i="5"/>
  <c r="J732" i="5"/>
  <c r="K732" i="5"/>
  <c r="J733" i="5"/>
  <c r="K733" i="5"/>
  <c r="J734" i="5"/>
  <c r="K734" i="5"/>
  <c r="J735" i="5"/>
  <c r="K735" i="5"/>
  <c r="J736" i="5"/>
  <c r="K736" i="5"/>
  <c r="J737" i="5"/>
  <c r="K737" i="5"/>
  <c r="J738" i="5"/>
  <c r="K738" i="5"/>
  <c r="J739" i="5"/>
  <c r="K739" i="5"/>
  <c r="J740" i="5"/>
  <c r="K740" i="5"/>
  <c r="J741" i="5"/>
  <c r="K741" i="5"/>
  <c r="J742" i="5"/>
  <c r="K742" i="5"/>
  <c r="J743" i="5"/>
  <c r="K743" i="5"/>
  <c r="J744" i="5"/>
  <c r="K744" i="5"/>
  <c r="J745" i="5"/>
  <c r="K745" i="5"/>
  <c r="J746" i="5"/>
  <c r="K746" i="5"/>
  <c r="J747" i="5"/>
  <c r="K747" i="5"/>
  <c r="J748" i="5"/>
  <c r="K748" i="5"/>
  <c r="J749" i="5"/>
  <c r="K749" i="5"/>
  <c r="J750" i="5"/>
  <c r="K750" i="5"/>
  <c r="J751" i="5"/>
  <c r="K751" i="5"/>
  <c r="J752" i="5"/>
  <c r="K752" i="5"/>
  <c r="J753" i="5"/>
  <c r="K753" i="5"/>
  <c r="J754" i="5"/>
  <c r="K754" i="5"/>
  <c r="J755" i="5"/>
  <c r="K755" i="5"/>
  <c r="J756" i="5"/>
  <c r="K756" i="5"/>
  <c r="J757" i="5"/>
  <c r="K757" i="5"/>
  <c r="J758" i="5"/>
  <c r="K758" i="5"/>
  <c r="J759" i="5"/>
  <c r="K759" i="5"/>
  <c r="J760" i="5"/>
  <c r="K760" i="5"/>
  <c r="J761" i="5"/>
  <c r="K761" i="5"/>
  <c r="J762" i="5"/>
  <c r="K762" i="5"/>
  <c r="J763" i="5"/>
  <c r="K763" i="5"/>
  <c r="J764" i="5"/>
  <c r="K764" i="5"/>
  <c r="J765" i="5"/>
  <c r="K765" i="5"/>
  <c r="J766" i="5"/>
  <c r="K766" i="5"/>
  <c r="J767" i="5"/>
  <c r="K767" i="5"/>
  <c r="J768" i="5"/>
  <c r="K768" i="5"/>
  <c r="J769" i="5"/>
  <c r="K769" i="5"/>
  <c r="J770" i="5"/>
  <c r="K770" i="5"/>
  <c r="J771" i="5"/>
  <c r="K771" i="5"/>
  <c r="J772" i="5"/>
  <c r="K772" i="5"/>
  <c r="J773" i="5"/>
  <c r="K773" i="5"/>
  <c r="J774" i="5"/>
  <c r="K774" i="5"/>
  <c r="J775" i="5"/>
  <c r="K775" i="5"/>
  <c r="J776" i="5"/>
  <c r="K776" i="5"/>
  <c r="J777" i="5"/>
  <c r="K777" i="5"/>
  <c r="J778" i="5"/>
  <c r="K778" i="5"/>
  <c r="J779" i="5"/>
  <c r="K779" i="5"/>
  <c r="J780" i="5"/>
  <c r="K780" i="5"/>
  <c r="J781" i="5"/>
  <c r="K781" i="5"/>
  <c r="J782" i="5"/>
  <c r="K782" i="5"/>
  <c r="J783" i="5"/>
  <c r="K783" i="5"/>
  <c r="J784" i="5"/>
  <c r="K784" i="5"/>
  <c r="J785" i="5"/>
  <c r="K785" i="5"/>
  <c r="J786" i="5"/>
  <c r="K786" i="5"/>
  <c r="J787" i="5"/>
  <c r="K787" i="5"/>
  <c r="J788" i="5"/>
  <c r="K788" i="5"/>
  <c r="J789" i="5"/>
  <c r="K789" i="5"/>
  <c r="J790" i="5"/>
  <c r="K790" i="5"/>
  <c r="J791" i="5"/>
  <c r="K791" i="5"/>
  <c r="J792" i="5"/>
  <c r="K792" i="5"/>
  <c r="J793" i="5"/>
  <c r="K793" i="5"/>
  <c r="J794" i="5"/>
  <c r="K794" i="5"/>
  <c r="J795" i="5"/>
  <c r="K795" i="5"/>
  <c r="J796" i="5"/>
  <c r="K796" i="5"/>
  <c r="J797" i="5"/>
  <c r="K797" i="5"/>
  <c r="J798" i="5"/>
  <c r="K798" i="5"/>
  <c r="J799" i="5"/>
  <c r="K799" i="5"/>
  <c r="J800" i="5"/>
  <c r="K800" i="5"/>
  <c r="J801" i="5"/>
  <c r="K801" i="5"/>
  <c r="J802" i="5"/>
  <c r="K802" i="5"/>
  <c r="J803" i="5"/>
  <c r="K803" i="5"/>
  <c r="J804" i="5"/>
  <c r="K804" i="5"/>
  <c r="J805" i="5"/>
  <c r="K805" i="5"/>
  <c r="J806" i="5"/>
  <c r="K806" i="5"/>
  <c r="J807" i="5"/>
  <c r="K807" i="5"/>
  <c r="J808" i="5"/>
  <c r="K808" i="5"/>
  <c r="J809" i="5"/>
  <c r="K809" i="5"/>
  <c r="J810" i="5"/>
  <c r="K810" i="5"/>
  <c r="J811" i="5"/>
  <c r="K811" i="5"/>
  <c r="J812" i="5"/>
  <c r="K812" i="5"/>
  <c r="J813" i="5"/>
  <c r="K813" i="5"/>
  <c r="J814" i="5"/>
  <c r="K814" i="5"/>
  <c r="J815" i="5"/>
  <c r="K815" i="5"/>
  <c r="J816" i="5"/>
  <c r="K816" i="5"/>
  <c r="J817" i="5"/>
  <c r="K817" i="5"/>
  <c r="J818" i="5"/>
  <c r="K818" i="5"/>
  <c r="J819" i="5"/>
  <c r="K819" i="5"/>
  <c r="J820" i="5"/>
  <c r="K820" i="5"/>
  <c r="J821" i="5"/>
  <c r="K821" i="5"/>
  <c r="J822" i="5"/>
  <c r="K822" i="5"/>
  <c r="J823" i="5"/>
  <c r="K823" i="5"/>
  <c r="J824" i="5"/>
  <c r="K824" i="5"/>
  <c r="J825" i="5"/>
  <c r="K825" i="5"/>
  <c r="J826" i="5"/>
  <c r="K826" i="5"/>
  <c r="J827" i="5"/>
  <c r="K827" i="5"/>
  <c r="J828" i="5"/>
  <c r="K828" i="5"/>
  <c r="J829" i="5"/>
  <c r="K829" i="5"/>
  <c r="J830" i="5"/>
  <c r="K830" i="5"/>
  <c r="J831" i="5"/>
  <c r="K831" i="5"/>
  <c r="J832" i="5"/>
  <c r="K832" i="5"/>
  <c r="J833" i="5"/>
  <c r="K833" i="5"/>
  <c r="J834" i="5"/>
  <c r="K834" i="5"/>
  <c r="J835" i="5"/>
  <c r="K835" i="5"/>
  <c r="J836" i="5"/>
  <c r="K836" i="5"/>
  <c r="J837" i="5"/>
  <c r="K837" i="5"/>
  <c r="J838" i="5"/>
  <c r="K838" i="5"/>
  <c r="J839" i="5"/>
  <c r="K839" i="5"/>
  <c r="J840" i="5"/>
  <c r="K840" i="5"/>
  <c r="J841" i="5"/>
  <c r="K841" i="5"/>
  <c r="J842" i="5"/>
  <c r="K842" i="5"/>
  <c r="J843" i="5"/>
  <c r="K843" i="5"/>
  <c r="J844" i="5"/>
  <c r="K844" i="5"/>
  <c r="J2" i="5"/>
  <c r="K2" i="5"/>
  <c r="D1296" i="28"/>
  <c r="C1296" i="28"/>
  <c r="D1295" i="28"/>
  <c r="C1295" i="28"/>
  <c r="D1294" i="28"/>
  <c r="C1294" i="28"/>
  <c r="D1293" i="28"/>
  <c r="C1293" i="28"/>
  <c r="D1292" i="28"/>
  <c r="C1292" i="28"/>
  <c r="D1291" i="28"/>
  <c r="C1291" i="28"/>
  <c r="D1290" i="28"/>
  <c r="C1290" i="28"/>
  <c r="D1289" i="28"/>
  <c r="C1289" i="28"/>
  <c r="D1288" i="28"/>
  <c r="C1288" i="28"/>
  <c r="D1287" i="28"/>
  <c r="C1287" i="28"/>
  <c r="D1286" i="28"/>
  <c r="C1286" i="28"/>
  <c r="D1285" i="28"/>
  <c r="C1285" i="28"/>
  <c r="D1284" i="28"/>
  <c r="C1284" i="28"/>
  <c r="D1283" i="28"/>
  <c r="C1283" i="28"/>
  <c r="D1282" i="28"/>
  <c r="C1282" i="28"/>
  <c r="D1281" i="28"/>
  <c r="C1281" i="28"/>
  <c r="D1280" i="28"/>
  <c r="C1280" i="28"/>
  <c r="D1279" i="28"/>
  <c r="C1279" i="28"/>
  <c r="D1278" i="28"/>
  <c r="C1278" i="28"/>
  <c r="D1277" i="28"/>
  <c r="C1277" i="28"/>
  <c r="D1276" i="28"/>
  <c r="C1276" i="28"/>
  <c r="D1275" i="28"/>
  <c r="C1275" i="28"/>
  <c r="D1274" i="28"/>
  <c r="C1274" i="28"/>
  <c r="D1273" i="28"/>
  <c r="C1273" i="28"/>
  <c r="D1272" i="28"/>
  <c r="C1272" i="28"/>
  <c r="D1271" i="28"/>
  <c r="C1271" i="28"/>
  <c r="D1270" i="28"/>
  <c r="C1270" i="28"/>
  <c r="D1269" i="28"/>
  <c r="C1269" i="28"/>
  <c r="D1268" i="28"/>
  <c r="C1268" i="28"/>
  <c r="D1267" i="28"/>
  <c r="C1267" i="28"/>
  <c r="D1266" i="28"/>
  <c r="C1266" i="28"/>
  <c r="D1265" i="28"/>
  <c r="C1265" i="28"/>
  <c r="D1264" i="28"/>
  <c r="C1264" i="28"/>
  <c r="D1263" i="28"/>
  <c r="C1263" i="28"/>
  <c r="D1262" i="28"/>
  <c r="C1262" i="28"/>
  <c r="D1261" i="28"/>
  <c r="C1261" i="28"/>
  <c r="D1260" i="28"/>
  <c r="C1260" i="28"/>
  <c r="D1259" i="28"/>
  <c r="C1259" i="28"/>
  <c r="D1258" i="28"/>
  <c r="C1258" i="28"/>
  <c r="D1257" i="28"/>
  <c r="C1257" i="28"/>
  <c r="D1256" i="28"/>
  <c r="C1256" i="28"/>
  <c r="D1255" i="28"/>
  <c r="C1255" i="28"/>
  <c r="D1254" i="28"/>
  <c r="C1254" i="28"/>
  <c r="D1253" i="28"/>
  <c r="C1253" i="28"/>
  <c r="D1252" i="28"/>
  <c r="C1252" i="28"/>
  <c r="D1251" i="28"/>
  <c r="C1251" i="28"/>
  <c r="D1250" i="28"/>
  <c r="C1250" i="28"/>
  <c r="D1249" i="28"/>
  <c r="C1249" i="28"/>
  <c r="D1248" i="28"/>
  <c r="C1248" i="28"/>
  <c r="D1247" i="28"/>
  <c r="C1247" i="28"/>
  <c r="D1246" i="28"/>
  <c r="C1246" i="28"/>
  <c r="D1245" i="28"/>
  <c r="C1245" i="28"/>
  <c r="D1244" i="28"/>
  <c r="C1244" i="28"/>
  <c r="D1243" i="28"/>
  <c r="C1243" i="28"/>
  <c r="D1242" i="28"/>
  <c r="C1242" i="28"/>
  <c r="D1241" i="28"/>
  <c r="C1241" i="28"/>
  <c r="D1240" i="28"/>
  <c r="C1240" i="28"/>
  <c r="D1239" i="28"/>
  <c r="C1239" i="28"/>
  <c r="D1238" i="28"/>
  <c r="C1238" i="28"/>
  <c r="D1237" i="28"/>
  <c r="C1237" i="28"/>
  <c r="D1236" i="28"/>
  <c r="C1236" i="28"/>
  <c r="D1235" i="28"/>
  <c r="C1235" i="28"/>
  <c r="D1234" i="28"/>
  <c r="C1234" i="28"/>
  <c r="D1233" i="28"/>
  <c r="C1233" i="28"/>
  <c r="D1232" i="28"/>
  <c r="C1232" i="28"/>
  <c r="D1231" i="28"/>
  <c r="C1231" i="28"/>
  <c r="D1230" i="28"/>
  <c r="C1230" i="28"/>
  <c r="D1229" i="28"/>
  <c r="C1229" i="28"/>
  <c r="D1228" i="28"/>
  <c r="C1228" i="28"/>
  <c r="D1227" i="28"/>
  <c r="C1227" i="28"/>
  <c r="D1226" i="28"/>
  <c r="C1226" i="28"/>
  <c r="D1225" i="28"/>
  <c r="C1225" i="28"/>
  <c r="D1224" i="28"/>
  <c r="C1224" i="28"/>
  <c r="D1223" i="28"/>
  <c r="C1223" i="28"/>
  <c r="D1222" i="28"/>
  <c r="C1222" i="28"/>
  <c r="D1221" i="28"/>
  <c r="C1221" i="28"/>
  <c r="D1220" i="28"/>
  <c r="C1220" i="28"/>
  <c r="D1219" i="28"/>
  <c r="C1219" i="28"/>
  <c r="D1218" i="28"/>
  <c r="C1218" i="28"/>
  <c r="D1217" i="28"/>
  <c r="C1217" i="28"/>
  <c r="D1216" i="28"/>
  <c r="C1216" i="28"/>
  <c r="D1215" i="28"/>
  <c r="C1215" i="28"/>
  <c r="D1214" i="28"/>
  <c r="C1214" i="28"/>
  <c r="D1213" i="28"/>
  <c r="C1213" i="28"/>
  <c r="D1212" i="28"/>
  <c r="C1212" i="28"/>
  <c r="D1211" i="28"/>
  <c r="C1211" i="28"/>
  <c r="D1210" i="28"/>
  <c r="C1210" i="28"/>
  <c r="D1209" i="28"/>
  <c r="C1209" i="28"/>
  <c r="D1208" i="28"/>
  <c r="C1208" i="28"/>
  <c r="D1207" i="28"/>
  <c r="C1207" i="28"/>
  <c r="D1206" i="28"/>
  <c r="C1206" i="28"/>
  <c r="D1205" i="28"/>
  <c r="C1205" i="28"/>
  <c r="D1204" i="28"/>
  <c r="C1204" i="28"/>
  <c r="D1203" i="28"/>
  <c r="C1203" i="28"/>
  <c r="D1202" i="28"/>
  <c r="C1202" i="28"/>
  <c r="D1201" i="28"/>
  <c r="C1201" i="28"/>
  <c r="D1200" i="28"/>
  <c r="C1200" i="28"/>
  <c r="D1199" i="28"/>
  <c r="C1199" i="28"/>
  <c r="D1198" i="28"/>
  <c r="C1198" i="28"/>
  <c r="D1197" i="28"/>
  <c r="C1197" i="28"/>
  <c r="D1196" i="28"/>
  <c r="C1196" i="28"/>
  <c r="D1195" i="28"/>
  <c r="C1195" i="28"/>
  <c r="D1194" i="28"/>
  <c r="C1194" i="28"/>
  <c r="D1193" i="28"/>
  <c r="C1193" i="28"/>
  <c r="D1192" i="28"/>
  <c r="C1192" i="28"/>
  <c r="D1191" i="28"/>
  <c r="C1191" i="28"/>
  <c r="D1190" i="28"/>
  <c r="C1190" i="28"/>
  <c r="D1189" i="28"/>
  <c r="C1189" i="28"/>
  <c r="D1188" i="28"/>
  <c r="C1188" i="28"/>
  <c r="D1187" i="28"/>
  <c r="C1187" i="28"/>
  <c r="D1186" i="28"/>
  <c r="C1186" i="28"/>
  <c r="D1185" i="28"/>
  <c r="C1185" i="28"/>
  <c r="D1184" i="28"/>
  <c r="C1184" i="28"/>
  <c r="D1183" i="28"/>
  <c r="C1183" i="28"/>
  <c r="D1182" i="28"/>
  <c r="C1182" i="28"/>
  <c r="D1181" i="28"/>
  <c r="C1181" i="28"/>
  <c r="D1180" i="28"/>
  <c r="C1180" i="28"/>
  <c r="D1179" i="28"/>
  <c r="C1179" i="28"/>
  <c r="D1178" i="28"/>
  <c r="C1178" i="28"/>
  <c r="D1177" i="28"/>
  <c r="C1177" i="28"/>
  <c r="D1176" i="28"/>
  <c r="C1176" i="28"/>
  <c r="D1175" i="28"/>
  <c r="C1175" i="28"/>
  <c r="D1174" i="28"/>
  <c r="C1174" i="28"/>
  <c r="D1173" i="28"/>
  <c r="C1173" i="28"/>
  <c r="D1172" i="28"/>
  <c r="C1172" i="28"/>
  <c r="D1171" i="28"/>
  <c r="C1171" i="28"/>
  <c r="D1170" i="28"/>
  <c r="C1170" i="28"/>
  <c r="D1169" i="28"/>
  <c r="C1169" i="28"/>
  <c r="D1168" i="28"/>
  <c r="C1168" i="28"/>
  <c r="D1167" i="28"/>
  <c r="C1167" i="28"/>
  <c r="D1166" i="28"/>
  <c r="C1166" i="28"/>
  <c r="D1165" i="28"/>
  <c r="C1165" i="28"/>
  <c r="D1164" i="28"/>
  <c r="C1164" i="28"/>
  <c r="D1163" i="28"/>
  <c r="C1163" i="28"/>
  <c r="D1162" i="28"/>
  <c r="C1162" i="28"/>
  <c r="D1161" i="28"/>
  <c r="C1161" i="28"/>
  <c r="D1160" i="28"/>
  <c r="C1160" i="28"/>
  <c r="D1159" i="28"/>
  <c r="C1159" i="28"/>
  <c r="D1158" i="28"/>
  <c r="C1158" i="28"/>
  <c r="D1157" i="28"/>
  <c r="C1157" i="28"/>
  <c r="D1156" i="28"/>
  <c r="C1156" i="28"/>
  <c r="D1155" i="28"/>
  <c r="C1155" i="28"/>
  <c r="D1154" i="28"/>
  <c r="C1154" i="28"/>
  <c r="D1153" i="28"/>
  <c r="C1153" i="28"/>
  <c r="D1152" i="28"/>
  <c r="C1152" i="28"/>
  <c r="D1151" i="28"/>
  <c r="C1151" i="28"/>
  <c r="D1150" i="28"/>
  <c r="C1150" i="28"/>
  <c r="D1149" i="28"/>
  <c r="C1149" i="28"/>
  <c r="D1148" i="28"/>
  <c r="C1148" i="28"/>
  <c r="D1147" i="28"/>
  <c r="C1147" i="28"/>
  <c r="D1146" i="28"/>
  <c r="C1146" i="28"/>
  <c r="D1145" i="28"/>
  <c r="C1145" i="28"/>
  <c r="D1144" i="28"/>
  <c r="C1144" i="28"/>
  <c r="D1143" i="28"/>
  <c r="C1143" i="28"/>
  <c r="D1142" i="28"/>
  <c r="C1142" i="28"/>
  <c r="D1141" i="28"/>
  <c r="C1141" i="28"/>
  <c r="D1140" i="28"/>
  <c r="C1140" i="28"/>
  <c r="D1139" i="28"/>
  <c r="C1139" i="28"/>
  <c r="D1138" i="28"/>
  <c r="C1138" i="28"/>
  <c r="D1137" i="28"/>
  <c r="C1137" i="28"/>
  <c r="D1136" i="28"/>
  <c r="C1136" i="28"/>
  <c r="D1135" i="28"/>
  <c r="C1135" i="28"/>
  <c r="D1134" i="28"/>
  <c r="C1134" i="28"/>
  <c r="D1133" i="28"/>
  <c r="C1133" i="28"/>
  <c r="D1132" i="28"/>
  <c r="C1132" i="28"/>
  <c r="D1131" i="28"/>
  <c r="C1131" i="28"/>
  <c r="D1130" i="28"/>
  <c r="C1130" i="28"/>
  <c r="D1129" i="28"/>
  <c r="C1129" i="28"/>
  <c r="D1128" i="28"/>
  <c r="C1128" i="28"/>
  <c r="D1127" i="28"/>
  <c r="C1127" i="28"/>
  <c r="D1126" i="28"/>
  <c r="C1126" i="28"/>
  <c r="D1125" i="28"/>
  <c r="C1125" i="28"/>
  <c r="D1124" i="28"/>
  <c r="C1124" i="28"/>
  <c r="D1123" i="28"/>
  <c r="C1123" i="28"/>
  <c r="D1122" i="28"/>
  <c r="C1122" i="28"/>
  <c r="D1121" i="28"/>
  <c r="C1121" i="28"/>
  <c r="D1120" i="28"/>
  <c r="C1120" i="28"/>
  <c r="D1119" i="28"/>
  <c r="C1119" i="28"/>
  <c r="D1118" i="28"/>
  <c r="C1118" i="28"/>
  <c r="D1117" i="28"/>
  <c r="C1117" i="28"/>
  <c r="D1116" i="28"/>
  <c r="C1116" i="28"/>
  <c r="D1115" i="28"/>
  <c r="C1115" i="28"/>
  <c r="D1114" i="28"/>
  <c r="C1114" i="28"/>
  <c r="D1113" i="28"/>
  <c r="C1113" i="28"/>
  <c r="D1112" i="28"/>
  <c r="C1112" i="28"/>
  <c r="D1111" i="28"/>
  <c r="C1111" i="28"/>
  <c r="D1110" i="28"/>
  <c r="C1110" i="28"/>
  <c r="D1109" i="28"/>
  <c r="C1109" i="28"/>
  <c r="D1108" i="28"/>
  <c r="C1108" i="28"/>
  <c r="D1107" i="28"/>
  <c r="C1107" i="28"/>
  <c r="D1106" i="28"/>
  <c r="C1106" i="28"/>
  <c r="D1105" i="28"/>
  <c r="C1105" i="28"/>
  <c r="D1104" i="28"/>
  <c r="C1104" i="28"/>
  <c r="D1103" i="28"/>
  <c r="C1103" i="28"/>
  <c r="D1102" i="28"/>
  <c r="C1102" i="28"/>
  <c r="D1101" i="28"/>
  <c r="C1101" i="28"/>
  <c r="D1100" i="28"/>
  <c r="C1100" i="28"/>
  <c r="D1099" i="28"/>
  <c r="C1099" i="28"/>
  <c r="D1098" i="28"/>
  <c r="C1098" i="28"/>
  <c r="D1097" i="28"/>
  <c r="C1097" i="28"/>
  <c r="D1096" i="28"/>
  <c r="C1096" i="28"/>
  <c r="D1095" i="28"/>
  <c r="C1095" i="28"/>
  <c r="D1094" i="28"/>
  <c r="C1094" i="28"/>
  <c r="D1093" i="28"/>
  <c r="C1093" i="28"/>
  <c r="D1092" i="28"/>
  <c r="C1092" i="28"/>
  <c r="D1091" i="28"/>
  <c r="C1091" i="28"/>
  <c r="D1090" i="28"/>
  <c r="C1090" i="28"/>
  <c r="D1089" i="28"/>
  <c r="C1089" i="28"/>
  <c r="D1088" i="28"/>
  <c r="C1088" i="28"/>
  <c r="D1087" i="28"/>
  <c r="C1087" i="28"/>
  <c r="D1086" i="28"/>
  <c r="C1086" i="28"/>
  <c r="D1085" i="28"/>
  <c r="C1085" i="28"/>
  <c r="D1084" i="28"/>
  <c r="C1084" i="28"/>
  <c r="D1083" i="28"/>
  <c r="C1083" i="28"/>
  <c r="D1082" i="28"/>
  <c r="C1082" i="28"/>
  <c r="D1081" i="28"/>
  <c r="C1081" i="28"/>
  <c r="D1080" i="28"/>
  <c r="C1080" i="28"/>
  <c r="D1079" i="28"/>
  <c r="C1079" i="28"/>
  <c r="D1078" i="28"/>
  <c r="C1078" i="28"/>
  <c r="D1077" i="28"/>
  <c r="C1077" i="28"/>
  <c r="D1076" i="28"/>
  <c r="C1076" i="28"/>
  <c r="D1075" i="28"/>
  <c r="C1075" i="28"/>
  <c r="D1074" i="28"/>
  <c r="C1074" i="28"/>
  <c r="D1073" i="28"/>
  <c r="C1073" i="28"/>
  <c r="D1072" i="28"/>
  <c r="C1072" i="28"/>
  <c r="D1071" i="28"/>
  <c r="C1071" i="28"/>
  <c r="D1070" i="28"/>
  <c r="C1070" i="28"/>
  <c r="D1069" i="28"/>
  <c r="C1069" i="28"/>
  <c r="D1068" i="28"/>
  <c r="C1068" i="28"/>
  <c r="D1067" i="28"/>
  <c r="C1067" i="28"/>
  <c r="D1066" i="28"/>
  <c r="C1066" i="28"/>
  <c r="D1065" i="28"/>
  <c r="C1065" i="28"/>
  <c r="D1064" i="28"/>
  <c r="C1064" i="28"/>
  <c r="D1063" i="28"/>
  <c r="C1063" i="28"/>
  <c r="D1062" i="28"/>
  <c r="C1062" i="28"/>
  <c r="D1061" i="28"/>
  <c r="C1061" i="28"/>
  <c r="D1060" i="28"/>
  <c r="C1060" i="28"/>
  <c r="D1059" i="28"/>
  <c r="C1059" i="28"/>
  <c r="D1058" i="28"/>
  <c r="C1058" i="28"/>
  <c r="D1057" i="28"/>
  <c r="C1057" i="28"/>
  <c r="D1056" i="28"/>
  <c r="C1056" i="28"/>
  <c r="D1055" i="28"/>
  <c r="C1055" i="28"/>
  <c r="D1054" i="28"/>
  <c r="C1054" i="28"/>
  <c r="D1053" i="28"/>
  <c r="C1053" i="28"/>
  <c r="D1052" i="28"/>
  <c r="C1052" i="28"/>
  <c r="D1051" i="28"/>
  <c r="C1051" i="28"/>
  <c r="D1050" i="28"/>
  <c r="C1050" i="28"/>
  <c r="D1049" i="28"/>
  <c r="C1049" i="28"/>
  <c r="D1048" i="28"/>
  <c r="C1048" i="28"/>
  <c r="D1047" i="28"/>
  <c r="C1047" i="28"/>
  <c r="D1046" i="28"/>
  <c r="C1046" i="28"/>
  <c r="D1045" i="28"/>
  <c r="C1045" i="28"/>
  <c r="D1044" i="28"/>
  <c r="C1044" i="28"/>
  <c r="D1043" i="28"/>
  <c r="C1043" i="28"/>
  <c r="D1042" i="28"/>
  <c r="C1042" i="28"/>
  <c r="D1041" i="28"/>
  <c r="C1041" i="28"/>
  <c r="D1040" i="28"/>
  <c r="C1040" i="28"/>
  <c r="D1039" i="28"/>
  <c r="C1039" i="28"/>
  <c r="D1038" i="28"/>
  <c r="C1038" i="28"/>
  <c r="D1037" i="28"/>
  <c r="C1037" i="28"/>
  <c r="D1036" i="28"/>
  <c r="C1036" i="28"/>
  <c r="D1035" i="28"/>
  <c r="C1035" i="28"/>
  <c r="D1034" i="28"/>
  <c r="C1034" i="28"/>
  <c r="D1033" i="28"/>
  <c r="C1033" i="28"/>
  <c r="D1032" i="28"/>
  <c r="C1032" i="28"/>
  <c r="D1031" i="28"/>
  <c r="C1031" i="28"/>
  <c r="D1030" i="28"/>
  <c r="C1030" i="28"/>
  <c r="D1029" i="28"/>
  <c r="C1029" i="28"/>
  <c r="D1028" i="28"/>
  <c r="C1028" i="28"/>
  <c r="D1027" i="28"/>
  <c r="C1027" i="28"/>
  <c r="D1026" i="28"/>
  <c r="C1026" i="28"/>
  <c r="D1025" i="28"/>
  <c r="C1025" i="28"/>
  <c r="D1024" i="28"/>
  <c r="C1024" i="28"/>
  <c r="D1023" i="28"/>
  <c r="C1023" i="28"/>
  <c r="D1022" i="28"/>
  <c r="C1022" i="28"/>
  <c r="D1021" i="28"/>
  <c r="C1021" i="28"/>
  <c r="D1020" i="28"/>
  <c r="C1020" i="28"/>
  <c r="D1019" i="28"/>
  <c r="C1019" i="28"/>
  <c r="D1018" i="28"/>
  <c r="C1018" i="28"/>
  <c r="D1017" i="28"/>
  <c r="C1017" i="28"/>
  <c r="D1016" i="28"/>
  <c r="C1016" i="28"/>
  <c r="D1015" i="28"/>
  <c r="C1015" i="28"/>
  <c r="D1014" i="28"/>
  <c r="C1014" i="28"/>
  <c r="D1013" i="28"/>
  <c r="C1013" i="28"/>
  <c r="D1012" i="28"/>
  <c r="C1012" i="28"/>
  <c r="D1011" i="28"/>
  <c r="C1011" i="28"/>
  <c r="D1010" i="28"/>
  <c r="C1010" i="28"/>
  <c r="D1009" i="28"/>
  <c r="C1009" i="28"/>
  <c r="D1008" i="28"/>
  <c r="C1008" i="28"/>
  <c r="D1007" i="28"/>
  <c r="C1007" i="28"/>
  <c r="D1006" i="28"/>
  <c r="C1006" i="28"/>
  <c r="D1005" i="28"/>
  <c r="C1005" i="28"/>
  <c r="D1004" i="28"/>
  <c r="C1004" i="28"/>
  <c r="D1003" i="28"/>
  <c r="C1003" i="28"/>
  <c r="D1002" i="28"/>
  <c r="C1002" i="28"/>
  <c r="D1001" i="28"/>
  <c r="C1001" i="28"/>
  <c r="D1000" i="28"/>
  <c r="C1000" i="28"/>
  <c r="D999" i="28"/>
  <c r="C999" i="28"/>
  <c r="D998" i="28"/>
  <c r="C998" i="28"/>
  <c r="D997" i="28"/>
  <c r="C997" i="28"/>
  <c r="D996" i="28"/>
  <c r="C996" i="28"/>
  <c r="D995" i="28"/>
  <c r="C995" i="28"/>
  <c r="D994" i="28"/>
  <c r="C994" i="28"/>
  <c r="D993" i="28"/>
  <c r="C993" i="28"/>
  <c r="D992" i="28"/>
  <c r="C992" i="28"/>
  <c r="D991" i="28"/>
  <c r="C991" i="28"/>
  <c r="D990" i="28"/>
  <c r="C990" i="28"/>
  <c r="D989" i="28"/>
  <c r="C989" i="28"/>
  <c r="D988" i="28"/>
  <c r="C988" i="28"/>
  <c r="D987" i="28"/>
  <c r="C987" i="28"/>
  <c r="D986" i="28"/>
  <c r="C986" i="28"/>
  <c r="D985" i="28"/>
  <c r="C985" i="28"/>
  <c r="D984" i="28"/>
  <c r="C984" i="28"/>
  <c r="D983" i="28"/>
  <c r="C983" i="28"/>
  <c r="D982" i="28"/>
  <c r="C982" i="28"/>
  <c r="D981" i="28"/>
  <c r="C981" i="28"/>
  <c r="D980" i="28"/>
  <c r="C980" i="28"/>
  <c r="D979" i="28"/>
  <c r="C979" i="28"/>
  <c r="D978" i="28"/>
  <c r="C978" i="28"/>
  <c r="D977" i="28"/>
  <c r="C977" i="28"/>
  <c r="D976" i="28"/>
  <c r="C976" i="28"/>
  <c r="D975" i="28"/>
  <c r="C975" i="28"/>
  <c r="D974" i="28"/>
  <c r="C974" i="28"/>
  <c r="D973" i="28"/>
  <c r="C973" i="28"/>
  <c r="D972" i="28"/>
  <c r="C972" i="28"/>
  <c r="D971" i="28"/>
  <c r="C971" i="28"/>
  <c r="D970" i="28"/>
  <c r="C970" i="28"/>
  <c r="D969" i="28"/>
  <c r="C969" i="28"/>
  <c r="D968" i="28"/>
  <c r="C968" i="28"/>
  <c r="D967" i="28"/>
  <c r="C967" i="28"/>
  <c r="D966" i="28"/>
  <c r="C966" i="28"/>
  <c r="D965" i="28"/>
  <c r="C965" i="28"/>
  <c r="D964" i="28"/>
  <c r="C964" i="28"/>
  <c r="D963" i="28"/>
  <c r="C963" i="28"/>
  <c r="D962" i="28"/>
  <c r="C962" i="28"/>
  <c r="D961" i="28"/>
  <c r="C961" i="28"/>
  <c r="D960" i="28"/>
  <c r="C960" i="28"/>
  <c r="D959" i="28"/>
  <c r="C959" i="28"/>
  <c r="D958" i="28"/>
  <c r="C958" i="28"/>
  <c r="D957" i="28"/>
  <c r="C957" i="28"/>
  <c r="D956" i="28"/>
  <c r="C956" i="28"/>
  <c r="D955" i="28"/>
  <c r="C955" i="28"/>
  <c r="D954" i="28"/>
  <c r="C954" i="28"/>
  <c r="D953" i="28"/>
  <c r="C953" i="28"/>
  <c r="D952" i="28"/>
  <c r="C952" i="28"/>
  <c r="D951" i="28"/>
  <c r="C951" i="28"/>
  <c r="D950" i="28"/>
  <c r="C950" i="28"/>
  <c r="D949" i="28"/>
  <c r="C949" i="28"/>
  <c r="D948" i="28"/>
  <c r="C948" i="28"/>
  <c r="D947" i="28"/>
  <c r="C947" i="28"/>
  <c r="D946" i="28"/>
  <c r="C946" i="28"/>
  <c r="D945" i="28"/>
  <c r="C945" i="28"/>
  <c r="D944" i="28"/>
  <c r="C944" i="28"/>
  <c r="D943" i="28"/>
  <c r="C943" i="28"/>
  <c r="D942" i="28"/>
  <c r="C942" i="28"/>
  <c r="D941" i="28"/>
  <c r="C941" i="28"/>
  <c r="D940" i="28"/>
  <c r="C940" i="28"/>
  <c r="D939" i="28"/>
  <c r="C939" i="28"/>
  <c r="D938" i="28"/>
  <c r="C938" i="28"/>
  <c r="D937" i="28"/>
  <c r="C937" i="28"/>
  <c r="D936" i="28"/>
  <c r="C936" i="28"/>
  <c r="D935" i="28"/>
  <c r="C935" i="28"/>
  <c r="D934" i="28"/>
  <c r="C934" i="28"/>
  <c r="D933" i="28"/>
  <c r="C933" i="28"/>
  <c r="D932" i="28"/>
  <c r="C932" i="28"/>
  <c r="D931" i="28"/>
  <c r="C931" i="28"/>
  <c r="D930" i="28"/>
  <c r="C930" i="28"/>
  <c r="D929" i="28"/>
  <c r="C929" i="28"/>
  <c r="D928" i="28"/>
  <c r="C928" i="28"/>
  <c r="D927" i="28"/>
  <c r="C927" i="28"/>
  <c r="D926" i="28"/>
  <c r="C926" i="28"/>
  <c r="D925" i="28"/>
  <c r="C925" i="28"/>
  <c r="D924" i="28"/>
  <c r="C924" i="28"/>
  <c r="D923" i="28"/>
  <c r="C923" i="28"/>
  <c r="D922" i="28"/>
  <c r="C922" i="28"/>
  <c r="D921" i="28"/>
  <c r="C921" i="28"/>
  <c r="D920" i="28"/>
  <c r="C920" i="28"/>
  <c r="D919" i="28"/>
  <c r="C919" i="28"/>
  <c r="D918" i="28"/>
  <c r="C918" i="28"/>
  <c r="D917" i="28"/>
  <c r="C917" i="28"/>
  <c r="D916" i="28"/>
  <c r="C916" i="28"/>
  <c r="D915" i="28"/>
  <c r="C915" i="28"/>
  <c r="D914" i="28"/>
  <c r="C914" i="28"/>
  <c r="D913" i="28"/>
  <c r="C913" i="28"/>
  <c r="D912" i="28"/>
  <c r="C912" i="28"/>
  <c r="D911" i="28"/>
  <c r="C911" i="28"/>
  <c r="D910" i="28"/>
  <c r="C910" i="28"/>
  <c r="D909" i="28"/>
  <c r="C909" i="28"/>
  <c r="D908" i="28"/>
  <c r="C908" i="28"/>
  <c r="D907" i="28"/>
  <c r="C907" i="28"/>
  <c r="D906" i="28"/>
  <c r="C906" i="28"/>
  <c r="D905" i="28"/>
  <c r="C905" i="28"/>
  <c r="D904" i="28"/>
  <c r="C904" i="28"/>
  <c r="D903" i="28"/>
  <c r="C903" i="28"/>
  <c r="D902" i="28"/>
  <c r="C902" i="28"/>
  <c r="D901" i="28"/>
  <c r="C901" i="28"/>
  <c r="D900" i="28"/>
  <c r="C900" i="28"/>
  <c r="D899" i="28"/>
  <c r="C899" i="28"/>
  <c r="D898" i="28"/>
  <c r="C898" i="28"/>
  <c r="D897" i="28"/>
  <c r="C897" i="28"/>
  <c r="D896" i="28"/>
  <c r="C896" i="28"/>
  <c r="D895" i="28"/>
  <c r="C895" i="28"/>
  <c r="D894" i="28"/>
  <c r="C894" i="28"/>
  <c r="D893" i="28"/>
  <c r="C893" i="28"/>
  <c r="D892" i="28"/>
  <c r="C892" i="28"/>
  <c r="D891" i="28"/>
  <c r="C891" i="28"/>
  <c r="D890" i="28"/>
  <c r="C890" i="28"/>
  <c r="D889" i="28"/>
  <c r="C889" i="28"/>
  <c r="D888" i="28"/>
  <c r="C888" i="28"/>
  <c r="D887" i="28"/>
  <c r="C887" i="28"/>
  <c r="D886" i="28"/>
  <c r="C886" i="28"/>
  <c r="D885" i="28"/>
  <c r="C885" i="28"/>
  <c r="D884" i="28"/>
  <c r="C884" i="28"/>
  <c r="D883" i="28"/>
  <c r="C883" i="28"/>
  <c r="D882" i="28"/>
  <c r="C882" i="28"/>
  <c r="D881" i="28"/>
  <c r="C881" i="28"/>
  <c r="D880" i="28"/>
  <c r="C880" i="28"/>
  <c r="D879" i="28"/>
  <c r="C879" i="28"/>
  <c r="D878" i="28"/>
  <c r="C878" i="28"/>
  <c r="D877" i="28"/>
  <c r="C877" i="28"/>
  <c r="D876" i="28"/>
  <c r="C876" i="28"/>
  <c r="D875" i="28"/>
  <c r="C875" i="28"/>
  <c r="D874" i="28"/>
  <c r="C874" i="28"/>
  <c r="D873" i="28"/>
  <c r="C873" i="28"/>
  <c r="D872" i="28"/>
  <c r="C872" i="28"/>
  <c r="D871" i="28"/>
  <c r="C871" i="28"/>
  <c r="D870" i="28"/>
  <c r="C870" i="28"/>
  <c r="D869" i="28"/>
  <c r="C869" i="28"/>
  <c r="D868" i="28"/>
  <c r="C868" i="28"/>
  <c r="D867" i="28"/>
  <c r="C867" i="28"/>
  <c r="D866" i="28"/>
  <c r="C866" i="28"/>
  <c r="D865" i="28"/>
  <c r="C865" i="28"/>
  <c r="D864" i="28"/>
  <c r="C864" i="28"/>
  <c r="D863" i="28"/>
  <c r="C863" i="28"/>
  <c r="D862" i="28"/>
  <c r="C862" i="28"/>
  <c r="D861" i="28"/>
  <c r="C861" i="28"/>
  <c r="D860" i="28"/>
  <c r="C860" i="28"/>
  <c r="D859" i="28"/>
  <c r="C859" i="28"/>
  <c r="D858" i="28"/>
  <c r="C858" i="28"/>
  <c r="D857" i="28"/>
  <c r="C857" i="28"/>
  <c r="D856" i="28"/>
  <c r="C856" i="28"/>
  <c r="D855" i="28"/>
  <c r="C855" i="28"/>
  <c r="D854" i="28"/>
  <c r="C854" i="28"/>
  <c r="D853" i="28"/>
  <c r="C853" i="28"/>
  <c r="D852" i="28"/>
  <c r="C852" i="28"/>
  <c r="D851" i="28"/>
  <c r="C851" i="28"/>
  <c r="D850" i="28"/>
  <c r="C850" i="28"/>
  <c r="D849" i="28"/>
  <c r="C849" i="28"/>
  <c r="D848" i="28"/>
  <c r="C848" i="28"/>
  <c r="D847" i="28"/>
  <c r="C847" i="28"/>
  <c r="D846" i="28"/>
  <c r="C846" i="28"/>
  <c r="D845" i="28"/>
  <c r="C845" i="28"/>
  <c r="D844" i="28"/>
  <c r="C844" i="28"/>
  <c r="D843" i="28"/>
  <c r="C843" i="28"/>
  <c r="D842" i="28"/>
  <c r="C842" i="28"/>
  <c r="D841" i="28"/>
  <c r="C841" i="28"/>
  <c r="D840" i="28"/>
  <c r="C840" i="28"/>
  <c r="D839" i="28"/>
  <c r="C839" i="28"/>
  <c r="D838" i="28"/>
  <c r="C838" i="28"/>
  <c r="D837" i="28"/>
  <c r="C837" i="28"/>
  <c r="D836" i="28"/>
  <c r="C836" i="28"/>
  <c r="D835" i="28"/>
  <c r="C835" i="28"/>
  <c r="D834" i="28"/>
  <c r="C834" i="28"/>
  <c r="D833" i="28"/>
  <c r="C833" i="28"/>
  <c r="D832" i="28"/>
  <c r="C832" i="28"/>
  <c r="D831" i="28"/>
  <c r="C831" i="28"/>
  <c r="D830" i="28"/>
  <c r="C830" i="28"/>
  <c r="D829" i="28"/>
  <c r="C829" i="28"/>
  <c r="D828" i="28"/>
  <c r="C828" i="28"/>
  <c r="D827" i="28"/>
  <c r="C827" i="28"/>
  <c r="D826" i="28"/>
  <c r="C826" i="28"/>
  <c r="D825" i="28"/>
  <c r="C825" i="28"/>
  <c r="D824" i="28"/>
  <c r="C824" i="28"/>
  <c r="D823" i="28"/>
  <c r="C823" i="28"/>
  <c r="D822" i="28"/>
  <c r="C822" i="28"/>
  <c r="D821" i="28"/>
  <c r="C821" i="28"/>
  <c r="D820" i="28"/>
  <c r="C820" i="28"/>
  <c r="D819" i="28"/>
  <c r="C819" i="28"/>
  <c r="D818" i="28"/>
  <c r="C818" i="28"/>
  <c r="D817" i="28"/>
  <c r="C817" i="28"/>
  <c r="D816" i="28"/>
  <c r="C816" i="28"/>
  <c r="D815" i="28"/>
  <c r="C815" i="28"/>
  <c r="D814" i="28"/>
  <c r="C814" i="28"/>
  <c r="D813" i="28"/>
  <c r="C813" i="28"/>
  <c r="D812" i="28"/>
  <c r="C812" i="28"/>
  <c r="D811" i="28"/>
  <c r="C811" i="28"/>
  <c r="D810" i="28"/>
  <c r="C810" i="28"/>
  <c r="D809" i="28"/>
  <c r="C809" i="28"/>
  <c r="D808" i="28"/>
  <c r="C808" i="28"/>
  <c r="D807" i="28"/>
  <c r="C807" i="28"/>
  <c r="D806" i="28"/>
  <c r="C806" i="28"/>
  <c r="D805" i="28"/>
  <c r="C805" i="28"/>
  <c r="D804" i="28"/>
  <c r="C804" i="28"/>
  <c r="D803" i="28"/>
  <c r="C803" i="28"/>
  <c r="D802" i="28"/>
  <c r="C802" i="28"/>
  <c r="D801" i="28"/>
  <c r="C801" i="28"/>
  <c r="D800" i="28"/>
  <c r="C800" i="28"/>
  <c r="D799" i="28"/>
  <c r="C799" i="28"/>
  <c r="D798" i="28"/>
  <c r="C798" i="28"/>
  <c r="D797" i="28"/>
  <c r="C797" i="28"/>
  <c r="D796" i="28"/>
  <c r="C796" i="28"/>
  <c r="D795" i="28"/>
  <c r="C795" i="28"/>
  <c r="D794" i="28"/>
  <c r="C794" i="28"/>
  <c r="D793" i="28"/>
  <c r="C793" i="28"/>
  <c r="D792" i="28"/>
  <c r="C792" i="28"/>
  <c r="D791" i="28"/>
  <c r="C791" i="28"/>
  <c r="D790" i="28"/>
  <c r="C790" i="28"/>
  <c r="D789" i="28"/>
  <c r="C789" i="28"/>
  <c r="D788" i="28"/>
  <c r="C788" i="28"/>
  <c r="D787" i="28"/>
  <c r="C787" i="28"/>
  <c r="D786" i="28"/>
  <c r="C786" i="28"/>
  <c r="D785" i="28"/>
  <c r="C785" i="28"/>
  <c r="D784" i="28"/>
  <c r="C784" i="28"/>
  <c r="D783" i="28"/>
  <c r="C783" i="28"/>
  <c r="D782" i="28"/>
  <c r="C782" i="28"/>
  <c r="D781" i="28"/>
  <c r="C781" i="28"/>
  <c r="D780" i="28"/>
  <c r="C780" i="28"/>
  <c r="D779" i="28"/>
  <c r="C779" i="28"/>
  <c r="D778" i="28"/>
  <c r="C778" i="28"/>
  <c r="D777" i="28"/>
  <c r="C777" i="28"/>
  <c r="D776" i="28"/>
  <c r="C776" i="28"/>
  <c r="D775" i="28"/>
  <c r="C775" i="28"/>
  <c r="D774" i="28"/>
  <c r="C774" i="28"/>
  <c r="D773" i="28"/>
  <c r="C773" i="28"/>
  <c r="D772" i="28"/>
  <c r="C772" i="28"/>
  <c r="D771" i="28"/>
  <c r="C771" i="28"/>
  <c r="D770" i="28"/>
  <c r="C770" i="28"/>
  <c r="D769" i="28"/>
  <c r="C769" i="28"/>
  <c r="D768" i="28"/>
  <c r="C768" i="28"/>
  <c r="D767" i="28"/>
  <c r="C767" i="28"/>
  <c r="D766" i="28"/>
  <c r="C766" i="28"/>
  <c r="D765" i="28"/>
  <c r="C765" i="28"/>
  <c r="D764" i="28"/>
  <c r="C764" i="28"/>
  <c r="D763" i="28"/>
  <c r="C763" i="28"/>
  <c r="D762" i="28"/>
  <c r="C762" i="28"/>
  <c r="D761" i="28"/>
  <c r="C761" i="28"/>
  <c r="D760" i="28"/>
  <c r="C760" i="28"/>
  <c r="D759" i="28"/>
  <c r="C759" i="28"/>
  <c r="D758" i="28"/>
  <c r="C758" i="28"/>
  <c r="D757" i="28"/>
  <c r="C757" i="28"/>
  <c r="D756" i="28"/>
  <c r="C756" i="28"/>
  <c r="D755" i="28"/>
  <c r="C755" i="28"/>
  <c r="D754" i="28"/>
  <c r="C754" i="28"/>
  <c r="D753" i="28"/>
  <c r="C753" i="28"/>
  <c r="D752" i="28"/>
  <c r="C752" i="28"/>
  <c r="D751" i="28"/>
  <c r="C751" i="28"/>
  <c r="D750" i="28"/>
  <c r="C750" i="28"/>
  <c r="D749" i="28"/>
  <c r="C749" i="28"/>
  <c r="D748" i="28"/>
  <c r="C748" i="28"/>
  <c r="D747" i="28"/>
  <c r="C747" i="28"/>
  <c r="D746" i="28"/>
  <c r="C746" i="28"/>
  <c r="D745" i="28"/>
  <c r="C745" i="28"/>
  <c r="D744" i="28"/>
  <c r="C744" i="28"/>
  <c r="D743" i="28"/>
  <c r="C743" i="28"/>
  <c r="D742" i="28"/>
  <c r="C742" i="28"/>
  <c r="D741" i="28"/>
  <c r="C741" i="28"/>
  <c r="D740" i="28"/>
  <c r="C740" i="28"/>
  <c r="D739" i="28"/>
  <c r="C739" i="28"/>
  <c r="D738" i="28"/>
  <c r="C738" i="28"/>
  <c r="D737" i="28"/>
  <c r="C737" i="28"/>
  <c r="D736" i="28"/>
  <c r="C736" i="28"/>
  <c r="D735" i="28"/>
  <c r="C735" i="28"/>
  <c r="D734" i="28"/>
  <c r="C734" i="28"/>
  <c r="D733" i="28"/>
  <c r="C733" i="28"/>
  <c r="D732" i="28"/>
  <c r="C732" i="28"/>
  <c r="D731" i="28"/>
  <c r="C731" i="28"/>
  <c r="D730" i="28"/>
  <c r="C730" i="28"/>
  <c r="D729" i="28"/>
  <c r="C729" i="28"/>
  <c r="D728" i="28"/>
  <c r="C728" i="28"/>
  <c r="D727" i="28"/>
  <c r="C727" i="28"/>
  <c r="D726" i="28"/>
  <c r="C726" i="28"/>
  <c r="D725" i="28"/>
  <c r="C725" i="28"/>
  <c r="D724" i="28"/>
  <c r="C724" i="28"/>
  <c r="D723" i="28"/>
  <c r="C723" i="28"/>
  <c r="D722" i="28"/>
  <c r="C722" i="28"/>
  <c r="D721" i="28"/>
  <c r="C721" i="28"/>
  <c r="D720" i="28"/>
  <c r="C720" i="28"/>
  <c r="D719" i="28"/>
  <c r="C719" i="28"/>
  <c r="D718" i="28"/>
  <c r="C718" i="28"/>
  <c r="D717" i="28"/>
  <c r="C717" i="28"/>
  <c r="D716" i="28"/>
  <c r="C716" i="28"/>
  <c r="D715" i="28"/>
  <c r="C715" i="28"/>
  <c r="D714" i="28"/>
  <c r="C714" i="28"/>
  <c r="D713" i="28"/>
  <c r="C713" i="28"/>
  <c r="D712" i="28"/>
  <c r="C712" i="28"/>
  <c r="D711" i="28"/>
  <c r="C711" i="28"/>
  <c r="D710" i="28"/>
  <c r="C710" i="28"/>
  <c r="D709" i="28"/>
  <c r="C709" i="28"/>
  <c r="D708" i="28"/>
  <c r="C708" i="28"/>
  <c r="D707" i="28"/>
  <c r="C707" i="28"/>
  <c r="D706" i="28"/>
  <c r="C706" i="28"/>
  <c r="D705" i="28"/>
  <c r="C705" i="28"/>
  <c r="D704" i="28"/>
  <c r="C704" i="28"/>
  <c r="D703" i="28"/>
  <c r="C703" i="28"/>
  <c r="D702" i="28"/>
  <c r="C702" i="28"/>
  <c r="D701" i="28"/>
  <c r="C701" i="28"/>
  <c r="D700" i="28"/>
  <c r="C700" i="28"/>
  <c r="D699" i="28"/>
  <c r="C699" i="28"/>
  <c r="D698" i="28"/>
  <c r="C698" i="28"/>
  <c r="D697" i="28"/>
  <c r="C697" i="28"/>
  <c r="D696" i="28"/>
  <c r="C696" i="28"/>
  <c r="D695" i="28"/>
  <c r="C695" i="28"/>
  <c r="D694" i="28"/>
  <c r="C694" i="28"/>
  <c r="D693" i="28"/>
  <c r="C693" i="28"/>
  <c r="D692" i="28"/>
  <c r="C692" i="28"/>
  <c r="D691" i="28"/>
  <c r="C691" i="28"/>
  <c r="D690" i="28"/>
  <c r="C690" i="28"/>
  <c r="D689" i="28"/>
  <c r="C689" i="28"/>
  <c r="D688" i="28"/>
  <c r="C688" i="28"/>
  <c r="D687" i="28"/>
  <c r="C687" i="28"/>
  <c r="D686" i="28"/>
  <c r="C686" i="28"/>
  <c r="D685" i="28"/>
  <c r="C685" i="28"/>
  <c r="D684" i="28"/>
  <c r="C684" i="28"/>
  <c r="D683" i="28"/>
  <c r="C683" i="28"/>
  <c r="D682" i="28"/>
  <c r="C682" i="28"/>
  <c r="D681" i="28"/>
  <c r="C681" i="28"/>
  <c r="D680" i="28"/>
  <c r="C680" i="28"/>
  <c r="D679" i="28"/>
  <c r="C679" i="28"/>
  <c r="D678" i="28"/>
  <c r="C678" i="28"/>
  <c r="D677" i="28"/>
  <c r="C677" i="28"/>
  <c r="D676" i="28"/>
  <c r="C676" i="28"/>
  <c r="D675" i="28"/>
  <c r="C675" i="28"/>
  <c r="D674" i="28"/>
  <c r="C674" i="28"/>
  <c r="D673" i="28"/>
  <c r="C673" i="28"/>
  <c r="D672" i="28"/>
  <c r="C672" i="28"/>
  <c r="D671" i="28"/>
  <c r="C671" i="28"/>
  <c r="D670" i="28"/>
  <c r="C670" i="28"/>
  <c r="D669" i="28"/>
  <c r="C669" i="28"/>
  <c r="D668" i="28"/>
  <c r="C668" i="28"/>
  <c r="D667" i="28"/>
  <c r="C667" i="28"/>
  <c r="D666" i="28"/>
  <c r="C666" i="28"/>
  <c r="D665" i="28"/>
  <c r="C665" i="28"/>
  <c r="D664" i="28"/>
  <c r="C664" i="28"/>
  <c r="D663" i="28"/>
  <c r="C663" i="28"/>
  <c r="D662" i="28"/>
  <c r="C662" i="28"/>
  <c r="D661" i="28"/>
  <c r="C661" i="28"/>
  <c r="D660" i="28"/>
  <c r="C660" i="28"/>
  <c r="D659" i="28"/>
  <c r="C659" i="28"/>
  <c r="D658" i="28"/>
  <c r="C658" i="28"/>
  <c r="D657" i="28"/>
  <c r="C657" i="28"/>
  <c r="D656" i="28"/>
  <c r="C656" i="28"/>
  <c r="D655" i="28"/>
  <c r="C655" i="28"/>
  <c r="D654" i="28"/>
  <c r="C654" i="28"/>
  <c r="D653" i="28"/>
  <c r="C653" i="28"/>
  <c r="D652" i="28"/>
  <c r="C652" i="28"/>
  <c r="D651" i="28"/>
  <c r="C651" i="28"/>
  <c r="D650" i="28"/>
  <c r="C650" i="28"/>
  <c r="D649" i="28"/>
  <c r="C649" i="28"/>
  <c r="D648" i="28"/>
  <c r="C648" i="28"/>
  <c r="D647" i="28"/>
  <c r="C647" i="28"/>
  <c r="D646" i="28"/>
  <c r="C646" i="28"/>
  <c r="D645" i="28"/>
  <c r="C645" i="28"/>
  <c r="D644" i="28"/>
  <c r="C644" i="28"/>
  <c r="D643" i="28"/>
  <c r="C643" i="28"/>
  <c r="D642" i="28"/>
  <c r="C642" i="28"/>
  <c r="D641" i="28"/>
  <c r="C641" i="28"/>
  <c r="D640" i="28"/>
  <c r="C640" i="28"/>
  <c r="D639" i="28"/>
  <c r="C639" i="28"/>
  <c r="D638" i="28"/>
  <c r="C638" i="28"/>
  <c r="D637" i="28"/>
  <c r="C637" i="28"/>
  <c r="D636" i="28"/>
  <c r="C636" i="28"/>
  <c r="D635" i="28"/>
  <c r="C635" i="28"/>
  <c r="D634" i="28"/>
  <c r="C634" i="28"/>
  <c r="D633" i="28"/>
  <c r="C633" i="28"/>
  <c r="D632" i="28"/>
  <c r="C632" i="28"/>
  <c r="D631" i="28"/>
  <c r="C631" i="28"/>
  <c r="D630" i="28"/>
  <c r="C630" i="28"/>
  <c r="D629" i="28"/>
  <c r="C629" i="28"/>
  <c r="D628" i="28"/>
  <c r="C628" i="28"/>
  <c r="D627" i="28"/>
  <c r="C627" i="28"/>
  <c r="D626" i="28"/>
  <c r="C626" i="28"/>
  <c r="D625" i="28"/>
  <c r="C625" i="28"/>
  <c r="D624" i="28"/>
  <c r="C624" i="28"/>
  <c r="D623" i="28"/>
  <c r="C623" i="28"/>
  <c r="D622" i="28"/>
  <c r="C622" i="28"/>
  <c r="D621" i="28"/>
  <c r="C621" i="28"/>
  <c r="D620" i="28"/>
  <c r="C620" i="28"/>
  <c r="D619" i="28"/>
  <c r="C619" i="28"/>
  <c r="D618" i="28"/>
  <c r="C618" i="28"/>
  <c r="D617" i="28"/>
  <c r="C617" i="28"/>
  <c r="D616" i="28"/>
  <c r="C616" i="28"/>
  <c r="D615" i="28"/>
  <c r="C615" i="28"/>
  <c r="D614" i="28"/>
  <c r="C614" i="28"/>
  <c r="D613" i="28"/>
  <c r="C613" i="28"/>
  <c r="D612" i="28"/>
  <c r="C612" i="28"/>
  <c r="D611" i="28"/>
  <c r="C611" i="28"/>
  <c r="D610" i="28"/>
  <c r="C610" i="28"/>
  <c r="D609" i="28"/>
  <c r="C609" i="28"/>
  <c r="D608" i="28"/>
  <c r="C608" i="28"/>
  <c r="D607" i="28"/>
  <c r="C607" i="28"/>
  <c r="D606" i="28"/>
  <c r="C606" i="28"/>
  <c r="D605" i="28"/>
  <c r="C605" i="28"/>
  <c r="D604" i="28"/>
  <c r="C604" i="28"/>
  <c r="D603" i="28"/>
  <c r="C603" i="28"/>
  <c r="D602" i="28"/>
  <c r="C602" i="28"/>
  <c r="D601" i="28"/>
  <c r="C601" i="28"/>
  <c r="D600" i="28"/>
  <c r="C600" i="28"/>
  <c r="D599" i="28"/>
  <c r="C599" i="28"/>
  <c r="D598" i="28"/>
  <c r="C598" i="28"/>
  <c r="D597" i="28"/>
  <c r="C597" i="28"/>
  <c r="D596" i="28"/>
  <c r="C596" i="28"/>
  <c r="D595" i="28"/>
  <c r="C595" i="28"/>
  <c r="D594" i="28"/>
  <c r="C594" i="28"/>
  <c r="D593" i="28"/>
  <c r="C593" i="28"/>
  <c r="D592" i="28"/>
  <c r="C592" i="28"/>
  <c r="D591" i="28"/>
  <c r="C591" i="28"/>
  <c r="D590" i="28"/>
  <c r="C590" i="28"/>
  <c r="D589" i="28"/>
  <c r="C589" i="28"/>
  <c r="D588" i="28"/>
  <c r="C588" i="28"/>
  <c r="D587" i="28"/>
  <c r="C587" i="28"/>
  <c r="D586" i="28"/>
  <c r="C586" i="28"/>
  <c r="D585" i="28"/>
  <c r="C585" i="28"/>
  <c r="D584" i="28"/>
  <c r="C584" i="28"/>
  <c r="D583" i="28"/>
  <c r="C583" i="28"/>
  <c r="D582" i="28"/>
  <c r="C582" i="28"/>
  <c r="D581" i="28"/>
  <c r="C581" i="28"/>
  <c r="D580" i="28"/>
  <c r="C580" i="28"/>
  <c r="D579" i="28"/>
  <c r="C579" i="28"/>
  <c r="D578" i="28"/>
  <c r="C578" i="28"/>
  <c r="D577" i="28"/>
  <c r="C577" i="28"/>
  <c r="D576" i="28"/>
  <c r="C576" i="28"/>
  <c r="D575" i="28"/>
  <c r="C575" i="28"/>
  <c r="D574" i="28"/>
  <c r="C574" i="28"/>
  <c r="D573" i="28"/>
  <c r="C573" i="28"/>
  <c r="D572" i="28"/>
  <c r="C572" i="28"/>
  <c r="D571" i="28"/>
  <c r="C571" i="28"/>
  <c r="D570" i="28"/>
  <c r="C570" i="28"/>
  <c r="D569" i="28"/>
  <c r="C569" i="28"/>
  <c r="D568" i="28"/>
  <c r="C568" i="28"/>
  <c r="D567" i="28"/>
  <c r="C567" i="28"/>
  <c r="D566" i="28"/>
  <c r="C566" i="28"/>
  <c r="D565" i="28"/>
  <c r="C565" i="28"/>
  <c r="D564" i="28"/>
  <c r="C564" i="28"/>
  <c r="D563" i="28"/>
  <c r="C563" i="28"/>
  <c r="D562" i="28"/>
  <c r="C562" i="28"/>
  <c r="D561" i="28"/>
  <c r="C561" i="28"/>
  <c r="D560" i="28"/>
  <c r="C560" i="28"/>
  <c r="D559" i="28"/>
  <c r="C559" i="28"/>
  <c r="D558" i="28"/>
  <c r="C558" i="28"/>
  <c r="D557" i="28"/>
  <c r="C557" i="28"/>
  <c r="D556" i="28"/>
  <c r="C556" i="28"/>
  <c r="D555" i="28"/>
  <c r="C555" i="28"/>
  <c r="D554" i="28"/>
  <c r="C554" i="28"/>
  <c r="D553" i="28"/>
  <c r="C553" i="28"/>
  <c r="D552" i="28"/>
  <c r="C552" i="28"/>
  <c r="D551" i="28"/>
  <c r="C551" i="28"/>
  <c r="D550" i="28"/>
  <c r="C550" i="28"/>
  <c r="D549" i="28"/>
  <c r="C549" i="28"/>
  <c r="D548" i="28"/>
  <c r="C548" i="28"/>
  <c r="D547" i="28"/>
  <c r="C547" i="28"/>
  <c r="D546" i="28"/>
  <c r="C546" i="28"/>
  <c r="D545" i="28"/>
  <c r="C545" i="28"/>
  <c r="D544" i="28"/>
  <c r="C544" i="28"/>
  <c r="D543" i="28"/>
  <c r="C543" i="28"/>
  <c r="D542" i="28"/>
  <c r="C542" i="28"/>
  <c r="D541" i="28"/>
  <c r="C541" i="28"/>
  <c r="D540" i="28"/>
  <c r="C540" i="28"/>
  <c r="D539" i="28"/>
  <c r="C539" i="28"/>
  <c r="D538" i="28"/>
  <c r="C538" i="28"/>
  <c r="D537" i="28"/>
  <c r="C537" i="28"/>
  <c r="D536" i="28"/>
  <c r="C536" i="28"/>
  <c r="D535" i="28"/>
  <c r="C535" i="28"/>
  <c r="D534" i="28"/>
  <c r="C534" i="28"/>
  <c r="D533" i="28"/>
  <c r="C533" i="28"/>
  <c r="D532" i="28"/>
  <c r="C532" i="28"/>
  <c r="D531" i="28"/>
  <c r="C531" i="28"/>
  <c r="D530" i="28"/>
  <c r="C530" i="28"/>
  <c r="D529" i="28"/>
  <c r="C529" i="28"/>
  <c r="D528" i="28"/>
  <c r="C528" i="28"/>
  <c r="D527" i="28"/>
  <c r="C527" i="28"/>
  <c r="D526" i="28"/>
  <c r="C526" i="28"/>
  <c r="D525" i="28"/>
  <c r="C525" i="28"/>
  <c r="D524" i="28"/>
  <c r="C524" i="28"/>
  <c r="D523" i="28"/>
  <c r="C523" i="28"/>
  <c r="D522" i="28"/>
  <c r="C522" i="28"/>
  <c r="D521" i="28"/>
  <c r="C521" i="28"/>
  <c r="D520" i="28"/>
  <c r="C520" i="28"/>
  <c r="D519" i="28"/>
  <c r="C519" i="28"/>
  <c r="D518" i="28"/>
  <c r="C518" i="28"/>
  <c r="D517" i="28"/>
  <c r="C517" i="28"/>
  <c r="D516" i="28"/>
  <c r="C516" i="28"/>
  <c r="D515" i="28"/>
  <c r="C515" i="28"/>
  <c r="D514" i="28"/>
  <c r="C514" i="28"/>
  <c r="D513" i="28"/>
  <c r="C513" i="28"/>
  <c r="D512" i="28"/>
  <c r="C512" i="28"/>
  <c r="D511" i="28"/>
  <c r="C511" i="28"/>
  <c r="D510" i="28"/>
  <c r="C510" i="28"/>
  <c r="D509" i="28"/>
  <c r="C509" i="28"/>
  <c r="D508" i="28"/>
  <c r="C508" i="28"/>
  <c r="D507" i="28"/>
  <c r="C507" i="28"/>
  <c r="D506" i="28"/>
  <c r="C506" i="28"/>
  <c r="D505" i="28"/>
  <c r="C505" i="28"/>
  <c r="D504" i="28"/>
  <c r="C504" i="28"/>
  <c r="D503" i="28"/>
  <c r="C503" i="28"/>
  <c r="D502" i="28"/>
  <c r="C502" i="28"/>
  <c r="D501" i="28"/>
  <c r="C501" i="28"/>
  <c r="D500" i="28"/>
  <c r="C500" i="28"/>
  <c r="D499" i="28"/>
  <c r="C499" i="28"/>
  <c r="D498" i="28"/>
  <c r="C498" i="28"/>
  <c r="D497" i="28"/>
  <c r="C497" i="28"/>
  <c r="D496" i="28"/>
  <c r="C496" i="28"/>
  <c r="D495" i="28"/>
  <c r="C495" i="28"/>
  <c r="D494" i="28"/>
  <c r="C494" i="28"/>
  <c r="D493" i="28"/>
  <c r="C493" i="28"/>
  <c r="D492" i="28"/>
  <c r="C492" i="28"/>
  <c r="D491" i="28"/>
  <c r="C491" i="28"/>
  <c r="D490" i="28"/>
  <c r="C490" i="28"/>
  <c r="D489" i="28"/>
  <c r="C489" i="28"/>
  <c r="D488" i="28"/>
  <c r="C488" i="28"/>
  <c r="D487" i="28"/>
  <c r="C487" i="28"/>
  <c r="D486" i="28"/>
  <c r="C486" i="28"/>
  <c r="D485" i="28"/>
  <c r="C485" i="28"/>
  <c r="D484" i="28"/>
  <c r="C484" i="28"/>
  <c r="D483" i="28"/>
  <c r="C483" i="28"/>
  <c r="D482" i="28"/>
  <c r="C482" i="28"/>
  <c r="D481" i="28"/>
  <c r="C481" i="28"/>
  <c r="D480" i="28"/>
  <c r="C480" i="28"/>
  <c r="D479" i="28"/>
  <c r="C479" i="28"/>
  <c r="D478" i="28"/>
  <c r="C478" i="28"/>
  <c r="D477" i="28"/>
  <c r="C477" i="28"/>
  <c r="D476" i="28"/>
  <c r="C476" i="28"/>
  <c r="D475" i="28"/>
  <c r="C475" i="28"/>
  <c r="D474" i="28"/>
  <c r="C474" i="28"/>
  <c r="D473" i="28"/>
  <c r="C473" i="28"/>
  <c r="D472" i="28"/>
  <c r="C472" i="28"/>
  <c r="D471" i="28"/>
  <c r="C471" i="28"/>
  <c r="D470" i="28"/>
  <c r="C470" i="28"/>
  <c r="D469" i="28"/>
  <c r="C469" i="28"/>
  <c r="D468" i="28"/>
  <c r="C468" i="28"/>
  <c r="D467" i="28"/>
  <c r="C467" i="28"/>
  <c r="D466" i="28"/>
  <c r="C466" i="28"/>
  <c r="D465" i="28"/>
  <c r="C465" i="28"/>
  <c r="D464" i="28"/>
  <c r="C464" i="28"/>
  <c r="D463" i="28"/>
  <c r="C463" i="28"/>
  <c r="D462" i="28"/>
  <c r="C462" i="28"/>
  <c r="D461" i="28"/>
  <c r="C461" i="28"/>
  <c r="D460" i="28"/>
  <c r="C460" i="28"/>
  <c r="D459" i="28"/>
  <c r="C459" i="28"/>
  <c r="D458" i="28"/>
  <c r="C458" i="28"/>
  <c r="D457" i="28"/>
  <c r="C457" i="28"/>
  <c r="D456" i="28"/>
  <c r="C456" i="28"/>
  <c r="D455" i="28"/>
  <c r="C455" i="28"/>
  <c r="D454" i="28"/>
  <c r="C454" i="28"/>
  <c r="D453" i="28"/>
  <c r="C453" i="28"/>
  <c r="D452" i="28"/>
  <c r="C452" i="28"/>
  <c r="D451" i="28"/>
  <c r="C451" i="28"/>
  <c r="D450" i="28"/>
  <c r="C450" i="28"/>
  <c r="D449" i="28"/>
  <c r="C449" i="28"/>
  <c r="D448" i="28"/>
  <c r="C448" i="28"/>
  <c r="D447" i="28"/>
  <c r="C447" i="28"/>
  <c r="D446" i="28"/>
  <c r="C446" i="28"/>
  <c r="D445" i="28"/>
  <c r="C445" i="28"/>
  <c r="D444" i="28"/>
  <c r="C444" i="28"/>
  <c r="D443" i="28"/>
  <c r="C443" i="28"/>
  <c r="D442" i="28"/>
  <c r="C442" i="28"/>
  <c r="D441" i="28"/>
  <c r="C441" i="28"/>
  <c r="D440" i="28"/>
  <c r="C440" i="28"/>
  <c r="D439" i="28"/>
  <c r="C439" i="28"/>
  <c r="D438" i="28"/>
  <c r="C438" i="28"/>
  <c r="D437" i="28"/>
  <c r="C437" i="28"/>
  <c r="D436" i="28"/>
  <c r="C436" i="28"/>
  <c r="D435" i="28"/>
  <c r="C435" i="28"/>
  <c r="D434" i="28"/>
  <c r="C434" i="28"/>
  <c r="D433" i="28"/>
  <c r="C433" i="28"/>
  <c r="D432" i="28"/>
  <c r="C432" i="28"/>
  <c r="D431" i="28"/>
  <c r="C431" i="28"/>
  <c r="D430" i="28"/>
  <c r="C430" i="28"/>
  <c r="D429" i="28"/>
  <c r="C429" i="28"/>
  <c r="D428" i="28"/>
  <c r="C428" i="28"/>
  <c r="D427" i="28"/>
  <c r="C427" i="28"/>
  <c r="D426" i="28"/>
  <c r="C426" i="28"/>
  <c r="D425" i="28"/>
  <c r="C425" i="28"/>
  <c r="D424" i="28"/>
  <c r="C424" i="28"/>
  <c r="D423" i="28"/>
  <c r="C423" i="28"/>
  <c r="D422" i="28"/>
  <c r="C422" i="28"/>
  <c r="D421" i="28"/>
  <c r="C421" i="28"/>
  <c r="D420" i="28"/>
  <c r="C420" i="28"/>
  <c r="D419" i="28"/>
  <c r="C419" i="28"/>
  <c r="D418" i="28"/>
  <c r="C418" i="28"/>
  <c r="D417" i="28"/>
  <c r="C417" i="28"/>
  <c r="D416" i="28"/>
  <c r="C416" i="28"/>
  <c r="D415" i="28"/>
  <c r="C415" i="28"/>
  <c r="D414" i="28"/>
  <c r="C414" i="28"/>
  <c r="D413" i="28"/>
  <c r="C413" i="28"/>
  <c r="D412" i="28"/>
  <c r="C412" i="28"/>
  <c r="D411" i="28"/>
  <c r="C411" i="28"/>
  <c r="D410" i="28"/>
  <c r="C410" i="28"/>
  <c r="D409" i="28"/>
  <c r="C409" i="28"/>
  <c r="D408" i="28"/>
  <c r="C408" i="28"/>
  <c r="D407" i="28"/>
  <c r="C407" i="28"/>
  <c r="D406" i="28"/>
  <c r="C406" i="28"/>
  <c r="D405" i="28"/>
  <c r="C405" i="28"/>
  <c r="D404" i="28"/>
  <c r="C404" i="28"/>
  <c r="D403" i="28"/>
  <c r="C403" i="28"/>
  <c r="D402" i="28"/>
  <c r="C402" i="28"/>
  <c r="D401" i="28"/>
  <c r="C401" i="28"/>
  <c r="D400" i="28"/>
  <c r="C400" i="28"/>
  <c r="D399" i="28"/>
  <c r="C399" i="28"/>
  <c r="D398" i="28"/>
  <c r="C398" i="28"/>
  <c r="D397" i="28"/>
  <c r="C397" i="28"/>
  <c r="D396" i="28"/>
  <c r="C396" i="28"/>
  <c r="D395" i="28"/>
  <c r="C395" i="28"/>
  <c r="D394" i="28"/>
  <c r="C394" i="28"/>
  <c r="D393" i="28"/>
  <c r="C393" i="28"/>
  <c r="D392" i="28"/>
  <c r="C392" i="28"/>
  <c r="D391" i="28"/>
  <c r="C391" i="28"/>
  <c r="D390" i="28"/>
  <c r="C390" i="28"/>
  <c r="D389" i="28"/>
  <c r="C389" i="28"/>
  <c r="D388" i="28"/>
  <c r="C388" i="28"/>
  <c r="D387" i="28"/>
  <c r="C387" i="28"/>
  <c r="D386" i="28"/>
  <c r="C386" i="28"/>
  <c r="D385" i="28"/>
  <c r="C385" i="28"/>
  <c r="D384" i="28"/>
  <c r="C384" i="28"/>
  <c r="D383" i="28"/>
  <c r="C383" i="28"/>
  <c r="D382" i="28"/>
  <c r="C382" i="28"/>
  <c r="D381" i="28"/>
  <c r="C381" i="28"/>
  <c r="D380" i="28"/>
  <c r="C380" i="28"/>
  <c r="D379" i="28"/>
  <c r="C379" i="28"/>
  <c r="D378" i="28"/>
  <c r="C378" i="28"/>
  <c r="D377" i="28"/>
  <c r="C377" i="28"/>
  <c r="D376" i="28"/>
  <c r="C376" i="28"/>
  <c r="D375" i="28"/>
  <c r="C375" i="28"/>
  <c r="D374" i="28"/>
  <c r="C374" i="28"/>
  <c r="D373" i="28"/>
  <c r="C373" i="28"/>
  <c r="D372" i="28"/>
  <c r="C372" i="28"/>
  <c r="D371" i="28"/>
  <c r="C371" i="28"/>
  <c r="D370" i="28"/>
  <c r="C370" i="28"/>
  <c r="D369" i="28"/>
  <c r="C369" i="28"/>
  <c r="D368" i="28"/>
  <c r="C368" i="28"/>
  <c r="D367" i="28"/>
  <c r="C367" i="28"/>
  <c r="D366" i="28"/>
  <c r="C366" i="28"/>
  <c r="D365" i="28"/>
  <c r="C365" i="28"/>
  <c r="D364" i="28"/>
  <c r="C364" i="28"/>
  <c r="D363" i="28"/>
  <c r="C363" i="28"/>
  <c r="D362" i="28"/>
  <c r="C362" i="28"/>
  <c r="D361" i="28"/>
  <c r="C361" i="28"/>
  <c r="D360" i="28"/>
  <c r="C360" i="28"/>
  <c r="D359" i="28"/>
  <c r="C359" i="28"/>
  <c r="D358" i="28"/>
  <c r="C358" i="28"/>
  <c r="D357" i="28"/>
  <c r="C357" i="28"/>
  <c r="D356" i="28"/>
  <c r="C356" i="28"/>
  <c r="D355" i="28"/>
  <c r="C355" i="28"/>
  <c r="D354" i="28"/>
  <c r="C354" i="28"/>
  <c r="D353" i="28"/>
  <c r="C353" i="28"/>
  <c r="D352" i="28"/>
  <c r="C352" i="28"/>
  <c r="D351" i="28"/>
  <c r="C351" i="28"/>
  <c r="D350" i="28"/>
  <c r="C350" i="28"/>
  <c r="D349" i="28"/>
  <c r="C349" i="28"/>
  <c r="D348" i="28"/>
  <c r="C348" i="28"/>
  <c r="D347" i="28"/>
  <c r="C347" i="28"/>
  <c r="D346" i="28"/>
  <c r="C346" i="28"/>
  <c r="D345" i="28"/>
  <c r="C345" i="28"/>
  <c r="D344" i="28"/>
  <c r="C344" i="28"/>
  <c r="D343" i="28"/>
  <c r="C343" i="28"/>
  <c r="D342" i="28"/>
  <c r="C342" i="28"/>
  <c r="D341" i="28"/>
  <c r="C341" i="28"/>
  <c r="D340" i="28"/>
  <c r="C340" i="28"/>
  <c r="D339" i="28"/>
  <c r="C339" i="28"/>
  <c r="D338" i="28"/>
  <c r="C338" i="28"/>
  <c r="D337" i="28"/>
  <c r="C337" i="28"/>
  <c r="D336" i="28"/>
  <c r="C336" i="28"/>
  <c r="D335" i="28"/>
  <c r="C335" i="28"/>
  <c r="D334" i="28"/>
  <c r="C334" i="28"/>
  <c r="D333" i="28"/>
  <c r="C333" i="28"/>
  <c r="D332" i="28"/>
  <c r="C332" i="28"/>
  <c r="D331" i="28"/>
  <c r="C331" i="28"/>
  <c r="D330" i="28"/>
  <c r="C330" i="28"/>
  <c r="D329" i="28"/>
  <c r="C329" i="28"/>
  <c r="D328" i="28"/>
  <c r="C328" i="28"/>
  <c r="D327" i="28"/>
  <c r="C327" i="28"/>
  <c r="D326" i="28"/>
  <c r="C326" i="28"/>
  <c r="D325" i="28"/>
  <c r="C325" i="28"/>
  <c r="D324" i="28"/>
  <c r="C324" i="28"/>
  <c r="D323" i="28"/>
  <c r="C323" i="28"/>
  <c r="D322" i="28"/>
  <c r="C322" i="28"/>
  <c r="D321" i="28"/>
  <c r="C321" i="28"/>
  <c r="D320" i="28"/>
  <c r="C320" i="28"/>
  <c r="D319" i="28"/>
  <c r="C319" i="28"/>
  <c r="D318" i="28"/>
  <c r="C318" i="28"/>
  <c r="D317" i="28"/>
  <c r="C317" i="28"/>
  <c r="D316" i="28"/>
  <c r="C316" i="28"/>
  <c r="D315" i="28"/>
  <c r="C315" i="28"/>
  <c r="D314" i="28"/>
  <c r="C314" i="28"/>
  <c r="D313" i="28"/>
  <c r="C313" i="28"/>
  <c r="D312" i="28"/>
  <c r="C312" i="28"/>
  <c r="D311" i="28"/>
  <c r="C311" i="28"/>
  <c r="D310" i="28"/>
  <c r="C310" i="28"/>
  <c r="D309" i="28"/>
  <c r="C309" i="28"/>
  <c r="D308" i="28"/>
  <c r="C308" i="28"/>
  <c r="D307" i="28"/>
  <c r="C307" i="28"/>
  <c r="D306" i="28"/>
  <c r="C306" i="28"/>
  <c r="D305" i="28"/>
  <c r="C305" i="28"/>
  <c r="D304" i="28"/>
  <c r="C304" i="28"/>
  <c r="D303" i="28"/>
  <c r="C303" i="28"/>
  <c r="D302" i="28"/>
  <c r="C302" i="28"/>
  <c r="D301" i="28"/>
  <c r="C301" i="28"/>
  <c r="D300" i="28"/>
  <c r="C300" i="28"/>
  <c r="D299" i="28"/>
  <c r="C299" i="28"/>
  <c r="D298" i="28"/>
  <c r="C298" i="28"/>
  <c r="D297" i="28"/>
  <c r="C297" i="28"/>
  <c r="D296" i="28"/>
  <c r="C296" i="28"/>
  <c r="D295" i="28"/>
  <c r="C295" i="28"/>
  <c r="D294" i="28"/>
  <c r="C294" i="28"/>
  <c r="D293" i="28"/>
  <c r="C293" i="28"/>
  <c r="D292" i="28"/>
  <c r="C292" i="28"/>
  <c r="D291" i="28"/>
  <c r="C291" i="28"/>
  <c r="D290" i="28"/>
  <c r="C290" i="28"/>
  <c r="D289" i="28"/>
  <c r="C289" i="28"/>
  <c r="D288" i="28"/>
  <c r="C288" i="28"/>
  <c r="D287" i="28"/>
  <c r="C287" i="28"/>
  <c r="D286" i="28"/>
  <c r="C286" i="28"/>
  <c r="D285" i="28"/>
  <c r="C285" i="28"/>
  <c r="D284" i="28"/>
  <c r="C284" i="28"/>
  <c r="D283" i="28"/>
  <c r="C283" i="28"/>
  <c r="D282" i="28"/>
  <c r="C282" i="28"/>
  <c r="D281" i="28"/>
  <c r="C281" i="28"/>
  <c r="D280" i="28"/>
  <c r="C280" i="28"/>
  <c r="D279" i="28"/>
  <c r="C279" i="28"/>
  <c r="D278" i="28"/>
  <c r="C278" i="28"/>
  <c r="D277" i="28"/>
  <c r="C277" i="28"/>
  <c r="D276" i="28"/>
  <c r="C276" i="28"/>
  <c r="D275" i="28"/>
  <c r="C275" i="28"/>
  <c r="D274" i="28"/>
  <c r="C274" i="28"/>
  <c r="D273" i="28"/>
  <c r="C273" i="28"/>
  <c r="D272" i="28"/>
  <c r="C272" i="28"/>
  <c r="D271" i="28"/>
  <c r="C271" i="28"/>
  <c r="D270" i="28"/>
  <c r="C270" i="28"/>
  <c r="D269" i="28"/>
  <c r="C269" i="28"/>
  <c r="D268" i="28"/>
  <c r="C268" i="28"/>
  <c r="D267" i="28"/>
  <c r="C267" i="28"/>
  <c r="D266" i="28"/>
  <c r="C266" i="28"/>
  <c r="D265" i="28"/>
  <c r="C265" i="28"/>
  <c r="D264" i="28"/>
  <c r="C264" i="28"/>
  <c r="D263" i="28"/>
  <c r="C263" i="28"/>
  <c r="D262" i="28"/>
  <c r="C262" i="28"/>
  <c r="D261" i="28"/>
  <c r="C261" i="28"/>
  <c r="D260" i="28"/>
  <c r="C260" i="28"/>
  <c r="D259" i="28"/>
  <c r="C259" i="28"/>
  <c r="D258" i="28"/>
  <c r="C258" i="28"/>
  <c r="D257" i="28"/>
  <c r="C257" i="28"/>
  <c r="D256" i="28"/>
  <c r="C256" i="28"/>
  <c r="D255" i="28"/>
  <c r="C255" i="28"/>
  <c r="D254" i="28"/>
  <c r="C254" i="28"/>
  <c r="D253" i="28"/>
  <c r="C253" i="28"/>
  <c r="D252" i="28"/>
  <c r="C252" i="28"/>
  <c r="D251" i="28"/>
  <c r="C251" i="28"/>
  <c r="D250" i="28"/>
  <c r="C250" i="28"/>
  <c r="D249" i="28"/>
  <c r="C249" i="28"/>
  <c r="D248" i="28"/>
  <c r="C248" i="28"/>
  <c r="D247" i="28"/>
  <c r="C247" i="28"/>
  <c r="D246" i="28"/>
  <c r="C246" i="28"/>
  <c r="D245" i="28"/>
  <c r="C245" i="28"/>
  <c r="D244" i="28"/>
  <c r="C244" i="28"/>
  <c r="D243" i="28"/>
  <c r="C243" i="28"/>
  <c r="D242" i="28"/>
  <c r="C242" i="28"/>
  <c r="D241" i="28"/>
  <c r="C241" i="28"/>
  <c r="D240" i="28"/>
  <c r="C240" i="28"/>
  <c r="D239" i="28"/>
  <c r="C239" i="28"/>
  <c r="D238" i="28"/>
  <c r="C238" i="28"/>
  <c r="D237" i="28"/>
  <c r="C237" i="28"/>
  <c r="D236" i="28"/>
  <c r="C236" i="28"/>
  <c r="D235" i="28"/>
  <c r="C235" i="28"/>
  <c r="D234" i="28"/>
  <c r="C234" i="28"/>
  <c r="D233" i="28"/>
  <c r="C233" i="28"/>
  <c r="D232" i="28"/>
  <c r="C232" i="28"/>
  <c r="D231" i="28"/>
  <c r="C231" i="28"/>
  <c r="D230" i="28"/>
  <c r="C230" i="28"/>
  <c r="D229" i="28"/>
  <c r="C229" i="28"/>
  <c r="D228" i="28"/>
  <c r="C228" i="28"/>
  <c r="D227" i="28"/>
  <c r="C227" i="28"/>
  <c r="D226" i="28"/>
  <c r="C226" i="28"/>
  <c r="D225" i="28"/>
  <c r="C225" i="28"/>
  <c r="D224" i="28"/>
  <c r="C224" i="28"/>
  <c r="D223" i="28"/>
  <c r="C223" i="28"/>
  <c r="D222" i="28"/>
  <c r="C222" i="28"/>
  <c r="D221" i="28"/>
  <c r="C221" i="28"/>
  <c r="D220" i="28"/>
  <c r="C220" i="28"/>
  <c r="D219" i="28"/>
  <c r="C219" i="28"/>
  <c r="D218" i="28"/>
  <c r="C218" i="28"/>
  <c r="D217" i="28"/>
  <c r="C217" i="28"/>
  <c r="D216" i="28"/>
  <c r="C216" i="28"/>
  <c r="D215" i="28"/>
  <c r="C215" i="28"/>
  <c r="D214" i="28"/>
  <c r="C214" i="28"/>
  <c r="D213" i="28"/>
  <c r="C213" i="28"/>
  <c r="D212" i="28"/>
  <c r="C212" i="28"/>
  <c r="D211" i="28"/>
  <c r="C211" i="28"/>
  <c r="D210" i="28"/>
  <c r="C210" i="28"/>
  <c r="D209" i="28"/>
  <c r="C209" i="28"/>
  <c r="D208" i="28"/>
  <c r="C208" i="28"/>
  <c r="D207" i="28"/>
  <c r="C207" i="28"/>
  <c r="D206" i="28"/>
  <c r="C206" i="28"/>
  <c r="D205" i="28"/>
  <c r="C205" i="28"/>
  <c r="D204" i="28"/>
  <c r="C204" i="28"/>
  <c r="D203" i="28"/>
  <c r="C203" i="28"/>
  <c r="D202" i="28"/>
  <c r="C202" i="28"/>
  <c r="D201" i="28"/>
  <c r="C201" i="28"/>
  <c r="D200" i="28"/>
  <c r="C200" i="28"/>
  <c r="D199" i="28"/>
  <c r="C199" i="28"/>
  <c r="D198" i="28"/>
  <c r="C198" i="28"/>
  <c r="D197" i="28"/>
  <c r="C197" i="28"/>
  <c r="D196" i="28"/>
  <c r="C196" i="28"/>
  <c r="D195" i="28"/>
  <c r="C195" i="28"/>
  <c r="D194" i="28"/>
  <c r="C194" i="28"/>
  <c r="D193" i="28"/>
  <c r="C193" i="28"/>
  <c r="D192" i="28"/>
  <c r="C192" i="28"/>
  <c r="D191" i="28"/>
  <c r="C191" i="28"/>
  <c r="D190" i="28"/>
  <c r="C190" i="28"/>
  <c r="D189" i="28"/>
  <c r="C189" i="28"/>
  <c r="D188" i="28"/>
  <c r="C188" i="28"/>
  <c r="D187" i="28"/>
  <c r="C187" i="28"/>
  <c r="D186" i="28"/>
  <c r="C186" i="28"/>
  <c r="D185" i="28"/>
  <c r="C185" i="28"/>
  <c r="D184" i="28"/>
  <c r="C184" i="28"/>
  <c r="D183" i="28"/>
  <c r="C183" i="28"/>
  <c r="D182" i="28"/>
  <c r="C182" i="28"/>
  <c r="D181" i="28"/>
  <c r="C181" i="28"/>
  <c r="D180" i="28"/>
  <c r="C180" i="28"/>
  <c r="D179" i="28"/>
  <c r="C179" i="28"/>
  <c r="D178" i="28"/>
  <c r="C178" i="28"/>
  <c r="D177" i="28"/>
  <c r="C177" i="28"/>
  <c r="D176" i="28"/>
  <c r="C176" i="28"/>
  <c r="D175" i="28"/>
  <c r="C175" i="28"/>
  <c r="D174" i="28"/>
  <c r="C174" i="28"/>
  <c r="D173" i="28"/>
  <c r="C173" i="28"/>
  <c r="D172" i="28"/>
  <c r="C172" i="28"/>
  <c r="D171" i="28"/>
  <c r="C171" i="28"/>
  <c r="D170" i="28"/>
  <c r="C170" i="28"/>
  <c r="D169" i="28"/>
  <c r="C169" i="28"/>
  <c r="D168" i="28"/>
  <c r="C168" i="28"/>
  <c r="D167" i="28"/>
  <c r="C167" i="28"/>
  <c r="D166" i="28"/>
  <c r="C166" i="28"/>
  <c r="D165" i="28"/>
  <c r="C165" i="28"/>
  <c r="D164" i="28"/>
  <c r="C164" i="28"/>
  <c r="D163" i="28"/>
  <c r="C163" i="28"/>
  <c r="D162" i="28"/>
  <c r="C162" i="28"/>
  <c r="D161" i="28"/>
  <c r="C161" i="28"/>
  <c r="D160" i="28"/>
  <c r="C160" i="28"/>
  <c r="D159" i="28"/>
  <c r="C159" i="28"/>
  <c r="D158" i="28"/>
  <c r="C158" i="28"/>
  <c r="D157" i="28"/>
  <c r="C157" i="28"/>
  <c r="D156" i="28"/>
  <c r="C156" i="28"/>
  <c r="D155" i="28"/>
  <c r="C155" i="28"/>
  <c r="D154" i="28"/>
  <c r="C154" i="28"/>
  <c r="D153" i="28"/>
  <c r="C153" i="28"/>
  <c r="D152" i="28"/>
  <c r="C152" i="28"/>
  <c r="D151" i="28"/>
  <c r="C151" i="28"/>
  <c r="D150" i="28"/>
  <c r="C150" i="28"/>
  <c r="D149" i="28"/>
  <c r="C149" i="28"/>
  <c r="D148" i="28"/>
  <c r="C148" i="28"/>
  <c r="D147" i="28"/>
  <c r="C147" i="28"/>
  <c r="D146" i="28"/>
  <c r="C146" i="28"/>
  <c r="D145" i="28"/>
  <c r="C145" i="28"/>
  <c r="D144" i="28"/>
  <c r="C144" i="28"/>
  <c r="D143" i="28"/>
  <c r="C143" i="28"/>
  <c r="D142" i="28"/>
  <c r="C142" i="28"/>
  <c r="D141" i="28"/>
  <c r="C141" i="28"/>
  <c r="D140" i="28"/>
  <c r="C140" i="28"/>
  <c r="D139" i="28"/>
  <c r="C139" i="28"/>
  <c r="D138" i="28"/>
  <c r="C138" i="28"/>
  <c r="D137" i="28"/>
  <c r="C137" i="28"/>
  <c r="D136" i="28"/>
  <c r="C136" i="28"/>
  <c r="D135" i="28"/>
  <c r="C135" i="28"/>
  <c r="D134" i="28"/>
  <c r="C134" i="28"/>
  <c r="D133" i="28"/>
  <c r="C133" i="28"/>
  <c r="D132" i="28"/>
  <c r="C132" i="28"/>
  <c r="D131" i="28"/>
  <c r="C131" i="28"/>
  <c r="D130" i="28"/>
  <c r="C130" i="28"/>
  <c r="D129" i="28"/>
  <c r="C129" i="28"/>
  <c r="D128" i="28"/>
  <c r="C128" i="28"/>
  <c r="D127" i="28"/>
  <c r="C127" i="28"/>
  <c r="D126" i="28"/>
  <c r="C126" i="28"/>
  <c r="D125" i="28"/>
  <c r="C125" i="28"/>
  <c r="D124" i="28"/>
  <c r="C124" i="28"/>
  <c r="D123" i="28"/>
  <c r="C123" i="28"/>
  <c r="D122" i="28"/>
  <c r="C122" i="28"/>
  <c r="D121" i="28"/>
  <c r="C121" i="28"/>
  <c r="D120" i="28"/>
  <c r="C120" i="28"/>
  <c r="D119" i="28"/>
  <c r="C119" i="28"/>
  <c r="D118" i="28"/>
  <c r="C118" i="28"/>
  <c r="D117" i="28"/>
  <c r="C117" i="28"/>
  <c r="D116" i="28"/>
  <c r="C116" i="28"/>
  <c r="D115" i="28"/>
  <c r="C115" i="28"/>
  <c r="D114" i="28"/>
  <c r="C114" i="28"/>
  <c r="D113" i="28"/>
  <c r="C113" i="28"/>
  <c r="D112" i="28"/>
  <c r="C112" i="28"/>
  <c r="D111" i="28"/>
  <c r="C111" i="28"/>
  <c r="D110" i="28"/>
  <c r="C110" i="28"/>
  <c r="D109" i="28"/>
  <c r="C109" i="28"/>
  <c r="D108" i="28"/>
  <c r="C108" i="28"/>
  <c r="D107" i="28"/>
  <c r="C107" i="28"/>
  <c r="D106" i="28"/>
  <c r="C106" i="28"/>
  <c r="D105" i="28"/>
  <c r="C105" i="28"/>
  <c r="D104" i="28"/>
  <c r="C104" i="28"/>
  <c r="D103" i="28"/>
  <c r="C103" i="28"/>
  <c r="D102" i="28"/>
  <c r="C102" i="28"/>
  <c r="D101" i="28"/>
  <c r="C101" i="28"/>
  <c r="D100" i="28"/>
  <c r="C100" i="28"/>
  <c r="D99" i="28"/>
  <c r="C99" i="28"/>
  <c r="D98" i="28"/>
  <c r="C98" i="28"/>
  <c r="D97" i="28"/>
  <c r="C97" i="28"/>
  <c r="D96" i="28"/>
  <c r="C96" i="28"/>
  <c r="D95" i="28"/>
  <c r="C95" i="28"/>
  <c r="D94" i="28"/>
  <c r="C94" i="28"/>
  <c r="D93" i="28"/>
  <c r="C93" i="28"/>
  <c r="D92" i="28"/>
  <c r="C92" i="28"/>
  <c r="D91" i="28"/>
  <c r="C91" i="28"/>
  <c r="D90" i="28"/>
  <c r="C90" i="28"/>
  <c r="D89" i="28"/>
  <c r="C89" i="28"/>
  <c r="D88" i="28"/>
  <c r="C88" i="28"/>
  <c r="D87" i="28"/>
  <c r="C87" i="28"/>
  <c r="D86" i="28"/>
  <c r="C86" i="28"/>
  <c r="D85" i="28"/>
  <c r="C85" i="28"/>
  <c r="D84" i="28"/>
  <c r="C84" i="28"/>
  <c r="D83" i="28"/>
  <c r="C83" i="28"/>
  <c r="D82" i="28"/>
  <c r="C82" i="28"/>
  <c r="D81" i="28"/>
  <c r="C81" i="28"/>
  <c r="D80" i="28"/>
  <c r="C80" i="28"/>
  <c r="D79" i="28"/>
  <c r="C79" i="28"/>
  <c r="D78" i="28"/>
  <c r="C78" i="28"/>
  <c r="D77" i="28"/>
  <c r="C77" i="28"/>
  <c r="D76" i="28"/>
  <c r="C76" i="28"/>
  <c r="D75" i="28"/>
  <c r="C75" i="28"/>
  <c r="D74" i="28"/>
  <c r="C74" i="28"/>
  <c r="D73" i="28"/>
  <c r="C73" i="28"/>
  <c r="D72" i="28"/>
  <c r="C72" i="28"/>
  <c r="D71" i="28"/>
  <c r="C71" i="28"/>
  <c r="D70" i="28"/>
  <c r="C70" i="28"/>
  <c r="D69" i="28"/>
  <c r="C69" i="28"/>
  <c r="D68" i="28"/>
  <c r="C68" i="28"/>
  <c r="D67" i="28"/>
  <c r="C67" i="28"/>
  <c r="D66" i="28"/>
  <c r="C66" i="28"/>
  <c r="D65" i="28"/>
  <c r="C65" i="28"/>
  <c r="D64" i="28"/>
  <c r="C64" i="28"/>
  <c r="D63" i="28"/>
  <c r="C63" i="28"/>
  <c r="D62" i="28"/>
  <c r="C62" i="28"/>
  <c r="D61" i="28"/>
  <c r="C61" i="28"/>
  <c r="D60" i="28"/>
  <c r="C60" i="28"/>
  <c r="D59" i="28"/>
  <c r="C59" i="28"/>
  <c r="D58" i="28"/>
  <c r="C58" i="28"/>
  <c r="D57" i="28"/>
  <c r="C57" i="28"/>
  <c r="D56" i="28"/>
  <c r="C56" i="28"/>
  <c r="D55" i="28"/>
  <c r="C55" i="28"/>
  <c r="D54" i="28"/>
  <c r="C54" i="28"/>
  <c r="D53" i="28"/>
  <c r="C53" i="28"/>
  <c r="D52" i="28"/>
  <c r="C52" i="28"/>
  <c r="D51" i="28"/>
  <c r="C51" i="28"/>
  <c r="D50" i="28"/>
  <c r="C50" i="28"/>
  <c r="D49" i="28"/>
  <c r="C49" i="28"/>
  <c r="D48" i="28"/>
  <c r="C48" i="28"/>
  <c r="D47" i="28"/>
  <c r="C47" i="28"/>
  <c r="D46" i="28"/>
  <c r="C46" i="28"/>
  <c r="D45" i="28"/>
  <c r="C45" i="28"/>
  <c r="D44" i="28"/>
  <c r="C44" i="28"/>
  <c r="D43" i="28"/>
  <c r="C43" i="28"/>
  <c r="D42" i="28"/>
  <c r="C42" i="28"/>
  <c r="D41" i="28"/>
  <c r="C41" i="28"/>
  <c r="D40" i="28"/>
  <c r="C40" i="28"/>
  <c r="D39" i="28"/>
  <c r="C39" i="28"/>
  <c r="D38" i="28"/>
  <c r="C38" i="28"/>
  <c r="D37" i="28"/>
  <c r="C37" i="28"/>
  <c r="D36" i="28"/>
  <c r="C36" i="28"/>
  <c r="D35" i="28"/>
  <c r="C35" i="28"/>
  <c r="D34" i="28"/>
  <c r="C34" i="28"/>
  <c r="D33" i="28"/>
  <c r="C33" i="28"/>
  <c r="D32" i="28"/>
  <c r="C32" i="28"/>
  <c r="D31" i="28"/>
  <c r="C31" i="28"/>
  <c r="D30" i="28"/>
  <c r="C30" i="28"/>
  <c r="D29" i="28"/>
  <c r="C29" i="28"/>
  <c r="D28" i="28"/>
  <c r="C28" i="28"/>
  <c r="D27" i="28"/>
  <c r="C27" i="28"/>
  <c r="D26" i="28"/>
  <c r="C26" i="28"/>
  <c r="D25" i="28"/>
  <c r="C25" i="28"/>
  <c r="D24" i="28"/>
  <c r="C24" i="28"/>
  <c r="D23" i="28"/>
  <c r="C23" i="28"/>
  <c r="D22" i="28"/>
  <c r="C22" i="28"/>
  <c r="D21" i="28"/>
  <c r="C21" i="28"/>
  <c r="D20" i="28"/>
  <c r="C20" i="28"/>
  <c r="D19" i="28"/>
  <c r="C19" i="28"/>
  <c r="D18" i="28"/>
  <c r="C18" i="28"/>
  <c r="D17" i="28"/>
  <c r="C17" i="28"/>
  <c r="D16" i="28"/>
  <c r="C16" i="28"/>
  <c r="D15" i="28"/>
  <c r="C15" i="28"/>
  <c r="D14" i="28"/>
  <c r="C14" i="28"/>
  <c r="D13" i="28"/>
  <c r="C13" i="28"/>
  <c r="D12" i="28"/>
  <c r="C12" i="28"/>
  <c r="D11" i="28"/>
  <c r="C11" i="28"/>
  <c r="D10" i="28"/>
  <c r="C10" i="28"/>
  <c r="D9" i="28"/>
  <c r="C9" i="28"/>
  <c r="D8" i="28"/>
  <c r="C8" i="28"/>
  <c r="D7" i="28"/>
  <c r="C7" i="28"/>
  <c r="D6" i="28"/>
  <c r="C6" i="28"/>
  <c r="D5" i="28"/>
  <c r="C5" i="28"/>
  <c r="D4" i="28"/>
  <c r="C4" i="28"/>
  <c r="D3" i="28"/>
  <c r="C3" i="28"/>
  <c r="D2" i="28"/>
  <c r="C2" i="28"/>
  <c r="K1294" i="28"/>
  <c r="U939" i="18"/>
  <c r="K1290" i="28"/>
  <c r="U935" i="18"/>
  <c r="K1286" i="28"/>
  <c r="U931" i="18"/>
  <c r="K1282" i="28"/>
  <c r="U927" i="18"/>
  <c r="K1278" i="28"/>
  <c r="U923" i="18"/>
  <c r="K1274" i="28"/>
  <c r="U919" i="18"/>
  <c r="K1270" i="28"/>
  <c r="U915" i="18"/>
  <c r="K1266" i="28"/>
  <c r="U911" i="18"/>
  <c r="K1262" i="28"/>
  <c r="U907" i="18"/>
  <c r="K1214" i="28"/>
  <c r="U859" i="18"/>
  <c r="K1210" i="28"/>
  <c r="U1376" i="18"/>
  <c r="K1206" i="28"/>
  <c r="U1372" i="18"/>
  <c r="K1202" i="28"/>
  <c r="U1368" i="18"/>
  <c r="K1198" i="28"/>
  <c r="U1364" i="18"/>
  <c r="K1194" i="28"/>
  <c r="U1360" i="18"/>
  <c r="K1190" i="28"/>
  <c r="U1356" i="18"/>
  <c r="K1186" i="28"/>
  <c r="U1352" i="18"/>
  <c r="K1182" i="28"/>
  <c r="U1348" i="18"/>
  <c r="K1178" i="28"/>
  <c r="U1344" i="18"/>
  <c r="K1174" i="28"/>
  <c r="U1340" i="18"/>
  <c r="K1170" i="28"/>
  <c r="U1336" i="18"/>
  <c r="K1166" i="28"/>
  <c r="U1332" i="18"/>
  <c r="K1162" i="28"/>
  <c r="U1328" i="18"/>
  <c r="K1158" i="28"/>
  <c r="U1324" i="18"/>
  <c r="K1154" i="28"/>
  <c r="U1320" i="18"/>
  <c r="K1150" i="28"/>
  <c r="U1316" i="18"/>
  <c r="K1146" i="28"/>
  <c r="U1312" i="18"/>
  <c r="K1142" i="28"/>
  <c r="U1308" i="18"/>
  <c r="K1138" i="28"/>
  <c r="U1304" i="18"/>
  <c r="K1134" i="28"/>
  <c r="U1300" i="18"/>
  <c r="K1130" i="28"/>
  <c r="U1296" i="18"/>
  <c r="K1126" i="28"/>
  <c r="U1292" i="18"/>
  <c r="K1122" i="28"/>
  <c r="U1288" i="18"/>
  <c r="K1118" i="28"/>
  <c r="U1284" i="18"/>
  <c r="K1114" i="28"/>
  <c r="U1280" i="18"/>
  <c r="K1110" i="28"/>
  <c r="U1276" i="18"/>
  <c r="K1106" i="28"/>
  <c r="U1272" i="18"/>
  <c r="K1102" i="28"/>
  <c r="U1268" i="18"/>
  <c r="K1098" i="28"/>
  <c r="U1264" i="18"/>
  <c r="K1254" i="28"/>
  <c r="U899" i="18"/>
  <c r="K1250" i="28"/>
  <c r="U895" i="18"/>
  <c r="K1246" i="28"/>
  <c r="U891" i="18"/>
  <c r="K1242" i="28"/>
  <c r="U887" i="18"/>
  <c r="K1238" i="28"/>
  <c r="U883" i="18"/>
  <c r="K1234" i="28"/>
  <c r="U879" i="18"/>
  <c r="K1230" i="28"/>
  <c r="U875" i="18"/>
  <c r="K1226" i="28"/>
  <c r="U871" i="18"/>
  <c r="K1222" i="28"/>
  <c r="U867" i="18"/>
  <c r="K1014" i="28"/>
  <c r="U1180" i="18"/>
  <c r="K1010" i="28"/>
  <c r="U1176" i="18"/>
  <c r="K1006" i="28"/>
  <c r="U1172" i="18"/>
  <c r="K1002" i="28"/>
  <c r="U1168" i="18"/>
  <c r="K998" i="28"/>
  <c r="U1164" i="18"/>
  <c r="K994" i="28"/>
  <c r="U1160" i="18"/>
  <c r="K990" i="28"/>
  <c r="U1156" i="18"/>
  <c r="K982" i="28"/>
  <c r="U1148" i="18"/>
  <c r="K978" i="28"/>
  <c r="U1144" i="18"/>
  <c r="K974" i="28"/>
  <c r="U1140" i="18"/>
  <c r="K970" i="28"/>
  <c r="U1136" i="18"/>
  <c r="K966" i="28"/>
  <c r="U1132" i="18"/>
  <c r="K962" i="28"/>
  <c r="U1128" i="18"/>
  <c r="K958" i="28"/>
  <c r="U1124" i="18"/>
  <c r="K954" i="28"/>
  <c r="U1120" i="18"/>
  <c r="K950" i="28"/>
  <c r="U1116" i="18"/>
  <c r="K946" i="28"/>
  <c r="U1112" i="18"/>
  <c r="K942" i="28"/>
  <c r="U1108" i="18"/>
  <c r="K938" i="28"/>
  <c r="U1104" i="18"/>
  <c r="K934" i="28"/>
  <c r="U1100" i="18"/>
  <c r="K930" i="28"/>
  <c r="U1096" i="18"/>
  <c r="K926" i="28"/>
  <c r="U1092" i="18"/>
  <c r="K922" i="28"/>
  <c r="U1088" i="18"/>
  <c r="K918" i="28"/>
  <c r="U1084" i="18"/>
  <c r="K914" i="28"/>
  <c r="U1080" i="18"/>
  <c r="K910" i="28"/>
  <c r="U1076" i="18"/>
  <c r="K906" i="28"/>
  <c r="U1072" i="18"/>
  <c r="K902" i="28"/>
  <c r="U1068" i="18"/>
  <c r="K898" i="28"/>
  <c r="U1064" i="18"/>
  <c r="K894" i="28"/>
  <c r="U1060" i="18"/>
  <c r="K890" i="28"/>
  <c r="U1056" i="18"/>
  <c r="K886" i="28"/>
  <c r="U1044" i="18"/>
  <c r="K882" i="28"/>
  <c r="U1040" i="18"/>
  <c r="K878" i="28"/>
  <c r="U1036" i="18"/>
  <c r="K874" i="28"/>
  <c r="U1032" i="18"/>
  <c r="K870" i="28"/>
  <c r="U1028" i="18"/>
  <c r="K866" i="28"/>
  <c r="U1024" i="18"/>
  <c r="K862" i="28"/>
  <c r="U1020" i="18"/>
  <c r="K858" i="28"/>
  <c r="U1050" i="18"/>
  <c r="K854" i="28"/>
  <c r="U1046" i="18"/>
  <c r="K850" i="28"/>
  <c r="U1015" i="18"/>
  <c r="K846" i="28"/>
  <c r="U1011" i="18"/>
  <c r="K1090" i="28"/>
  <c r="U1256" i="18"/>
  <c r="K1086" i="28"/>
  <c r="U1252" i="18"/>
  <c r="K1082" i="28"/>
  <c r="U1248" i="18"/>
  <c r="K1078" i="28"/>
  <c r="U1244" i="18"/>
  <c r="K1074" i="28"/>
  <c r="U1240" i="18"/>
  <c r="K1070" i="28"/>
  <c r="U1236" i="18"/>
  <c r="K1066" i="28"/>
  <c r="U1232" i="18"/>
  <c r="K1062" i="28"/>
  <c r="U1228" i="18"/>
  <c r="K1058" i="28"/>
  <c r="U1224" i="18"/>
  <c r="K1054" i="28"/>
  <c r="U1220" i="18"/>
  <c r="K1050" i="28"/>
  <c r="U1216" i="18"/>
  <c r="K1046" i="28"/>
  <c r="U1212" i="18"/>
  <c r="K1042" i="28"/>
  <c r="U1208" i="18"/>
  <c r="K1038" i="28"/>
  <c r="U1204" i="18"/>
  <c r="K1034" i="28"/>
  <c r="U1200" i="18"/>
  <c r="K1030" i="28"/>
  <c r="U1196" i="18"/>
  <c r="K1026" i="28"/>
  <c r="U1192" i="18"/>
  <c r="K1022" i="28"/>
  <c r="U1188" i="18"/>
  <c r="K1289" i="28"/>
  <c r="U934" i="18"/>
  <c r="K1281" i="28"/>
  <c r="U926" i="18"/>
  <c r="K1293" i="28"/>
  <c r="U938" i="18"/>
  <c r="K1285" i="28"/>
  <c r="U930" i="18"/>
  <c r="K1001" i="28"/>
  <c r="U1167" i="18"/>
  <c r="K997" i="28"/>
  <c r="U1163" i="18"/>
  <c r="K993" i="28"/>
  <c r="U1159" i="18"/>
  <c r="K989" i="28"/>
  <c r="U1155" i="18"/>
  <c r="K985" i="28"/>
  <c r="U1151" i="18"/>
  <c r="K981" i="28"/>
  <c r="U1147" i="18"/>
  <c r="K977" i="28"/>
  <c r="U1143" i="18"/>
  <c r="K973" i="28"/>
  <c r="U1139" i="18"/>
  <c r="K969" i="28"/>
  <c r="U1135" i="18"/>
  <c r="K965" i="28"/>
  <c r="U1131" i="18"/>
  <c r="K961" i="28"/>
  <c r="U1127" i="18"/>
  <c r="K957" i="28"/>
  <c r="U1123" i="18"/>
  <c r="K953" i="28"/>
  <c r="U1119" i="18"/>
  <c r="K949" i="28"/>
  <c r="U1115" i="18"/>
  <c r="K945" i="28"/>
  <c r="U1111" i="18"/>
  <c r="K941" i="28"/>
  <c r="U1107" i="18"/>
  <c r="K937" i="28"/>
  <c r="U1103" i="18"/>
  <c r="K933" i="28"/>
  <c r="U1099" i="18"/>
  <c r="K929" i="28"/>
  <c r="U1095" i="18"/>
  <c r="K925" i="28"/>
  <c r="U1091" i="18"/>
  <c r="K921" i="28"/>
  <c r="U1087" i="18"/>
  <c r="K917" i="28"/>
  <c r="U1083" i="18"/>
  <c r="K913" i="28"/>
  <c r="U1079" i="18"/>
  <c r="K909" i="28"/>
  <c r="U1075" i="18"/>
  <c r="K905" i="28"/>
  <c r="U1071" i="18"/>
  <c r="K901" i="28"/>
  <c r="U1067" i="18"/>
  <c r="K897" i="28"/>
  <c r="U1063" i="18"/>
  <c r="K893" i="28"/>
  <c r="U1059" i="18"/>
  <c r="K889" i="28"/>
  <c r="U1055" i="18"/>
  <c r="K885" i="28"/>
  <c r="U1043" i="18"/>
  <c r="K881" i="28"/>
  <c r="U1039" i="18"/>
  <c r="K877" i="28"/>
  <c r="U1035" i="18"/>
  <c r="K873" i="28"/>
  <c r="U1031" i="18"/>
  <c r="K869" i="28"/>
  <c r="U1027" i="18"/>
  <c r="K865" i="28"/>
  <c r="U1023" i="18"/>
  <c r="K996" i="28"/>
  <c r="U1162" i="18"/>
  <c r="K992" i="28"/>
  <c r="U1158" i="18"/>
  <c r="K984" i="28"/>
  <c r="U1150" i="18"/>
  <c r="K980" i="28"/>
  <c r="U1146" i="18"/>
  <c r="K976" i="28"/>
  <c r="U1142" i="18"/>
  <c r="K972" i="28"/>
  <c r="U1138" i="18"/>
  <c r="K968" i="28"/>
  <c r="U1134" i="18"/>
  <c r="K964" i="28"/>
  <c r="U1130" i="18"/>
  <c r="K960" i="28"/>
  <c r="U1126" i="18"/>
  <c r="K956" i="28"/>
  <c r="U1122" i="18"/>
  <c r="K952" i="28"/>
  <c r="U1118" i="18"/>
  <c r="K948" i="28"/>
  <c r="U1114" i="18"/>
  <c r="K944" i="28"/>
  <c r="U1110" i="18"/>
  <c r="K940" i="28"/>
  <c r="U1106" i="18"/>
  <c r="K932" i="28"/>
  <c r="U1098" i="18"/>
  <c r="K928" i="28"/>
  <c r="U1094" i="18"/>
  <c r="K924" i="28"/>
  <c r="U1090" i="18"/>
  <c r="K920" i="28"/>
  <c r="U1086" i="18"/>
  <c r="K916" i="28"/>
  <c r="U1082" i="18"/>
  <c r="K912" i="28"/>
  <c r="U1078" i="18"/>
  <c r="K908" i="28"/>
  <c r="U1074" i="18"/>
  <c r="K904" i="28"/>
  <c r="U1070" i="18"/>
  <c r="K900" i="28"/>
  <c r="U1066" i="18"/>
  <c r="K896" i="28"/>
  <c r="U1062" i="18"/>
  <c r="K892" i="28"/>
  <c r="U1058" i="18"/>
  <c r="K888" i="28"/>
  <c r="U1054" i="18"/>
  <c r="K884" i="28"/>
  <c r="U1042" i="18"/>
  <c r="K880" i="28"/>
  <c r="U1038" i="18"/>
  <c r="K876" i="28"/>
  <c r="U1034" i="18"/>
  <c r="K872" i="28"/>
  <c r="U1030" i="18"/>
  <c r="K868" i="28"/>
  <c r="U1026" i="18"/>
  <c r="K864" i="28"/>
  <c r="U1022" i="18"/>
  <c r="K860" i="28"/>
  <c r="U1018" i="18"/>
  <c r="K856" i="28"/>
  <c r="U1048" i="18"/>
  <c r="K852" i="28"/>
  <c r="U1017" i="18"/>
  <c r="K848" i="28"/>
  <c r="U1013" i="18"/>
  <c r="K844" i="28"/>
  <c r="U1009" i="18"/>
  <c r="K1277" i="28"/>
  <c r="U922" i="18"/>
  <c r="K1273" i="28"/>
  <c r="U918" i="18"/>
  <c r="K1269" i="28"/>
  <c r="U914" i="18"/>
  <c r="K1265" i="28"/>
  <c r="U910" i="18"/>
  <c r="K1261" i="28"/>
  <c r="U906" i="18"/>
  <c r="K1257" i="28"/>
  <c r="U902" i="18"/>
  <c r="K1253" i="28"/>
  <c r="U898" i="18"/>
  <c r="K1249" i="28"/>
  <c r="U894" i="18"/>
  <c r="K1245" i="28"/>
  <c r="U890" i="18"/>
  <c r="K1241" i="28"/>
  <c r="U886" i="18"/>
  <c r="K1237" i="28"/>
  <c r="U882" i="18"/>
  <c r="K1233" i="28"/>
  <c r="U878" i="18"/>
  <c r="K1229" i="28"/>
  <c r="U874" i="18"/>
  <c r="K1225" i="28"/>
  <c r="U870" i="18"/>
  <c r="K1221" i="28"/>
  <c r="U866" i="18"/>
  <c r="K1217" i="28"/>
  <c r="U862" i="18"/>
  <c r="K1213" i="28"/>
  <c r="U858" i="18"/>
  <c r="K1209" i="28"/>
  <c r="U1375" i="18"/>
  <c r="K1205" i="28"/>
  <c r="U1371" i="18"/>
  <c r="K1201" i="28"/>
  <c r="U1367" i="18"/>
  <c r="K1197" i="28"/>
  <c r="U1363" i="18"/>
  <c r="K1193" i="28"/>
  <c r="U1359" i="18"/>
  <c r="K1189" i="28"/>
  <c r="U1355" i="18"/>
  <c r="K1185" i="28"/>
  <c r="U1351" i="18"/>
  <c r="K1181" i="28"/>
  <c r="U1347" i="18"/>
  <c r="K1177" i="28"/>
  <c r="U1343" i="18"/>
  <c r="K1173" i="28"/>
  <c r="U1339" i="18"/>
  <c r="K1169" i="28"/>
  <c r="U1335" i="18"/>
  <c r="K1165" i="28"/>
  <c r="U1331" i="18"/>
  <c r="K1161" i="28"/>
  <c r="U1327" i="18"/>
  <c r="K1157" i="28"/>
  <c r="U1323" i="18"/>
  <c r="K1153" i="28"/>
  <c r="U1319" i="18"/>
  <c r="K1149" i="28"/>
  <c r="U1315" i="18"/>
  <c r="K1145" i="28"/>
  <c r="U1311" i="18"/>
  <c r="K1141" i="28"/>
  <c r="U1307" i="18"/>
  <c r="K1137" i="28"/>
  <c r="U1303" i="18"/>
  <c r="K1133" i="28"/>
  <c r="U1299" i="18"/>
  <c r="K1129" i="28"/>
  <c r="U1295" i="18"/>
  <c r="K1125" i="28"/>
  <c r="U1291" i="18"/>
  <c r="K1121" i="28"/>
  <c r="U1287" i="18"/>
  <c r="K1117" i="28"/>
  <c r="U1283" i="18"/>
  <c r="K1113" i="28"/>
  <c r="U1279" i="18"/>
  <c r="K1109" i="28"/>
  <c r="U1275" i="18"/>
  <c r="K1105" i="28"/>
  <c r="U1271" i="18"/>
  <c r="K1101" i="28"/>
  <c r="U1267" i="18"/>
  <c r="K1097" i="28"/>
  <c r="U1263" i="18"/>
  <c r="K1093" i="28"/>
  <c r="U1259" i="18"/>
  <c r="K1089" i="28"/>
  <c r="U1255" i="18"/>
  <c r="K1085" i="28"/>
  <c r="U1251" i="18"/>
  <c r="K1081" i="28"/>
  <c r="U1247" i="18"/>
  <c r="K1077" i="28"/>
  <c r="U1243" i="18"/>
  <c r="K1073" i="28"/>
  <c r="U1239" i="18"/>
  <c r="K1069" i="28"/>
  <c r="U1235" i="18"/>
  <c r="K1065" i="28"/>
  <c r="U1231" i="18"/>
  <c r="K1061" i="28"/>
  <c r="U1227" i="18"/>
  <c r="K1057" i="28"/>
  <c r="U1223" i="18"/>
  <c r="K1053" i="28"/>
  <c r="U1219" i="18"/>
  <c r="K1049" i="28"/>
  <c r="U1215" i="18"/>
  <c r="K1045" i="28"/>
  <c r="U1210" i="18"/>
  <c r="K1041" i="28"/>
  <c r="U1207" i="18"/>
  <c r="K1037" i="28"/>
  <c r="U1203" i="18"/>
  <c r="K1033" i="28"/>
  <c r="U1199" i="18"/>
  <c r="K1029" i="28"/>
  <c r="U1195" i="18"/>
  <c r="K1025" i="28"/>
  <c r="U1191" i="18"/>
  <c r="K1021" i="28"/>
  <c r="U1187" i="18"/>
  <c r="K1017" i="28"/>
  <c r="U1183" i="18"/>
  <c r="K1013" i="28"/>
  <c r="U1179" i="18"/>
  <c r="K1009" i="28"/>
  <c r="U1175" i="18"/>
  <c r="K1296" i="28"/>
  <c r="U941" i="18"/>
  <c r="K1292" i="28"/>
  <c r="U937" i="18"/>
  <c r="K1288" i="28"/>
  <c r="U933" i="18"/>
  <c r="K1284" i="28"/>
  <c r="U929" i="18"/>
  <c r="K1280" i="28"/>
  <c r="U925" i="18"/>
  <c r="K1276" i="28"/>
  <c r="U921" i="18"/>
  <c r="K1272" i="28"/>
  <c r="U917" i="18"/>
  <c r="K1268" i="28"/>
  <c r="U913" i="18"/>
  <c r="K1264" i="28"/>
  <c r="U909" i="18"/>
  <c r="K1260" i="28"/>
  <c r="U905" i="18"/>
  <c r="K1256" i="28"/>
  <c r="U901" i="18"/>
  <c r="K1252" i="28"/>
  <c r="U897" i="18"/>
  <c r="K1248" i="28"/>
  <c r="U893" i="18"/>
  <c r="K1244" i="28"/>
  <c r="U889" i="18"/>
  <c r="K1240" i="28"/>
  <c r="U885" i="18"/>
  <c r="K1236" i="28"/>
  <c r="U881" i="18"/>
  <c r="K1232" i="28"/>
  <c r="U877" i="18"/>
  <c r="K1228" i="28"/>
  <c r="U873" i="18"/>
  <c r="K1224" i="28"/>
  <c r="U869" i="18"/>
  <c r="K1220" i="28"/>
  <c r="U865" i="18"/>
  <c r="K1216" i="28"/>
  <c r="U861" i="18"/>
  <c r="K1212" i="28"/>
  <c r="U857" i="18"/>
  <c r="K1208" i="28"/>
  <c r="U1374" i="18"/>
  <c r="K1204" i="28"/>
  <c r="U1370" i="18"/>
  <c r="K1200" i="28"/>
  <c r="U1366" i="18"/>
  <c r="K1196" i="28"/>
  <c r="U1362" i="18"/>
  <c r="K1192" i="28"/>
  <c r="U1358" i="18"/>
  <c r="K1188" i="28"/>
  <c r="U1354" i="18"/>
  <c r="K1184" i="28"/>
  <c r="U1350" i="18"/>
  <c r="K1180" i="28"/>
  <c r="U1346" i="18"/>
  <c r="K1176" i="28"/>
  <c r="U1342" i="18"/>
  <c r="K1172" i="28"/>
  <c r="U1338" i="18"/>
  <c r="K1168" i="28"/>
  <c r="U1334" i="18"/>
  <c r="K1164" i="28"/>
  <c r="U1330" i="18"/>
  <c r="K1160" i="28"/>
  <c r="U1326" i="18"/>
  <c r="K1156" i="28"/>
  <c r="U1322" i="18"/>
  <c r="K1152" i="28"/>
  <c r="U1318" i="18"/>
  <c r="K1148" i="28"/>
  <c r="U1314" i="18"/>
  <c r="K1144" i="28"/>
  <c r="U1310" i="18"/>
  <c r="K1140" i="28"/>
  <c r="U1306" i="18"/>
  <c r="K1136" i="28"/>
  <c r="U1302" i="18"/>
  <c r="K1132" i="28"/>
  <c r="U1298" i="18"/>
  <c r="K1128" i="28"/>
  <c r="U1294" i="18"/>
  <c r="K1124" i="28"/>
  <c r="U1290" i="18"/>
  <c r="K1120" i="28"/>
  <c r="U1286" i="18"/>
  <c r="K1116" i="28"/>
  <c r="U1282" i="18"/>
  <c r="K1112" i="28"/>
  <c r="U1278" i="18"/>
  <c r="K1108" i="28"/>
  <c r="U1274" i="18"/>
  <c r="K1104" i="28"/>
  <c r="U1270" i="18"/>
  <c r="K1100" i="28"/>
  <c r="U1266" i="18"/>
  <c r="K1096" i="28"/>
  <c r="U1262" i="18"/>
  <c r="K1092" i="28"/>
  <c r="U1258" i="18"/>
  <c r="K1088" i="28"/>
  <c r="U1253" i="18"/>
  <c r="K1084" i="28"/>
  <c r="U1250" i="18"/>
  <c r="K1080" i="28"/>
  <c r="U1246" i="18"/>
  <c r="K1076" i="28"/>
  <c r="U1242" i="18"/>
  <c r="K1072" i="28"/>
  <c r="U1238" i="18"/>
  <c r="K1068" i="28"/>
  <c r="U1234" i="18"/>
  <c r="K1064" i="28"/>
  <c r="U1230" i="18"/>
  <c r="K1060" i="28"/>
  <c r="U1226" i="18"/>
  <c r="K1056" i="28"/>
  <c r="U1222" i="18"/>
  <c r="K1052" i="28"/>
  <c r="U1218" i="18"/>
  <c r="K1048" i="28"/>
  <c r="U1214" i="18"/>
  <c r="K1044" i="28"/>
  <c r="U1211" i="18"/>
  <c r="K1040" i="28"/>
  <c r="U1206" i="18"/>
  <c r="K1036" i="28"/>
  <c r="U1202" i="18"/>
  <c r="K1032" i="28"/>
  <c r="U1198" i="18"/>
  <c r="K1028" i="28"/>
  <c r="U1194" i="18"/>
  <c r="K1024" i="28"/>
  <c r="U1190" i="18"/>
  <c r="K1020" i="28"/>
  <c r="U1186" i="18"/>
  <c r="K1016" i="28"/>
  <c r="U1182" i="18"/>
  <c r="K1012" i="28"/>
  <c r="U1178" i="18"/>
  <c r="K1008" i="28"/>
  <c r="U1174" i="18"/>
  <c r="K1004" i="28"/>
  <c r="U1170" i="18"/>
  <c r="K988" i="28"/>
  <c r="U1154" i="18"/>
  <c r="K1295" i="28"/>
  <c r="U940" i="18"/>
  <c r="K1291" i="28"/>
  <c r="U936" i="18"/>
  <c r="K1287" i="28"/>
  <c r="U932" i="18"/>
  <c r="K1283" i="28"/>
  <c r="U928" i="18"/>
  <c r="K1279" i="28"/>
  <c r="U924" i="18"/>
  <c r="K1275" i="28"/>
  <c r="U920" i="18"/>
  <c r="K1271" i="28"/>
  <c r="U916" i="18"/>
  <c r="K1267" i="28"/>
  <c r="U912" i="18"/>
  <c r="K1263" i="28"/>
  <c r="U908" i="18"/>
  <c r="K1259" i="28"/>
  <c r="U904" i="18"/>
  <c r="K1255" i="28"/>
  <c r="U900" i="18"/>
  <c r="K1251" i="28"/>
  <c r="U896" i="18"/>
  <c r="K1247" i="28"/>
  <c r="U892" i="18"/>
  <c r="K1243" i="28"/>
  <c r="U888" i="18"/>
  <c r="K1239" i="28"/>
  <c r="U884" i="18"/>
  <c r="K1235" i="28"/>
  <c r="U880" i="18"/>
  <c r="K1231" i="28"/>
  <c r="U876" i="18"/>
  <c r="K1227" i="28"/>
  <c r="U872" i="18"/>
  <c r="K1223" i="28"/>
  <c r="U868" i="18"/>
  <c r="K1219" i="28"/>
  <c r="U864" i="18"/>
  <c r="K1211" i="28"/>
  <c r="U1377" i="18"/>
  <c r="K1207" i="28"/>
  <c r="U1373" i="18"/>
  <c r="K1203" i="28"/>
  <c r="U1369" i="18"/>
  <c r="K1199" i="28"/>
  <c r="U1365" i="18"/>
  <c r="K1195" i="28"/>
  <c r="U1361" i="18"/>
  <c r="K1191" i="28"/>
  <c r="U1357" i="18"/>
  <c r="K1187" i="28"/>
  <c r="U1353" i="18"/>
  <c r="K857" i="28"/>
  <c r="U1049" i="18"/>
  <c r="K853" i="28"/>
  <c r="U1045" i="18"/>
  <c r="K849" i="28"/>
  <c r="U1014" i="18"/>
  <c r="K845" i="28"/>
  <c r="U1010" i="18"/>
  <c r="K1183" i="28"/>
  <c r="U1349" i="18"/>
  <c r="K1179" i="28"/>
  <c r="U1345" i="18"/>
  <c r="K1175" i="28"/>
  <c r="U1341" i="18"/>
  <c r="K1171" i="28"/>
  <c r="U1337" i="18"/>
  <c r="K1167" i="28"/>
  <c r="U1333" i="18"/>
  <c r="K1163" i="28"/>
  <c r="U1329" i="18"/>
  <c r="K1159" i="28"/>
  <c r="U1325" i="18"/>
  <c r="K1155" i="28"/>
  <c r="U1321" i="18"/>
  <c r="K1151" i="28"/>
  <c r="U1317" i="18"/>
  <c r="K1147" i="28"/>
  <c r="U1313" i="18"/>
  <c r="K1143" i="28"/>
  <c r="U1309" i="18"/>
  <c r="K1139" i="28"/>
  <c r="U1305" i="18"/>
  <c r="K1135" i="28"/>
  <c r="U1301" i="18"/>
  <c r="K1131" i="28"/>
  <c r="U1297" i="18"/>
  <c r="K1127" i="28"/>
  <c r="U1293" i="18"/>
  <c r="K1123" i="28"/>
  <c r="U1289" i="18"/>
  <c r="K1119" i="28"/>
  <c r="U1285" i="18"/>
  <c r="K1115" i="28"/>
  <c r="U1281" i="18"/>
  <c r="K1111" i="28"/>
  <c r="U1277" i="18"/>
  <c r="K1107" i="28"/>
  <c r="U1273" i="18"/>
  <c r="K1103" i="28"/>
  <c r="U1269" i="18"/>
  <c r="K1099" i="28"/>
  <c r="U1265" i="18"/>
  <c r="K1095" i="28"/>
  <c r="U1261" i="18"/>
  <c r="K1091" i="28"/>
  <c r="U1257" i="18"/>
  <c r="K1087" i="28"/>
  <c r="U1254" i="18"/>
  <c r="K1083" i="28"/>
  <c r="U1249" i="18"/>
  <c r="K1079" i="28"/>
  <c r="U1245" i="18"/>
  <c r="K1075" i="28"/>
  <c r="U1241" i="18"/>
  <c r="K1071" i="28"/>
  <c r="U1237" i="18"/>
  <c r="K1067" i="28"/>
  <c r="U1233" i="18"/>
  <c r="K1063" i="28"/>
  <c r="U1229" i="18"/>
  <c r="K1059" i="28"/>
  <c r="U1225" i="18"/>
  <c r="K1055" i="28"/>
  <c r="U1221" i="18"/>
  <c r="K1051" i="28"/>
  <c r="U1217" i="18"/>
  <c r="K1047" i="28"/>
  <c r="U1213" i="18"/>
  <c r="K1043" i="28"/>
  <c r="U1209" i="18"/>
  <c r="K1039" i="28"/>
  <c r="U1205" i="18"/>
  <c r="K1035" i="28"/>
  <c r="U1201" i="18"/>
  <c r="K1031" i="28"/>
  <c r="U1197" i="18"/>
  <c r="K1027" i="28"/>
  <c r="U1193" i="18"/>
  <c r="K1023" i="28"/>
  <c r="U1189" i="18"/>
  <c r="K1019" i="28"/>
  <c r="U1185" i="18"/>
  <c r="K1015" i="28"/>
  <c r="U1181" i="18"/>
  <c r="K1011" i="28"/>
  <c r="U1177" i="18"/>
  <c r="K1007" i="28"/>
  <c r="U1173" i="18"/>
  <c r="K1003" i="28"/>
  <c r="U1169" i="18"/>
  <c r="K999" i="28"/>
  <c r="U1165" i="18"/>
  <c r="K995" i="28"/>
  <c r="U1161" i="18"/>
  <c r="K991" i="28"/>
  <c r="U1157" i="18"/>
  <c r="K987" i="28"/>
  <c r="U1153" i="18"/>
  <c r="K983" i="28"/>
  <c r="U1149" i="18"/>
  <c r="K979" i="28"/>
  <c r="U1145" i="18"/>
  <c r="K975" i="28"/>
  <c r="U1141" i="18"/>
  <c r="K971" i="28"/>
  <c r="U1137" i="18"/>
  <c r="K967" i="28"/>
  <c r="U1133" i="18"/>
  <c r="K963" i="28"/>
  <c r="U1129" i="18"/>
  <c r="K959" i="28"/>
  <c r="U1125" i="18"/>
  <c r="K955" i="28"/>
  <c r="U1121" i="18"/>
  <c r="K951" i="28"/>
  <c r="U1117" i="18"/>
  <c r="K947" i="28"/>
  <c r="U1113" i="18"/>
  <c r="K943" i="28"/>
  <c r="U1109" i="18"/>
  <c r="K939" i="28"/>
  <c r="U1105" i="18"/>
  <c r="K935" i="28"/>
  <c r="U1101" i="18"/>
  <c r="K931" i="28"/>
  <c r="U1097" i="18"/>
  <c r="K927" i="28"/>
  <c r="U1093" i="18"/>
  <c r="K923" i="28"/>
  <c r="U1089" i="18"/>
  <c r="K919" i="28"/>
  <c r="U1085" i="18"/>
  <c r="K915" i="28"/>
  <c r="U1081" i="18"/>
  <c r="K911" i="28"/>
  <c r="U1077" i="18"/>
  <c r="K903" i="28"/>
  <c r="U1069" i="18"/>
  <c r="K899" i="28"/>
  <c r="U1065" i="18"/>
  <c r="K895" i="28"/>
  <c r="U1061" i="18"/>
  <c r="K891" i="28"/>
  <c r="U1057" i="18"/>
  <c r="K887" i="28"/>
  <c r="U1053" i="18"/>
  <c r="K883" i="28"/>
  <c r="U1041" i="18"/>
  <c r="K879" i="28"/>
  <c r="U1037" i="18"/>
  <c r="K875" i="28"/>
  <c r="U1033" i="18"/>
  <c r="K871" i="28"/>
  <c r="U1029" i="18"/>
  <c r="K867" i="28"/>
  <c r="U1025" i="18"/>
  <c r="K863" i="28"/>
  <c r="U1021" i="18"/>
  <c r="K859" i="28"/>
  <c r="U1052" i="18"/>
  <c r="K855" i="28"/>
  <c r="U1047" i="18"/>
  <c r="K851" i="28"/>
  <c r="U1016" i="18"/>
  <c r="K847" i="28"/>
  <c r="U1012" i="18"/>
  <c r="K843" i="28"/>
  <c r="U1008" i="18"/>
  <c r="I1166" i="28"/>
  <c r="I1162" i="28"/>
  <c r="I1154" i="28"/>
  <c r="J1154" i="28"/>
  <c r="T1320" i="18"/>
  <c r="V1320" i="18"/>
  <c r="I1130" i="28"/>
  <c r="I1122" i="28"/>
  <c r="I1110" i="28"/>
  <c r="J1110" i="28"/>
  <c r="T1276" i="18"/>
  <c r="V1276" i="18"/>
  <c r="I1082" i="28"/>
  <c r="I1078" i="28"/>
  <c r="I1074" i="28"/>
  <c r="J1074" i="28"/>
  <c r="T1240" i="18"/>
  <c r="V1240" i="18"/>
  <c r="I1014" i="28"/>
  <c r="I990" i="28"/>
  <c r="I922" i="28"/>
  <c r="I914" i="28"/>
  <c r="I1245" i="28"/>
  <c r="I1249" i="28"/>
  <c r="I1194" i="28"/>
  <c r="J1194" i="28"/>
  <c r="T1360" i="18"/>
  <c r="V1360" i="18"/>
  <c r="I1186" i="28"/>
  <c r="J1186" i="28"/>
  <c r="T1352" i="18"/>
  <c r="V1352" i="18"/>
  <c r="I1182" i="28"/>
  <c r="I1178" i="28"/>
  <c r="I1174" i="28"/>
  <c r="J1174" i="28"/>
  <c r="T1340" i="18"/>
  <c r="V1340" i="18"/>
  <c r="I1170" i="28"/>
  <c r="J1170" i="28"/>
  <c r="T1336" i="18"/>
  <c r="V1336" i="18"/>
  <c r="I1158" i="28"/>
  <c r="I1062" i="28"/>
  <c r="I1046" i="28"/>
  <c r="I1034" i="28"/>
  <c r="I1002" i="28"/>
  <c r="I978" i="28"/>
  <c r="J978" i="28"/>
  <c r="T1144" i="18"/>
  <c r="V1144" i="18"/>
  <c r="I962" i="28"/>
  <c r="I950" i="28"/>
  <c r="I938" i="28"/>
  <c r="I934" i="28"/>
  <c r="I926" i="28"/>
  <c r="I1190" i="28"/>
  <c r="J1190" i="28"/>
  <c r="T1356" i="18"/>
  <c r="V1356" i="18"/>
  <c r="I1102" i="28"/>
  <c r="T1260" i="18"/>
  <c r="V1260" i="18"/>
  <c r="I1086" i="28"/>
  <c r="I1070" i="28"/>
  <c r="I1058" i="28"/>
  <c r="J1058" i="28"/>
  <c r="T1224" i="18"/>
  <c r="V1224" i="18"/>
  <c r="I1042" i="28"/>
  <c r="I1030" i="28"/>
  <c r="I1022" i="28"/>
  <c r="I1006" i="28"/>
  <c r="I994" i="28"/>
  <c r="I974" i="28"/>
  <c r="I966" i="28"/>
  <c r="J966" i="28"/>
  <c r="T1132" i="18"/>
  <c r="V1132" i="18"/>
  <c r="I958" i="28"/>
  <c r="I942" i="28"/>
  <c r="I1150" i="28"/>
  <c r="I1146" i="28"/>
  <c r="I1142" i="28"/>
  <c r="I1138" i="28"/>
  <c r="J1138" i="28"/>
  <c r="T1304" i="18"/>
  <c r="V1304" i="18"/>
  <c r="I1134" i="28"/>
  <c r="I1126" i="28"/>
  <c r="I1118" i="28"/>
  <c r="I1106" i="28"/>
  <c r="J1106" i="28"/>
  <c r="T1272" i="18"/>
  <c r="V1272" i="18"/>
  <c r="I1098" i="28"/>
  <c r="I1090" i="28"/>
  <c r="I1066" i="28"/>
  <c r="I1054" i="28"/>
  <c r="I1050" i="28"/>
  <c r="I1038" i="28"/>
  <c r="I1026" i="28"/>
  <c r="I1010" i="28"/>
  <c r="I998" i="28"/>
  <c r="I982" i="28"/>
  <c r="J982" i="28"/>
  <c r="T1148" i="18"/>
  <c r="V1148" i="18"/>
  <c r="I970" i="28"/>
  <c r="I954" i="28"/>
  <c r="I946" i="28"/>
  <c r="I930" i="28"/>
  <c r="I918" i="28"/>
  <c r="I910" i="28"/>
  <c r="I906" i="28"/>
  <c r="I902" i="28"/>
  <c r="I898" i="28"/>
  <c r="I894" i="28"/>
  <c r="I890" i="28"/>
  <c r="I886" i="28"/>
  <c r="I882" i="28"/>
  <c r="I878" i="28"/>
  <c r="I874" i="28"/>
  <c r="I870" i="28"/>
  <c r="I1289" i="28"/>
  <c r="I1285" i="28"/>
  <c r="I1281" i="28"/>
  <c r="I1269" i="28"/>
  <c r="I1265" i="28"/>
  <c r="I1261" i="28"/>
  <c r="I1257" i="28"/>
  <c r="I1253" i="28"/>
  <c r="I1241" i="28"/>
  <c r="I1237" i="28"/>
  <c r="I1233" i="28"/>
  <c r="I1229" i="28"/>
  <c r="I1225" i="28"/>
  <c r="I1221" i="28"/>
  <c r="I1217" i="28"/>
  <c r="J1217" i="28"/>
  <c r="T862" i="18"/>
  <c r="V862" i="18"/>
  <c r="I1213" i="28"/>
  <c r="J1213" i="28"/>
  <c r="T858" i="18"/>
  <c r="V858" i="18"/>
  <c r="I1209" i="28"/>
  <c r="J1209" i="28"/>
  <c r="T1375" i="18"/>
  <c r="V1375" i="18"/>
  <c r="I1205" i="28"/>
  <c r="J1205" i="28"/>
  <c r="T1371" i="18"/>
  <c r="V1371" i="18"/>
  <c r="I1201" i="28"/>
  <c r="J1201" i="28"/>
  <c r="T1367" i="18"/>
  <c r="V1367" i="18"/>
  <c r="I1192" i="28"/>
  <c r="J1192" i="28"/>
  <c r="T1358" i="18"/>
  <c r="V1358" i="18"/>
  <c r="I1188" i="28"/>
  <c r="I1180" i="28"/>
  <c r="I1168" i="28"/>
  <c r="I1164" i="28"/>
  <c r="I1160" i="28"/>
  <c r="I1156" i="28"/>
  <c r="I1148" i="28"/>
  <c r="I1144" i="28"/>
  <c r="I1140" i="28"/>
  <c r="I1136" i="28"/>
  <c r="I1124" i="28"/>
  <c r="I1120" i="28"/>
  <c r="I1112" i="28"/>
  <c r="I1108" i="28"/>
  <c r="I1104" i="28"/>
  <c r="I1100" i="28"/>
  <c r="I1096" i="28"/>
  <c r="I1092" i="28"/>
  <c r="I1076" i="28"/>
  <c r="I1060" i="28"/>
  <c r="I1056" i="28"/>
  <c r="I1052" i="28"/>
  <c r="I1040" i="28"/>
  <c r="J1040" i="28"/>
  <c r="T1206" i="18"/>
  <c r="V1206" i="18"/>
  <c r="I1028" i="28"/>
  <c r="J1028" i="28"/>
  <c r="T1194" i="18"/>
  <c r="V1194" i="18"/>
  <c r="I1024" i="28"/>
  <c r="J1024" i="28"/>
  <c r="T1190" i="18"/>
  <c r="V1190" i="18"/>
  <c r="I1020" i="28"/>
  <c r="I1016" i="28"/>
  <c r="I1008" i="28"/>
  <c r="J1008" i="28"/>
  <c r="T1174" i="18"/>
  <c r="V1174" i="18"/>
  <c r="I1004" i="28"/>
  <c r="J1004" i="28"/>
  <c r="T1170" i="18"/>
  <c r="V1170" i="18"/>
  <c r="T1166" i="18"/>
  <c r="V1166" i="18"/>
  <c r="I996" i="28"/>
  <c r="I988" i="28"/>
  <c r="J988" i="28"/>
  <c r="T1154" i="18"/>
  <c r="V1154" i="18"/>
  <c r="I984" i="28"/>
  <c r="J984" i="28"/>
  <c r="T1150" i="18"/>
  <c r="V1150" i="18"/>
  <c r="I976" i="28"/>
  <c r="J976" i="28"/>
  <c r="T1142" i="18"/>
  <c r="V1142" i="18"/>
  <c r="I972" i="28"/>
  <c r="J972" i="28"/>
  <c r="T1138" i="18"/>
  <c r="V1138" i="18"/>
  <c r="I968" i="28"/>
  <c r="J968" i="28"/>
  <c r="T1134" i="18"/>
  <c r="V1134" i="18"/>
  <c r="I964" i="28"/>
  <c r="I960" i="28"/>
  <c r="I956" i="28"/>
  <c r="J956" i="28"/>
  <c r="T1122" i="18"/>
  <c r="V1122" i="18"/>
  <c r="I952" i="28"/>
  <c r="I948" i="28"/>
  <c r="I944" i="28"/>
  <c r="I940" i="28"/>
  <c r="I932" i="28"/>
  <c r="I928" i="28"/>
  <c r="I924" i="28"/>
  <c r="I920" i="28"/>
  <c r="I916" i="28"/>
  <c r="I912" i="28"/>
  <c r="I908" i="28"/>
  <c r="I904" i="28"/>
  <c r="I900" i="28"/>
  <c r="I896" i="28"/>
  <c r="I888" i="28"/>
  <c r="I880" i="28"/>
  <c r="I872" i="28"/>
  <c r="I848" i="28"/>
  <c r="I844" i="28"/>
  <c r="I1294" i="28"/>
  <c r="I1290" i="28"/>
  <c r="I1286" i="28"/>
  <c r="I1282" i="28"/>
  <c r="I1278" i="28"/>
  <c r="I1274" i="28"/>
  <c r="I1270" i="28"/>
  <c r="I1266" i="28"/>
  <c r="I1262" i="28"/>
  <c r="I1254" i="28"/>
  <c r="I1250" i="28"/>
  <c r="I1246" i="28"/>
  <c r="I1242" i="28"/>
  <c r="I1238" i="28"/>
  <c r="I1234" i="28"/>
  <c r="I1230" i="28"/>
  <c r="I1226" i="28"/>
  <c r="I1197" i="28"/>
  <c r="J1197" i="28"/>
  <c r="T1363" i="18"/>
  <c r="V1363" i="18"/>
  <c r="I1193" i="28"/>
  <c r="J1193" i="28"/>
  <c r="T1359" i="18"/>
  <c r="V1359" i="18"/>
  <c r="I1185" i="28"/>
  <c r="I1181" i="28"/>
  <c r="I1177" i="28"/>
  <c r="I1173" i="28"/>
  <c r="I1161" i="28"/>
  <c r="I1157" i="28"/>
  <c r="I1153" i="28"/>
  <c r="J1153" i="28"/>
  <c r="T1319" i="18"/>
  <c r="V1319" i="18"/>
  <c r="I1149" i="28"/>
  <c r="I1145" i="28"/>
  <c r="I1141" i="28"/>
  <c r="I1137" i="28"/>
  <c r="I1133" i="28"/>
  <c r="I1129" i="28"/>
  <c r="I1121" i="28"/>
  <c r="I1117" i="28"/>
  <c r="I1113" i="28"/>
  <c r="I1109" i="28"/>
  <c r="I1105" i="28"/>
  <c r="J1105" i="28"/>
  <c r="T1271" i="18"/>
  <c r="V1271" i="18"/>
  <c r="I1101" i="28"/>
  <c r="I1093" i="28"/>
  <c r="I1089" i="28"/>
  <c r="I1085" i="28"/>
  <c r="I1081" i="28"/>
  <c r="I1077" i="28"/>
  <c r="I1073" i="28"/>
  <c r="J1073" i="28"/>
  <c r="T1239" i="18"/>
  <c r="V1239" i="18"/>
  <c r="I1069" i="28"/>
  <c r="I1065" i="28"/>
  <c r="I1057" i="28"/>
  <c r="J1057" i="28"/>
  <c r="T1223" i="18"/>
  <c r="V1223" i="18"/>
  <c r="I1049" i="28"/>
  <c r="I1045" i="28"/>
  <c r="I1041" i="28"/>
  <c r="I1037" i="28"/>
  <c r="I1033" i="28"/>
  <c r="I1029" i="28"/>
  <c r="I1025" i="28"/>
  <c r="I1021" i="28"/>
  <c r="I1017" i="28"/>
  <c r="I1013" i="28"/>
  <c r="I1009" i="28"/>
  <c r="I1001" i="28"/>
  <c r="I997" i="28"/>
  <c r="I993" i="28"/>
  <c r="I989" i="28"/>
  <c r="I985" i="28"/>
  <c r="I981" i="28"/>
  <c r="I977" i="28"/>
  <c r="I973" i="28"/>
  <c r="I953" i="28"/>
  <c r="I889" i="28"/>
  <c r="I865" i="28"/>
  <c r="I1222" i="28"/>
  <c r="I1214" i="28"/>
  <c r="I1210" i="28"/>
  <c r="I1206" i="28"/>
  <c r="I1202" i="28"/>
  <c r="I1198" i="28"/>
  <c r="I1191" i="28"/>
  <c r="J1191" i="28"/>
  <c r="T1357" i="18"/>
  <c r="V1357" i="18"/>
  <c r="I1187" i="28"/>
  <c r="J1187" i="28"/>
  <c r="T1353" i="18"/>
  <c r="V1353" i="18"/>
  <c r="I1183" i="28"/>
  <c r="J1183" i="28"/>
  <c r="T1349" i="18"/>
  <c r="V1349" i="18"/>
  <c r="I1179" i="28"/>
  <c r="I1175" i="28"/>
  <c r="I1171" i="28"/>
  <c r="J1171" i="28"/>
  <c r="T1337" i="18"/>
  <c r="V1337" i="18"/>
  <c r="I1167" i="28"/>
  <c r="I1163" i="28"/>
  <c r="I1159" i="28"/>
  <c r="I1155" i="28"/>
  <c r="I1151" i="28"/>
  <c r="I1147" i="28"/>
  <c r="I1143" i="28"/>
  <c r="I1139" i="28"/>
  <c r="I1135" i="28"/>
  <c r="I1131" i="28"/>
  <c r="I1127" i="28"/>
  <c r="I1123" i="28"/>
  <c r="I1119" i="28"/>
  <c r="I1115" i="28"/>
  <c r="I1111" i="28"/>
  <c r="I1107" i="28"/>
  <c r="I1103" i="28"/>
  <c r="I1099" i="28"/>
  <c r="I1095" i="28"/>
  <c r="I1091" i="28"/>
  <c r="I1087" i="28"/>
  <c r="I1083" i="28"/>
  <c r="I1079" i="28"/>
  <c r="I1075" i="28"/>
  <c r="I1071" i="28"/>
  <c r="I1067" i="28"/>
  <c r="I1063" i="28"/>
  <c r="I1059" i="28"/>
  <c r="I1055" i="28"/>
  <c r="I1051" i="28"/>
  <c r="I1047" i="28"/>
  <c r="I1043" i="28"/>
  <c r="I1039" i="28"/>
  <c r="I1035" i="28"/>
  <c r="I1031" i="28"/>
  <c r="I1027" i="28"/>
  <c r="I1023" i="28"/>
  <c r="I1019" i="28"/>
  <c r="I1015" i="28"/>
  <c r="I1011" i="28"/>
  <c r="I1007" i="28"/>
  <c r="I1003" i="28"/>
  <c r="I999" i="28"/>
  <c r="I995" i="28"/>
  <c r="I991" i="28"/>
  <c r="I987" i="28"/>
  <c r="I983" i="28"/>
  <c r="I979" i="28"/>
  <c r="I975" i="28"/>
  <c r="I971" i="28"/>
  <c r="I967" i="28"/>
  <c r="I963" i="28"/>
  <c r="I959" i="28"/>
  <c r="I955" i="28"/>
  <c r="J955" i="28"/>
  <c r="T1121" i="18"/>
  <c r="V1121" i="18"/>
  <c r="I951" i="28"/>
  <c r="J951" i="28"/>
  <c r="T1117" i="18"/>
  <c r="V1117" i="18"/>
  <c r="I947" i="28"/>
  <c r="I943" i="28"/>
  <c r="I939" i="28"/>
  <c r="I935" i="28"/>
  <c r="I931" i="28"/>
  <c r="I927" i="28"/>
  <c r="I923" i="28"/>
  <c r="I919" i="28"/>
  <c r="I915" i="28"/>
  <c r="I911" i="28"/>
  <c r="I903" i="28"/>
  <c r="I899" i="28"/>
  <c r="I895" i="28"/>
  <c r="I867" i="28"/>
  <c r="I855" i="28"/>
  <c r="I851" i="28"/>
  <c r="I847" i="28"/>
  <c r="I866" i="28"/>
  <c r="I862" i="28"/>
  <c r="I858" i="28"/>
  <c r="I854" i="28"/>
  <c r="I850" i="28"/>
  <c r="I846" i="28"/>
  <c r="I969" i="28"/>
  <c r="I965" i="28"/>
  <c r="I961" i="28"/>
  <c r="I957" i="28"/>
  <c r="I941" i="28"/>
  <c r="J941" i="28"/>
  <c r="T1107" i="18"/>
  <c r="V1107" i="18"/>
  <c r="I937" i="28"/>
  <c r="J937" i="28"/>
  <c r="T1103" i="18"/>
  <c r="V1103" i="18"/>
  <c r="I933" i="28"/>
  <c r="I925" i="28"/>
  <c r="I917" i="28"/>
  <c r="I909" i="28"/>
  <c r="I901" i="28"/>
  <c r="J901" i="28"/>
  <c r="T1067" i="18"/>
  <c r="V1067" i="18"/>
  <c r="I897" i="28"/>
  <c r="I885" i="28"/>
  <c r="I881" i="28"/>
  <c r="I877" i="28"/>
  <c r="I873" i="28"/>
  <c r="I869" i="28"/>
  <c r="I857" i="28"/>
  <c r="I849" i="28"/>
  <c r="J849" i="28"/>
  <c r="T1014" i="18"/>
  <c r="V1014" i="18"/>
  <c r="I845" i="28"/>
  <c r="J845" i="28"/>
  <c r="T1010" i="18"/>
  <c r="V1010" i="18"/>
  <c r="I1296" i="28"/>
  <c r="J1296" i="28"/>
  <c r="T941" i="18"/>
  <c r="V941" i="18"/>
  <c r="I1292" i="28"/>
  <c r="J1292" i="28"/>
  <c r="T937" i="18"/>
  <c r="V937" i="18"/>
  <c r="I1288" i="28"/>
  <c r="J1288" i="28"/>
  <c r="T933" i="18"/>
  <c r="V933" i="18"/>
  <c r="I1284" i="28"/>
  <c r="J1284" i="28"/>
  <c r="T929" i="18"/>
  <c r="V929" i="18"/>
  <c r="I1280" i="28"/>
  <c r="J1280" i="28"/>
  <c r="T925" i="18"/>
  <c r="V925" i="18"/>
  <c r="I1276" i="28"/>
  <c r="J1276" i="28"/>
  <c r="T921" i="18"/>
  <c r="V921" i="18"/>
  <c r="I1272" i="28"/>
  <c r="J1272" i="28"/>
  <c r="T917" i="18"/>
  <c r="V917" i="18"/>
  <c r="I1268" i="28"/>
  <c r="J1268" i="28"/>
  <c r="T913" i="18"/>
  <c r="V913" i="18"/>
  <c r="I1264" i="28"/>
  <c r="J1264" i="28"/>
  <c r="T909" i="18"/>
  <c r="V909" i="18"/>
  <c r="I1260" i="28"/>
  <c r="J1260" i="28"/>
  <c r="T905" i="18"/>
  <c r="V905" i="18"/>
  <c r="I1256" i="28"/>
  <c r="J1256" i="28"/>
  <c r="T901" i="18"/>
  <c r="V901" i="18"/>
  <c r="I1252" i="28"/>
  <c r="J1252" i="28"/>
  <c r="T897" i="18"/>
  <c r="V897" i="18"/>
  <c r="I1248" i="28"/>
  <c r="J1248" i="28"/>
  <c r="T893" i="18"/>
  <c r="V893" i="18"/>
  <c r="I1244" i="28"/>
  <c r="J1244" i="28"/>
  <c r="T889" i="18"/>
  <c r="V889" i="18"/>
  <c r="I1240" i="28"/>
  <c r="J1240" i="28"/>
  <c r="T885" i="18"/>
  <c r="V885" i="18"/>
  <c r="I1236" i="28"/>
  <c r="J1236" i="28"/>
  <c r="T881" i="18"/>
  <c r="V881" i="18"/>
  <c r="I1232" i="28"/>
  <c r="J1232" i="28"/>
  <c r="T877" i="18"/>
  <c r="V877" i="18"/>
  <c r="I1228" i="28"/>
  <c r="J1228" i="28"/>
  <c r="T873" i="18"/>
  <c r="V873" i="18"/>
  <c r="I1224" i="28"/>
  <c r="J1224" i="28"/>
  <c r="T869" i="18"/>
  <c r="V869" i="18"/>
  <c r="I1220" i="28"/>
  <c r="J1220" i="28"/>
  <c r="T865" i="18"/>
  <c r="V865" i="18"/>
  <c r="I1216" i="28"/>
  <c r="J1216" i="28"/>
  <c r="T861" i="18"/>
  <c r="V861" i="18"/>
  <c r="I1195" i="28"/>
  <c r="J1195" i="28"/>
  <c r="T1361" i="18"/>
  <c r="V1361" i="18"/>
  <c r="I1176" i="28"/>
  <c r="J1176" i="28"/>
  <c r="T1342" i="18"/>
  <c r="V1342" i="18"/>
  <c r="I1012" i="28"/>
  <c r="J1012" i="28"/>
  <c r="T1178" i="18"/>
  <c r="V1178" i="18"/>
  <c r="I1295" i="28"/>
  <c r="J1295" i="28"/>
  <c r="T940" i="18"/>
  <c r="V940" i="18"/>
  <c r="I1291" i="28"/>
  <c r="J1291" i="28"/>
  <c r="T936" i="18"/>
  <c r="V936" i="18"/>
  <c r="I1287" i="28"/>
  <c r="J1287" i="28"/>
  <c r="T932" i="18"/>
  <c r="V932" i="18"/>
  <c r="I1283" i="28"/>
  <c r="J1283" i="28"/>
  <c r="T928" i="18"/>
  <c r="V928" i="18"/>
  <c r="I1279" i="28"/>
  <c r="J1279" i="28"/>
  <c r="T924" i="18"/>
  <c r="V924" i="18"/>
  <c r="I1275" i="28"/>
  <c r="J1275" i="28"/>
  <c r="T920" i="18"/>
  <c r="V920" i="18"/>
  <c r="I1271" i="28"/>
  <c r="J1271" i="28"/>
  <c r="T916" i="18"/>
  <c r="V916" i="18"/>
  <c r="I1267" i="28"/>
  <c r="J1267" i="28"/>
  <c r="T912" i="18"/>
  <c r="V912" i="18"/>
  <c r="I1263" i="28"/>
  <c r="J1263" i="28"/>
  <c r="T908" i="18"/>
  <c r="V908" i="18"/>
  <c r="I1259" i="28"/>
  <c r="J1259" i="28"/>
  <c r="T904" i="18"/>
  <c r="V904" i="18"/>
  <c r="I1255" i="28"/>
  <c r="J1255" i="28"/>
  <c r="T900" i="18"/>
  <c r="V900" i="18"/>
  <c r="I1251" i="28"/>
  <c r="J1251" i="28"/>
  <c r="T896" i="18"/>
  <c r="V896" i="18"/>
  <c r="I1247" i="28"/>
  <c r="J1247" i="28"/>
  <c r="T892" i="18"/>
  <c r="V892" i="18"/>
  <c r="I1243" i="28"/>
  <c r="J1243" i="28"/>
  <c r="T888" i="18"/>
  <c r="V888" i="18"/>
  <c r="I1239" i="28"/>
  <c r="J1239" i="28"/>
  <c r="T884" i="18"/>
  <c r="V884" i="18"/>
  <c r="I1235" i="28"/>
  <c r="J1235" i="28"/>
  <c r="T880" i="18"/>
  <c r="V880" i="18"/>
  <c r="I1231" i="28"/>
  <c r="J1231" i="28"/>
  <c r="T876" i="18"/>
  <c r="V876" i="18"/>
  <c r="I1227" i="28"/>
  <c r="J1227" i="28"/>
  <c r="T872" i="18"/>
  <c r="V872" i="18"/>
  <c r="I1223" i="28"/>
  <c r="J1223" i="28"/>
  <c r="T868" i="18"/>
  <c r="V868" i="18"/>
  <c r="I1219" i="28"/>
  <c r="J1219" i="28"/>
  <c r="T864" i="18"/>
  <c r="V864" i="18"/>
  <c r="T860" i="18"/>
  <c r="V860" i="18"/>
  <c r="I1212" i="28"/>
  <c r="J1212" i="28"/>
  <c r="T857" i="18"/>
  <c r="V857" i="18"/>
  <c r="I1189" i="28"/>
  <c r="J1189" i="28"/>
  <c r="T1355" i="18"/>
  <c r="V1355" i="18"/>
  <c r="I1172" i="28"/>
  <c r="J1172" i="28"/>
  <c r="T1338" i="18"/>
  <c r="V1338" i="18"/>
  <c r="I1169" i="28"/>
  <c r="J1169" i="28"/>
  <c r="T1335" i="18"/>
  <c r="V1335" i="18"/>
  <c r="I1165" i="28"/>
  <c r="J1165" i="28"/>
  <c r="T1331" i="18"/>
  <c r="V1331" i="18"/>
  <c r="I1114" i="28"/>
  <c r="J1114" i="28"/>
  <c r="T1280" i="18"/>
  <c r="V1280" i="18"/>
  <c r="I1088" i="28"/>
  <c r="J1088" i="28"/>
  <c r="T1253" i="18"/>
  <c r="V1253" i="18"/>
  <c r="I1084" i="28"/>
  <c r="J1084" i="28"/>
  <c r="T1250" i="18"/>
  <c r="V1250" i="18"/>
  <c r="I1080" i="28"/>
  <c r="J1080" i="28"/>
  <c r="T1246" i="18"/>
  <c r="V1246" i="18"/>
  <c r="I1061" i="28"/>
  <c r="J1061" i="28"/>
  <c r="T1227" i="18"/>
  <c r="V1227" i="18"/>
  <c r="I1053" i="28"/>
  <c r="J1053" i="28"/>
  <c r="T1219" i="18"/>
  <c r="V1219" i="18"/>
  <c r="I1211" i="28"/>
  <c r="J1211" i="28"/>
  <c r="T1377" i="18"/>
  <c r="V1377" i="18"/>
  <c r="I1208" i="28"/>
  <c r="J1208" i="28"/>
  <c r="T1374" i="18"/>
  <c r="V1374" i="18"/>
  <c r="I1204" i="28"/>
  <c r="J1204" i="28"/>
  <c r="T1370" i="18"/>
  <c r="V1370" i="18"/>
  <c r="I1200" i="28"/>
  <c r="J1200" i="28"/>
  <c r="T1366" i="18"/>
  <c r="V1366" i="18"/>
  <c r="I1152" i="28"/>
  <c r="J1152" i="28"/>
  <c r="T1318" i="18"/>
  <c r="V1318" i="18"/>
  <c r="I1125" i="28"/>
  <c r="J1125" i="28"/>
  <c r="T1291" i="18"/>
  <c r="V1291" i="18"/>
  <c r="I1072" i="28"/>
  <c r="J1072" i="28"/>
  <c r="T1238" i="18"/>
  <c r="V1238" i="18"/>
  <c r="I1068" i="28"/>
  <c r="J1068" i="28"/>
  <c r="T1234" i="18"/>
  <c r="V1234" i="18"/>
  <c r="I1064" i="28"/>
  <c r="J1064" i="28"/>
  <c r="T1230" i="18"/>
  <c r="V1230" i="18"/>
  <c r="I1048" i="28"/>
  <c r="J1048" i="28"/>
  <c r="T1214" i="18"/>
  <c r="V1214" i="18"/>
  <c r="I1044" i="28"/>
  <c r="J1044" i="28"/>
  <c r="T1211" i="18"/>
  <c r="V1211" i="18"/>
  <c r="I1293" i="28"/>
  <c r="J1293" i="28"/>
  <c r="T938" i="18"/>
  <c r="V938" i="18"/>
  <c r="I1277" i="28"/>
  <c r="J1277" i="28"/>
  <c r="T922" i="18"/>
  <c r="V922" i="18"/>
  <c r="I1273" i="28"/>
  <c r="J1273" i="28"/>
  <c r="T918" i="18"/>
  <c r="V918" i="18"/>
  <c r="I1207" i="28"/>
  <c r="J1207" i="28"/>
  <c r="T1373" i="18"/>
  <c r="V1373" i="18"/>
  <c r="I1203" i="28"/>
  <c r="J1203" i="28"/>
  <c r="T1369" i="18"/>
  <c r="V1369" i="18"/>
  <c r="I1199" i="28"/>
  <c r="J1199" i="28"/>
  <c r="T1365" i="18"/>
  <c r="V1365" i="18"/>
  <c r="I1196" i="28"/>
  <c r="J1196" i="28"/>
  <c r="T1362" i="18"/>
  <c r="V1362" i="18"/>
  <c r="I949" i="28"/>
  <c r="J949" i="28"/>
  <c r="T1115" i="18"/>
  <c r="V1115" i="18"/>
  <c r="I945" i="28"/>
  <c r="J945" i="28"/>
  <c r="T1111" i="18"/>
  <c r="V1111" i="18"/>
  <c r="T1073" i="18"/>
  <c r="V1073" i="18"/>
  <c r="I892" i="28"/>
  <c r="J892" i="28"/>
  <c r="T1058" i="18"/>
  <c r="V1058" i="18"/>
  <c r="I884" i="28"/>
  <c r="J884" i="28"/>
  <c r="T1042" i="18"/>
  <c r="V1042" i="18"/>
  <c r="I876" i="28"/>
  <c r="J876" i="28"/>
  <c r="T1034" i="18"/>
  <c r="V1034" i="18"/>
  <c r="I868" i="28"/>
  <c r="J868" i="28"/>
  <c r="T1026" i="18"/>
  <c r="V1026" i="18"/>
  <c r="I864" i="28"/>
  <c r="J864" i="28"/>
  <c r="T1022" i="18"/>
  <c r="V1022" i="18"/>
  <c r="I860" i="28"/>
  <c r="J860" i="28"/>
  <c r="T1018" i="18"/>
  <c r="V1018" i="18"/>
  <c r="I856" i="28"/>
  <c r="J856" i="28"/>
  <c r="T1048" i="18"/>
  <c r="V1048" i="18"/>
  <c r="I852" i="28"/>
  <c r="J852" i="28"/>
  <c r="T1017" i="18"/>
  <c r="V1017" i="18"/>
  <c r="I1097" i="28"/>
  <c r="J1097" i="28"/>
  <c r="T1263" i="18"/>
  <c r="V1263" i="18"/>
  <c r="I992" i="28"/>
  <c r="J992" i="28"/>
  <c r="T1158" i="18"/>
  <c r="V1158" i="18"/>
  <c r="I891" i="28"/>
  <c r="J891" i="28"/>
  <c r="T1057" i="18"/>
  <c r="V1057" i="18"/>
  <c r="I887" i="28"/>
  <c r="J887" i="28"/>
  <c r="T1053" i="18"/>
  <c r="V1053" i="18"/>
  <c r="I883" i="28"/>
  <c r="J883" i="28"/>
  <c r="T1041" i="18"/>
  <c r="V1041" i="18"/>
  <c r="I879" i="28"/>
  <c r="J879" i="28"/>
  <c r="T1037" i="18"/>
  <c r="V1037" i="18"/>
  <c r="I875" i="28"/>
  <c r="J875" i="28"/>
  <c r="T1033" i="18"/>
  <c r="V1033" i="18"/>
  <c r="I871" i="28"/>
  <c r="J871" i="28"/>
  <c r="T1029" i="18"/>
  <c r="V1029" i="18"/>
  <c r="I863" i="28"/>
  <c r="J863" i="28"/>
  <c r="T1021" i="18"/>
  <c r="V1021" i="18"/>
  <c r="I859" i="28"/>
  <c r="J859" i="28"/>
  <c r="T1052" i="18"/>
  <c r="V1052" i="18"/>
  <c r="I1184" i="28"/>
  <c r="J1184" i="28"/>
  <c r="T1350" i="18"/>
  <c r="V1350" i="18"/>
  <c r="I1132" i="28"/>
  <c r="J1132" i="28"/>
  <c r="T1298" i="18"/>
  <c r="V1298" i="18"/>
  <c r="I1128" i="28"/>
  <c r="J1128" i="28"/>
  <c r="T1294" i="18"/>
  <c r="V1294" i="18"/>
  <c r="I1116" i="28"/>
  <c r="J1116" i="28"/>
  <c r="T1282" i="18"/>
  <c r="V1282" i="18"/>
  <c r="I1036" i="28"/>
  <c r="J1036" i="28"/>
  <c r="T1202" i="18"/>
  <c r="V1202" i="18"/>
  <c r="I1032" i="28"/>
  <c r="J1032" i="28"/>
  <c r="T1198" i="18"/>
  <c r="V1198" i="18"/>
  <c r="I929" i="28"/>
  <c r="J929" i="28"/>
  <c r="T1095" i="18"/>
  <c r="V1095" i="18"/>
  <c r="I921" i="28"/>
  <c r="J921" i="28"/>
  <c r="T1087" i="18"/>
  <c r="V1087" i="18"/>
  <c r="I913" i="28"/>
  <c r="J913" i="28"/>
  <c r="T1079" i="18"/>
  <c r="V1079" i="18"/>
  <c r="I905" i="28"/>
  <c r="J905" i="28"/>
  <c r="T1071" i="18"/>
  <c r="V1071" i="18"/>
  <c r="I980" i="28"/>
  <c r="J980" i="28"/>
  <c r="T1146" i="18"/>
  <c r="V1146" i="18"/>
  <c r="I893" i="28"/>
  <c r="J893" i="28"/>
  <c r="T1059" i="18"/>
  <c r="V1059" i="18"/>
  <c r="I853" i="28"/>
  <c r="J853" i="28"/>
  <c r="T1045" i="18"/>
  <c r="V1045" i="18"/>
  <c r="I843" i="28"/>
  <c r="J843" i="28"/>
  <c r="T1008" i="18"/>
  <c r="V1008" i="18"/>
  <c r="J1150" i="28"/>
  <c r="T1316" i="18"/>
  <c r="V1316" i="18"/>
  <c r="J1050" i="28"/>
  <c r="T1216" i="18"/>
  <c r="V1216" i="18"/>
  <c r="J1046" i="28"/>
  <c r="T1212" i="18"/>
  <c r="V1212" i="18"/>
  <c r="J1006" i="28"/>
  <c r="T1172" i="18"/>
  <c r="V1172" i="18"/>
  <c r="J970" i="28"/>
  <c r="T1136" i="18"/>
  <c r="V1136" i="18"/>
  <c r="J1289" i="28"/>
  <c r="T934" i="18"/>
  <c r="V934" i="18"/>
  <c r="J1285" i="28"/>
  <c r="T930" i="18"/>
  <c r="V930" i="18"/>
  <c r="J1269" i="28"/>
  <c r="T914" i="18"/>
  <c r="V914" i="18"/>
  <c r="J1173" i="28"/>
  <c r="T1339" i="18"/>
  <c r="V1339" i="18"/>
  <c r="J1146" i="28"/>
  <c r="T1312" i="18"/>
  <c r="V1312" i="18"/>
  <c r="J1118" i="28"/>
  <c r="T1284" i="18"/>
  <c r="V1284" i="18"/>
  <c r="J1109" i="28"/>
  <c r="T1275" i="18"/>
  <c r="V1275" i="18"/>
  <c r="J1101" i="28"/>
  <c r="T1267" i="18"/>
  <c r="V1267" i="18"/>
  <c r="J1077" i="28"/>
  <c r="T1243" i="18"/>
  <c r="V1243" i="18"/>
  <c r="J1065" i="28"/>
  <c r="T1231" i="18"/>
  <c r="V1231" i="18"/>
  <c r="J1281" i="28"/>
  <c r="T926" i="18"/>
  <c r="V926" i="18"/>
  <c r="J1265" i="28"/>
  <c r="T910" i="18"/>
  <c r="V910" i="18"/>
  <c r="J1261" i="28"/>
  <c r="T906" i="18"/>
  <c r="V906" i="18"/>
  <c r="J1257" i="28"/>
  <c r="T902" i="18"/>
  <c r="V902" i="18"/>
  <c r="J1253" i="28"/>
  <c r="T898" i="18"/>
  <c r="V898" i="18"/>
  <c r="J1249" i="28"/>
  <c r="T894" i="18"/>
  <c r="V894" i="18"/>
  <c r="J1245" i="28"/>
  <c r="T890" i="18"/>
  <c r="V890" i="18"/>
  <c r="J1241" i="28"/>
  <c r="T886" i="18"/>
  <c r="V886" i="18"/>
  <c r="J1237" i="28"/>
  <c r="T882" i="18"/>
  <c r="V882" i="18"/>
  <c r="J1233" i="28"/>
  <c r="T878" i="18"/>
  <c r="V878" i="18"/>
  <c r="J1229" i="28"/>
  <c r="T874" i="18"/>
  <c r="V874" i="18"/>
  <c r="J1225" i="28"/>
  <c r="T870" i="18"/>
  <c r="V870" i="18"/>
  <c r="J1221" i="28"/>
  <c r="T866" i="18"/>
  <c r="V866" i="18"/>
  <c r="J1185" i="28"/>
  <c r="T1351" i="18"/>
  <c r="V1351" i="18"/>
  <c r="J1145" i="28"/>
  <c r="T1311" i="18"/>
  <c r="V1311" i="18"/>
  <c r="J1054" i="28"/>
  <c r="T1220" i="18"/>
  <c r="V1220" i="18"/>
  <c r="J1049" i="28"/>
  <c r="T1215" i="18"/>
  <c r="V1215" i="18"/>
  <c r="J1042" i="28"/>
  <c r="T1208" i="18"/>
  <c r="V1208" i="18"/>
  <c r="J1002" i="28"/>
  <c r="T1168" i="18"/>
  <c r="V1168" i="18"/>
  <c r="J954" i="28"/>
  <c r="T1120" i="18"/>
  <c r="V1120" i="18"/>
  <c r="J1180" i="28"/>
  <c r="T1346" i="18"/>
  <c r="V1346" i="18"/>
  <c r="J1168" i="28"/>
  <c r="T1334" i="18"/>
  <c r="V1334" i="18"/>
  <c r="J1164" i="28"/>
  <c r="T1330" i="18"/>
  <c r="V1330" i="18"/>
  <c r="J1149" i="28"/>
  <c r="T1315" i="18"/>
  <c r="V1315" i="18"/>
  <c r="J1141" i="28"/>
  <c r="T1307" i="18"/>
  <c r="V1307" i="18"/>
  <c r="J1136" i="28"/>
  <c r="T1302" i="18"/>
  <c r="V1302" i="18"/>
  <c r="J1133" i="28"/>
  <c r="T1299" i="18"/>
  <c r="V1299" i="18"/>
  <c r="J1120" i="28"/>
  <c r="T1286" i="18"/>
  <c r="V1286" i="18"/>
  <c r="J1112" i="28"/>
  <c r="T1278" i="18"/>
  <c r="V1278" i="18"/>
  <c r="J1098" i="28"/>
  <c r="T1264" i="18"/>
  <c r="V1264" i="18"/>
  <c r="J1096" i="28"/>
  <c r="T1262" i="18"/>
  <c r="V1262" i="18"/>
  <c r="J1090" i="28"/>
  <c r="T1256" i="18"/>
  <c r="V1256" i="18"/>
  <c r="J1038" i="28"/>
  <c r="T1204" i="18"/>
  <c r="V1204" i="18"/>
  <c r="J1026" i="28"/>
  <c r="T1192" i="18"/>
  <c r="V1192" i="18"/>
  <c r="J998" i="28"/>
  <c r="T1164" i="18"/>
  <c r="V1164" i="18"/>
  <c r="J899" i="28"/>
  <c r="T1065" i="18"/>
  <c r="V1065" i="18"/>
  <c r="J857" i="28"/>
  <c r="T1049" i="18"/>
  <c r="V1049" i="18"/>
  <c r="J851" i="28"/>
  <c r="T1016" i="18"/>
  <c r="V1016" i="18"/>
  <c r="J848" i="28"/>
  <c r="T1013" i="18"/>
  <c r="V1013" i="18"/>
  <c r="J1262" i="28"/>
  <c r="T907" i="18"/>
  <c r="V907" i="18"/>
  <c r="J1254" i="28"/>
  <c r="T899" i="18"/>
  <c r="V899" i="18"/>
  <c r="J1246" i="28"/>
  <c r="T891" i="18"/>
  <c r="V891" i="18"/>
  <c r="J1238" i="28"/>
  <c r="T883" i="18"/>
  <c r="V883" i="18"/>
  <c r="J1230" i="28"/>
  <c r="T875" i="18"/>
  <c r="V875" i="18"/>
  <c r="J1222" i="28"/>
  <c r="T867" i="18"/>
  <c r="V867" i="18"/>
  <c r="T863" i="18"/>
  <c r="V863" i="18"/>
  <c r="J1214" i="28"/>
  <c r="T859" i="18"/>
  <c r="V859" i="18"/>
  <c r="J1210" i="28"/>
  <c r="T1376" i="18"/>
  <c r="V1376" i="18"/>
  <c r="J1206" i="28"/>
  <c r="T1372" i="18"/>
  <c r="V1372" i="18"/>
  <c r="J1202" i="28"/>
  <c r="T1368" i="18"/>
  <c r="V1368" i="18"/>
  <c r="J1198" i="28"/>
  <c r="T1364" i="18"/>
  <c r="V1364" i="18"/>
  <c r="J1167" i="28"/>
  <c r="T1333" i="18"/>
  <c r="V1333" i="18"/>
  <c r="J1161" i="28"/>
  <c r="T1327" i="18"/>
  <c r="V1327" i="18"/>
  <c r="J1158" i="28"/>
  <c r="T1324" i="18"/>
  <c r="V1324" i="18"/>
  <c r="J1142" i="28"/>
  <c r="T1308" i="18"/>
  <c r="V1308" i="18"/>
  <c r="J1122" i="28"/>
  <c r="T1288" i="18"/>
  <c r="V1288" i="18"/>
  <c r="J1100" i="28"/>
  <c r="T1266" i="18"/>
  <c r="V1266" i="18"/>
  <c r="J1093" i="28"/>
  <c r="T1259" i="18"/>
  <c r="V1259" i="18"/>
  <c r="J1089" i="28"/>
  <c r="T1255" i="18"/>
  <c r="V1255" i="18"/>
  <c r="J1081" i="28"/>
  <c r="T1247" i="18"/>
  <c r="V1247" i="18"/>
  <c r="J1052" i="28"/>
  <c r="T1218" i="18"/>
  <c r="V1218" i="18"/>
  <c r="J1045" i="28"/>
  <c r="T1210" i="18"/>
  <c r="V1210" i="18"/>
  <c r="J1188" i="28"/>
  <c r="T1354" i="18"/>
  <c r="V1354" i="18"/>
  <c r="J1148" i="28"/>
  <c r="T1314" i="18"/>
  <c r="V1314" i="18"/>
  <c r="J1144" i="28"/>
  <c r="T1310" i="18"/>
  <c r="V1310" i="18"/>
  <c r="J1137" i="28"/>
  <c r="T1303" i="18"/>
  <c r="V1303" i="18"/>
  <c r="J1129" i="28"/>
  <c r="T1295" i="18"/>
  <c r="V1295" i="18"/>
  <c r="J1078" i="28"/>
  <c r="T1244" i="18"/>
  <c r="V1244" i="18"/>
  <c r="J1034" i="28"/>
  <c r="T1200" i="18"/>
  <c r="V1200" i="18"/>
  <c r="T1019" i="18"/>
  <c r="V1019" i="18"/>
  <c r="T903" i="18"/>
  <c r="V903" i="18"/>
  <c r="J1250" i="28"/>
  <c r="T895" i="18"/>
  <c r="V895" i="18"/>
  <c r="J1242" i="28"/>
  <c r="T887" i="18"/>
  <c r="V887" i="18"/>
  <c r="J1234" i="28"/>
  <c r="T879" i="18"/>
  <c r="V879" i="18"/>
  <c r="J1226" i="28"/>
  <c r="T871" i="18"/>
  <c r="V871" i="18"/>
  <c r="J1178" i="28"/>
  <c r="T1344" i="18"/>
  <c r="V1344" i="18"/>
  <c r="J1177" i="28"/>
  <c r="T1343" i="18"/>
  <c r="V1343" i="18"/>
  <c r="J1162" i="28"/>
  <c r="T1328" i="18"/>
  <c r="V1328" i="18"/>
  <c r="J1134" i="28"/>
  <c r="T1300" i="18"/>
  <c r="V1300" i="18"/>
  <c r="J1126" i="28"/>
  <c r="T1292" i="18"/>
  <c r="V1292" i="18"/>
  <c r="J1121" i="28"/>
  <c r="T1287" i="18"/>
  <c r="V1287" i="18"/>
  <c r="J1113" i="28"/>
  <c r="T1279" i="18"/>
  <c r="V1279" i="18"/>
  <c r="J1056" i="28"/>
  <c r="T1222" i="18"/>
  <c r="V1222" i="18"/>
  <c r="J1014" i="28"/>
  <c r="T1180" i="18"/>
  <c r="V1180" i="18"/>
  <c r="J867" i="28"/>
  <c r="T1025" i="18"/>
  <c r="V1025" i="18"/>
  <c r="J855" i="28"/>
  <c r="T1047" i="18"/>
  <c r="V1047" i="18"/>
  <c r="J1062" i="28"/>
  <c r="T1228" i="18"/>
  <c r="V1228" i="18"/>
  <c r="J1047" i="28"/>
  <c r="T1213" i="18"/>
  <c r="V1213" i="18"/>
  <c r="J1022" i="28"/>
  <c r="T1188" i="18"/>
  <c r="V1188" i="18"/>
  <c r="T1184" i="18"/>
  <c r="V1184" i="18"/>
  <c r="J994" i="28"/>
  <c r="T1160" i="18"/>
  <c r="V1160" i="18"/>
  <c r="J1160" i="28"/>
  <c r="T1326" i="18"/>
  <c r="V1326" i="18"/>
  <c r="J1030" i="28"/>
  <c r="T1196" i="18"/>
  <c r="V1196" i="18"/>
  <c r="J1010" i="28"/>
  <c r="T1176" i="18"/>
  <c r="V1176" i="18"/>
  <c r="J974" i="28"/>
  <c r="T1140" i="18"/>
  <c r="V1140" i="18"/>
  <c r="J943" i="28"/>
  <c r="T1109" i="18"/>
  <c r="V1109" i="18"/>
  <c r="J917" i="28"/>
  <c r="T1083" i="18"/>
  <c r="V1083" i="18"/>
  <c r="J888" i="28"/>
  <c r="T1054" i="18"/>
  <c r="V1054" i="18"/>
  <c r="J881" i="28"/>
  <c r="T1039" i="18"/>
  <c r="V1039" i="18"/>
  <c r="J877" i="28"/>
  <c r="T1035" i="18"/>
  <c r="V1035" i="18"/>
  <c r="J1181" i="28"/>
  <c r="T1347" i="18"/>
  <c r="V1347" i="18"/>
  <c r="J1124" i="28"/>
  <c r="T1290" i="18"/>
  <c r="V1290" i="18"/>
  <c r="J1117" i="28"/>
  <c r="T1283" i="18"/>
  <c r="V1283" i="18"/>
  <c r="J1104" i="28"/>
  <c r="T1270" i="18"/>
  <c r="V1270" i="18"/>
  <c r="J1069" i="28"/>
  <c r="T1235" i="18"/>
  <c r="V1235" i="18"/>
  <c r="J1166" i="28"/>
  <c r="T1332" i="18"/>
  <c r="V1332" i="18"/>
  <c r="J1157" i="28"/>
  <c r="T1323" i="18"/>
  <c r="V1323" i="18"/>
  <c r="J1130" i="28"/>
  <c r="T1296" i="18"/>
  <c r="V1296" i="18"/>
  <c r="J1085" i="28"/>
  <c r="T1251" i="18"/>
  <c r="V1251" i="18"/>
  <c r="J1182" i="28"/>
  <c r="T1348" i="18"/>
  <c r="V1348" i="18"/>
  <c r="J1102" i="28"/>
  <c r="T1268" i="18"/>
  <c r="V1268" i="18"/>
  <c r="J1294" i="28"/>
  <c r="T939" i="18"/>
  <c r="V939" i="18"/>
  <c r="J1290" i="28"/>
  <c r="T935" i="18"/>
  <c r="V935" i="18"/>
  <c r="J1286" i="28"/>
  <c r="T931" i="18"/>
  <c r="V931" i="18"/>
  <c r="J1282" i="28"/>
  <c r="T927" i="18"/>
  <c r="V927" i="18"/>
  <c r="J1278" i="28"/>
  <c r="T923" i="18"/>
  <c r="V923" i="18"/>
  <c r="J1274" i="28"/>
  <c r="T919" i="18"/>
  <c r="V919" i="18"/>
  <c r="J1270" i="28"/>
  <c r="T915" i="18"/>
  <c r="V915" i="18"/>
  <c r="J1266" i="28"/>
  <c r="T911" i="18"/>
  <c r="V911" i="18"/>
  <c r="J1140" i="28"/>
  <c r="T1306" i="18"/>
  <c r="V1306" i="18"/>
  <c r="J996" i="28"/>
  <c r="T1162" i="18"/>
  <c r="V1162" i="18"/>
  <c r="J964" i="28"/>
  <c r="T1130" i="18"/>
  <c r="V1130" i="18"/>
  <c r="J960" i="28"/>
  <c r="T1126" i="18"/>
  <c r="V1126" i="18"/>
  <c r="J909" i="28"/>
  <c r="T1075" i="18"/>
  <c r="V1075" i="18"/>
  <c r="J1156" i="28"/>
  <c r="T1322" i="18"/>
  <c r="V1322" i="18"/>
  <c r="J1092" i="28"/>
  <c r="T1258" i="18"/>
  <c r="V1258" i="18"/>
  <c r="J1086" i="28"/>
  <c r="T1252" i="18"/>
  <c r="V1252" i="18"/>
  <c r="J1082" i="28"/>
  <c r="T1248" i="18"/>
  <c r="V1248" i="18"/>
  <c r="J1076" i="28"/>
  <c r="T1242" i="18"/>
  <c r="V1242" i="18"/>
  <c r="J1070" i="28"/>
  <c r="T1236" i="18"/>
  <c r="V1236" i="18"/>
  <c r="J1066" i="28"/>
  <c r="T1232" i="18"/>
  <c r="V1232" i="18"/>
  <c r="J1060" i="28"/>
  <c r="T1226" i="18"/>
  <c r="V1226" i="18"/>
  <c r="J990" i="28"/>
  <c r="T1156" i="18"/>
  <c r="V1156" i="18"/>
  <c r="T1152" i="18"/>
  <c r="V1152" i="18"/>
  <c r="J947" i="28"/>
  <c r="T1113" i="18"/>
  <c r="V1113" i="18"/>
  <c r="J933" i="28"/>
  <c r="T1099" i="18"/>
  <c r="V1099" i="18"/>
  <c r="J897" i="28"/>
  <c r="T1063" i="18"/>
  <c r="V1063" i="18"/>
  <c r="J1108" i="28"/>
  <c r="T1274" i="18"/>
  <c r="V1274" i="18"/>
  <c r="J1020" i="28"/>
  <c r="T1186" i="18"/>
  <c r="V1186" i="18"/>
  <c r="J1016" i="28"/>
  <c r="T1182" i="18"/>
  <c r="V1182" i="18"/>
  <c r="J962" i="28"/>
  <c r="T1128" i="18"/>
  <c r="V1128" i="18"/>
  <c r="J958" i="28"/>
  <c r="T1124" i="18"/>
  <c r="V1124" i="18"/>
  <c r="J939" i="28"/>
  <c r="T1105" i="18"/>
  <c r="V1105" i="18"/>
  <c r="J925" i="28"/>
  <c r="T1091" i="18"/>
  <c r="V1091" i="18"/>
  <c r="J935" i="28"/>
  <c r="T1101" i="18"/>
  <c r="V1101" i="18"/>
  <c r="J932" i="28"/>
  <c r="T1098" i="18"/>
  <c r="V1098" i="18"/>
  <c r="J927" i="28"/>
  <c r="T1093" i="18"/>
  <c r="V1093" i="18"/>
  <c r="J924" i="28"/>
  <c r="T1090" i="18"/>
  <c r="V1090" i="18"/>
  <c r="J919" i="28"/>
  <c r="T1085" i="18"/>
  <c r="V1085" i="18"/>
  <c r="J916" i="28"/>
  <c r="T1082" i="18"/>
  <c r="V1082" i="18"/>
  <c r="J911" i="28"/>
  <c r="T1077" i="18"/>
  <c r="V1077" i="18"/>
  <c r="J908" i="28"/>
  <c r="T1074" i="18"/>
  <c r="V1074" i="18"/>
  <c r="J904" i="28"/>
  <c r="T1070" i="18"/>
  <c r="V1070" i="18"/>
  <c r="J880" i="28"/>
  <c r="T1038" i="18"/>
  <c r="V1038" i="18"/>
  <c r="J873" i="28"/>
  <c r="T1031" i="18"/>
  <c r="V1031" i="18"/>
  <c r="J869" i="28"/>
  <c r="T1027" i="18"/>
  <c r="V1027" i="18"/>
  <c r="J847" i="28"/>
  <c r="T1012" i="18"/>
  <c r="V1012" i="18"/>
  <c r="J953" i="28"/>
  <c r="T1119" i="18"/>
  <c r="V1119" i="18"/>
  <c r="J903" i="28"/>
  <c r="T1069" i="18"/>
  <c r="V1069" i="18"/>
  <c r="J900" i="28"/>
  <c r="T1066" i="18"/>
  <c r="V1066" i="18"/>
  <c r="J896" i="28"/>
  <c r="T1062" i="18"/>
  <c r="V1062" i="18"/>
  <c r="J872" i="28"/>
  <c r="T1030" i="18"/>
  <c r="V1030" i="18"/>
  <c r="J865" i="28"/>
  <c r="T1023" i="18"/>
  <c r="V1023" i="18"/>
  <c r="J844" i="28"/>
  <c r="T1009" i="18"/>
  <c r="V1009" i="18"/>
  <c r="J931" i="28"/>
  <c r="T1097" i="18"/>
  <c r="V1097" i="18"/>
  <c r="J928" i="28"/>
  <c r="T1094" i="18"/>
  <c r="V1094" i="18"/>
  <c r="J923" i="28"/>
  <c r="T1089" i="18"/>
  <c r="V1089" i="18"/>
  <c r="J920" i="28"/>
  <c r="T1086" i="18"/>
  <c r="V1086" i="18"/>
  <c r="J915" i="28"/>
  <c r="T1081" i="18"/>
  <c r="V1081" i="18"/>
  <c r="J912" i="28"/>
  <c r="T1078" i="18"/>
  <c r="V1078" i="18"/>
  <c r="J895" i="28"/>
  <c r="T1061" i="18"/>
  <c r="V1061" i="18"/>
  <c r="J889" i="28"/>
  <c r="T1055" i="18"/>
  <c r="V1055" i="18"/>
  <c r="J885" i="28"/>
  <c r="T1043" i="18"/>
  <c r="V1043" i="18"/>
  <c r="J1143" i="28"/>
  <c r="T1309" i="18"/>
  <c r="V1309" i="18"/>
  <c r="J975" i="28"/>
  <c r="T1141" i="18"/>
  <c r="V1141" i="18"/>
  <c r="J934" i="28"/>
  <c r="T1100" i="18"/>
  <c r="V1100" i="18"/>
  <c r="J910" i="28"/>
  <c r="T1076" i="18"/>
  <c r="V1076" i="18"/>
  <c r="J894" i="28"/>
  <c r="T1060" i="18"/>
  <c r="V1060" i="18"/>
  <c r="J1155" i="28"/>
  <c r="T1321" i="18"/>
  <c r="V1321" i="18"/>
  <c r="J1139" i="28"/>
  <c r="T1305" i="18"/>
  <c r="V1305" i="18"/>
  <c r="J1123" i="28"/>
  <c r="T1289" i="18"/>
  <c r="V1289" i="18"/>
  <c r="J1107" i="28"/>
  <c r="T1273" i="18"/>
  <c r="V1273" i="18"/>
  <c r="J1091" i="28"/>
  <c r="T1257" i="18"/>
  <c r="V1257" i="18"/>
  <c r="J1075" i="28"/>
  <c r="T1241" i="18"/>
  <c r="V1241" i="18"/>
  <c r="J1059" i="28"/>
  <c r="T1225" i="18"/>
  <c r="V1225" i="18"/>
  <c r="J1127" i="28"/>
  <c r="T1293" i="18"/>
  <c r="V1293" i="18"/>
  <c r="J1079" i="28"/>
  <c r="T1245" i="18"/>
  <c r="V1245" i="18"/>
  <c r="J1063" i="28"/>
  <c r="T1229" i="18"/>
  <c r="V1229" i="18"/>
  <c r="J1039" i="28"/>
  <c r="T1205" i="18"/>
  <c r="V1205" i="18"/>
  <c r="J1007" i="28"/>
  <c r="T1173" i="18"/>
  <c r="V1173" i="18"/>
  <c r="J926" i="28"/>
  <c r="T1092" i="18"/>
  <c r="V1092" i="18"/>
  <c r="J878" i="28"/>
  <c r="T1036" i="18"/>
  <c r="V1036" i="18"/>
  <c r="J1175" i="28"/>
  <c r="T1341" i="18"/>
  <c r="V1341" i="18"/>
  <c r="J1151" i="28"/>
  <c r="T1317" i="18"/>
  <c r="V1317" i="18"/>
  <c r="J1135" i="28"/>
  <c r="T1301" i="18"/>
  <c r="V1301" i="18"/>
  <c r="J1119" i="28"/>
  <c r="T1285" i="18"/>
  <c r="V1285" i="18"/>
  <c r="J1103" i="28"/>
  <c r="T1269" i="18"/>
  <c r="V1269" i="18"/>
  <c r="J1087" i="28"/>
  <c r="T1254" i="18"/>
  <c r="V1254" i="18"/>
  <c r="J1071" i="28"/>
  <c r="T1237" i="18"/>
  <c r="V1237" i="18"/>
  <c r="J1055" i="28"/>
  <c r="T1221" i="18"/>
  <c r="V1221" i="18"/>
  <c r="J1023" i="28"/>
  <c r="T1189" i="18"/>
  <c r="V1189" i="18"/>
  <c r="J991" i="28"/>
  <c r="T1157" i="18"/>
  <c r="V1157" i="18"/>
  <c r="J959" i="28"/>
  <c r="T1125" i="18"/>
  <c r="V1125" i="18"/>
  <c r="J1159" i="28"/>
  <c r="T1325" i="18"/>
  <c r="V1325" i="18"/>
  <c r="J1111" i="28"/>
  <c r="T1277" i="18"/>
  <c r="V1277" i="18"/>
  <c r="J1095" i="28"/>
  <c r="T1261" i="18"/>
  <c r="V1261" i="18"/>
  <c r="J918" i="28"/>
  <c r="T1084" i="18"/>
  <c r="V1084" i="18"/>
  <c r="J1179" i="28"/>
  <c r="T1345" i="18"/>
  <c r="V1345" i="18"/>
  <c r="J1163" i="28"/>
  <c r="T1329" i="18"/>
  <c r="V1329" i="18"/>
  <c r="J1147" i="28"/>
  <c r="T1313" i="18"/>
  <c r="V1313" i="18"/>
  <c r="J1131" i="28"/>
  <c r="T1297" i="18"/>
  <c r="V1297" i="18"/>
  <c r="J1115" i="28"/>
  <c r="T1281" i="18"/>
  <c r="V1281" i="18"/>
  <c r="J1099" i="28"/>
  <c r="T1265" i="18"/>
  <c r="V1265" i="18"/>
  <c r="J1083" i="28"/>
  <c r="T1249" i="18"/>
  <c r="V1249" i="18"/>
  <c r="J1067" i="28"/>
  <c r="T1233" i="18"/>
  <c r="V1233" i="18"/>
  <c r="J1051" i="28"/>
  <c r="T1217" i="18"/>
  <c r="V1217" i="18"/>
  <c r="J1031" i="28"/>
  <c r="T1197" i="18"/>
  <c r="V1197" i="18"/>
  <c r="J1043" i="28"/>
  <c r="T1209" i="18"/>
  <c r="V1209" i="18"/>
  <c r="J1041" i="28"/>
  <c r="T1207" i="18"/>
  <c r="V1207" i="18"/>
  <c r="J1033" i="28"/>
  <c r="T1199" i="18"/>
  <c r="V1199" i="18"/>
  <c r="J1025" i="28"/>
  <c r="T1191" i="18"/>
  <c r="V1191" i="18"/>
  <c r="J1019" i="28"/>
  <c r="T1185" i="18"/>
  <c r="V1185" i="18"/>
  <c r="J1003" i="28"/>
  <c r="T1169" i="18"/>
  <c r="V1169" i="18"/>
  <c r="J987" i="28"/>
  <c r="T1153" i="18"/>
  <c r="V1153" i="18"/>
  <c r="J971" i="28"/>
  <c r="T1137" i="18"/>
  <c r="V1137" i="18"/>
  <c r="J846" i="28"/>
  <c r="T1011" i="18"/>
  <c r="V1011" i="18"/>
  <c r="J1035" i="28"/>
  <c r="T1201" i="18"/>
  <c r="V1201" i="18"/>
  <c r="J1027" i="28"/>
  <c r="T1193" i="18"/>
  <c r="V1193" i="18"/>
  <c r="J1015" i="28"/>
  <c r="T1181" i="18"/>
  <c r="V1181" i="18"/>
  <c r="J999" i="28"/>
  <c r="T1165" i="18"/>
  <c r="V1165" i="18"/>
  <c r="J983" i="28"/>
  <c r="T1149" i="18"/>
  <c r="V1149" i="18"/>
  <c r="J967" i="28"/>
  <c r="T1133" i="18"/>
  <c r="V1133" i="18"/>
  <c r="J1037" i="28"/>
  <c r="T1203" i="18"/>
  <c r="V1203" i="18"/>
  <c r="J1029" i="28"/>
  <c r="T1195" i="18"/>
  <c r="V1195" i="18"/>
  <c r="J1011" i="28"/>
  <c r="T1177" i="18"/>
  <c r="V1177" i="18"/>
  <c r="J995" i="28"/>
  <c r="T1161" i="18"/>
  <c r="V1161" i="18"/>
  <c r="J979" i="28"/>
  <c r="T1145" i="18"/>
  <c r="V1145" i="18"/>
  <c r="J963" i="28"/>
  <c r="T1129" i="18"/>
  <c r="V1129" i="18"/>
  <c r="J952" i="28"/>
  <c r="T1118" i="18"/>
  <c r="V1118" i="18"/>
  <c r="J862" i="28"/>
  <c r="T1020" i="18"/>
  <c r="V1020" i="18"/>
  <c r="J1021" i="28"/>
  <c r="T1187" i="18"/>
  <c r="V1187" i="18"/>
  <c r="J1017" i="28"/>
  <c r="T1183" i="18"/>
  <c r="V1183" i="18"/>
  <c r="J1013" i="28"/>
  <c r="T1179" i="18"/>
  <c r="V1179" i="18"/>
  <c r="J1009" i="28"/>
  <c r="T1175" i="18"/>
  <c r="V1175" i="18"/>
  <c r="T1171" i="18"/>
  <c r="V1171" i="18"/>
  <c r="J1001" i="28"/>
  <c r="T1167" i="18"/>
  <c r="V1167" i="18"/>
  <c r="J997" i="28"/>
  <c r="T1163" i="18"/>
  <c r="V1163" i="18"/>
  <c r="J993" i="28"/>
  <c r="T1159" i="18"/>
  <c r="V1159" i="18"/>
  <c r="J989" i="28"/>
  <c r="T1155" i="18"/>
  <c r="V1155" i="18"/>
  <c r="J985" i="28"/>
  <c r="T1151" i="18"/>
  <c r="V1151" i="18"/>
  <c r="J981" i="28"/>
  <c r="T1147" i="18"/>
  <c r="V1147" i="18"/>
  <c r="J977" i="28"/>
  <c r="T1143" i="18"/>
  <c r="V1143" i="18"/>
  <c r="J973" i="28"/>
  <c r="T1139" i="18"/>
  <c r="V1139" i="18"/>
  <c r="J969" i="28"/>
  <c r="T1135" i="18"/>
  <c r="V1135" i="18"/>
  <c r="J965" i="28"/>
  <c r="T1131" i="18"/>
  <c r="V1131" i="18"/>
  <c r="J961" i="28"/>
  <c r="T1127" i="18"/>
  <c r="V1127" i="18"/>
  <c r="J957" i="28"/>
  <c r="T1123" i="18"/>
  <c r="V1123" i="18"/>
  <c r="J946" i="28"/>
  <c r="T1112" i="18"/>
  <c r="V1112" i="18"/>
  <c r="J906" i="28"/>
  <c r="T1072" i="18"/>
  <c r="V1072" i="18"/>
  <c r="J890" i="28"/>
  <c r="T1056" i="18"/>
  <c r="V1056" i="18"/>
  <c r="J874" i="28"/>
  <c r="T1032" i="18"/>
  <c r="V1032" i="18"/>
  <c r="J858" i="28"/>
  <c r="T1050" i="18"/>
  <c r="V1050" i="18"/>
  <c r="J948" i="28"/>
  <c r="T1114" i="18"/>
  <c r="V1114" i="18"/>
  <c r="J942" i="28"/>
  <c r="T1108" i="18"/>
  <c r="V1108" i="18"/>
  <c r="J930" i="28"/>
  <c r="T1096" i="18"/>
  <c r="V1096" i="18"/>
  <c r="J922" i="28"/>
  <c r="T1088" i="18"/>
  <c r="V1088" i="18"/>
  <c r="J914" i="28"/>
  <c r="T1080" i="18"/>
  <c r="V1080" i="18"/>
  <c r="J902" i="28"/>
  <c r="T1068" i="18"/>
  <c r="V1068" i="18"/>
  <c r="J886" i="28"/>
  <c r="T1044" i="18"/>
  <c r="V1044" i="18"/>
  <c r="J870" i="28"/>
  <c r="T1028" i="18"/>
  <c r="V1028" i="18"/>
  <c r="J854" i="28"/>
  <c r="T1046" i="18"/>
  <c r="V1046" i="18"/>
  <c r="J950" i="28"/>
  <c r="T1116" i="18"/>
  <c r="V1116" i="18"/>
  <c r="J938" i="28"/>
  <c r="T1104" i="18"/>
  <c r="V1104" i="18"/>
  <c r="J898" i="28"/>
  <c r="T1064" i="18"/>
  <c r="V1064" i="18"/>
  <c r="J882" i="28"/>
  <c r="T1040" i="18"/>
  <c r="V1040" i="18"/>
  <c r="J866" i="28"/>
  <c r="T1024" i="18"/>
  <c r="V1024" i="18"/>
  <c r="J850" i="28"/>
  <c r="T1015" i="18"/>
  <c r="V1015" i="18"/>
  <c r="J944" i="28"/>
  <c r="T1110" i="18"/>
  <c r="V1110" i="18"/>
  <c r="J940" i="28"/>
  <c r="T1106" i="18"/>
  <c r="V1106" i="18"/>
  <c r="T1102" i="18"/>
  <c r="V1102" i="18"/>
  <c r="J845" i="5"/>
  <c r="K845" i="5"/>
  <c r="J846" i="5"/>
  <c r="K846" i="5"/>
  <c r="J847" i="5"/>
  <c r="K847" i="5"/>
  <c r="J848" i="5"/>
  <c r="K848" i="5"/>
  <c r="J849" i="5"/>
  <c r="K849" i="5"/>
  <c r="J850" i="5"/>
  <c r="K850" i="5"/>
  <c r="J851" i="5"/>
  <c r="K851" i="5"/>
  <c r="J852" i="5"/>
  <c r="K852" i="5"/>
  <c r="J853" i="5"/>
  <c r="K853" i="5"/>
  <c r="J854" i="5"/>
  <c r="K854" i="5"/>
  <c r="J855" i="5"/>
  <c r="K855" i="5"/>
  <c r="J856" i="5"/>
  <c r="K856" i="5"/>
  <c r="J857" i="5"/>
  <c r="K857" i="5"/>
  <c r="J858" i="5"/>
  <c r="K858" i="5"/>
  <c r="J859" i="5"/>
  <c r="K859" i="5"/>
  <c r="J860" i="5"/>
  <c r="K860" i="5"/>
  <c r="J861" i="5"/>
  <c r="K861" i="5"/>
  <c r="J862" i="5"/>
  <c r="K862" i="5"/>
  <c r="J863" i="5"/>
  <c r="K863" i="5"/>
  <c r="J864" i="5"/>
  <c r="K864" i="5"/>
  <c r="J865" i="5"/>
  <c r="K865" i="5"/>
  <c r="J866" i="5"/>
  <c r="K866" i="5"/>
  <c r="J867" i="5"/>
  <c r="K867" i="5"/>
  <c r="J868" i="5"/>
  <c r="K868" i="5"/>
  <c r="J869" i="5"/>
  <c r="K869" i="5"/>
  <c r="J870" i="5"/>
  <c r="K870" i="5"/>
  <c r="J871" i="5"/>
  <c r="K871" i="5"/>
  <c r="J872" i="5"/>
  <c r="K872" i="5"/>
  <c r="J873" i="5"/>
  <c r="K873" i="5"/>
  <c r="J874" i="5"/>
  <c r="K874" i="5"/>
  <c r="J875" i="5"/>
  <c r="K875" i="5"/>
  <c r="J876" i="5"/>
  <c r="K876" i="5"/>
  <c r="J877" i="5"/>
  <c r="K877" i="5"/>
  <c r="J878" i="5"/>
  <c r="K878" i="5"/>
  <c r="J879" i="5"/>
  <c r="K879" i="5"/>
  <c r="J880" i="5"/>
  <c r="K880" i="5"/>
  <c r="J881" i="5"/>
  <c r="K881" i="5"/>
  <c r="J882" i="5"/>
  <c r="K882" i="5"/>
  <c r="J883" i="5"/>
  <c r="K883" i="5"/>
  <c r="J884" i="5"/>
  <c r="K884" i="5"/>
  <c r="J885" i="5"/>
  <c r="K885" i="5"/>
  <c r="J886" i="5"/>
  <c r="K886" i="5"/>
  <c r="J887" i="5"/>
  <c r="K887" i="5"/>
  <c r="J888" i="5"/>
  <c r="K888" i="5"/>
  <c r="J889" i="5"/>
  <c r="K889" i="5"/>
  <c r="J890" i="5"/>
  <c r="K890" i="5"/>
  <c r="J891" i="5"/>
  <c r="K891" i="5"/>
  <c r="J892" i="5"/>
  <c r="K892" i="5"/>
  <c r="J893" i="5"/>
  <c r="K893" i="5"/>
  <c r="J894" i="5"/>
  <c r="K894" i="5"/>
  <c r="J895" i="5"/>
  <c r="K895" i="5"/>
  <c r="J896" i="5"/>
  <c r="K896" i="5"/>
  <c r="J897" i="5"/>
  <c r="K897" i="5"/>
  <c r="J898" i="5"/>
  <c r="K898" i="5"/>
  <c r="J899" i="5"/>
  <c r="K899" i="5"/>
  <c r="J900" i="5"/>
  <c r="K900" i="5"/>
  <c r="J901" i="5"/>
  <c r="K901" i="5"/>
  <c r="J902" i="5"/>
  <c r="K902" i="5"/>
  <c r="J903" i="5"/>
  <c r="K903" i="5"/>
  <c r="J904" i="5"/>
  <c r="K904" i="5"/>
  <c r="J905" i="5"/>
  <c r="K905" i="5"/>
  <c r="J906" i="5"/>
  <c r="K906" i="5"/>
  <c r="J907" i="5"/>
  <c r="K907" i="5"/>
  <c r="J908" i="5"/>
  <c r="K908" i="5"/>
  <c r="J909" i="5"/>
  <c r="K909" i="5"/>
  <c r="J910" i="5"/>
  <c r="K910" i="5"/>
  <c r="J911" i="5"/>
  <c r="K911" i="5"/>
  <c r="J912" i="5"/>
  <c r="K912" i="5"/>
  <c r="J913" i="5"/>
  <c r="K913" i="5"/>
  <c r="J914" i="5"/>
  <c r="K914" i="5"/>
  <c r="J915" i="5"/>
  <c r="K915" i="5"/>
  <c r="J916" i="5"/>
  <c r="K916" i="5"/>
  <c r="J917" i="5"/>
  <c r="K917" i="5"/>
  <c r="J918" i="5"/>
  <c r="K918" i="5"/>
  <c r="J919" i="5"/>
  <c r="K919" i="5"/>
  <c r="J920" i="5"/>
  <c r="K920" i="5"/>
  <c r="J921" i="5"/>
  <c r="K921" i="5"/>
  <c r="J922" i="5"/>
  <c r="K922" i="5"/>
  <c r="J923" i="5"/>
  <c r="K923" i="5"/>
  <c r="J924" i="5"/>
  <c r="K924" i="5"/>
  <c r="J925" i="5"/>
  <c r="K925" i="5"/>
  <c r="J926" i="5"/>
  <c r="K926" i="5"/>
  <c r="J927" i="5"/>
  <c r="K927" i="5"/>
  <c r="J928" i="5"/>
  <c r="K928" i="5"/>
  <c r="J929" i="5"/>
  <c r="K929" i="5"/>
  <c r="J930" i="5"/>
  <c r="K930" i="5"/>
  <c r="J931" i="5"/>
  <c r="K931" i="5"/>
  <c r="J932" i="5"/>
  <c r="K932" i="5"/>
  <c r="J933" i="5"/>
  <c r="K933" i="5"/>
  <c r="J934" i="5"/>
  <c r="K934" i="5"/>
  <c r="J935" i="5"/>
  <c r="K935" i="5"/>
  <c r="J936" i="5"/>
  <c r="K936" i="5"/>
  <c r="J937" i="5"/>
  <c r="K937" i="5"/>
  <c r="J938" i="5"/>
  <c r="K938" i="5"/>
  <c r="J939" i="5"/>
  <c r="K939" i="5"/>
  <c r="J940" i="5"/>
  <c r="K940" i="5"/>
  <c r="J941" i="5"/>
  <c r="K941" i="5"/>
  <c r="J942" i="5"/>
  <c r="K942" i="5"/>
  <c r="J943" i="5"/>
  <c r="K943" i="5"/>
  <c r="J944" i="5"/>
  <c r="K944" i="5"/>
  <c r="J945" i="5"/>
  <c r="K945" i="5"/>
  <c r="J946" i="5"/>
  <c r="K946" i="5"/>
  <c r="J947" i="5"/>
  <c r="K947" i="5"/>
  <c r="J948" i="5"/>
  <c r="K948" i="5"/>
  <c r="J949" i="5"/>
  <c r="K949" i="5"/>
  <c r="J950" i="5"/>
  <c r="K950" i="5"/>
  <c r="J951" i="5"/>
  <c r="K951" i="5"/>
  <c r="J952" i="5"/>
  <c r="K952" i="5"/>
  <c r="J953" i="5"/>
  <c r="K953" i="5"/>
  <c r="J954" i="5"/>
  <c r="K954" i="5"/>
  <c r="J955" i="5"/>
  <c r="K955" i="5"/>
  <c r="J956" i="5"/>
  <c r="K956" i="5"/>
  <c r="J957" i="5"/>
  <c r="K957" i="5"/>
  <c r="J958" i="5"/>
  <c r="K958" i="5"/>
  <c r="J959" i="5"/>
  <c r="K959" i="5"/>
  <c r="J960" i="5"/>
  <c r="K960" i="5"/>
  <c r="J961" i="5"/>
  <c r="K961" i="5"/>
  <c r="J962" i="5"/>
  <c r="K962" i="5"/>
  <c r="J963" i="5"/>
  <c r="K963" i="5"/>
  <c r="J964" i="5"/>
  <c r="K964" i="5"/>
  <c r="J965" i="5"/>
  <c r="K965" i="5"/>
  <c r="J966" i="5"/>
  <c r="K966" i="5"/>
  <c r="J967" i="5"/>
  <c r="K967" i="5"/>
  <c r="J968" i="5"/>
  <c r="K968" i="5"/>
  <c r="J969" i="5"/>
  <c r="K969" i="5"/>
  <c r="J970" i="5"/>
  <c r="K970" i="5"/>
  <c r="J971" i="5"/>
  <c r="K971" i="5"/>
  <c r="J972" i="5"/>
  <c r="K972" i="5"/>
  <c r="J973" i="5"/>
  <c r="K973" i="5"/>
  <c r="J974" i="5"/>
  <c r="K974" i="5"/>
  <c r="J975" i="5"/>
  <c r="K975" i="5"/>
  <c r="J976" i="5"/>
  <c r="K976" i="5"/>
  <c r="J977" i="5"/>
  <c r="K977" i="5"/>
  <c r="J978" i="5"/>
  <c r="K978" i="5"/>
  <c r="J979" i="5"/>
  <c r="K979" i="5"/>
  <c r="J980" i="5"/>
  <c r="K980" i="5"/>
  <c r="J981" i="5"/>
  <c r="K981" i="5"/>
  <c r="J982" i="5"/>
  <c r="K982" i="5"/>
  <c r="J983" i="5"/>
  <c r="K983" i="5"/>
  <c r="J984" i="5"/>
  <c r="K984" i="5"/>
  <c r="J985" i="5"/>
  <c r="K985" i="5"/>
  <c r="J986" i="5"/>
  <c r="K986" i="5"/>
  <c r="J987" i="5"/>
  <c r="K987" i="5"/>
  <c r="J988" i="5"/>
  <c r="K988" i="5"/>
  <c r="J989" i="5"/>
  <c r="K989" i="5"/>
  <c r="J990" i="5"/>
  <c r="K990" i="5"/>
  <c r="J991" i="5"/>
  <c r="K991" i="5"/>
  <c r="J992" i="5"/>
  <c r="K992" i="5"/>
  <c r="J993" i="5"/>
  <c r="K993" i="5"/>
  <c r="J994" i="5"/>
  <c r="K994" i="5"/>
  <c r="J995" i="5"/>
  <c r="K995" i="5"/>
  <c r="J996" i="5"/>
  <c r="K996" i="5"/>
  <c r="J997" i="5"/>
  <c r="K997" i="5"/>
  <c r="J998" i="5"/>
  <c r="K998" i="5"/>
  <c r="J999" i="5"/>
  <c r="K999" i="5"/>
  <c r="J1000" i="5"/>
  <c r="K1000" i="5"/>
  <c r="J1001" i="5"/>
  <c r="K1001" i="5"/>
  <c r="J1002" i="5"/>
  <c r="K1002" i="5"/>
  <c r="J1003" i="5"/>
  <c r="K1003" i="5"/>
  <c r="J1004" i="5"/>
  <c r="K1004" i="5"/>
  <c r="J1005" i="5"/>
  <c r="K1005" i="5"/>
  <c r="J1006" i="5"/>
  <c r="K1006" i="5"/>
  <c r="J1007" i="5"/>
  <c r="K1007" i="5"/>
  <c r="J1008" i="5"/>
  <c r="K1008" i="5"/>
  <c r="J1009" i="5"/>
  <c r="K1009" i="5"/>
  <c r="J1010" i="5"/>
  <c r="K1010" i="5"/>
  <c r="J1011" i="5"/>
  <c r="K1011" i="5"/>
  <c r="J1012" i="5"/>
  <c r="K1012" i="5"/>
  <c r="J1013" i="5"/>
  <c r="K1013" i="5"/>
  <c r="J1014" i="5"/>
  <c r="K1014" i="5"/>
  <c r="J1015" i="5"/>
  <c r="K1015" i="5"/>
  <c r="J1016" i="5"/>
  <c r="K1016" i="5"/>
  <c r="J1017" i="5"/>
  <c r="K1017" i="5"/>
  <c r="J1018" i="5"/>
  <c r="K1018" i="5"/>
  <c r="J1019" i="5"/>
  <c r="K1019" i="5"/>
  <c r="J1020" i="5"/>
  <c r="K1020" i="5"/>
  <c r="J1021" i="5"/>
  <c r="K1021" i="5"/>
  <c r="J1022" i="5"/>
  <c r="K1022" i="5"/>
  <c r="J1023" i="5"/>
  <c r="K1023" i="5"/>
  <c r="J1024" i="5"/>
  <c r="K1024" i="5"/>
  <c r="J1025" i="5"/>
  <c r="K1025" i="5"/>
  <c r="J1026" i="5"/>
  <c r="K1026" i="5"/>
  <c r="J1027" i="5"/>
  <c r="K1027" i="5"/>
  <c r="J1028" i="5"/>
  <c r="K1028" i="5"/>
  <c r="J1029" i="5"/>
  <c r="K1029" i="5"/>
  <c r="J1030" i="5"/>
  <c r="K1030" i="5"/>
  <c r="J1031" i="5"/>
  <c r="K1031" i="5"/>
  <c r="J1032" i="5"/>
  <c r="K1032" i="5"/>
  <c r="J1033" i="5"/>
  <c r="K1033" i="5"/>
  <c r="J1034" i="5"/>
  <c r="K1034" i="5"/>
  <c r="J1035" i="5"/>
  <c r="K1035" i="5"/>
  <c r="J1036" i="5"/>
  <c r="K1036" i="5"/>
  <c r="J1037" i="5"/>
  <c r="K1037" i="5"/>
  <c r="J1038" i="5"/>
  <c r="K1038" i="5"/>
  <c r="J1039" i="5"/>
  <c r="K1039" i="5"/>
  <c r="J1040" i="5"/>
  <c r="K1040" i="5"/>
  <c r="J1041" i="5"/>
  <c r="K1041" i="5"/>
  <c r="J1042" i="5"/>
  <c r="K1042" i="5"/>
  <c r="J1043" i="5"/>
  <c r="K1043" i="5"/>
  <c r="J1044" i="5"/>
  <c r="K1044" i="5"/>
  <c r="J1045" i="5"/>
  <c r="K1045" i="5"/>
  <c r="J1046" i="5"/>
  <c r="K1046" i="5"/>
  <c r="J1047" i="5"/>
  <c r="K1047" i="5"/>
  <c r="J1048" i="5"/>
  <c r="K1048" i="5"/>
  <c r="J1049" i="5"/>
  <c r="K1049" i="5"/>
  <c r="J1050" i="5"/>
  <c r="K1050" i="5"/>
  <c r="J1051" i="5"/>
  <c r="K1051" i="5"/>
  <c r="J1052" i="5"/>
  <c r="K1052" i="5"/>
  <c r="J1053" i="5"/>
  <c r="K1053" i="5"/>
  <c r="J1054" i="5"/>
  <c r="K1054" i="5"/>
  <c r="J1055" i="5"/>
  <c r="K1055" i="5"/>
  <c r="J1056" i="5"/>
  <c r="K1056" i="5"/>
  <c r="J1057" i="5"/>
  <c r="K1057" i="5"/>
  <c r="J1058" i="5"/>
  <c r="K1058" i="5"/>
  <c r="J1059" i="5"/>
  <c r="K1059" i="5"/>
  <c r="J1060" i="5"/>
  <c r="K1060" i="5"/>
  <c r="J1061" i="5"/>
  <c r="K1061" i="5"/>
  <c r="J1062" i="5"/>
  <c r="K1062" i="5"/>
  <c r="J1063" i="5"/>
  <c r="K1063" i="5"/>
  <c r="J1064" i="5"/>
  <c r="K1064" i="5"/>
  <c r="J1065" i="5"/>
  <c r="K1065" i="5"/>
  <c r="J1066" i="5"/>
  <c r="K1066" i="5"/>
  <c r="J1067" i="5"/>
  <c r="K1067" i="5"/>
  <c r="J1068" i="5"/>
  <c r="K1068" i="5"/>
  <c r="J1069" i="5"/>
  <c r="K1069" i="5"/>
  <c r="J1070" i="5"/>
  <c r="K1070" i="5"/>
  <c r="J1071" i="5"/>
  <c r="K1071" i="5"/>
  <c r="J1072" i="5"/>
  <c r="K1072" i="5"/>
  <c r="J1073" i="5"/>
  <c r="K1073" i="5"/>
  <c r="J1074" i="5"/>
  <c r="K1074" i="5"/>
  <c r="J1075" i="5"/>
  <c r="K1075" i="5"/>
  <c r="J1076" i="5"/>
  <c r="K1076" i="5"/>
  <c r="J1077" i="5"/>
  <c r="K1077" i="5"/>
  <c r="J1078" i="5"/>
  <c r="K1078" i="5"/>
  <c r="J1079" i="5"/>
  <c r="K1079" i="5"/>
  <c r="J1080" i="5"/>
  <c r="K1080" i="5"/>
  <c r="J1081" i="5"/>
  <c r="K1081" i="5"/>
  <c r="J1082" i="5"/>
  <c r="K1082" i="5"/>
  <c r="J1083" i="5"/>
  <c r="K1083" i="5"/>
  <c r="J1084" i="5"/>
  <c r="K1084" i="5"/>
  <c r="J1085" i="5"/>
  <c r="K1085" i="5"/>
  <c r="J1086" i="5"/>
  <c r="K1086" i="5"/>
  <c r="J1087" i="5"/>
  <c r="K1087" i="5"/>
  <c r="J1088" i="5"/>
  <c r="K1088" i="5"/>
  <c r="J1089" i="5"/>
  <c r="K1089" i="5"/>
  <c r="J1090" i="5"/>
  <c r="K1090" i="5"/>
  <c r="J1091" i="5"/>
  <c r="K1091" i="5"/>
  <c r="J1092" i="5"/>
  <c r="K1092" i="5"/>
  <c r="J1093" i="5"/>
  <c r="K1093" i="5"/>
  <c r="J1094" i="5"/>
  <c r="K1094" i="5"/>
  <c r="J1095" i="5"/>
  <c r="K1095" i="5"/>
  <c r="J1096" i="5"/>
  <c r="K1096" i="5"/>
  <c r="J1097" i="5"/>
  <c r="K1097" i="5"/>
  <c r="J1098" i="5"/>
  <c r="K1098" i="5"/>
  <c r="J1099" i="5"/>
  <c r="K1099" i="5"/>
  <c r="J1100" i="5"/>
  <c r="K1100" i="5"/>
  <c r="J1101" i="5"/>
  <c r="K1101" i="5"/>
  <c r="J1102" i="5"/>
  <c r="K1102" i="5"/>
  <c r="J1103" i="5"/>
  <c r="K1103" i="5"/>
  <c r="J1104" i="5"/>
  <c r="K1104" i="5"/>
  <c r="J1105" i="5"/>
  <c r="K1105" i="5"/>
  <c r="J1106" i="5"/>
  <c r="K1106" i="5"/>
  <c r="J1107" i="5"/>
  <c r="K1107" i="5"/>
  <c r="J1108" i="5"/>
  <c r="K1108" i="5"/>
  <c r="J1109" i="5"/>
  <c r="K1109" i="5"/>
  <c r="J1110" i="5"/>
  <c r="K1110" i="5"/>
  <c r="J1111" i="5"/>
  <c r="K1111" i="5"/>
  <c r="J1112" i="5"/>
  <c r="K1112" i="5"/>
  <c r="J1113" i="5"/>
  <c r="K1113" i="5"/>
  <c r="J1114" i="5"/>
  <c r="K1114" i="5"/>
  <c r="J1115" i="5"/>
  <c r="K1115" i="5"/>
  <c r="J1116" i="5"/>
  <c r="K1116" i="5"/>
  <c r="J1117" i="5"/>
  <c r="K1117" i="5"/>
  <c r="J1118" i="5"/>
  <c r="K1118" i="5"/>
  <c r="J1119" i="5"/>
  <c r="K1119" i="5"/>
  <c r="J1120" i="5"/>
  <c r="K1120" i="5"/>
  <c r="J1121" i="5"/>
  <c r="K1121" i="5"/>
  <c r="J1122" i="5"/>
  <c r="K1122" i="5"/>
  <c r="J1123" i="5"/>
  <c r="K1123" i="5"/>
  <c r="J1124" i="5"/>
  <c r="K1124" i="5"/>
  <c r="J1125" i="5"/>
  <c r="K1125" i="5"/>
  <c r="J1126" i="5"/>
  <c r="K1126" i="5"/>
  <c r="J1127" i="5"/>
  <c r="K1127" i="5"/>
  <c r="J1128" i="5"/>
  <c r="K1128" i="5"/>
  <c r="J1129" i="5"/>
  <c r="K1129" i="5"/>
  <c r="J1130" i="5"/>
  <c r="K1130" i="5"/>
  <c r="J1131" i="5"/>
  <c r="K1131" i="5"/>
  <c r="J1132" i="5"/>
  <c r="K1132" i="5"/>
  <c r="J1133" i="5"/>
  <c r="K1133" i="5"/>
  <c r="J1134" i="5"/>
  <c r="K1134" i="5"/>
  <c r="J1135" i="5"/>
  <c r="K1135" i="5"/>
  <c r="J1136" i="5"/>
  <c r="K1136" i="5"/>
  <c r="J1137" i="5"/>
  <c r="K1137" i="5"/>
  <c r="J1138" i="5"/>
  <c r="K1138" i="5"/>
  <c r="J1139" i="5"/>
  <c r="K1139" i="5"/>
  <c r="J1140" i="5"/>
  <c r="K1140" i="5"/>
  <c r="J1141" i="5"/>
  <c r="K1141" i="5"/>
  <c r="J1142" i="5"/>
  <c r="K1142" i="5"/>
  <c r="J1143" i="5"/>
  <c r="K1143" i="5"/>
  <c r="J1144" i="5"/>
  <c r="K1144" i="5"/>
  <c r="J1145" i="5"/>
  <c r="K1145" i="5"/>
  <c r="J1146" i="5"/>
  <c r="K1146" i="5"/>
  <c r="J1147" i="5"/>
  <c r="K1147" i="5"/>
  <c r="J1148" i="5"/>
  <c r="K1148" i="5"/>
  <c r="J1149" i="5"/>
  <c r="K1149" i="5"/>
  <c r="J1150" i="5"/>
  <c r="K1150" i="5"/>
  <c r="J1151" i="5"/>
  <c r="K1151" i="5"/>
  <c r="J1152" i="5"/>
  <c r="K1152" i="5"/>
  <c r="J1153" i="5"/>
  <c r="K1153" i="5"/>
  <c r="J1154" i="5"/>
  <c r="K1154" i="5"/>
  <c r="J1155" i="5"/>
  <c r="K1155" i="5"/>
  <c r="J1156" i="5"/>
  <c r="K1156" i="5"/>
  <c r="J1157" i="5"/>
  <c r="K1157" i="5"/>
  <c r="J1158" i="5"/>
  <c r="K1158" i="5"/>
  <c r="J1159" i="5"/>
  <c r="K1159" i="5"/>
  <c r="J1160" i="5"/>
  <c r="K1160" i="5"/>
  <c r="J1161" i="5"/>
  <c r="K1161" i="5"/>
  <c r="J1162" i="5"/>
  <c r="K1162" i="5"/>
  <c r="J1163" i="5"/>
  <c r="K1163" i="5"/>
  <c r="J1164" i="5"/>
  <c r="K1164" i="5"/>
  <c r="J1165" i="5"/>
  <c r="K1165" i="5"/>
  <c r="J1166" i="5"/>
  <c r="K1166" i="5"/>
  <c r="J1167" i="5"/>
  <c r="K1167" i="5"/>
  <c r="J1168" i="5"/>
  <c r="K1168" i="5"/>
  <c r="J1169" i="5"/>
  <c r="K1169" i="5"/>
  <c r="J1170" i="5"/>
  <c r="K1170" i="5"/>
  <c r="J1171" i="5"/>
  <c r="K1171" i="5"/>
  <c r="J1172" i="5"/>
  <c r="K1172" i="5"/>
  <c r="J1173" i="5"/>
  <c r="K1173" i="5"/>
  <c r="J1174" i="5"/>
  <c r="K1174" i="5"/>
  <c r="J1175" i="5"/>
  <c r="K1175" i="5"/>
  <c r="J1176" i="5"/>
  <c r="K1176" i="5"/>
  <c r="J1177" i="5"/>
  <c r="K1177" i="5"/>
  <c r="J1178" i="5"/>
  <c r="K1178" i="5"/>
  <c r="J1179" i="5"/>
  <c r="K1179" i="5"/>
  <c r="J1180" i="5"/>
  <c r="K1180" i="5"/>
  <c r="J1181" i="5"/>
  <c r="K1181" i="5"/>
  <c r="J1182" i="5"/>
  <c r="K1182" i="5"/>
  <c r="J1183" i="5"/>
  <c r="K1183" i="5"/>
  <c r="J1184" i="5"/>
  <c r="K1184" i="5"/>
  <c r="J1185" i="5"/>
  <c r="K1185" i="5"/>
  <c r="J1186" i="5"/>
  <c r="K1186" i="5"/>
  <c r="J1187" i="5"/>
  <c r="K1187" i="5"/>
  <c r="J1188" i="5"/>
  <c r="K1188" i="5"/>
  <c r="J1189" i="5"/>
  <c r="K1189" i="5"/>
  <c r="J1190" i="5"/>
  <c r="K1190" i="5"/>
  <c r="J1191" i="5"/>
  <c r="K1191" i="5"/>
  <c r="J1192" i="5"/>
  <c r="K1192" i="5"/>
  <c r="J1193" i="5"/>
  <c r="K1193" i="5"/>
  <c r="J1194" i="5"/>
  <c r="K1194" i="5"/>
  <c r="J1195" i="5"/>
  <c r="K1195" i="5"/>
  <c r="J1196" i="5"/>
  <c r="K1196" i="5"/>
  <c r="J1197" i="5"/>
  <c r="K1197" i="5"/>
  <c r="J1198" i="5"/>
  <c r="K1198" i="5"/>
  <c r="J1199" i="5"/>
  <c r="K1199" i="5"/>
  <c r="J1200" i="5"/>
  <c r="K1200" i="5"/>
  <c r="J1201" i="5"/>
  <c r="K1201" i="5"/>
  <c r="J1202" i="5"/>
  <c r="K1202" i="5"/>
  <c r="J1203" i="5"/>
  <c r="K1203" i="5"/>
  <c r="J1204" i="5"/>
  <c r="K1204" i="5"/>
  <c r="J1205" i="5"/>
  <c r="K1205" i="5"/>
  <c r="J1206" i="5"/>
  <c r="K1206" i="5"/>
  <c r="J1207" i="5"/>
  <c r="K1207" i="5"/>
  <c r="J1208" i="5"/>
  <c r="K1208" i="5"/>
  <c r="J1209" i="5"/>
  <c r="K1209" i="5"/>
  <c r="J1210" i="5"/>
  <c r="K1210" i="5"/>
  <c r="J1211" i="5"/>
  <c r="K1211" i="5"/>
  <c r="J1212" i="5"/>
  <c r="K1212" i="5"/>
  <c r="J1213" i="5"/>
  <c r="K1213" i="5"/>
  <c r="J1214" i="5"/>
  <c r="K1214" i="5"/>
  <c r="J1215" i="5"/>
  <c r="K1215" i="5"/>
  <c r="J1216" i="5"/>
  <c r="K1216" i="5"/>
  <c r="J1217" i="5"/>
  <c r="K1217" i="5"/>
  <c r="J1218" i="5"/>
  <c r="K1218" i="5"/>
  <c r="J1219" i="5"/>
  <c r="K1219" i="5"/>
  <c r="J1220" i="5"/>
  <c r="K1220" i="5"/>
  <c r="J1221" i="5"/>
  <c r="K1221" i="5"/>
  <c r="J1222" i="5"/>
  <c r="K1222" i="5"/>
  <c r="J1223" i="5"/>
  <c r="K1223" i="5"/>
  <c r="J1224" i="5"/>
  <c r="K1224" i="5"/>
  <c r="J1225" i="5"/>
  <c r="K1225" i="5"/>
  <c r="J1226" i="5"/>
  <c r="K1226" i="5"/>
  <c r="J1227" i="5"/>
  <c r="K1227" i="5"/>
  <c r="J1228" i="5"/>
  <c r="K1228" i="5"/>
  <c r="J1229" i="5"/>
  <c r="K1229" i="5"/>
  <c r="J1230" i="5"/>
  <c r="K1230" i="5"/>
  <c r="J1231" i="5"/>
  <c r="K1231" i="5"/>
  <c r="J1232" i="5"/>
  <c r="K1232" i="5"/>
  <c r="J1233" i="5"/>
  <c r="K1233" i="5"/>
  <c r="J1234" i="5"/>
  <c r="K1234" i="5"/>
  <c r="J1235" i="5"/>
  <c r="K1235" i="5"/>
  <c r="J1236" i="5"/>
  <c r="K1236" i="5"/>
  <c r="J1237" i="5"/>
  <c r="K1237" i="5"/>
  <c r="J1238" i="5"/>
  <c r="K1238" i="5"/>
  <c r="J1239" i="5"/>
  <c r="K1239" i="5"/>
  <c r="J1240" i="5"/>
  <c r="K1240" i="5"/>
  <c r="J1241" i="5"/>
  <c r="K1241" i="5"/>
  <c r="J1242" i="5"/>
  <c r="K1242" i="5"/>
  <c r="J1243" i="5"/>
  <c r="K1243" i="5"/>
  <c r="J1244" i="5"/>
  <c r="K1244" i="5"/>
  <c r="J1245" i="5"/>
  <c r="K1245" i="5"/>
  <c r="J1246" i="5"/>
  <c r="K1246" i="5"/>
  <c r="J1247" i="5"/>
  <c r="K1247" i="5"/>
  <c r="J1248" i="5"/>
  <c r="K1248" i="5"/>
  <c r="J1249" i="5"/>
  <c r="K1249" i="5"/>
  <c r="J1250" i="5"/>
  <c r="K1250" i="5"/>
  <c r="J1251" i="5"/>
  <c r="K1251" i="5"/>
  <c r="J1252" i="5"/>
  <c r="K1252" i="5"/>
  <c r="J1253" i="5"/>
  <c r="K1253" i="5"/>
  <c r="J1254" i="5"/>
  <c r="K1254" i="5"/>
  <c r="J1255" i="5"/>
  <c r="K1255" i="5"/>
  <c r="J1256" i="5"/>
  <c r="K1256" i="5"/>
  <c r="J1257" i="5"/>
  <c r="K1257" i="5"/>
  <c r="J1258" i="5"/>
  <c r="K1258" i="5"/>
  <c r="J1259" i="5"/>
  <c r="K1259" i="5"/>
  <c r="J1260" i="5"/>
  <c r="K1260" i="5"/>
  <c r="J1261" i="5"/>
  <c r="K1261" i="5"/>
  <c r="J1262" i="5"/>
  <c r="K1262" i="5"/>
  <c r="J1263" i="5"/>
  <c r="K1263" i="5"/>
  <c r="J1264" i="5"/>
  <c r="K1264" i="5"/>
  <c r="J1265" i="5"/>
  <c r="K1265" i="5"/>
  <c r="J1266" i="5"/>
  <c r="K1266" i="5"/>
  <c r="J1267" i="5"/>
  <c r="K1267" i="5"/>
  <c r="J1268" i="5"/>
  <c r="K1268" i="5"/>
  <c r="J1269" i="5"/>
  <c r="K1269" i="5"/>
  <c r="J1270" i="5"/>
  <c r="K1270" i="5"/>
  <c r="J1271" i="5"/>
  <c r="K1271" i="5"/>
  <c r="J1272" i="5"/>
  <c r="K1272" i="5"/>
  <c r="J1273" i="5"/>
  <c r="K1273" i="5"/>
  <c r="J1274" i="5"/>
  <c r="K1274" i="5"/>
  <c r="J1275" i="5"/>
  <c r="K1275" i="5"/>
  <c r="J1276" i="5"/>
  <c r="K1276" i="5"/>
  <c r="J1277" i="5"/>
  <c r="K1277" i="5"/>
  <c r="J1278" i="5"/>
  <c r="K1278" i="5"/>
  <c r="J1279" i="5"/>
  <c r="K1279" i="5"/>
  <c r="J1280" i="5"/>
  <c r="K1280" i="5"/>
  <c r="J1281" i="5"/>
  <c r="K1281" i="5"/>
  <c r="J1282" i="5"/>
  <c r="K1282" i="5"/>
  <c r="J1283" i="5"/>
  <c r="K1283" i="5"/>
  <c r="J1284" i="5"/>
  <c r="K1284" i="5"/>
  <c r="J1285" i="5"/>
  <c r="K1285" i="5"/>
  <c r="J1286" i="5"/>
  <c r="K1286" i="5"/>
  <c r="J1287" i="5"/>
  <c r="K1287" i="5"/>
  <c r="J1288" i="5"/>
  <c r="K1288" i="5"/>
  <c r="J1289" i="5"/>
  <c r="K1289" i="5"/>
  <c r="J1290" i="5"/>
  <c r="K1290" i="5"/>
  <c r="J1291" i="5"/>
  <c r="K1291" i="5"/>
  <c r="J1292" i="5"/>
  <c r="K1292" i="5"/>
  <c r="J1293" i="5"/>
  <c r="K1293" i="5"/>
  <c r="J1294" i="5"/>
  <c r="K1294" i="5"/>
  <c r="J1295" i="5"/>
  <c r="K1295" i="5"/>
  <c r="J1296" i="5"/>
  <c r="K1296" i="5"/>
  <c r="J1297" i="5"/>
  <c r="K1297" i="5"/>
  <c r="J1298" i="5"/>
  <c r="K1298" i="5"/>
  <c r="J1299" i="5"/>
  <c r="K1299" i="5"/>
  <c r="J1300" i="5"/>
  <c r="K1300" i="5"/>
  <c r="J1301" i="5"/>
  <c r="K1301" i="5"/>
  <c r="J1302" i="5"/>
  <c r="K1302" i="5"/>
  <c r="J1303" i="5"/>
  <c r="K1303" i="5"/>
  <c r="J1304" i="5"/>
  <c r="K1304" i="5"/>
  <c r="J1305" i="5"/>
  <c r="K1305" i="5"/>
  <c r="J1306" i="5"/>
  <c r="K1306" i="5"/>
  <c r="J1307" i="5"/>
  <c r="K1307" i="5"/>
  <c r="J1308" i="5"/>
  <c r="K1308" i="5"/>
  <c r="J1309" i="5"/>
  <c r="K1309" i="5"/>
  <c r="J1310" i="5"/>
  <c r="K1310" i="5"/>
  <c r="J1311" i="5"/>
  <c r="K1311" i="5"/>
  <c r="J1312" i="5"/>
  <c r="K1312" i="5"/>
  <c r="J1313" i="5"/>
  <c r="K1313" i="5"/>
  <c r="J1314" i="5"/>
  <c r="K1314" i="5"/>
  <c r="J1315" i="5"/>
  <c r="K1315" i="5"/>
  <c r="J1316" i="5"/>
  <c r="K1316" i="5"/>
  <c r="J1317" i="5"/>
  <c r="K1317" i="5"/>
  <c r="J1318" i="5"/>
  <c r="K1318" i="5"/>
  <c r="J1319" i="5"/>
  <c r="K1319" i="5"/>
  <c r="J1320" i="5"/>
  <c r="K1320" i="5"/>
  <c r="J1321" i="5"/>
  <c r="K1321" i="5"/>
  <c r="J1322" i="5"/>
  <c r="K1322" i="5"/>
  <c r="J1323" i="5"/>
  <c r="K1323" i="5"/>
  <c r="J1324" i="5"/>
  <c r="K1324" i="5"/>
  <c r="J1325" i="5"/>
  <c r="K1325" i="5"/>
  <c r="J1326" i="5"/>
  <c r="K1326" i="5"/>
  <c r="J1327" i="5"/>
  <c r="K1327" i="5"/>
  <c r="J1328" i="5"/>
  <c r="K1328" i="5"/>
  <c r="J1329" i="5"/>
  <c r="K1329" i="5"/>
  <c r="J1330" i="5"/>
  <c r="K1330" i="5"/>
  <c r="J1331" i="5"/>
  <c r="K1331" i="5"/>
  <c r="J1332" i="5"/>
  <c r="K1332" i="5"/>
  <c r="J1333" i="5"/>
  <c r="K1333" i="5"/>
  <c r="J1334" i="5"/>
  <c r="K1334" i="5"/>
  <c r="J1335" i="5"/>
  <c r="K1335" i="5"/>
  <c r="J1336" i="5"/>
  <c r="K1336" i="5"/>
  <c r="J1337" i="5"/>
  <c r="K1337" i="5"/>
  <c r="J1338" i="5"/>
  <c r="K1338" i="5"/>
  <c r="J1339" i="5"/>
  <c r="K1339" i="5"/>
  <c r="J1340" i="5"/>
  <c r="K1340" i="5"/>
  <c r="J1341" i="5"/>
  <c r="K1341" i="5"/>
  <c r="J1342" i="5"/>
  <c r="K1342" i="5"/>
  <c r="J1343" i="5"/>
  <c r="K1343" i="5"/>
  <c r="J1344" i="5"/>
  <c r="K1344" i="5"/>
  <c r="J1345" i="5"/>
  <c r="K1345" i="5"/>
  <c r="J1346" i="5"/>
  <c r="K1346" i="5"/>
  <c r="J1347" i="5"/>
  <c r="K1347" i="5"/>
  <c r="J1348" i="5"/>
  <c r="K1348" i="5"/>
  <c r="J1349" i="5"/>
  <c r="K1349" i="5"/>
  <c r="J1350" i="5"/>
  <c r="K1350" i="5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456" i="28"/>
  <c r="H457" i="28"/>
  <c r="H458" i="28"/>
  <c r="H459" i="28"/>
  <c r="H460" i="28"/>
  <c r="H461" i="28"/>
  <c r="H462" i="28"/>
  <c r="H463" i="28"/>
  <c r="H464" i="28"/>
  <c r="H465" i="28"/>
  <c r="H466" i="28"/>
  <c r="H467" i="28"/>
  <c r="H468" i="28"/>
  <c r="H469" i="28"/>
  <c r="H470" i="28"/>
  <c r="H471" i="28"/>
  <c r="H472" i="28"/>
  <c r="H473" i="28"/>
  <c r="H474" i="28"/>
  <c r="H475" i="28"/>
  <c r="H476" i="28"/>
  <c r="H477" i="28"/>
  <c r="H478" i="28"/>
  <c r="H479" i="28"/>
  <c r="H480" i="28"/>
  <c r="H481" i="28"/>
  <c r="H482" i="28"/>
  <c r="H483" i="28"/>
  <c r="H484" i="28"/>
  <c r="H485" i="28"/>
  <c r="H486" i="28"/>
  <c r="H487" i="28"/>
  <c r="H488" i="28"/>
  <c r="H489" i="28"/>
  <c r="H490" i="28"/>
  <c r="H491" i="28"/>
  <c r="H492" i="28"/>
  <c r="H493" i="28"/>
  <c r="H494" i="28"/>
  <c r="H495" i="28"/>
  <c r="H496" i="28"/>
  <c r="H497" i="28"/>
  <c r="H498" i="28"/>
  <c r="H499" i="28"/>
  <c r="H500" i="28"/>
  <c r="H501" i="28"/>
  <c r="H502" i="28"/>
  <c r="H503" i="28"/>
  <c r="H504" i="28"/>
  <c r="H505" i="28"/>
  <c r="H506" i="28"/>
  <c r="H507" i="28"/>
  <c r="H508" i="28"/>
  <c r="H509" i="28"/>
  <c r="H510" i="28"/>
  <c r="H511" i="28"/>
  <c r="H512" i="28"/>
  <c r="H513" i="28"/>
  <c r="H514" i="28"/>
  <c r="H515" i="28"/>
  <c r="H516" i="28"/>
  <c r="H517" i="28"/>
  <c r="H518" i="28"/>
  <c r="H519" i="28"/>
  <c r="H520" i="28"/>
  <c r="H521" i="28"/>
  <c r="H522" i="28"/>
  <c r="H523" i="28"/>
  <c r="H524" i="28"/>
  <c r="H525" i="28"/>
  <c r="H526" i="28"/>
  <c r="H527" i="28"/>
  <c r="H528" i="28"/>
  <c r="H529" i="28"/>
  <c r="H530" i="28"/>
  <c r="H531" i="28"/>
  <c r="H532" i="28"/>
  <c r="H533" i="28"/>
  <c r="H534" i="28"/>
  <c r="H535" i="28"/>
  <c r="H536" i="28"/>
  <c r="H537" i="28"/>
  <c r="H538" i="28"/>
  <c r="H539" i="28"/>
  <c r="H540" i="28"/>
  <c r="H541" i="28"/>
  <c r="H542" i="28"/>
  <c r="H543" i="28"/>
  <c r="H544" i="28"/>
  <c r="H545" i="28"/>
  <c r="H546" i="28"/>
  <c r="H547" i="28"/>
  <c r="H548" i="28"/>
  <c r="H549" i="28"/>
  <c r="H550" i="28"/>
  <c r="H551" i="28"/>
  <c r="H552" i="28"/>
  <c r="H553" i="28"/>
  <c r="H554" i="28"/>
  <c r="H555" i="28"/>
  <c r="H556" i="28"/>
  <c r="H557" i="28"/>
  <c r="H558" i="28"/>
  <c r="H559" i="28"/>
  <c r="H560" i="28"/>
  <c r="H561" i="28"/>
  <c r="H562" i="28"/>
  <c r="K562" i="28"/>
  <c r="U641" i="18"/>
  <c r="H563" i="28"/>
  <c r="H564" i="28"/>
  <c r="H565" i="28"/>
  <c r="H566" i="28"/>
  <c r="H567" i="28"/>
  <c r="H568" i="28"/>
  <c r="H569" i="28"/>
  <c r="H570" i="28"/>
  <c r="H571" i="28"/>
  <c r="H572" i="28"/>
  <c r="H573" i="28"/>
  <c r="H574" i="28"/>
  <c r="H575" i="28"/>
  <c r="H576" i="28"/>
  <c r="H577" i="28"/>
  <c r="H578" i="28"/>
  <c r="H579" i="28"/>
  <c r="H580" i="28"/>
  <c r="H581" i="28"/>
  <c r="H582" i="28"/>
  <c r="H583" i="28"/>
  <c r="H584" i="28"/>
  <c r="H585" i="28"/>
  <c r="H586" i="28"/>
  <c r="H587" i="28"/>
  <c r="H588" i="28"/>
  <c r="H589" i="28"/>
  <c r="H590" i="28"/>
  <c r="H591" i="28"/>
  <c r="H592" i="28"/>
  <c r="H593" i="28"/>
  <c r="H594" i="28"/>
  <c r="H595" i="28"/>
  <c r="H596" i="28"/>
  <c r="H597" i="28"/>
  <c r="H598" i="28"/>
  <c r="H599" i="28"/>
  <c r="H600" i="28"/>
  <c r="H601" i="28"/>
  <c r="H602" i="28"/>
  <c r="H603" i="28"/>
  <c r="H604" i="28"/>
  <c r="H605" i="28"/>
  <c r="H606" i="28"/>
  <c r="H607" i="28"/>
  <c r="H608" i="28"/>
  <c r="H609" i="28"/>
  <c r="H610" i="28"/>
  <c r="H611" i="28"/>
  <c r="H612" i="28"/>
  <c r="H613" i="28"/>
  <c r="H614" i="28"/>
  <c r="H615" i="28"/>
  <c r="H616" i="28"/>
  <c r="H617" i="28"/>
  <c r="H618" i="28"/>
  <c r="H619" i="28"/>
  <c r="H620" i="28"/>
  <c r="K620" i="28"/>
  <c r="U701" i="18"/>
  <c r="H621" i="28"/>
  <c r="H622" i="28"/>
  <c r="H623" i="28"/>
  <c r="H624" i="28"/>
  <c r="H625" i="28"/>
  <c r="H626" i="28"/>
  <c r="H627" i="28"/>
  <c r="H628" i="28"/>
  <c r="H629" i="28"/>
  <c r="H630" i="28"/>
  <c r="H631" i="28"/>
  <c r="H632" i="28"/>
  <c r="H633" i="28"/>
  <c r="H634" i="28"/>
  <c r="H635" i="28"/>
  <c r="H636" i="28"/>
  <c r="H637" i="28"/>
  <c r="H638" i="28"/>
  <c r="H639" i="28"/>
  <c r="H640" i="28"/>
  <c r="H641" i="28"/>
  <c r="H642" i="28"/>
  <c r="H643" i="28"/>
  <c r="H644" i="28"/>
  <c r="H645" i="28"/>
  <c r="H646" i="28"/>
  <c r="H647" i="28"/>
  <c r="H648" i="28"/>
  <c r="H649" i="28"/>
  <c r="H650" i="28"/>
  <c r="H651" i="28"/>
  <c r="H652" i="28"/>
  <c r="H653" i="28"/>
  <c r="H654" i="28"/>
  <c r="H655" i="28"/>
  <c r="H656" i="28"/>
  <c r="H657" i="28"/>
  <c r="H658" i="28"/>
  <c r="H659" i="28"/>
  <c r="H660" i="28"/>
  <c r="H661" i="28"/>
  <c r="H662" i="28"/>
  <c r="H663" i="28"/>
  <c r="H664" i="28"/>
  <c r="H665" i="28"/>
  <c r="H666" i="28"/>
  <c r="H667" i="28"/>
  <c r="H668" i="28"/>
  <c r="H669" i="28"/>
  <c r="H670" i="28"/>
  <c r="H671" i="28"/>
  <c r="H672" i="28"/>
  <c r="H673" i="28"/>
  <c r="H674" i="28"/>
  <c r="H675" i="28"/>
  <c r="H676" i="28"/>
  <c r="H677" i="28"/>
  <c r="H678" i="28"/>
  <c r="H679" i="28"/>
  <c r="H680" i="28"/>
  <c r="H681" i="28"/>
  <c r="H682" i="28"/>
  <c r="H683" i="28"/>
  <c r="H684" i="28"/>
  <c r="H685" i="28"/>
  <c r="H686" i="28"/>
  <c r="H687" i="28"/>
  <c r="H688" i="28"/>
  <c r="H689" i="28"/>
  <c r="H690" i="28"/>
  <c r="H691" i="28"/>
  <c r="H692" i="28"/>
  <c r="H693" i="28"/>
  <c r="H694" i="28"/>
  <c r="H695" i="28"/>
  <c r="H696" i="28"/>
  <c r="H697" i="28"/>
  <c r="H698" i="28"/>
  <c r="H699" i="28"/>
  <c r="H700" i="28"/>
  <c r="H701" i="28"/>
  <c r="H702" i="28"/>
  <c r="H703" i="28"/>
  <c r="H704" i="28"/>
  <c r="H705" i="28"/>
  <c r="H706" i="28"/>
  <c r="H707" i="28"/>
  <c r="H708" i="28"/>
  <c r="H709" i="28"/>
  <c r="H710" i="28"/>
  <c r="H711" i="28"/>
  <c r="H712" i="28"/>
  <c r="H713" i="28"/>
  <c r="H714" i="28"/>
  <c r="H715" i="28"/>
  <c r="H716" i="28"/>
  <c r="H717" i="28"/>
  <c r="H718" i="28"/>
  <c r="H719" i="28"/>
  <c r="H720" i="28"/>
  <c r="H721" i="28"/>
  <c r="H722" i="28"/>
  <c r="H723" i="28"/>
  <c r="H724" i="28"/>
  <c r="H725" i="28"/>
  <c r="H726" i="28"/>
  <c r="H727" i="28"/>
  <c r="H728" i="28"/>
  <c r="H729" i="28"/>
  <c r="H730" i="28"/>
  <c r="H731" i="28"/>
  <c r="H732" i="28"/>
  <c r="H733" i="28"/>
  <c r="H734" i="28"/>
  <c r="H735" i="28"/>
  <c r="K735" i="28"/>
  <c r="U814" i="18"/>
  <c r="H736" i="28"/>
  <c r="H737" i="28"/>
  <c r="H738" i="28"/>
  <c r="H739" i="28"/>
  <c r="H740" i="28"/>
  <c r="H741" i="28"/>
  <c r="H742" i="28"/>
  <c r="H743" i="28"/>
  <c r="H744" i="28"/>
  <c r="H745" i="28"/>
  <c r="H746" i="28"/>
  <c r="H747" i="28"/>
  <c r="H748" i="28"/>
  <c r="H749" i="28"/>
  <c r="H750" i="28"/>
  <c r="H751" i="28"/>
  <c r="H752" i="28"/>
  <c r="H753" i="28"/>
  <c r="H754" i="28"/>
  <c r="H755" i="28"/>
  <c r="H756" i="28"/>
  <c r="H757" i="28"/>
  <c r="H758" i="28"/>
  <c r="H759" i="28"/>
  <c r="H760" i="28"/>
  <c r="H761" i="28"/>
  <c r="H762" i="28"/>
  <c r="H763" i="28"/>
  <c r="H764" i="28"/>
  <c r="H765" i="28"/>
  <c r="H766" i="28"/>
  <c r="H767" i="28"/>
  <c r="H768" i="28"/>
  <c r="H769" i="28"/>
  <c r="H770" i="28"/>
  <c r="H771" i="28"/>
  <c r="H772" i="28"/>
  <c r="H773" i="28"/>
  <c r="H774" i="28"/>
  <c r="H775" i="28"/>
  <c r="H776" i="28"/>
  <c r="H777" i="28"/>
  <c r="H778" i="28"/>
  <c r="H779" i="28"/>
  <c r="H780" i="28"/>
  <c r="H781" i="28"/>
  <c r="H782" i="28"/>
  <c r="H783" i="28"/>
  <c r="H784" i="28"/>
  <c r="H785" i="28"/>
  <c r="H786" i="28"/>
  <c r="H787" i="28"/>
  <c r="H788" i="28"/>
  <c r="H789" i="28"/>
  <c r="H790" i="28"/>
  <c r="K790" i="28"/>
  <c r="U954" i="18"/>
  <c r="H791" i="28"/>
  <c r="K791" i="28"/>
  <c r="U955" i="18"/>
  <c r="H792" i="28"/>
  <c r="H793" i="28"/>
  <c r="H794" i="28"/>
  <c r="K794" i="28"/>
  <c r="U958" i="18"/>
  <c r="H795" i="28"/>
  <c r="K795" i="28"/>
  <c r="U960" i="18"/>
  <c r="H796" i="28"/>
  <c r="H797" i="28"/>
  <c r="H798" i="28"/>
  <c r="K798" i="28"/>
  <c r="U963" i="18"/>
  <c r="H799" i="28"/>
  <c r="K799" i="28"/>
  <c r="U964" i="18"/>
  <c r="H800" i="28"/>
  <c r="H801" i="28"/>
  <c r="H802" i="28"/>
  <c r="K802" i="28"/>
  <c r="U967" i="18"/>
  <c r="H803" i="28"/>
  <c r="K803" i="28"/>
  <c r="U968" i="18"/>
  <c r="H804" i="28"/>
  <c r="H805" i="28"/>
  <c r="H806" i="28"/>
  <c r="K806" i="28"/>
  <c r="U971" i="18"/>
  <c r="H807" i="28"/>
  <c r="K807" i="28"/>
  <c r="U972" i="18"/>
  <c r="H808" i="28"/>
  <c r="H809" i="28"/>
  <c r="H810" i="28"/>
  <c r="K810" i="28"/>
  <c r="U975" i="18"/>
  <c r="H811" i="28"/>
  <c r="K811" i="28"/>
  <c r="U976" i="18"/>
  <c r="H812" i="28"/>
  <c r="H813" i="28"/>
  <c r="H814" i="28"/>
  <c r="K814" i="28"/>
  <c r="U979" i="18"/>
  <c r="H815" i="28"/>
  <c r="K815" i="28"/>
  <c r="U980" i="18"/>
  <c r="H816" i="28"/>
  <c r="H817" i="28"/>
  <c r="H818" i="28"/>
  <c r="K818" i="28"/>
  <c r="U983" i="18"/>
  <c r="H819" i="28"/>
  <c r="K819" i="28"/>
  <c r="U984" i="18"/>
  <c r="H820" i="28"/>
  <c r="H821" i="28"/>
  <c r="H822" i="28"/>
  <c r="K822" i="28"/>
  <c r="U987" i="18"/>
  <c r="H823" i="28"/>
  <c r="K823" i="28"/>
  <c r="U988" i="18"/>
  <c r="H824" i="28"/>
  <c r="H825" i="28"/>
  <c r="H826" i="28"/>
  <c r="K826" i="28"/>
  <c r="U991" i="18"/>
  <c r="H827" i="28"/>
  <c r="K827" i="28"/>
  <c r="U992" i="18"/>
  <c r="H828" i="28"/>
  <c r="H829" i="28"/>
  <c r="H830" i="28"/>
  <c r="K830" i="28"/>
  <c r="U995" i="18"/>
  <c r="H831" i="28"/>
  <c r="K831" i="28"/>
  <c r="U996" i="18"/>
  <c r="H832" i="28"/>
  <c r="H833" i="28"/>
  <c r="H834" i="28"/>
  <c r="K834" i="28"/>
  <c r="U999" i="18"/>
  <c r="H835" i="28"/>
  <c r="K835" i="28"/>
  <c r="U1000" i="18"/>
  <c r="H836" i="28"/>
  <c r="H837" i="28"/>
  <c r="H838" i="28"/>
  <c r="K838" i="28"/>
  <c r="U1003" i="18"/>
  <c r="H839" i="28"/>
  <c r="K839" i="28"/>
  <c r="U1004" i="18"/>
  <c r="H840" i="28"/>
  <c r="H841" i="28"/>
  <c r="H842" i="28"/>
  <c r="K842" i="28"/>
  <c r="U1007" i="18"/>
  <c r="H247" i="28"/>
  <c r="K661" i="28"/>
  <c r="I661" i="28"/>
  <c r="J661" i="28"/>
  <c r="I247" i="28"/>
  <c r="K247" i="28"/>
  <c r="U325" i="18"/>
  <c r="I787" i="28"/>
  <c r="K787" i="28"/>
  <c r="U951" i="18"/>
  <c r="I783" i="28"/>
  <c r="K783" i="28"/>
  <c r="U947" i="18"/>
  <c r="I779" i="28"/>
  <c r="K779" i="28"/>
  <c r="U943" i="18"/>
  <c r="I775" i="28"/>
  <c r="K775" i="28"/>
  <c r="U854" i="18"/>
  <c r="I771" i="28"/>
  <c r="K771" i="28"/>
  <c r="U850" i="18"/>
  <c r="I767" i="28"/>
  <c r="K767" i="28"/>
  <c r="U846" i="18"/>
  <c r="I763" i="28"/>
  <c r="K763" i="28"/>
  <c r="U842" i="18"/>
  <c r="I759" i="28"/>
  <c r="K759" i="28"/>
  <c r="U838" i="18"/>
  <c r="I755" i="28"/>
  <c r="K755" i="28"/>
  <c r="U834" i="18"/>
  <c r="I751" i="28"/>
  <c r="K751" i="28"/>
  <c r="U830" i="18"/>
  <c r="I747" i="28"/>
  <c r="K747" i="28"/>
  <c r="U826" i="18"/>
  <c r="I743" i="28"/>
  <c r="K743" i="28"/>
  <c r="U822" i="18"/>
  <c r="I739" i="28"/>
  <c r="K739" i="28"/>
  <c r="U818" i="18"/>
  <c r="I731" i="28"/>
  <c r="K731" i="28"/>
  <c r="U810" i="18"/>
  <c r="I727" i="28"/>
  <c r="K727" i="28"/>
  <c r="U806" i="18"/>
  <c r="I723" i="28"/>
  <c r="K723" i="28"/>
  <c r="U802" i="18"/>
  <c r="I719" i="28"/>
  <c r="K719" i="28"/>
  <c r="U797" i="18"/>
  <c r="I715" i="28"/>
  <c r="K715" i="28"/>
  <c r="U793" i="18"/>
  <c r="I711" i="28"/>
  <c r="K711" i="28"/>
  <c r="U789" i="18"/>
  <c r="I707" i="28"/>
  <c r="K707" i="28"/>
  <c r="U785" i="18"/>
  <c r="I703" i="28"/>
  <c r="K703" i="28"/>
  <c r="U781" i="18"/>
  <c r="I699" i="28"/>
  <c r="K699" i="28"/>
  <c r="U777" i="18"/>
  <c r="I695" i="28"/>
  <c r="K695" i="28"/>
  <c r="U773" i="18"/>
  <c r="I691" i="28"/>
  <c r="K691" i="28"/>
  <c r="U769" i="18"/>
  <c r="I687" i="28"/>
  <c r="K687" i="28"/>
  <c r="U765" i="18"/>
  <c r="I683" i="28"/>
  <c r="K683" i="28"/>
  <c r="U761" i="18"/>
  <c r="I679" i="28"/>
  <c r="K679" i="28"/>
  <c r="U757" i="18"/>
  <c r="I675" i="28"/>
  <c r="K675" i="28"/>
  <c r="U753" i="18"/>
  <c r="I671" i="28"/>
  <c r="K671" i="28"/>
  <c r="U749" i="18"/>
  <c r="I667" i="28"/>
  <c r="K667" i="28"/>
  <c r="U745" i="18"/>
  <c r="I663" i="28"/>
  <c r="K663" i="28"/>
  <c r="U741" i="18"/>
  <c r="I659" i="28"/>
  <c r="K659" i="28"/>
  <c r="U737" i="18"/>
  <c r="I655" i="28"/>
  <c r="K655" i="28"/>
  <c r="U733" i="18"/>
  <c r="I651" i="28"/>
  <c r="K651" i="28"/>
  <c r="U729" i="18"/>
  <c r="I647" i="28"/>
  <c r="K647" i="28"/>
  <c r="U725" i="18"/>
  <c r="I643" i="28"/>
  <c r="K643" i="28"/>
  <c r="U721" i="18"/>
  <c r="I639" i="28"/>
  <c r="K639" i="28"/>
  <c r="U717" i="18"/>
  <c r="I635" i="28"/>
  <c r="K635" i="28"/>
  <c r="U713" i="18"/>
  <c r="I631" i="28"/>
  <c r="K631" i="28"/>
  <c r="U639" i="18"/>
  <c r="I627" i="28"/>
  <c r="K627" i="28"/>
  <c r="U710" i="18"/>
  <c r="I623" i="28"/>
  <c r="K623" i="28"/>
  <c r="U706" i="18"/>
  <c r="I619" i="28"/>
  <c r="K619" i="28"/>
  <c r="U699" i="18"/>
  <c r="I615" i="28"/>
  <c r="K615" i="28"/>
  <c r="U695" i="18"/>
  <c r="I611" i="28"/>
  <c r="K611" i="28"/>
  <c r="U691" i="18"/>
  <c r="I607" i="28"/>
  <c r="K607" i="28"/>
  <c r="U687" i="18"/>
  <c r="I603" i="28"/>
  <c r="K603" i="28"/>
  <c r="U683" i="18"/>
  <c r="I599" i="28"/>
  <c r="K599" i="28"/>
  <c r="U679" i="18"/>
  <c r="I595" i="28"/>
  <c r="K595" i="28"/>
  <c r="U675" i="18"/>
  <c r="I591" i="28"/>
  <c r="K591" i="28"/>
  <c r="U671" i="18"/>
  <c r="I587" i="28"/>
  <c r="K587" i="28"/>
  <c r="U667" i="18"/>
  <c r="I583" i="28"/>
  <c r="K583" i="28"/>
  <c r="U663" i="18"/>
  <c r="I579" i="28"/>
  <c r="K579" i="28"/>
  <c r="U659" i="18"/>
  <c r="I575" i="28"/>
  <c r="K575" i="28"/>
  <c r="U655" i="18"/>
  <c r="I571" i="28"/>
  <c r="K571" i="28"/>
  <c r="U650" i="18"/>
  <c r="I567" i="28"/>
  <c r="K567" i="28"/>
  <c r="U646" i="18"/>
  <c r="I563" i="28"/>
  <c r="U642" i="18"/>
  <c r="I559" i="28"/>
  <c r="K559" i="28"/>
  <c r="U637" i="18"/>
  <c r="I555" i="28"/>
  <c r="K555" i="28"/>
  <c r="U632" i="18"/>
  <c r="I551" i="28"/>
  <c r="K551" i="28"/>
  <c r="U628" i="18"/>
  <c r="I547" i="28"/>
  <c r="K547" i="28"/>
  <c r="U624" i="18"/>
  <c r="I543" i="28"/>
  <c r="K543" i="28"/>
  <c r="U620" i="18"/>
  <c r="I539" i="28"/>
  <c r="K539" i="28"/>
  <c r="U616" i="18"/>
  <c r="I535" i="28"/>
  <c r="K535" i="28"/>
  <c r="U612" i="18"/>
  <c r="I531" i="28"/>
  <c r="K531" i="28"/>
  <c r="U608" i="18"/>
  <c r="I527" i="28"/>
  <c r="K527" i="28"/>
  <c r="U604" i="18"/>
  <c r="I523" i="28"/>
  <c r="K523" i="28"/>
  <c r="U600" i="18"/>
  <c r="I519" i="28"/>
  <c r="K519" i="28"/>
  <c r="U596" i="18"/>
  <c r="I515" i="28"/>
  <c r="K515" i="28"/>
  <c r="U592" i="18"/>
  <c r="I511" i="28"/>
  <c r="K511" i="28"/>
  <c r="U588" i="18"/>
  <c r="I507" i="28"/>
  <c r="K507" i="28"/>
  <c r="U583" i="18"/>
  <c r="I503" i="28"/>
  <c r="K503" i="28"/>
  <c r="U579" i="18"/>
  <c r="I499" i="28"/>
  <c r="K499" i="28"/>
  <c r="U575" i="18"/>
  <c r="I495" i="28"/>
  <c r="K495" i="28"/>
  <c r="U571" i="18"/>
  <c r="I491" i="28"/>
  <c r="K491" i="28"/>
  <c r="U567" i="18"/>
  <c r="I487" i="28"/>
  <c r="K487" i="28"/>
  <c r="U563" i="18"/>
  <c r="I483" i="28"/>
  <c r="K483" i="28"/>
  <c r="U559" i="18"/>
  <c r="I479" i="28"/>
  <c r="K479" i="28"/>
  <c r="U556" i="18"/>
  <c r="I475" i="28"/>
  <c r="K475" i="28"/>
  <c r="U551" i="18"/>
  <c r="I471" i="28"/>
  <c r="K471" i="28"/>
  <c r="U547" i="18"/>
  <c r="I467" i="28"/>
  <c r="K467" i="28"/>
  <c r="U543" i="18"/>
  <c r="I463" i="28"/>
  <c r="K463" i="28"/>
  <c r="U539" i="18"/>
  <c r="I459" i="28"/>
  <c r="K459" i="28"/>
  <c r="U535" i="18"/>
  <c r="I455" i="28"/>
  <c r="K455" i="28"/>
  <c r="U531" i="18"/>
  <c r="I451" i="28"/>
  <c r="K451" i="28"/>
  <c r="U527" i="18"/>
  <c r="I447" i="28"/>
  <c r="K447" i="28"/>
  <c r="U523" i="18"/>
  <c r="I443" i="28"/>
  <c r="K443" i="28"/>
  <c r="U519" i="18"/>
  <c r="I439" i="28"/>
  <c r="K439" i="28"/>
  <c r="U515" i="18"/>
  <c r="I435" i="28"/>
  <c r="K435" i="28"/>
  <c r="U511" i="18"/>
  <c r="I431" i="28"/>
  <c r="K431" i="28"/>
  <c r="U507" i="18"/>
  <c r="I427" i="28"/>
  <c r="K427" i="28"/>
  <c r="U503" i="18"/>
  <c r="I423" i="28"/>
  <c r="K423" i="28"/>
  <c r="U499" i="18"/>
  <c r="I419" i="28"/>
  <c r="K419" i="28"/>
  <c r="U495" i="18"/>
  <c r="I415" i="28"/>
  <c r="K415" i="28"/>
  <c r="U491" i="18"/>
  <c r="I411" i="28"/>
  <c r="K411" i="28"/>
  <c r="U487" i="18"/>
  <c r="I407" i="28"/>
  <c r="K407" i="28"/>
  <c r="U483" i="18"/>
  <c r="I403" i="28"/>
  <c r="K403" i="28"/>
  <c r="U479" i="18"/>
  <c r="I399" i="28"/>
  <c r="K399" i="28"/>
  <c r="U477" i="18"/>
  <c r="I395" i="28"/>
  <c r="K395" i="28"/>
  <c r="U473" i="18"/>
  <c r="I391" i="28"/>
  <c r="K391" i="28"/>
  <c r="U469" i="18"/>
  <c r="I387" i="28"/>
  <c r="K387" i="28"/>
  <c r="U465" i="18"/>
  <c r="I383" i="28"/>
  <c r="K383" i="28"/>
  <c r="U461" i="18"/>
  <c r="I379" i="28"/>
  <c r="K379" i="28"/>
  <c r="U457" i="18"/>
  <c r="I375" i="28"/>
  <c r="K375" i="28"/>
  <c r="U453" i="18"/>
  <c r="I371" i="28"/>
  <c r="K371" i="28"/>
  <c r="U449" i="18"/>
  <c r="I367" i="28"/>
  <c r="K367" i="28"/>
  <c r="U445" i="18"/>
  <c r="I363" i="28"/>
  <c r="K363" i="28"/>
  <c r="U441" i="18"/>
  <c r="I359" i="28"/>
  <c r="K359" i="28"/>
  <c r="U437" i="18"/>
  <c r="I355" i="28"/>
  <c r="K355" i="28"/>
  <c r="U433" i="18"/>
  <c r="I351" i="28"/>
  <c r="K351" i="28"/>
  <c r="U429" i="18"/>
  <c r="I347" i="28"/>
  <c r="K347" i="28"/>
  <c r="U425" i="18"/>
  <c r="I343" i="28"/>
  <c r="K343" i="28"/>
  <c r="U421" i="18"/>
  <c r="I339" i="28"/>
  <c r="K339" i="28"/>
  <c r="U417" i="18"/>
  <c r="I335" i="28"/>
  <c r="K335" i="28"/>
  <c r="U413" i="18"/>
  <c r="I331" i="28"/>
  <c r="K331" i="28"/>
  <c r="U409" i="18"/>
  <c r="I327" i="28"/>
  <c r="K327" i="28"/>
  <c r="U405" i="18"/>
  <c r="I323" i="28"/>
  <c r="K323" i="28"/>
  <c r="U401" i="18"/>
  <c r="I319" i="28"/>
  <c r="K319" i="28"/>
  <c r="U397" i="18"/>
  <c r="I315" i="28"/>
  <c r="K315" i="28"/>
  <c r="U393" i="18"/>
  <c r="I311" i="28"/>
  <c r="K311" i="28"/>
  <c r="U389" i="18"/>
  <c r="I307" i="28"/>
  <c r="K307" i="28"/>
  <c r="U385" i="18"/>
  <c r="I303" i="28"/>
  <c r="K303" i="28"/>
  <c r="U381" i="18"/>
  <c r="I299" i="28"/>
  <c r="K299" i="28"/>
  <c r="U377" i="18"/>
  <c r="I295" i="28"/>
  <c r="K295" i="28"/>
  <c r="U373" i="18"/>
  <c r="I291" i="28"/>
  <c r="K291" i="28"/>
  <c r="U369" i="18"/>
  <c r="I287" i="28"/>
  <c r="K287" i="28"/>
  <c r="U365" i="18"/>
  <c r="I283" i="28"/>
  <c r="K283" i="28"/>
  <c r="U361" i="18"/>
  <c r="I279" i="28"/>
  <c r="K279" i="28"/>
  <c r="U357" i="18"/>
  <c r="I275" i="28"/>
  <c r="K275" i="28"/>
  <c r="U353" i="18"/>
  <c r="I271" i="28"/>
  <c r="K271" i="28"/>
  <c r="U349" i="18"/>
  <c r="I267" i="28"/>
  <c r="K267" i="28"/>
  <c r="U345" i="18"/>
  <c r="I263" i="28"/>
  <c r="K263" i="28"/>
  <c r="U341" i="18"/>
  <c r="I259" i="28"/>
  <c r="K259" i="28"/>
  <c r="U337" i="18"/>
  <c r="I255" i="28"/>
  <c r="K255" i="28"/>
  <c r="U333" i="18"/>
  <c r="I251" i="28"/>
  <c r="K251" i="28"/>
  <c r="U329" i="18"/>
  <c r="I558" i="28"/>
  <c r="K558" i="28"/>
  <c r="U635" i="18"/>
  <c r="I554" i="28"/>
  <c r="K554" i="28"/>
  <c r="U631" i="18"/>
  <c r="I550" i="28"/>
  <c r="K550" i="28"/>
  <c r="U627" i="18"/>
  <c r="I546" i="28"/>
  <c r="K546" i="28"/>
  <c r="U623" i="18"/>
  <c r="I542" i="28"/>
  <c r="K542" i="28"/>
  <c r="U619" i="18"/>
  <c r="I538" i="28"/>
  <c r="K538" i="28"/>
  <c r="U615" i="18"/>
  <c r="I534" i="28"/>
  <c r="K534" i="28"/>
  <c r="U611" i="18"/>
  <c r="I530" i="28"/>
  <c r="K530" i="28"/>
  <c r="U607" i="18"/>
  <c r="I526" i="28"/>
  <c r="K526" i="28"/>
  <c r="U603" i="18"/>
  <c r="I522" i="28"/>
  <c r="K522" i="28"/>
  <c r="U599" i="18"/>
  <c r="I518" i="28"/>
  <c r="K518" i="28"/>
  <c r="U595" i="18"/>
  <c r="I514" i="28"/>
  <c r="K514" i="28"/>
  <c r="U591" i="18"/>
  <c r="I510" i="28"/>
  <c r="K510" i="28"/>
  <c r="U587" i="18"/>
  <c r="I506" i="28"/>
  <c r="K506" i="28"/>
  <c r="U582" i="18"/>
  <c r="I502" i="28"/>
  <c r="K502" i="28"/>
  <c r="U578" i="18"/>
  <c r="I498" i="28"/>
  <c r="K498" i="28"/>
  <c r="U574" i="18"/>
  <c r="I494" i="28"/>
  <c r="K494" i="28"/>
  <c r="U570" i="18"/>
  <c r="I490" i="28"/>
  <c r="K490" i="28"/>
  <c r="U566" i="18"/>
  <c r="I486" i="28"/>
  <c r="K486" i="28"/>
  <c r="U562" i="18"/>
  <c r="I482" i="28"/>
  <c r="K482" i="28"/>
  <c r="U558" i="18"/>
  <c r="I478" i="28"/>
  <c r="K478" i="28"/>
  <c r="U554" i="18"/>
  <c r="I474" i="28"/>
  <c r="K474" i="28"/>
  <c r="U550" i="18"/>
  <c r="I470" i="28"/>
  <c r="K470" i="28"/>
  <c r="U546" i="18"/>
  <c r="I466" i="28"/>
  <c r="K466" i="28"/>
  <c r="U542" i="18"/>
  <c r="I462" i="28"/>
  <c r="K462" i="28"/>
  <c r="U538" i="18"/>
  <c r="I458" i="28"/>
  <c r="K458" i="28"/>
  <c r="U534" i="18"/>
  <c r="I454" i="28"/>
  <c r="K454" i="28"/>
  <c r="U530" i="18"/>
  <c r="I450" i="28"/>
  <c r="K450" i="28"/>
  <c r="U526" i="18"/>
  <c r="I446" i="28"/>
  <c r="K446" i="28"/>
  <c r="U522" i="18"/>
  <c r="I442" i="28"/>
  <c r="K442" i="28"/>
  <c r="U518" i="18"/>
  <c r="I438" i="28"/>
  <c r="K438" i="28"/>
  <c r="U514" i="18"/>
  <c r="I434" i="28"/>
  <c r="K434" i="28"/>
  <c r="U510" i="18"/>
  <c r="I430" i="28"/>
  <c r="K430" i="28"/>
  <c r="U506" i="18"/>
  <c r="I426" i="28"/>
  <c r="K426" i="28"/>
  <c r="U502" i="18"/>
  <c r="I422" i="28"/>
  <c r="K422" i="28"/>
  <c r="U498" i="18"/>
  <c r="I418" i="28"/>
  <c r="K418" i="28"/>
  <c r="U494" i="18"/>
  <c r="I414" i="28"/>
  <c r="K414" i="28"/>
  <c r="U490" i="18"/>
  <c r="I410" i="28"/>
  <c r="K410" i="28"/>
  <c r="U486" i="18"/>
  <c r="I406" i="28"/>
  <c r="K406" i="28"/>
  <c r="U482" i="18"/>
  <c r="I402" i="28"/>
  <c r="K402" i="28"/>
  <c r="U264" i="18"/>
  <c r="I398" i="28"/>
  <c r="K398" i="28"/>
  <c r="U476" i="18"/>
  <c r="I394" i="28"/>
  <c r="K394" i="28"/>
  <c r="U472" i="18"/>
  <c r="I390" i="28"/>
  <c r="K390" i="28"/>
  <c r="U468" i="18"/>
  <c r="I386" i="28"/>
  <c r="K386" i="28"/>
  <c r="U464" i="18"/>
  <c r="I382" i="28"/>
  <c r="K382" i="28"/>
  <c r="U460" i="18"/>
  <c r="I378" i="28"/>
  <c r="K378" i="28"/>
  <c r="U456" i="18"/>
  <c r="I374" i="28"/>
  <c r="K374" i="28"/>
  <c r="U452" i="18"/>
  <c r="I370" i="28"/>
  <c r="K370" i="28"/>
  <c r="U448" i="18"/>
  <c r="I366" i="28"/>
  <c r="K366" i="28"/>
  <c r="U444" i="18"/>
  <c r="I362" i="28"/>
  <c r="K362" i="28"/>
  <c r="U440" i="18"/>
  <c r="I358" i="28"/>
  <c r="K358" i="28"/>
  <c r="U436" i="18"/>
  <c r="I354" i="28"/>
  <c r="K354" i="28"/>
  <c r="U432" i="18"/>
  <c r="I350" i="28"/>
  <c r="K350" i="28"/>
  <c r="U428" i="18"/>
  <c r="I346" i="28"/>
  <c r="K346" i="28"/>
  <c r="U424" i="18"/>
  <c r="I342" i="28"/>
  <c r="K342" i="28"/>
  <c r="U420" i="18"/>
  <c r="I338" i="28"/>
  <c r="K338" i="28"/>
  <c r="U416" i="18"/>
  <c r="I334" i="28"/>
  <c r="K334" i="28"/>
  <c r="U412" i="18"/>
  <c r="I330" i="28"/>
  <c r="K330" i="28"/>
  <c r="U408" i="18"/>
  <c r="I326" i="28"/>
  <c r="K326" i="28"/>
  <c r="U404" i="18"/>
  <c r="I322" i="28"/>
  <c r="K322" i="28"/>
  <c r="U400" i="18"/>
  <c r="I318" i="28"/>
  <c r="K318" i="28"/>
  <c r="U396" i="18"/>
  <c r="I314" i="28"/>
  <c r="K314" i="28"/>
  <c r="U392" i="18"/>
  <c r="I310" i="28"/>
  <c r="K310" i="28"/>
  <c r="U388" i="18"/>
  <c r="I306" i="28"/>
  <c r="K306" i="28"/>
  <c r="U384" i="18"/>
  <c r="I302" i="28"/>
  <c r="K302" i="28"/>
  <c r="U380" i="18"/>
  <c r="I298" i="28"/>
  <c r="K298" i="28"/>
  <c r="U376" i="18"/>
  <c r="I294" i="28"/>
  <c r="K294" i="28"/>
  <c r="U372" i="18"/>
  <c r="I290" i="28"/>
  <c r="K290" i="28"/>
  <c r="U368" i="18"/>
  <c r="I286" i="28"/>
  <c r="K286" i="28"/>
  <c r="U364" i="18"/>
  <c r="I282" i="28"/>
  <c r="K282" i="28"/>
  <c r="U360" i="18"/>
  <c r="I278" i="28"/>
  <c r="K278" i="28"/>
  <c r="U356" i="18"/>
  <c r="I274" i="28"/>
  <c r="K274" i="28"/>
  <c r="U352" i="18"/>
  <c r="I270" i="28"/>
  <c r="K270" i="28"/>
  <c r="U348" i="18"/>
  <c r="I266" i="28"/>
  <c r="K266" i="28"/>
  <c r="U344" i="18"/>
  <c r="I262" i="28"/>
  <c r="K262" i="28"/>
  <c r="U340" i="18"/>
  <c r="I258" i="28"/>
  <c r="K258" i="28"/>
  <c r="U336" i="18"/>
  <c r="I254" i="28"/>
  <c r="K254" i="28"/>
  <c r="U332" i="18"/>
  <c r="I250" i="28"/>
  <c r="K250" i="28"/>
  <c r="U328" i="18"/>
  <c r="I786" i="28"/>
  <c r="K786" i="28"/>
  <c r="U950" i="18"/>
  <c r="I782" i="28"/>
  <c r="K782" i="28"/>
  <c r="U946" i="18"/>
  <c r="I778" i="28"/>
  <c r="K778" i="28"/>
  <c r="U942" i="18"/>
  <c r="I774" i="28"/>
  <c r="K774" i="28"/>
  <c r="U853" i="18"/>
  <c r="I770" i="28"/>
  <c r="K770" i="28"/>
  <c r="U849" i="18"/>
  <c r="I766" i="28"/>
  <c r="K766" i="28"/>
  <c r="U845" i="18"/>
  <c r="I762" i="28"/>
  <c r="K762" i="28"/>
  <c r="U841" i="18"/>
  <c r="I758" i="28"/>
  <c r="K758" i="28"/>
  <c r="U837" i="18"/>
  <c r="I754" i="28"/>
  <c r="K754" i="28"/>
  <c r="U833" i="18"/>
  <c r="I750" i="28"/>
  <c r="K750" i="28"/>
  <c r="U829" i="18"/>
  <c r="I746" i="28"/>
  <c r="K746" i="28"/>
  <c r="U825" i="18"/>
  <c r="I742" i="28"/>
  <c r="K742" i="28"/>
  <c r="U821" i="18"/>
  <c r="I738" i="28"/>
  <c r="K738" i="28"/>
  <c r="U817" i="18"/>
  <c r="I734" i="28"/>
  <c r="K734" i="28"/>
  <c r="U813" i="18"/>
  <c r="I730" i="28"/>
  <c r="K730" i="28"/>
  <c r="U809" i="18"/>
  <c r="I722" i="28"/>
  <c r="K722" i="28"/>
  <c r="U801" i="18"/>
  <c r="I718" i="28"/>
  <c r="K718" i="28"/>
  <c r="U796" i="18"/>
  <c r="I714" i="28"/>
  <c r="J714" i="28"/>
  <c r="T792" i="18"/>
  <c r="V792" i="18"/>
  <c r="K714" i="28"/>
  <c r="U792" i="18"/>
  <c r="I710" i="28"/>
  <c r="K710" i="28"/>
  <c r="U788" i="18"/>
  <c r="I706" i="28"/>
  <c r="K706" i="28"/>
  <c r="U784" i="18"/>
  <c r="I702" i="28"/>
  <c r="K702" i="28"/>
  <c r="U780" i="18"/>
  <c r="I698" i="28"/>
  <c r="J698" i="28"/>
  <c r="T776" i="18"/>
  <c r="V776" i="18"/>
  <c r="K698" i="28"/>
  <c r="U776" i="18"/>
  <c r="I694" i="28"/>
  <c r="K694" i="28"/>
  <c r="U772" i="18"/>
  <c r="I690" i="28"/>
  <c r="K690" i="28"/>
  <c r="U768" i="18"/>
  <c r="I686" i="28"/>
  <c r="K686" i="28"/>
  <c r="U764" i="18"/>
  <c r="I682" i="28"/>
  <c r="J682" i="28"/>
  <c r="T760" i="18"/>
  <c r="V760" i="18"/>
  <c r="K682" i="28"/>
  <c r="U760" i="18"/>
  <c r="I678" i="28"/>
  <c r="K678" i="28"/>
  <c r="U756" i="18"/>
  <c r="I674" i="28"/>
  <c r="K674" i="28"/>
  <c r="U752" i="18"/>
  <c r="I670" i="28"/>
  <c r="K670" i="28"/>
  <c r="U748" i="18"/>
  <c r="I666" i="28"/>
  <c r="J666" i="28"/>
  <c r="T744" i="18"/>
  <c r="V744" i="18"/>
  <c r="K666" i="28"/>
  <c r="U744" i="18"/>
  <c r="I662" i="28"/>
  <c r="K662" i="28"/>
  <c r="U740" i="18"/>
  <c r="I658" i="28"/>
  <c r="K658" i="28"/>
  <c r="U736" i="18"/>
  <c r="I654" i="28"/>
  <c r="K654" i="28"/>
  <c r="U732" i="18"/>
  <c r="I650" i="28"/>
  <c r="J650" i="28"/>
  <c r="T728" i="18"/>
  <c r="V728" i="18"/>
  <c r="K650" i="28"/>
  <c r="U728" i="18"/>
  <c r="I646" i="28"/>
  <c r="K646" i="28"/>
  <c r="U724" i="18"/>
  <c r="I642" i="28"/>
  <c r="K642" i="28"/>
  <c r="U720" i="18"/>
  <c r="I638" i="28"/>
  <c r="K638" i="28"/>
  <c r="U716" i="18"/>
  <c r="I634" i="28"/>
  <c r="J634" i="28"/>
  <c r="K634" i="28"/>
  <c r="U712" i="18"/>
  <c r="I630" i="28"/>
  <c r="K630" i="28"/>
  <c r="U636" i="18"/>
  <c r="I626" i="28"/>
  <c r="K626" i="28"/>
  <c r="U709" i="18"/>
  <c r="I622" i="28"/>
  <c r="K622" i="28"/>
  <c r="U704" i="18"/>
  <c r="I618" i="28"/>
  <c r="J618" i="28"/>
  <c r="T698" i="18"/>
  <c r="V698" i="18"/>
  <c r="K618" i="28"/>
  <c r="U698" i="18"/>
  <c r="I614" i="28"/>
  <c r="K614" i="28"/>
  <c r="U694" i="18"/>
  <c r="I610" i="28"/>
  <c r="K610" i="28"/>
  <c r="U690" i="18"/>
  <c r="I606" i="28"/>
  <c r="K606" i="28"/>
  <c r="U686" i="18"/>
  <c r="I602" i="28"/>
  <c r="K602" i="28"/>
  <c r="U682" i="18"/>
  <c r="I598" i="28"/>
  <c r="K598" i="28"/>
  <c r="U678" i="18"/>
  <c r="I594" i="28"/>
  <c r="K594" i="28"/>
  <c r="U674" i="18"/>
  <c r="I590" i="28"/>
  <c r="K590" i="28"/>
  <c r="U670" i="18"/>
  <c r="I586" i="28"/>
  <c r="J586" i="28"/>
  <c r="T666" i="18"/>
  <c r="V666" i="18"/>
  <c r="K586" i="28"/>
  <c r="U666" i="18"/>
  <c r="I582" i="28"/>
  <c r="K582" i="28"/>
  <c r="U662" i="18"/>
  <c r="I578" i="28"/>
  <c r="K578" i="28"/>
  <c r="U658" i="18"/>
  <c r="I574" i="28"/>
  <c r="K574" i="28"/>
  <c r="U654" i="18"/>
  <c r="I570" i="28"/>
  <c r="K570" i="28"/>
  <c r="U649" i="18"/>
  <c r="I566" i="28"/>
  <c r="K566" i="28"/>
  <c r="U645" i="18"/>
  <c r="I841" i="28"/>
  <c r="K841" i="28"/>
  <c r="U1006" i="18"/>
  <c r="I837" i="28"/>
  <c r="K837" i="28"/>
  <c r="U1002" i="18"/>
  <c r="I833" i="28"/>
  <c r="K833" i="28"/>
  <c r="U998" i="18"/>
  <c r="I829" i="28"/>
  <c r="K829" i="28"/>
  <c r="U994" i="18"/>
  <c r="I825" i="28"/>
  <c r="K825" i="28"/>
  <c r="U990" i="18"/>
  <c r="I821" i="28"/>
  <c r="K821" i="28"/>
  <c r="U986" i="18"/>
  <c r="I817" i="28"/>
  <c r="K817" i="28"/>
  <c r="U982" i="18"/>
  <c r="I813" i="28"/>
  <c r="K813" i="28"/>
  <c r="U978" i="18"/>
  <c r="I809" i="28"/>
  <c r="K809" i="28"/>
  <c r="U974" i="18"/>
  <c r="I805" i="28"/>
  <c r="K805" i="28"/>
  <c r="U970" i="18"/>
  <c r="I801" i="28"/>
  <c r="K801" i="28"/>
  <c r="U966" i="18"/>
  <c r="I797" i="28"/>
  <c r="K797" i="28"/>
  <c r="U962" i="18"/>
  <c r="I793" i="28"/>
  <c r="K793" i="28"/>
  <c r="U957" i="18"/>
  <c r="I789" i="28"/>
  <c r="K789" i="28"/>
  <c r="U953" i="18"/>
  <c r="I785" i="28"/>
  <c r="K785" i="28"/>
  <c r="U949" i="18"/>
  <c r="I781" i="28"/>
  <c r="K781" i="28"/>
  <c r="U945" i="18"/>
  <c r="I777" i="28"/>
  <c r="K777" i="28"/>
  <c r="U856" i="18"/>
  <c r="I773" i="28"/>
  <c r="K773" i="28"/>
  <c r="U852" i="18"/>
  <c r="I769" i="28"/>
  <c r="K769" i="28"/>
  <c r="U848" i="18"/>
  <c r="I765" i="28"/>
  <c r="K765" i="28"/>
  <c r="U844" i="18"/>
  <c r="I761" i="28"/>
  <c r="K761" i="28"/>
  <c r="U840" i="18"/>
  <c r="I757" i="28"/>
  <c r="K757" i="28"/>
  <c r="U836" i="18"/>
  <c r="I753" i="28"/>
  <c r="K753" i="28"/>
  <c r="U832" i="18"/>
  <c r="I749" i="28"/>
  <c r="K749" i="28"/>
  <c r="U828" i="18"/>
  <c r="I745" i="28"/>
  <c r="K745" i="28"/>
  <c r="U824" i="18"/>
  <c r="I741" i="28"/>
  <c r="K741" i="28"/>
  <c r="U820" i="18"/>
  <c r="I737" i="28"/>
  <c r="K737" i="28"/>
  <c r="U816" i="18"/>
  <c r="I733" i="28"/>
  <c r="K733" i="28"/>
  <c r="U812" i="18"/>
  <c r="I729" i="28"/>
  <c r="K729" i="28"/>
  <c r="U808" i="18"/>
  <c r="I725" i="28"/>
  <c r="K725" i="28"/>
  <c r="U804" i="18"/>
  <c r="I721" i="28"/>
  <c r="K721" i="28"/>
  <c r="U799" i="18"/>
  <c r="I717" i="28"/>
  <c r="K717" i="28"/>
  <c r="U795" i="18"/>
  <c r="I713" i="28"/>
  <c r="K713" i="28"/>
  <c r="U791" i="18"/>
  <c r="I709" i="28"/>
  <c r="K709" i="28"/>
  <c r="U787" i="18"/>
  <c r="I705" i="28"/>
  <c r="K705" i="28"/>
  <c r="U783" i="18"/>
  <c r="I701" i="28"/>
  <c r="K701" i="28"/>
  <c r="U779" i="18"/>
  <c r="I697" i="28"/>
  <c r="K697" i="28"/>
  <c r="U775" i="18"/>
  <c r="I693" i="28"/>
  <c r="K693" i="28"/>
  <c r="U771" i="18"/>
  <c r="I689" i="28"/>
  <c r="K689" i="28"/>
  <c r="U767" i="18"/>
  <c r="I685" i="28"/>
  <c r="K685" i="28"/>
  <c r="U763" i="18"/>
  <c r="I681" i="28"/>
  <c r="K681" i="28"/>
  <c r="U759" i="18"/>
  <c r="I677" i="28"/>
  <c r="K677" i="28"/>
  <c r="U755" i="18"/>
  <c r="I673" i="28"/>
  <c r="K673" i="28"/>
  <c r="U751" i="18"/>
  <c r="I669" i="28"/>
  <c r="K669" i="28"/>
  <c r="U747" i="18"/>
  <c r="I665" i="28"/>
  <c r="K665" i="28"/>
  <c r="U743" i="18"/>
  <c r="U739" i="18"/>
  <c r="I657" i="28"/>
  <c r="J657" i="28"/>
  <c r="T735" i="18"/>
  <c r="V735" i="18"/>
  <c r="K657" i="28"/>
  <c r="U735" i="18"/>
  <c r="I653" i="28"/>
  <c r="J653" i="28"/>
  <c r="T731" i="18"/>
  <c r="V731" i="18"/>
  <c r="K653" i="28"/>
  <c r="U731" i="18"/>
  <c r="I649" i="28"/>
  <c r="J649" i="28"/>
  <c r="T727" i="18"/>
  <c r="V727" i="18"/>
  <c r="K649" i="28"/>
  <c r="U727" i="18"/>
  <c r="I645" i="28"/>
  <c r="J645" i="28"/>
  <c r="K645" i="28"/>
  <c r="U723" i="18"/>
  <c r="I641" i="28"/>
  <c r="J641" i="28"/>
  <c r="K641" i="28"/>
  <c r="U719" i="18"/>
  <c r="I637" i="28"/>
  <c r="J637" i="28"/>
  <c r="T715" i="18"/>
  <c r="V715" i="18"/>
  <c r="K637" i="28"/>
  <c r="U715" i="18"/>
  <c r="I633" i="28"/>
  <c r="J633" i="28"/>
  <c r="T700" i="18"/>
  <c r="V700" i="18"/>
  <c r="K633" i="28"/>
  <c r="U700" i="18"/>
  <c r="I629" i="28"/>
  <c r="J629" i="28"/>
  <c r="T585" i="18"/>
  <c r="V585" i="18"/>
  <c r="K629" i="28"/>
  <c r="U585" i="18"/>
  <c r="I625" i="28"/>
  <c r="J625" i="28"/>
  <c r="T708" i="18"/>
  <c r="V708" i="18"/>
  <c r="K625" i="28"/>
  <c r="U708" i="18"/>
  <c r="I621" i="28"/>
  <c r="K621" i="28"/>
  <c r="U702" i="18"/>
  <c r="I617" i="28"/>
  <c r="J617" i="28"/>
  <c r="T697" i="18"/>
  <c r="V697" i="18"/>
  <c r="K617" i="28"/>
  <c r="U697" i="18"/>
  <c r="I613" i="28"/>
  <c r="J613" i="28"/>
  <c r="T693" i="18"/>
  <c r="V693" i="18"/>
  <c r="K613" i="28"/>
  <c r="U693" i="18"/>
  <c r="I609" i="28"/>
  <c r="J609" i="28"/>
  <c r="T689" i="18"/>
  <c r="V689" i="18"/>
  <c r="K609" i="28"/>
  <c r="U689" i="18"/>
  <c r="I605" i="28"/>
  <c r="J605" i="28"/>
  <c r="T685" i="18"/>
  <c r="V685" i="18"/>
  <c r="K605" i="28"/>
  <c r="U685" i="18"/>
  <c r="I601" i="28"/>
  <c r="J601" i="28"/>
  <c r="T681" i="18"/>
  <c r="V681" i="18"/>
  <c r="K601" i="28"/>
  <c r="U681" i="18"/>
  <c r="I597" i="28"/>
  <c r="J597" i="28"/>
  <c r="T677" i="18"/>
  <c r="V677" i="18"/>
  <c r="K597" i="28"/>
  <c r="U677" i="18"/>
  <c r="I593" i="28"/>
  <c r="J593" i="28"/>
  <c r="T673" i="18"/>
  <c r="V673" i="18"/>
  <c r="K593" i="28"/>
  <c r="U673" i="18"/>
  <c r="I589" i="28"/>
  <c r="J589" i="28"/>
  <c r="T669" i="18"/>
  <c r="V669" i="18"/>
  <c r="K589" i="28"/>
  <c r="U669" i="18"/>
  <c r="I585" i="28"/>
  <c r="J585" i="28"/>
  <c r="K585" i="28"/>
  <c r="U665" i="18"/>
  <c r="I581" i="28"/>
  <c r="K581" i="28"/>
  <c r="U661" i="18"/>
  <c r="I577" i="28"/>
  <c r="J577" i="28"/>
  <c r="T657" i="18"/>
  <c r="V657" i="18"/>
  <c r="K577" i="28"/>
  <c r="U657" i="18"/>
  <c r="I573" i="28"/>
  <c r="J573" i="28"/>
  <c r="T653" i="18"/>
  <c r="V653" i="18"/>
  <c r="K573" i="28"/>
  <c r="U653" i="18"/>
  <c r="I569" i="28"/>
  <c r="J569" i="28"/>
  <c r="T648" i="18"/>
  <c r="V648" i="18"/>
  <c r="K569" i="28"/>
  <c r="U648" i="18"/>
  <c r="I565" i="28"/>
  <c r="J565" i="28"/>
  <c r="T644" i="18"/>
  <c r="V644" i="18"/>
  <c r="K565" i="28"/>
  <c r="U644" i="18"/>
  <c r="I561" i="28"/>
  <c r="J561" i="28"/>
  <c r="T640" i="18"/>
  <c r="V640" i="18"/>
  <c r="K561" i="28"/>
  <c r="U640" i="18"/>
  <c r="I557" i="28"/>
  <c r="J557" i="28"/>
  <c r="T634" i="18"/>
  <c r="V634" i="18"/>
  <c r="K557" i="28"/>
  <c r="U634" i="18"/>
  <c r="I553" i="28"/>
  <c r="J553" i="28"/>
  <c r="T630" i="18"/>
  <c r="V630" i="18"/>
  <c r="K553" i="28"/>
  <c r="U630" i="18"/>
  <c r="I549" i="28"/>
  <c r="J549" i="28"/>
  <c r="T626" i="18"/>
  <c r="V626" i="18"/>
  <c r="K549" i="28"/>
  <c r="U626" i="18"/>
  <c r="I545" i="28"/>
  <c r="J545" i="28"/>
  <c r="T622" i="18"/>
  <c r="V622" i="18"/>
  <c r="K545" i="28"/>
  <c r="U622" i="18"/>
  <c r="I541" i="28"/>
  <c r="K541" i="28"/>
  <c r="U618" i="18"/>
  <c r="I537" i="28"/>
  <c r="J537" i="28"/>
  <c r="T614" i="18"/>
  <c r="V614" i="18"/>
  <c r="K537" i="28"/>
  <c r="U614" i="18"/>
  <c r="I533" i="28"/>
  <c r="J533" i="28"/>
  <c r="T610" i="18"/>
  <c r="V610" i="18"/>
  <c r="K533" i="28"/>
  <c r="U610" i="18"/>
  <c r="I529" i="28"/>
  <c r="J529" i="28"/>
  <c r="T606" i="18"/>
  <c r="V606" i="18"/>
  <c r="K529" i="28"/>
  <c r="U606" i="18"/>
  <c r="I525" i="28"/>
  <c r="J525" i="28"/>
  <c r="T602" i="18"/>
  <c r="V602" i="18"/>
  <c r="K525" i="28"/>
  <c r="U602" i="18"/>
  <c r="I521" i="28"/>
  <c r="J521" i="28"/>
  <c r="T598" i="18"/>
  <c r="V598" i="18"/>
  <c r="K521" i="28"/>
  <c r="U598" i="18"/>
  <c r="I517" i="28"/>
  <c r="J517" i="28"/>
  <c r="T594" i="18"/>
  <c r="V594" i="18"/>
  <c r="K517" i="28"/>
  <c r="U594" i="18"/>
  <c r="I513" i="28"/>
  <c r="J513" i="28"/>
  <c r="T590" i="18"/>
  <c r="V590" i="18"/>
  <c r="K513" i="28"/>
  <c r="U590" i="18"/>
  <c r="I509" i="28"/>
  <c r="J509" i="28"/>
  <c r="T586" i="18"/>
  <c r="V586" i="18"/>
  <c r="K509" i="28"/>
  <c r="U586" i="18"/>
  <c r="I505" i="28"/>
  <c r="J505" i="28"/>
  <c r="T581" i="18"/>
  <c r="V581" i="18"/>
  <c r="K505" i="28"/>
  <c r="U581" i="18"/>
  <c r="I501" i="28"/>
  <c r="J501" i="28"/>
  <c r="T577" i="18"/>
  <c r="V577" i="18"/>
  <c r="K501" i="28"/>
  <c r="U577" i="18"/>
  <c r="I497" i="28"/>
  <c r="J497" i="28"/>
  <c r="T573" i="18"/>
  <c r="V573" i="18"/>
  <c r="K497" i="28"/>
  <c r="U573" i="18"/>
  <c r="I493" i="28"/>
  <c r="K493" i="28"/>
  <c r="U569" i="18"/>
  <c r="I489" i="28"/>
  <c r="J489" i="28"/>
  <c r="T565" i="18"/>
  <c r="V565" i="18"/>
  <c r="K489" i="28"/>
  <c r="U565" i="18"/>
  <c r="I485" i="28"/>
  <c r="J485" i="28"/>
  <c r="T561" i="18"/>
  <c r="V561" i="18"/>
  <c r="K485" i="28"/>
  <c r="U561" i="18"/>
  <c r="I481" i="28"/>
  <c r="J481" i="28"/>
  <c r="K481" i="28"/>
  <c r="U557" i="18"/>
  <c r="I477" i="28"/>
  <c r="J477" i="28"/>
  <c r="T553" i="18"/>
  <c r="V553" i="18"/>
  <c r="K477" i="28"/>
  <c r="U553" i="18"/>
  <c r="I473" i="28"/>
  <c r="J473" i="28"/>
  <c r="T549" i="18"/>
  <c r="V549" i="18"/>
  <c r="K473" i="28"/>
  <c r="U549" i="18"/>
  <c r="I469" i="28"/>
  <c r="J469" i="28"/>
  <c r="K469" i="28"/>
  <c r="U545" i="18"/>
  <c r="I465" i="28"/>
  <c r="J465" i="28"/>
  <c r="T540" i="18"/>
  <c r="V540" i="18"/>
  <c r="K465" i="28"/>
  <c r="U540" i="18"/>
  <c r="I461" i="28"/>
  <c r="J461" i="28"/>
  <c r="T537" i="18"/>
  <c r="V537" i="18"/>
  <c r="K461" i="28"/>
  <c r="U537" i="18"/>
  <c r="I457" i="28"/>
  <c r="J457" i="28"/>
  <c r="T533" i="18"/>
  <c r="V533" i="18"/>
  <c r="K457" i="28"/>
  <c r="U533" i="18"/>
  <c r="I453" i="28"/>
  <c r="K453" i="28"/>
  <c r="U529" i="18"/>
  <c r="I449" i="28"/>
  <c r="J449" i="28"/>
  <c r="T525" i="18"/>
  <c r="V525" i="18"/>
  <c r="K449" i="28"/>
  <c r="U525" i="18"/>
  <c r="I445" i="28"/>
  <c r="J445" i="28"/>
  <c r="K445" i="28"/>
  <c r="U521" i="18"/>
  <c r="I441" i="28"/>
  <c r="J441" i="28"/>
  <c r="T517" i="18"/>
  <c r="V517" i="18"/>
  <c r="K441" i="28"/>
  <c r="U517" i="18"/>
  <c r="I437" i="28"/>
  <c r="J437" i="28"/>
  <c r="K437" i="28"/>
  <c r="U513" i="18"/>
  <c r="I433" i="28"/>
  <c r="J433" i="28"/>
  <c r="T509" i="18"/>
  <c r="V509" i="18"/>
  <c r="K433" i="28"/>
  <c r="U509" i="18"/>
  <c r="I429" i="28"/>
  <c r="J429" i="28"/>
  <c r="T505" i="18"/>
  <c r="V505" i="18"/>
  <c r="K429" i="28"/>
  <c r="U505" i="18"/>
  <c r="I425" i="28"/>
  <c r="J425" i="28"/>
  <c r="K425" i="28"/>
  <c r="U501" i="18"/>
  <c r="I421" i="28"/>
  <c r="J421" i="28"/>
  <c r="T497" i="18"/>
  <c r="V497" i="18"/>
  <c r="K421" i="28"/>
  <c r="U497" i="18"/>
  <c r="I417" i="28"/>
  <c r="J417" i="28"/>
  <c r="T493" i="18"/>
  <c r="V493" i="18"/>
  <c r="K417" i="28"/>
  <c r="U493" i="18"/>
  <c r="I413" i="28"/>
  <c r="K413" i="28"/>
  <c r="U489" i="18"/>
  <c r="I409" i="28"/>
  <c r="J409" i="28"/>
  <c r="T485" i="18"/>
  <c r="V485" i="18"/>
  <c r="K409" i="28"/>
  <c r="U485" i="18"/>
  <c r="I405" i="28"/>
  <c r="J405" i="28"/>
  <c r="T481" i="18"/>
  <c r="V481" i="18"/>
  <c r="K405" i="28"/>
  <c r="U481" i="18"/>
  <c r="I401" i="28"/>
  <c r="J401" i="28"/>
  <c r="T263" i="18"/>
  <c r="V263" i="18"/>
  <c r="K401" i="28"/>
  <c r="U263" i="18"/>
  <c r="I397" i="28"/>
  <c r="J397" i="28"/>
  <c r="T475" i="18"/>
  <c r="V475" i="18"/>
  <c r="K397" i="28"/>
  <c r="U475" i="18"/>
  <c r="I393" i="28"/>
  <c r="J393" i="28"/>
  <c r="T471" i="18"/>
  <c r="V471" i="18"/>
  <c r="K393" i="28"/>
  <c r="U471" i="18"/>
  <c r="I389" i="28"/>
  <c r="J389" i="28"/>
  <c r="T467" i="18"/>
  <c r="V467" i="18"/>
  <c r="K389" i="28"/>
  <c r="U467" i="18"/>
  <c r="I385" i="28"/>
  <c r="J385" i="28"/>
  <c r="T463" i="18"/>
  <c r="V463" i="18"/>
  <c r="K385" i="28"/>
  <c r="U463" i="18"/>
  <c r="I381" i="28"/>
  <c r="J381" i="28"/>
  <c r="T459" i="18"/>
  <c r="V459" i="18"/>
  <c r="K381" i="28"/>
  <c r="U459" i="18"/>
  <c r="I377" i="28"/>
  <c r="J377" i="28"/>
  <c r="T455" i="18"/>
  <c r="V455" i="18"/>
  <c r="K377" i="28"/>
  <c r="U455" i="18"/>
  <c r="I373" i="28"/>
  <c r="J373" i="28"/>
  <c r="T451" i="18"/>
  <c r="V451" i="18"/>
  <c r="K373" i="28"/>
  <c r="U451" i="18"/>
  <c r="I369" i="28"/>
  <c r="J369" i="28"/>
  <c r="T447" i="18"/>
  <c r="V447" i="18"/>
  <c r="K369" i="28"/>
  <c r="U447" i="18"/>
  <c r="I365" i="28"/>
  <c r="K365" i="28"/>
  <c r="U443" i="18"/>
  <c r="I361" i="28"/>
  <c r="J361" i="28"/>
  <c r="K361" i="28"/>
  <c r="U439" i="18"/>
  <c r="I357" i="28"/>
  <c r="J357" i="28"/>
  <c r="K357" i="28"/>
  <c r="U435" i="18"/>
  <c r="I353" i="28"/>
  <c r="J353" i="28"/>
  <c r="T431" i="18"/>
  <c r="V431" i="18"/>
  <c r="K353" i="28"/>
  <c r="U431" i="18"/>
  <c r="I349" i="28"/>
  <c r="J349" i="28"/>
  <c r="T427" i="18"/>
  <c r="V427" i="18"/>
  <c r="K349" i="28"/>
  <c r="U427" i="18"/>
  <c r="I345" i="28"/>
  <c r="J345" i="28"/>
  <c r="K345" i="28"/>
  <c r="U423" i="18"/>
  <c r="I341" i="28"/>
  <c r="J341" i="28"/>
  <c r="T419" i="18"/>
  <c r="V419" i="18"/>
  <c r="K341" i="28"/>
  <c r="U419" i="18"/>
  <c r="I337" i="28"/>
  <c r="J337" i="28"/>
  <c r="T415" i="18"/>
  <c r="V415" i="18"/>
  <c r="K337" i="28"/>
  <c r="U415" i="18"/>
  <c r="I333" i="28"/>
  <c r="J333" i="28"/>
  <c r="T411" i="18"/>
  <c r="V411" i="18"/>
  <c r="K333" i="28"/>
  <c r="U411" i="18"/>
  <c r="I329" i="28"/>
  <c r="J329" i="28"/>
  <c r="T407" i="18"/>
  <c r="V407" i="18"/>
  <c r="K329" i="28"/>
  <c r="U407" i="18"/>
  <c r="I325" i="28"/>
  <c r="K325" i="28"/>
  <c r="U403" i="18"/>
  <c r="I321" i="28"/>
  <c r="J321" i="28"/>
  <c r="K321" i="28"/>
  <c r="U399" i="18"/>
  <c r="I317" i="28"/>
  <c r="J317" i="28"/>
  <c r="T395" i="18"/>
  <c r="V395" i="18"/>
  <c r="K317" i="28"/>
  <c r="U395" i="18"/>
  <c r="I313" i="28"/>
  <c r="J313" i="28"/>
  <c r="T391" i="18"/>
  <c r="V391" i="18"/>
  <c r="K313" i="28"/>
  <c r="U391" i="18"/>
  <c r="I309" i="28"/>
  <c r="J309" i="28"/>
  <c r="T387" i="18"/>
  <c r="V387" i="18"/>
  <c r="K309" i="28"/>
  <c r="U387" i="18"/>
  <c r="I305" i="28"/>
  <c r="J305" i="28"/>
  <c r="K305" i="28"/>
  <c r="U383" i="18"/>
  <c r="I301" i="28"/>
  <c r="J301" i="28"/>
  <c r="T379" i="18"/>
  <c r="V379" i="18"/>
  <c r="K301" i="28"/>
  <c r="U379" i="18"/>
  <c r="I297" i="28"/>
  <c r="J297" i="28"/>
  <c r="T375" i="18"/>
  <c r="V375" i="18"/>
  <c r="K297" i="28"/>
  <c r="U375" i="18"/>
  <c r="I293" i="28"/>
  <c r="J293" i="28"/>
  <c r="T371" i="18"/>
  <c r="V371" i="18"/>
  <c r="K293" i="28"/>
  <c r="U371" i="18"/>
  <c r="I289" i="28"/>
  <c r="J289" i="28"/>
  <c r="T367" i="18"/>
  <c r="V367" i="18"/>
  <c r="K289" i="28"/>
  <c r="U367" i="18"/>
  <c r="I285" i="28"/>
  <c r="K285" i="28"/>
  <c r="U363" i="18"/>
  <c r="I281" i="28"/>
  <c r="J281" i="28"/>
  <c r="K281" i="28"/>
  <c r="U359" i="18"/>
  <c r="I277" i="28"/>
  <c r="J277" i="28"/>
  <c r="T355" i="18"/>
  <c r="V355" i="18"/>
  <c r="K277" i="28"/>
  <c r="U355" i="18"/>
  <c r="I273" i="28"/>
  <c r="J273" i="28"/>
  <c r="T351" i="18"/>
  <c r="V351" i="18"/>
  <c r="K273" i="28"/>
  <c r="U351" i="18"/>
  <c r="I269" i="28"/>
  <c r="J269" i="28"/>
  <c r="T347" i="18"/>
  <c r="V347" i="18"/>
  <c r="K269" i="28"/>
  <c r="U347" i="18"/>
  <c r="I265" i="28"/>
  <c r="J265" i="28"/>
  <c r="K265" i="28"/>
  <c r="U343" i="18"/>
  <c r="I261" i="28"/>
  <c r="J261" i="28"/>
  <c r="T339" i="18"/>
  <c r="V339" i="18"/>
  <c r="K261" i="28"/>
  <c r="U339" i="18"/>
  <c r="I257" i="28"/>
  <c r="J257" i="28"/>
  <c r="T335" i="18"/>
  <c r="V335" i="18"/>
  <c r="K257" i="28"/>
  <c r="U335" i="18"/>
  <c r="I253" i="28"/>
  <c r="J253" i="28"/>
  <c r="T331" i="18"/>
  <c r="V331" i="18"/>
  <c r="K253" i="28"/>
  <c r="U331" i="18"/>
  <c r="I249" i="28"/>
  <c r="J249" i="28"/>
  <c r="T327" i="18"/>
  <c r="V327" i="18"/>
  <c r="K249" i="28"/>
  <c r="U327" i="18"/>
  <c r="I840" i="28"/>
  <c r="J840" i="28"/>
  <c r="T1005" i="18"/>
  <c r="V1005" i="18"/>
  <c r="K840" i="28"/>
  <c r="U1005" i="18"/>
  <c r="I836" i="28"/>
  <c r="J836" i="28"/>
  <c r="T1001" i="18"/>
  <c r="V1001" i="18"/>
  <c r="K836" i="28"/>
  <c r="U1001" i="18"/>
  <c r="I832" i="28"/>
  <c r="J832" i="28"/>
  <c r="T997" i="18"/>
  <c r="V997" i="18"/>
  <c r="K832" i="28"/>
  <c r="U997" i="18"/>
  <c r="I828" i="28"/>
  <c r="J828" i="28"/>
  <c r="T993" i="18"/>
  <c r="V993" i="18"/>
  <c r="K828" i="28"/>
  <c r="U993" i="18"/>
  <c r="I824" i="28"/>
  <c r="J824" i="28"/>
  <c r="T989" i="18"/>
  <c r="V989" i="18"/>
  <c r="K824" i="28"/>
  <c r="U989" i="18"/>
  <c r="I820" i="28"/>
  <c r="J820" i="28"/>
  <c r="T985" i="18"/>
  <c r="V985" i="18"/>
  <c r="K820" i="28"/>
  <c r="U985" i="18"/>
  <c r="I816" i="28"/>
  <c r="J816" i="28"/>
  <c r="T981" i="18"/>
  <c r="V981" i="18"/>
  <c r="K816" i="28"/>
  <c r="U981" i="18"/>
  <c r="I812" i="28"/>
  <c r="J812" i="28"/>
  <c r="T977" i="18"/>
  <c r="V977" i="18"/>
  <c r="K812" i="28"/>
  <c r="U977" i="18"/>
  <c r="I808" i="28"/>
  <c r="J808" i="28"/>
  <c r="T973" i="18"/>
  <c r="V973" i="18"/>
  <c r="K808" i="28"/>
  <c r="U973" i="18"/>
  <c r="I804" i="28"/>
  <c r="J804" i="28"/>
  <c r="T969" i="18"/>
  <c r="V969" i="18"/>
  <c r="K804" i="28"/>
  <c r="U969" i="18"/>
  <c r="I800" i="28"/>
  <c r="J800" i="28"/>
  <c r="T965" i="18"/>
  <c r="V965" i="18"/>
  <c r="K800" i="28"/>
  <c r="U965" i="18"/>
  <c r="I796" i="28"/>
  <c r="J796" i="28"/>
  <c r="T961" i="18"/>
  <c r="V961" i="18"/>
  <c r="K796" i="28"/>
  <c r="U961" i="18"/>
  <c r="I792" i="28"/>
  <c r="J792" i="28"/>
  <c r="T956" i="18"/>
  <c r="V956" i="18"/>
  <c r="K792" i="28"/>
  <c r="U956" i="18"/>
  <c r="I788" i="28"/>
  <c r="J788" i="28"/>
  <c r="T952" i="18"/>
  <c r="V952" i="18"/>
  <c r="K788" i="28"/>
  <c r="U952" i="18"/>
  <c r="I784" i="28"/>
  <c r="J784" i="28"/>
  <c r="T948" i="18"/>
  <c r="V948" i="18"/>
  <c r="K784" i="28"/>
  <c r="U948" i="18"/>
  <c r="I780" i="28"/>
  <c r="J780" i="28"/>
  <c r="T944" i="18"/>
  <c r="V944" i="18"/>
  <c r="K780" i="28"/>
  <c r="U944" i="18"/>
  <c r="I776" i="28"/>
  <c r="J776" i="28"/>
  <c r="T855" i="18"/>
  <c r="V855" i="18"/>
  <c r="K776" i="28"/>
  <c r="U855" i="18"/>
  <c r="I772" i="28"/>
  <c r="J772" i="28"/>
  <c r="T851" i="18"/>
  <c r="V851" i="18"/>
  <c r="K772" i="28"/>
  <c r="U851" i="18"/>
  <c r="I768" i="28"/>
  <c r="J768" i="28"/>
  <c r="T847" i="18"/>
  <c r="V847" i="18"/>
  <c r="K768" i="28"/>
  <c r="U847" i="18"/>
  <c r="I764" i="28"/>
  <c r="J764" i="28"/>
  <c r="T843" i="18"/>
  <c r="V843" i="18"/>
  <c r="K764" i="28"/>
  <c r="U843" i="18"/>
  <c r="I760" i="28"/>
  <c r="K760" i="28"/>
  <c r="U839" i="18"/>
  <c r="I756" i="28"/>
  <c r="J756" i="28"/>
  <c r="T835" i="18"/>
  <c r="V835" i="18"/>
  <c r="K756" i="28"/>
  <c r="U835" i="18"/>
  <c r="I752" i="28"/>
  <c r="J752" i="28"/>
  <c r="T831" i="18"/>
  <c r="V831" i="18"/>
  <c r="K752" i="28"/>
  <c r="U831" i="18"/>
  <c r="I748" i="28"/>
  <c r="J748" i="28"/>
  <c r="T827" i="18"/>
  <c r="V827" i="18"/>
  <c r="K748" i="28"/>
  <c r="U827" i="18"/>
  <c r="I744" i="28"/>
  <c r="J744" i="28"/>
  <c r="T823" i="18"/>
  <c r="V823" i="18"/>
  <c r="K744" i="28"/>
  <c r="U823" i="18"/>
  <c r="I740" i="28"/>
  <c r="J740" i="28"/>
  <c r="T819" i="18"/>
  <c r="V819" i="18"/>
  <c r="K740" i="28"/>
  <c r="U819" i="18"/>
  <c r="I736" i="28"/>
  <c r="J736" i="28"/>
  <c r="T815" i="18"/>
  <c r="V815" i="18"/>
  <c r="K736" i="28"/>
  <c r="U815" i="18"/>
  <c r="I732" i="28"/>
  <c r="J732" i="28"/>
  <c r="T811" i="18"/>
  <c r="V811" i="18"/>
  <c r="K732" i="28"/>
  <c r="U811" i="18"/>
  <c r="I728" i="28"/>
  <c r="K728" i="28"/>
  <c r="U807" i="18"/>
  <c r="I724" i="28"/>
  <c r="J724" i="28"/>
  <c r="T803" i="18"/>
  <c r="V803" i="18"/>
  <c r="K724" i="28"/>
  <c r="U803" i="18"/>
  <c r="I720" i="28"/>
  <c r="J720" i="28"/>
  <c r="T798" i="18"/>
  <c r="V798" i="18"/>
  <c r="K720" i="28"/>
  <c r="U798" i="18"/>
  <c r="I716" i="28"/>
  <c r="J716" i="28"/>
  <c r="T794" i="18"/>
  <c r="V794" i="18"/>
  <c r="K716" i="28"/>
  <c r="U794" i="18"/>
  <c r="I712" i="28"/>
  <c r="J712" i="28"/>
  <c r="T790" i="18"/>
  <c r="V790" i="18"/>
  <c r="K712" i="28"/>
  <c r="U790" i="18"/>
  <c r="I708" i="28"/>
  <c r="J708" i="28"/>
  <c r="T786" i="18"/>
  <c r="V786" i="18"/>
  <c r="K708" i="28"/>
  <c r="U786" i="18"/>
  <c r="I704" i="28"/>
  <c r="J704" i="28"/>
  <c r="T782" i="18"/>
  <c r="V782" i="18"/>
  <c r="K704" i="28"/>
  <c r="U782" i="18"/>
  <c r="I700" i="28"/>
  <c r="J700" i="28"/>
  <c r="T778" i="18"/>
  <c r="V778" i="18"/>
  <c r="K700" i="28"/>
  <c r="U778" i="18"/>
  <c r="I696" i="28"/>
  <c r="K696" i="28"/>
  <c r="U774" i="18"/>
  <c r="I692" i="28"/>
  <c r="J692" i="28"/>
  <c r="T770" i="18"/>
  <c r="V770" i="18"/>
  <c r="K692" i="28"/>
  <c r="U770" i="18"/>
  <c r="I688" i="28"/>
  <c r="J688" i="28"/>
  <c r="T766" i="18"/>
  <c r="V766" i="18"/>
  <c r="K688" i="28"/>
  <c r="U766" i="18"/>
  <c r="I684" i="28"/>
  <c r="J684" i="28"/>
  <c r="K684" i="28"/>
  <c r="U762" i="18"/>
  <c r="I680" i="28"/>
  <c r="J680" i="28"/>
  <c r="T758" i="18"/>
  <c r="V758" i="18"/>
  <c r="K680" i="28"/>
  <c r="U758" i="18"/>
  <c r="I676" i="28"/>
  <c r="J676" i="28"/>
  <c r="T754" i="18"/>
  <c r="V754" i="18"/>
  <c r="K676" i="28"/>
  <c r="U754" i="18"/>
  <c r="I672" i="28"/>
  <c r="J672" i="28"/>
  <c r="T750" i="18"/>
  <c r="V750" i="18"/>
  <c r="K672" i="28"/>
  <c r="U750" i="18"/>
  <c r="I668" i="28"/>
  <c r="J668" i="28"/>
  <c r="T746" i="18"/>
  <c r="V746" i="18"/>
  <c r="K668" i="28"/>
  <c r="U746" i="18"/>
  <c r="I664" i="28"/>
  <c r="K664" i="28"/>
  <c r="U742" i="18"/>
  <c r="U738" i="18"/>
  <c r="I656" i="28"/>
  <c r="K656" i="28"/>
  <c r="U734" i="18"/>
  <c r="I652" i="28"/>
  <c r="K652" i="28"/>
  <c r="U730" i="18"/>
  <c r="I648" i="28"/>
  <c r="K648" i="28"/>
  <c r="U726" i="18"/>
  <c r="I644" i="28"/>
  <c r="K644" i="28"/>
  <c r="U722" i="18"/>
  <c r="I640" i="28"/>
  <c r="K640" i="28"/>
  <c r="U718" i="18"/>
  <c r="I636" i="28"/>
  <c r="K636" i="28"/>
  <c r="U714" i="18"/>
  <c r="I632" i="28"/>
  <c r="K632" i="28"/>
  <c r="U651" i="18"/>
  <c r="I628" i="28"/>
  <c r="K628" i="28"/>
  <c r="U711" i="18"/>
  <c r="I624" i="28"/>
  <c r="K624" i="28"/>
  <c r="U707" i="18"/>
  <c r="I616" i="28"/>
  <c r="K616" i="28"/>
  <c r="U696" i="18"/>
  <c r="I612" i="28"/>
  <c r="K612" i="28"/>
  <c r="U692" i="18"/>
  <c r="I608" i="28"/>
  <c r="K608" i="28"/>
  <c r="U688" i="18"/>
  <c r="I604" i="28"/>
  <c r="U684" i="18"/>
  <c r="I600" i="28"/>
  <c r="K600" i="28"/>
  <c r="U680" i="18"/>
  <c r="I596" i="28"/>
  <c r="K596" i="28"/>
  <c r="U676" i="18"/>
  <c r="I592" i="28"/>
  <c r="K592" i="28"/>
  <c r="U672" i="18"/>
  <c r="I588" i="28"/>
  <c r="K588" i="28"/>
  <c r="U668" i="18"/>
  <c r="I584" i="28"/>
  <c r="K584" i="28"/>
  <c r="U664" i="18"/>
  <c r="I580" i="28"/>
  <c r="K580" i="28"/>
  <c r="U660" i="18"/>
  <c r="I576" i="28"/>
  <c r="K576" i="28"/>
  <c r="U656" i="18"/>
  <c r="I572" i="28"/>
  <c r="K572" i="28"/>
  <c r="U652" i="18"/>
  <c r="I568" i="28"/>
  <c r="K568" i="28"/>
  <c r="U647" i="18"/>
  <c r="I564" i="28"/>
  <c r="K564" i="28"/>
  <c r="U643" i="18"/>
  <c r="I560" i="28"/>
  <c r="K560" i="28"/>
  <c r="U638" i="18"/>
  <c r="I556" i="28"/>
  <c r="K556" i="28"/>
  <c r="U633" i="18"/>
  <c r="I552" i="28"/>
  <c r="K552" i="28"/>
  <c r="U629" i="18"/>
  <c r="I548" i="28"/>
  <c r="K548" i="28"/>
  <c r="U625" i="18"/>
  <c r="I544" i="28"/>
  <c r="K544" i="28"/>
  <c r="U621" i="18"/>
  <c r="I540" i="28"/>
  <c r="K540" i="28"/>
  <c r="U617" i="18"/>
  <c r="I536" i="28"/>
  <c r="K536" i="28"/>
  <c r="U613" i="18"/>
  <c r="I532" i="28"/>
  <c r="K532" i="28"/>
  <c r="U609" i="18"/>
  <c r="I528" i="28"/>
  <c r="K528" i="28"/>
  <c r="U605" i="18"/>
  <c r="I524" i="28"/>
  <c r="K524" i="28"/>
  <c r="U601" i="18"/>
  <c r="I520" i="28"/>
  <c r="K520" i="28"/>
  <c r="U597" i="18"/>
  <c r="I516" i="28"/>
  <c r="K516" i="28"/>
  <c r="U593" i="18"/>
  <c r="I512" i="28"/>
  <c r="K512" i="28"/>
  <c r="U589" i="18"/>
  <c r="I508" i="28"/>
  <c r="K508" i="28"/>
  <c r="U584" i="18"/>
  <c r="I504" i="28"/>
  <c r="K504" i="28"/>
  <c r="U580" i="18"/>
  <c r="I500" i="28"/>
  <c r="K500" i="28"/>
  <c r="U576" i="18"/>
  <c r="I496" i="28"/>
  <c r="K496" i="28"/>
  <c r="U572" i="18"/>
  <c r="I492" i="28"/>
  <c r="K492" i="28"/>
  <c r="U568" i="18"/>
  <c r="I488" i="28"/>
  <c r="K488" i="28"/>
  <c r="U564" i="18"/>
  <c r="I484" i="28"/>
  <c r="K484" i="28"/>
  <c r="U560" i="18"/>
  <c r="I480" i="28"/>
  <c r="K480" i="28"/>
  <c r="U555" i="18"/>
  <c r="I476" i="28"/>
  <c r="K476" i="28"/>
  <c r="U552" i="18"/>
  <c r="I472" i="28"/>
  <c r="K472" i="28"/>
  <c r="U548" i="18"/>
  <c r="I468" i="28"/>
  <c r="K468" i="28"/>
  <c r="U544" i="18"/>
  <c r="I464" i="28"/>
  <c r="K464" i="28"/>
  <c r="U541" i="18"/>
  <c r="I460" i="28"/>
  <c r="K460" i="28"/>
  <c r="U536" i="18"/>
  <c r="I456" i="28"/>
  <c r="K456" i="28"/>
  <c r="U532" i="18"/>
  <c r="I452" i="28"/>
  <c r="K452" i="28"/>
  <c r="U528" i="18"/>
  <c r="I448" i="28"/>
  <c r="K448" i="28"/>
  <c r="U524" i="18"/>
  <c r="I444" i="28"/>
  <c r="K444" i="28"/>
  <c r="U520" i="18"/>
  <c r="I440" i="28"/>
  <c r="K440" i="28"/>
  <c r="U516" i="18"/>
  <c r="I436" i="28"/>
  <c r="K436" i="28"/>
  <c r="U512" i="18"/>
  <c r="I432" i="28"/>
  <c r="K432" i="28"/>
  <c r="U508" i="18"/>
  <c r="I428" i="28"/>
  <c r="K428" i="28"/>
  <c r="U504" i="18"/>
  <c r="I424" i="28"/>
  <c r="K424" i="28"/>
  <c r="U500" i="18"/>
  <c r="I420" i="28"/>
  <c r="K420" i="28"/>
  <c r="U496" i="18"/>
  <c r="I416" i="28"/>
  <c r="K416" i="28"/>
  <c r="U492" i="18"/>
  <c r="I412" i="28"/>
  <c r="K412" i="28"/>
  <c r="U488" i="18"/>
  <c r="I408" i="28"/>
  <c r="K408" i="28"/>
  <c r="U484" i="18"/>
  <c r="I404" i="28"/>
  <c r="K404" i="28"/>
  <c r="U480" i="18"/>
  <c r="I400" i="28"/>
  <c r="K400" i="28"/>
  <c r="U478" i="18"/>
  <c r="I396" i="28"/>
  <c r="K396" i="28"/>
  <c r="U474" i="18"/>
  <c r="I392" i="28"/>
  <c r="K392" i="28"/>
  <c r="U470" i="18"/>
  <c r="I388" i="28"/>
  <c r="K388" i="28"/>
  <c r="U466" i="18"/>
  <c r="I384" i="28"/>
  <c r="K384" i="28"/>
  <c r="U462" i="18"/>
  <c r="I380" i="28"/>
  <c r="K380" i="28"/>
  <c r="U458" i="18"/>
  <c r="I376" i="28"/>
  <c r="K376" i="28"/>
  <c r="U454" i="18"/>
  <c r="I372" i="28"/>
  <c r="K372" i="28"/>
  <c r="U450" i="18"/>
  <c r="I368" i="28"/>
  <c r="K368" i="28"/>
  <c r="U446" i="18"/>
  <c r="I364" i="28"/>
  <c r="K364" i="28"/>
  <c r="U442" i="18"/>
  <c r="I360" i="28"/>
  <c r="K360" i="28"/>
  <c r="U438" i="18"/>
  <c r="I356" i="28"/>
  <c r="K356" i="28"/>
  <c r="U434" i="18"/>
  <c r="I352" i="28"/>
  <c r="K352" i="28"/>
  <c r="U430" i="18"/>
  <c r="I348" i="28"/>
  <c r="K348" i="28"/>
  <c r="U426" i="18"/>
  <c r="I344" i="28"/>
  <c r="K344" i="28"/>
  <c r="U422" i="18"/>
  <c r="I340" i="28"/>
  <c r="K340" i="28"/>
  <c r="U418" i="18"/>
  <c r="I336" i="28"/>
  <c r="K336" i="28"/>
  <c r="U414" i="18"/>
  <c r="I332" i="28"/>
  <c r="K332" i="28"/>
  <c r="U410" i="18"/>
  <c r="I328" i="28"/>
  <c r="J328" i="28"/>
  <c r="T406" i="18"/>
  <c r="V406" i="18"/>
  <c r="K328" i="28"/>
  <c r="U406" i="18"/>
  <c r="I324" i="28"/>
  <c r="K324" i="28"/>
  <c r="U402" i="18"/>
  <c r="I320" i="28"/>
  <c r="K320" i="28"/>
  <c r="U398" i="18"/>
  <c r="I316" i="28"/>
  <c r="K316" i="28"/>
  <c r="U394" i="18"/>
  <c r="I312" i="28"/>
  <c r="J312" i="28"/>
  <c r="T390" i="18"/>
  <c r="V390" i="18"/>
  <c r="K312" i="28"/>
  <c r="U390" i="18"/>
  <c r="I308" i="28"/>
  <c r="K308" i="28"/>
  <c r="U386" i="18"/>
  <c r="I304" i="28"/>
  <c r="J304" i="28"/>
  <c r="T382" i="18"/>
  <c r="V382" i="18"/>
  <c r="K304" i="28"/>
  <c r="U382" i="18"/>
  <c r="I300" i="28"/>
  <c r="K300" i="28"/>
  <c r="U378" i="18"/>
  <c r="I296" i="28"/>
  <c r="J296" i="28"/>
  <c r="T374" i="18"/>
  <c r="V374" i="18"/>
  <c r="K296" i="28"/>
  <c r="U374" i="18"/>
  <c r="I292" i="28"/>
  <c r="K292" i="28"/>
  <c r="U370" i="18"/>
  <c r="I288" i="28"/>
  <c r="K288" i="28"/>
  <c r="U366" i="18"/>
  <c r="I284" i="28"/>
  <c r="K284" i="28"/>
  <c r="U362" i="18"/>
  <c r="I280" i="28"/>
  <c r="J280" i="28"/>
  <c r="T358" i="18"/>
  <c r="V358" i="18"/>
  <c r="K280" i="28"/>
  <c r="U358" i="18"/>
  <c r="I276" i="28"/>
  <c r="K276" i="28"/>
  <c r="U354" i="18"/>
  <c r="I272" i="28"/>
  <c r="K272" i="28"/>
  <c r="U350" i="18"/>
  <c r="I268" i="28"/>
  <c r="K268" i="28"/>
  <c r="U346" i="18"/>
  <c r="I264" i="28"/>
  <c r="J264" i="28"/>
  <c r="T342" i="18"/>
  <c r="V342" i="18"/>
  <c r="K264" i="28"/>
  <c r="U342" i="18"/>
  <c r="I260" i="28"/>
  <c r="K260" i="28"/>
  <c r="U338" i="18"/>
  <c r="I256" i="28"/>
  <c r="J256" i="28"/>
  <c r="T334" i="18"/>
  <c r="V334" i="18"/>
  <c r="K256" i="28"/>
  <c r="U334" i="18"/>
  <c r="I252" i="28"/>
  <c r="K252" i="28"/>
  <c r="U330" i="18"/>
  <c r="I248" i="28"/>
  <c r="J248" i="28"/>
  <c r="K248" i="28"/>
  <c r="U326" i="18"/>
  <c r="I620" i="28"/>
  <c r="J620" i="28"/>
  <c r="I839" i="28"/>
  <c r="J839" i="28"/>
  <c r="T1004" i="18"/>
  <c r="V1004" i="18"/>
  <c r="I819" i="28"/>
  <c r="J819" i="28"/>
  <c r="T984" i="18"/>
  <c r="V984" i="18"/>
  <c r="I735" i="28"/>
  <c r="J735" i="28"/>
  <c r="T814" i="18"/>
  <c r="V814" i="18"/>
  <c r="I835" i="28"/>
  <c r="J835" i="28"/>
  <c r="T1000" i="18"/>
  <c r="V1000" i="18"/>
  <c r="I831" i="28"/>
  <c r="J831" i="28"/>
  <c r="T996" i="18"/>
  <c r="V996" i="18"/>
  <c r="I827" i="28"/>
  <c r="J827" i="28"/>
  <c r="T992" i="18"/>
  <c r="V992" i="18"/>
  <c r="I823" i="28"/>
  <c r="J823" i="28"/>
  <c r="T988" i="18"/>
  <c r="V988" i="18"/>
  <c r="I815" i="28"/>
  <c r="J815" i="28"/>
  <c r="T980" i="18"/>
  <c r="V980" i="18"/>
  <c r="I811" i="28"/>
  <c r="J811" i="28"/>
  <c r="T976" i="18"/>
  <c r="V976" i="18"/>
  <c r="I807" i="28"/>
  <c r="J807" i="28"/>
  <c r="T972" i="18"/>
  <c r="V972" i="18"/>
  <c r="I803" i="28"/>
  <c r="J803" i="28"/>
  <c r="T968" i="18"/>
  <c r="V968" i="18"/>
  <c r="I799" i="28"/>
  <c r="J799" i="28"/>
  <c r="T964" i="18"/>
  <c r="V964" i="18"/>
  <c r="I795" i="28"/>
  <c r="J795" i="28"/>
  <c r="T960" i="18"/>
  <c r="V960" i="18"/>
  <c r="I791" i="28"/>
  <c r="J791" i="28"/>
  <c r="T955" i="18"/>
  <c r="V955" i="18"/>
  <c r="I842" i="28"/>
  <c r="J842" i="28"/>
  <c r="T1007" i="18"/>
  <c r="V1007" i="18"/>
  <c r="I838" i="28"/>
  <c r="J838" i="28"/>
  <c r="T1003" i="18"/>
  <c r="V1003" i="18"/>
  <c r="I834" i="28"/>
  <c r="J834" i="28"/>
  <c r="T999" i="18"/>
  <c r="V999" i="18"/>
  <c r="I830" i="28"/>
  <c r="J830" i="28"/>
  <c r="T995" i="18"/>
  <c r="V995" i="18"/>
  <c r="I826" i="28"/>
  <c r="J826" i="28"/>
  <c r="T991" i="18"/>
  <c r="V991" i="18"/>
  <c r="I822" i="28"/>
  <c r="J822" i="28"/>
  <c r="T987" i="18"/>
  <c r="V987" i="18"/>
  <c r="I818" i="28"/>
  <c r="J818" i="28"/>
  <c r="T983" i="18"/>
  <c r="V983" i="18"/>
  <c r="I814" i="28"/>
  <c r="J814" i="28"/>
  <c r="T979" i="18"/>
  <c r="V979" i="18"/>
  <c r="I810" i="28"/>
  <c r="J810" i="28"/>
  <c r="T975" i="18"/>
  <c r="V975" i="18"/>
  <c r="I806" i="28"/>
  <c r="J806" i="28"/>
  <c r="T971" i="18"/>
  <c r="V971" i="18"/>
  <c r="I802" i="28"/>
  <c r="J802" i="28"/>
  <c r="T967" i="18"/>
  <c r="V967" i="18"/>
  <c r="I798" i="28"/>
  <c r="J798" i="28"/>
  <c r="T963" i="18"/>
  <c r="V963" i="18"/>
  <c r="I794" i="28"/>
  <c r="J794" i="28"/>
  <c r="T958" i="18"/>
  <c r="V958" i="18"/>
  <c r="I790" i="28"/>
  <c r="J790" i="28"/>
  <c r="T954" i="18"/>
  <c r="V954" i="18"/>
  <c r="I562" i="28"/>
  <c r="J562" i="28"/>
  <c r="J247" i="28"/>
  <c r="T325" i="18"/>
  <c r="V325" i="18"/>
  <c r="J715" i="28"/>
  <c r="T793" i="18"/>
  <c r="V793" i="18"/>
  <c r="J703" i="28"/>
  <c r="T781" i="18"/>
  <c r="V781" i="18"/>
  <c r="J691" i="28"/>
  <c r="T769" i="18"/>
  <c r="V769" i="18"/>
  <c r="J679" i="28"/>
  <c r="T757" i="18"/>
  <c r="V757" i="18"/>
  <c r="J671" i="28"/>
  <c r="T749" i="18"/>
  <c r="V749" i="18"/>
  <c r="J659" i="28"/>
  <c r="T737" i="18"/>
  <c r="V737" i="18"/>
  <c r="J647" i="28"/>
  <c r="J635" i="28"/>
  <c r="T713" i="18"/>
  <c r="V713" i="18"/>
  <c r="J623" i="28"/>
  <c r="J615" i="28"/>
  <c r="T695" i="18"/>
  <c r="V695" i="18"/>
  <c r="J603" i="28"/>
  <c r="T683" i="18"/>
  <c r="V683" i="18"/>
  <c r="J595" i="28"/>
  <c r="T675" i="18"/>
  <c r="V675" i="18"/>
  <c r="J583" i="28"/>
  <c r="T663" i="18"/>
  <c r="V663" i="18"/>
  <c r="J571" i="28"/>
  <c r="T650" i="18"/>
  <c r="V650" i="18"/>
  <c r="J559" i="28"/>
  <c r="T637" i="18"/>
  <c r="V637" i="18"/>
  <c r="J547" i="28"/>
  <c r="T624" i="18"/>
  <c r="V624" i="18"/>
  <c r="J539" i="28"/>
  <c r="T616" i="18"/>
  <c r="V616" i="18"/>
  <c r="J527" i="28"/>
  <c r="T604" i="18"/>
  <c r="V604" i="18"/>
  <c r="J515" i="28"/>
  <c r="T592" i="18"/>
  <c r="V592" i="18"/>
  <c r="J507" i="28"/>
  <c r="T583" i="18"/>
  <c r="V583" i="18"/>
  <c r="J503" i="28"/>
  <c r="T579" i="18"/>
  <c r="V579" i="18"/>
  <c r="J499" i="28"/>
  <c r="T575" i="18"/>
  <c r="V575" i="18"/>
  <c r="J491" i="28"/>
  <c r="T567" i="18"/>
  <c r="V567" i="18"/>
  <c r="J487" i="28"/>
  <c r="J483" i="28"/>
  <c r="T559" i="18"/>
  <c r="V559" i="18"/>
  <c r="J479" i="28"/>
  <c r="T556" i="18"/>
  <c r="V556" i="18"/>
  <c r="J471" i="28"/>
  <c r="J467" i="28"/>
  <c r="J463" i="28"/>
  <c r="T539" i="18"/>
  <c r="V539" i="18"/>
  <c r="J455" i="28"/>
  <c r="T531" i="18"/>
  <c r="V531" i="18"/>
  <c r="J447" i="28"/>
  <c r="T523" i="18"/>
  <c r="V523" i="18"/>
  <c r="J439" i="28"/>
  <c r="T515" i="18"/>
  <c r="V515" i="18"/>
  <c r="J435" i="28"/>
  <c r="T511" i="18"/>
  <c r="V511" i="18"/>
  <c r="J431" i="28"/>
  <c r="T507" i="18"/>
  <c r="V507" i="18"/>
  <c r="J427" i="28"/>
  <c r="J423" i="28"/>
  <c r="J419" i="28"/>
  <c r="J415" i="28"/>
  <c r="T491" i="18"/>
  <c r="V491" i="18"/>
  <c r="J411" i="28"/>
  <c r="T487" i="18"/>
  <c r="V487" i="18"/>
  <c r="J407" i="28"/>
  <c r="T483" i="18"/>
  <c r="V483" i="18"/>
  <c r="J403" i="28"/>
  <c r="T479" i="18"/>
  <c r="V479" i="18"/>
  <c r="J399" i="28"/>
  <c r="T477" i="18"/>
  <c r="V477" i="18"/>
  <c r="J391" i="28"/>
  <c r="T469" i="18"/>
  <c r="V469" i="18"/>
  <c r="J387" i="28"/>
  <c r="T465" i="18"/>
  <c r="V465" i="18"/>
  <c r="J383" i="28"/>
  <c r="T461" i="18"/>
  <c r="V461" i="18"/>
  <c r="J379" i="28"/>
  <c r="T457" i="18"/>
  <c r="V457" i="18"/>
  <c r="J375" i="28"/>
  <c r="T453" i="18"/>
  <c r="V453" i="18"/>
  <c r="J371" i="28"/>
  <c r="T449" i="18"/>
  <c r="V449" i="18"/>
  <c r="J367" i="28"/>
  <c r="T445" i="18"/>
  <c r="V445" i="18"/>
  <c r="J363" i="28"/>
  <c r="T441" i="18"/>
  <c r="V441" i="18"/>
  <c r="J359" i="28"/>
  <c r="T437" i="18"/>
  <c r="V437" i="18"/>
  <c r="J355" i="28"/>
  <c r="T433" i="18"/>
  <c r="V433" i="18"/>
  <c r="J351" i="28"/>
  <c r="T429" i="18"/>
  <c r="V429" i="18"/>
  <c r="J347" i="28"/>
  <c r="T425" i="18"/>
  <c r="V425" i="18"/>
  <c r="J343" i="28"/>
  <c r="T421" i="18"/>
  <c r="V421" i="18"/>
  <c r="J339" i="28"/>
  <c r="J335" i="28"/>
  <c r="J331" i="28"/>
  <c r="J327" i="28"/>
  <c r="J323" i="28"/>
  <c r="T401" i="18"/>
  <c r="V401" i="18"/>
  <c r="J319" i="28"/>
  <c r="T397" i="18"/>
  <c r="V397" i="18"/>
  <c r="J315" i="28"/>
  <c r="T393" i="18"/>
  <c r="V393" i="18"/>
  <c r="J311" i="28"/>
  <c r="T389" i="18"/>
  <c r="V389" i="18"/>
  <c r="J307" i="28"/>
  <c r="T385" i="18"/>
  <c r="V385" i="18"/>
  <c r="J303" i="28"/>
  <c r="J299" i="28"/>
  <c r="T377" i="18"/>
  <c r="V377" i="18"/>
  <c r="J295" i="28"/>
  <c r="T373" i="18"/>
  <c r="V373" i="18"/>
  <c r="J291" i="28"/>
  <c r="T369" i="18"/>
  <c r="V369" i="18"/>
  <c r="J287" i="28"/>
  <c r="T365" i="18"/>
  <c r="V365" i="18"/>
  <c r="J283" i="28"/>
  <c r="T361" i="18"/>
  <c r="V361" i="18"/>
  <c r="J279" i="28"/>
  <c r="T357" i="18"/>
  <c r="V357" i="18"/>
  <c r="J275" i="28"/>
  <c r="T353" i="18"/>
  <c r="V353" i="18"/>
  <c r="J271" i="28"/>
  <c r="J267" i="28"/>
  <c r="T345" i="18"/>
  <c r="V345" i="18"/>
  <c r="J263" i="28"/>
  <c r="T341" i="18"/>
  <c r="V341" i="18"/>
  <c r="J259" i="28"/>
  <c r="T337" i="18"/>
  <c r="V337" i="18"/>
  <c r="J255" i="28"/>
  <c r="T333" i="18"/>
  <c r="V333" i="18"/>
  <c r="J251" i="28"/>
  <c r="J783" i="28"/>
  <c r="T947" i="18"/>
  <c r="V947" i="18"/>
  <c r="J759" i="28"/>
  <c r="T838" i="18"/>
  <c r="V838" i="18"/>
  <c r="J459" i="28"/>
  <c r="J786" i="28"/>
  <c r="T950" i="18"/>
  <c r="V950" i="18"/>
  <c r="J782" i="28"/>
  <c r="T946" i="18"/>
  <c r="V946" i="18"/>
  <c r="J778" i="28"/>
  <c r="T942" i="18"/>
  <c r="V942" i="18"/>
  <c r="J774" i="28"/>
  <c r="T853" i="18"/>
  <c r="V853" i="18"/>
  <c r="J770" i="28"/>
  <c r="T849" i="18"/>
  <c r="V849" i="18"/>
  <c r="J766" i="28"/>
  <c r="T845" i="18"/>
  <c r="V845" i="18"/>
  <c r="J762" i="28"/>
  <c r="T841" i="18"/>
  <c r="V841" i="18"/>
  <c r="J758" i="28"/>
  <c r="T837" i="18"/>
  <c r="V837" i="18"/>
  <c r="J754" i="28"/>
  <c r="T833" i="18"/>
  <c r="V833" i="18"/>
  <c r="J750" i="28"/>
  <c r="T829" i="18"/>
  <c r="V829" i="18"/>
  <c r="J746" i="28"/>
  <c r="T825" i="18"/>
  <c r="V825" i="18"/>
  <c r="J742" i="28"/>
  <c r="T821" i="18"/>
  <c r="V821" i="18"/>
  <c r="J738" i="28"/>
  <c r="T817" i="18"/>
  <c r="V817" i="18"/>
  <c r="J734" i="28"/>
  <c r="T813" i="18"/>
  <c r="V813" i="18"/>
  <c r="J730" i="28"/>
  <c r="T809" i="18"/>
  <c r="V809" i="18"/>
  <c r="J726" i="28"/>
  <c r="T805" i="18"/>
  <c r="V805" i="18"/>
  <c r="J722" i="28"/>
  <c r="T801" i="18"/>
  <c r="V801" i="18"/>
  <c r="J718" i="28"/>
  <c r="T796" i="18"/>
  <c r="V796" i="18"/>
  <c r="J710" i="28"/>
  <c r="T788" i="18"/>
  <c r="V788" i="18"/>
  <c r="J706" i="28"/>
  <c r="T784" i="18"/>
  <c r="V784" i="18"/>
  <c r="J702" i="28"/>
  <c r="T780" i="18"/>
  <c r="V780" i="18"/>
  <c r="J694" i="28"/>
  <c r="T772" i="18"/>
  <c r="V772" i="18"/>
  <c r="J690" i="28"/>
  <c r="T768" i="18"/>
  <c r="V768" i="18"/>
  <c r="J686" i="28"/>
  <c r="T764" i="18"/>
  <c r="V764" i="18"/>
  <c r="J678" i="28"/>
  <c r="T756" i="18"/>
  <c r="V756" i="18"/>
  <c r="J674" i="28"/>
  <c r="T752" i="18"/>
  <c r="V752" i="18"/>
  <c r="J670" i="28"/>
  <c r="J662" i="28"/>
  <c r="T740" i="18"/>
  <c r="V740" i="18"/>
  <c r="J658" i="28"/>
  <c r="T736" i="18"/>
  <c r="V736" i="18"/>
  <c r="J654" i="28"/>
  <c r="T732" i="18"/>
  <c r="V732" i="18"/>
  <c r="J646" i="28"/>
  <c r="T724" i="18"/>
  <c r="V724" i="18"/>
  <c r="J642" i="28"/>
  <c r="J638" i="28"/>
  <c r="T716" i="18"/>
  <c r="V716" i="18"/>
  <c r="J630" i="28"/>
  <c r="T636" i="18"/>
  <c r="V636" i="18"/>
  <c r="J626" i="28"/>
  <c r="J622" i="28"/>
  <c r="T704" i="18"/>
  <c r="V704" i="18"/>
  <c r="J610" i="28"/>
  <c r="T690" i="18"/>
  <c r="V690" i="18"/>
  <c r="J602" i="28"/>
  <c r="T682" i="18"/>
  <c r="V682" i="18"/>
  <c r="J590" i="28"/>
  <c r="T670" i="18"/>
  <c r="V670" i="18"/>
  <c r="J582" i="28"/>
  <c r="T662" i="18"/>
  <c r="V662" i="18"/>
  <c r="J574" i="28"/>
  <c r="T654" i="18"/>
  <c r="V654" i="18"/>
  <c r="J570" i="28"/>
  <c r="J566" i="28"/>
  <c r="J558" i="28"/>
  <c r="T635" i="18"/>
  <c r="V635" i="18"/>
  <c r="J554" i="28"/>
  <c r="T631" i="18"/>
  <c r="V631" i="18"/>
  <c r="J550" i="28"/>
  <c r="T627" i="18"/>
  <c r="V627" i="18"/>
  <c r="J542" i="28"/>
  <c r="T619" i="18"/>
  <c r="V619" i="18"/>
  <c r="J538" i="28"/>
  <c r="T615" i="18"/>
  <c r="V615" i="18"/>
  <c r="J534" i="28"/>
  <c r="T611" i="18"/>
  <c r="V611" i="18"/>
  <c r="J530" i="28"/>
  <c r="T607" i="18"/>
  <c r="V607" i="18"/>
  <c r="J526" i="28"/>
  <c r="T603" i="18"/>
  <c r="V603" i="18"/>
  <c r="J522" i="28"/>
  <c r="T599" i="18"/>
  <c r="V599" i="18"/>
  <c r="J518" i="28"/>
  <c r="T595" i="18"/>
  <c r="V595" i="18"/>
  <c r="J514" i="28"/>
  <c r="T591" i="18"/>
  <c r="V591" i="18"/>
  <c r="J510" i="28"/>
  <c r="T587" i="18"/>
  <c r="V587" i="18"/>
  <c r="J506" i="28"/>
  <c r="T582" i="18"/>
  <c r="V582" i="18"/>
  <c r="J502" i="28"/>
  <c r="J498" i="28"/>
  <c r="T574" i="18"/>
  <c r="V574" i="18"/>
  <c r="J494" i="28"/>
  <c r="T570" i="18"/>
  <c r="V570" i="18"/>
  <c r="J490" i="28"/>
  <c r="J486" i="28"/>
  <c r="T562" i="18"/>
  <c r="V562" i="18"/>
  <c r="J482" i="28"/>
  <c r="J478" i="28"/>
  <c r="T554" i="18"/>
  <c r="V554" i="18"/>
  <c r="J474" i="28"/>
  <c r="T550" i="18"/>
  <c r="V550" i="18"/>
  <c r="J470" i="28"/>
  <c r="T546" i="18"/>
  <c r="V546" i="18"/>
  <c r="J466" i="28"/>
  <c r="T542" i="18"/>
  <c r="V542" i="18"/>
  <c r="J462" i="28"/>
  <c r="T538" i="18"/>
  <c r="V538" i="18"/>
  <c r="J458" i="28"/>
  <c r="T534" i="18"/>
  <c r="V534" i="18"/>
  <c r="J454" i="28"/>
  <c r="T530" i="18"/>
  <c r="V530" i="18"/>
  <c r="J450" i="28"/>
  <c r="J446" i="28"/>
  <c r="T522" i="18"/>
  <c r="V522" i="18"/>
  <c r="J442" i="28"/>
  <c r="T518" i="18"/>
  <c r="V518" i="18"/>
  <c r="J438" i="28"/>
  <c r="T514" i="18"/>
  <c r="V514" i="18"/>
  <c r="J434" i="28"/>
  <c r="T510" i="18"/>
  <c r="V510" i="18"/>
  <c r="J430" i="28"/>
  <c r="T506" i="18"/>
  <c r="V506" i="18"/>
  <c r="J426" i="28"/>
  <c r="T502" i="18"/>
  <c r="V502" i="18"/>
  <c r="J422" i="28"/>
  <c r="T498" i="18"/>
  <c r="V498" i="18"/>
  <c r="J418" i="28"/>
  <c r="T494" i="18"/>
  <c r="V494" i="18"/>
  <c r="J414" i="28"/>
  <c r="T490" i="18"/>
  <c r="V490" i="18"/>
  <c r="J410" i="28"/>
  <c r="T486" i="18"/>
  <c r="V486" i="18"/>
  <c r="J406" i="28"/>
  <c r="T482" i="18"/>
  <c r="V482" i="18"/>
  <c r="J402" i="28"/>
  <c r="T264" i="18"/>
  <c r="V264" i="18"/>
  <c r="J398" i="28"/>
  <c r="T476" i="18"/>
  <c r="V476" i="18"/>
  <c r="J394" i="28"/>
  <c r="T472" i="18"/>
  <c r="V472" i="18"/>
  <c r="J390" i="28"/>
  <c r="J386" i="28"/>
  <c r="J382" i="28"/>
  <c r="T460" i="18"/>
  <c r="V460" i="18"/>
  <c r="J378" i="28"/>
  <c r="T456" i="18"/>
  <c r="V456" i="18"/>
  <c r="J374" i="28"/>
  <c r="J370" i="28"/>
  <c r="T448" i="18"/>
  <c r="V448" i="18"/>
  <c r="J366" i="28"/>
  <c r="T444" i="18"/>
  <c r="V444" i="18"/>
  <c r="J362" i="28"/>
  <c r="T440" i="18"/>
  <c r="V440" i="18"/>
  <c r="J358" i="28"/>
  <c r="T436" i="18"/>
  <c r="V436" i="18"/>
  <c r="J354" i="28"/>
  <c r="T432" i="18"/>
  <c r="V432" i="18"/>
  <c r="J350" i="28"/>
  <c r="T428" i="18"/>
  <c r="V428" i="18"/>
  <c r="J346" i="28"/>
  <c r="T424" i="18"/>
  <c r="V424" i="18"/>
  <c r="J342" i="28"/>
  <c r="T420" i="18"/>
  <c r="V420" i="18"/>
  <c r="J338" i="28"/>
  <c r="J334" i="28"/>
  <c r="J330" i="28"/>
  <c r="T408" i="18"/>
  <c r="V408" i="18"/>
  <c r="J326" i="28"/>
  <c r="T404" i="18"/>
  <c r="V404" i="18"/>
  <c r="J322" i="28"/>
  <c r="T400" i="18"/>
  <c r="V400" i="18"/>
  <c r="J318" i="28"/>
  <c r="T396" i="18"/>
  <c r="V396" i="18"/>
  <c r="J314" i="28"/>
  <c r="T392" i="18"/>
  <c r="V392" i="18"/>
  <c r="J310" i="28"/>
  <c r="T388" i="18"/>
  <c r="V388" i="18"/>
  <c r="J306" i="28"/>
  <c r="T384" i="18"/>
  <c r="V384" i="18"/>
  <c r="J302" i="28"/>
  <c r="T380" i="18"/>
  <c r="V380" i="18"/>
  <c r="J298" i="28"/>
  <c r="T376" i="18"/>
  <c r="V376" i="18"/>
  <c r="J294" i="28"/>
  <c r="T372" i="18"/>
  <c r="V372" i="18"/>
  <c r="J290" i="28"/>
  <c r="T368" i="18"/>
  <c r="V368" i="18"/>
  <c r="J286" i="28"/>
  <c r="T364" i="18"/>
  <c r="V364" i="18"/>
  <c r="J282" i="28"/>
  <c r="J278" i="28"/>
  <c r="J274" i="28"/>
  <c r="T352" i="18"/>
  <c r="V352" i="18"/>
  <c r="J270" i="28"/>
  <c r="T348" i="18"/>
  <c r="V348" i="18"/>
  <c r="J266" i="28"/>
  <c r="J262" i="28"/>
  <c r="T340" i="18"/>
  <c r="V340" i="18"/>
  <c r="J258" i="28"/>
  <c r="J254" i="28"/>
  <c r="T332" i="18"/>
  <c r="V332" i="18"/>
  <c r="J250" i="28"/>
  <c r="T328" i="18"/>
  <c r="V328" i="18"/>
  <c r="J841" i="28"/>
  <c r="T1006" i="18"/>
  <c r="V1006" i="18"/>
  <c r="J837" i="28"/>
  <c r="T1002" i="18"/>
  <c r="V1002" i="18"/>
  <c r="J833" i="28"/>
  <c r="T998" i="18"/>
  <c r="V998" i="18"/>
  <c r="J829" i="28"/>
  <c r="T994" i="18"/>
  <c r="V994" i="18"/>
  <c r="J825" i="28"/>
  <c r="T990" i="18"/>
  <c r="V990" i="18"/>
  <c r="J821" i="28"/>
  <c r="T986" i="18"/>
  <c r="V986" i="18"/>
  <c r="J817" i="28"/>
  <c r="T982" i="18"/>
  <c r="V982" i="18"/>
  <c r="J813" i="28"/>
  <c r="T978" i="18"/>
  <c r="V978" i="18"/>
  <c r="J809" i="28"/>
  <c r="T974" i="18"/>
  <c r="V974" i="18"/>
  <c r="J805" i="28"/>
  <c r="T970" i="18"/>
  <c r="V970" i="18"/>
  <c r="J801" i="28"/>
  <c r="T966" i="18"/>
  <c r="V966" i="18"/>
  <c r="J797" i="28"/>
  <c r="T962" i="18"/>
  <c r="V962" i="18"/>
  <c r="J793" i="28"/>
  <c r="T957" i="18"/>
  <c r="V957" i="18"/>
  <c r="J789" i="28"/>
  <c r="T953" i="18"/>
  <c r="V953" i="18"/>
  <c r="J785" i="28"/>
  <c r="T949" i="18"/>
  <c r="V949" i="18"/>
  <c r="J777" i="28"/>
  <c r="T856" i="18"/>
  <c r="V856" i="18"/>
  <c r="J769" i="28"/>
  <c r="T848" i="18"/>
  <c r="V848" i="18"/>
  <c r="J761" i="28"/>
  <c r="T840" i="18"/>
  <c r="V840" i="18"/>
  <c r="J753" i="28"/>
  <c r="T832" i="18"/>
  <c r="V832" i="18"/>
  <c r="J598" i="28"/>
  <c r="T678" i="18"/>
  <c r="V678" i="18"/>
  <c r="J578" i="28"/>
  <c r="T658" i="18"/>
  <c r="V658" i="18"/>
  <c r="J451" i="28"/>
  <c r="T527" i="18"/>
  <c r="V527" i="18"/>
  <c r="J395" i="28"/>
  <c r="T473" i="18"/>
  <c r="V473" i="18"/>
  <c r="J707" i="28"/>
  <c r="T785" i="18"/>
  <c r="V785" i="18"/>
  <c r="J695" i="28"/>
  <c r="T773" i="18"/>
  <c r="V773" i="18"/>
  <c r="J683" i="28"/>
  <c r="J667" i="28"/>
  <c r="T745" i="18"/>
  <c r="V745" i="18"/>
  <c r="J655" i="28"/>
  <c r="T733" i="18"/>
  <c r="V733" i="18"/>
  <c r="J643" i="28"/>
  <c r="T721" i="18"/>
  <c r="V721" i="18"/>
  <c r="J631" i="28"/>
  <c r="T639" i="18"/>
  <c r="V639" i="18"/>
  <c r="J611" i="28"/>
  <c r="T691" i="18"/>
  <c r="V691" i="18"/>
  <c r="J599" i="28"/>
  <c r="T679" i="18"/>
  <c r="V679" i="18"/>
  <c r="J587" i="28"/>
  <c r="T667" i="18"/>
  <c r="V667" i="18"/>
  <c r="J575" i="28"/>
  <c r="T655" i="18"/>
  <c r="V655" i="18"/>
  <c r="J563" i="28"/>
  <c r="J551" i="28"/>
  <c r="J531" i="28"/>
  <c r="J519" i="28"/>
  <c r="T596" i="18"/>
  <c r="V596" i="18"/>
  <c r="J475" i="28"/>
  <c r="T551" i="18"/>
  <c r="V551" i="18"/>
  <c r="J751" i="28"/>
  <c r="T830" i="18"/>
  <c r="V830" i="18"/>
  <c r="J747" i="28"/>
  <c r="T826" i="18"/>
  <c r="V826" i="18"/>
  <c r="J749" i="28"/>
  <c r="T828" i="18"/>
  <c r="V828" i="18"/>
  <c r="J745" i="28"/>
  <c r="T824" i="18"/>
  <c r="V824" i="18"/>
  <c r="J741" i="28"/>
  <c r="T820" i="18"/>
  <c r="V820" i="18"/>
  <c r="J737" i="28"/>
  <c r="T816" i="18"/>
  <c r="V816" i="18"/>
  <c r="J733" i="28"/>
  <c r="T812" i="18"/>
  <c r="V812" i="18"/>
  <c r="J729" i="28"/>
  <c r="T808" i="18"/>
  <c r="V808" i="18"/>
  <c r="J725" i="28"/>
  <c r="T804" i="18"/>
  <c r="V804" i="18"/>
  <c r="J721" i="28"/>
  <c r="T799" i="18"/>
  <c r="V799" i="18"/>
  <c r="J717" i="28"/>
  <c r="T795" i="18"/>
  <c r="V795" i="18"/>
  <c r="J713" i="28"/>
  <c r="T791" i="18"/>
  <c r="V791" i="18"/>
  <c r="J709" i="28"/>
  <c r="T787" i="18"/>
  <c r="V787" i="18"/>
  <c r="J705" i="28"/>
  <c r="T783" i="18"/>
  <c r="V783" i="18"/>
  <c r="J701" i="28"/>
  <c r="T779" i="18"/>
  <c r="V779" i="18"/>
  <c r="J697" i="28"/>
  <c r="T775" i="18"/>
  <c r="V775" i="18"/>
  <c r="J693" i="28"/>
  <c r="T771" i="18"/>
  <c r="V771" i="18"/>
  <c r="J689" i="28"/>
  <c r="T767" i="18"/>
  <c r="V767" i="18"/>
  <c r="J685" i="28"/>
  <c r="T763" i="18"/>
  <c r="V763" i="18"/>
  <c r="J681" i="28"/>
  <c r="T759" i="18"/>
  <c r="V759" i="18"/>
  <c r="J677" i="28"/>
  <c r="J673" i="28"/>
  <c r="T751" i="18"/>
  <c r="V751" i="18"/>
  <c r="J669" i="28"/>
  <c r="T747" i="18"/>
  <c r="V747" i="18"/>
  <c r="J665" i="28"/>
  <c r="T743" i="18"/>
  <c r="V743" i="18"/>
  <c r="T739" i="18"/>
  <c r="V739" i="18"/>
  <c r="J621" i="28"/>
  <c r="T702" i="18"/>
  <c r="V702" i="18"/>
  <c r="J581" i="28"/>
  <c r="J541" i="28"/>
  <c r="T618" i="18"/>
  <c r="V618" i="18"/>
  <c r="J493" i="28"/>
  <c r="T569" i="18"/>
  <c r="V569" i="18"/>
  <c r="J453" i="28"/>
  <c r="T529" i="18"/>
  <c r="V529" i="18"/>
  <c r="J413" i="28"/>
  <c r="T489" i="18"/>
  <c r="V489" i="18"/>
  <c r="J365" i="28"/>
  <c r="T443" i="18"/>
  <c r="V443" i="18"/>
  <c r="J325" i="28"/>
  <c r="T403" i="18"/>
  <c r="V403" i="18"/>
  <c r="J285" i="28"/>
  <c r="T363" i="18"/>
  <c r="V363" i="18"/>
  <c r="J787" i="28"/>
  <c r="T951" i="18"/>
  <c r="V951" i="18"/>
  <c r="J779" i="28"/>
  <c r="T943" i="18"/>
  <c r="V943" i="18"/>
  <c r="J771" i="28"/>
  <c r="T850" i="18"/>
  <c r="V850" i="18"/>
  <c r="J763" i="28"/>
  <c r="T842" i="18"/>
  <c r="V842" i="18"/>
  <c r="J755" i="28"/>
  <c r="T834" i="18"/>
  <c r="V834" i="18"/>
  <c r="J739" i="28"/>
  <c r="T818" i="18"/>
  <c r="V818" i="18"/>
  <c r="J723" i="28"/>
  <c r="T802" i="18"/>
  <c r="V802" i="18"/>
  <c r="J606" i="28"/>
  <c r="T686" i="18"/>
  <c r="V686" i="18"/>
  <c r="J594" i="28"/>
  <c r="T674" i="18"/>
  <c r="V674" i="18"/>
  <c r="J443" i="28"/>
  <c r="T519" i="18"/>
  <c r="V519" i="18"/>
  <c r="J719" i="28"/>
  <c r="T797" i="18"/>
  <c r="V797" i="18"/>
  <c r="J711" i="28"/>
  <c r="T789" i="18"/>
  <c r="V789" i="18"/>
  <c r="J699" i="28"/>
  <c r="J687" i="28"/>
  <c r="T765" i="18"/>
  <c r="V765" i="18"/>
  <c r="J675" i="28"/>
  <c r="T753" i="18"/>
  <c r="V753" i="18"/>
  <c r="J663" i="28"/>
  <c r="T741" i="18"/>
  <c r="V741" i="18"/>
  <c r="J651" i="28"/>
  <c r="T729" i="18"/>
  <c r="V729" i="18"/>
  <c r="J639" i="28"/>
  <c r="T717" i="18"/>
  <c r="V717" i="18"/>
  <c r="J627" i="28"/>
  <c r="T710" i="18"/>
  <c r="V710" i="18"/>
  <c r="J619" i="28"/>
  <c r="T699" i="18"/>
  <c r="V699" i="18"/>
  <c r="J607" i="28"/>
  <c r="T687" i="18"/>
  <c r="V687" i="18"/>
  <c r="J591" i="28"/>
  <c r="T671" i="18"/>
  <c r="V671" i="18"/>
  <c r="J579" i="28"/>
  <c r="J567" i="28"/>
  <c r="T646" i="18"/>
  <c r="V646" i="18"/>
  <c r="J555" i="28"/>
  <c r="T632" i="18"/>
  <c r="V632" i="18"/>
  <c r="J543" i="28"/>
  <c r="T620" i="18"/>
  <c r="V620" i="18"/>
  <c r="J535" i="28"/>
  <c r="T612" i="18"/>
  <c r="V612" i="18"/>
  <c r="J523" i="28"/>
  <c r="T600" i="18"/>
  <c r="V600" i="18"/>
  <c r="J511" i="28"/>
  <c r="T588" i="18"/>
  <c r="V588" i="18"/>
  <c r="J495" i="28"/>
  <c r="J775" i="28"/>
  <c r="T854" i="18"/>
  <c r="V854" i="18"/>
  <c r="J767" i="28"/>
  <c r="T846" i="18"/>
  <c r="V846" i="18"/>
  <c r="J731" i="28"/>
  <c r="T810" i="18"/>
  <c r="V810" i="18"/>
  <c r="J760" i="28"/>
  <c r="T839" i="18"/>
  <c r="V839" i="18"/>
  <c r="J728" i="28"/>
  <c r="T807" i="18"/>
  <c r="V807" i="18"/>
  <c r="J696" i="28"/>
  <c r="T774" i="18"/>
  <c r="V774" i="18"/>
  <c r="J664" i="28"/>
  <c r="T742" i="18"/>
  <c r="V742" i="18"/>
  <c r="J656" i="28"/>
  <c r="T734" i="18"/>
  <c r="V734" i="18"/>
  <c r="J652" i="28"/>
  <c r="T730" i="18"/>
  <c r="V730" i="18"/>
  <c r="J648" i="28"/>
  <c r="T726" i="18"/>
  <c r="V726" i="18"/>
  <c r="J644" i="28"/>
  <c r="J640" i="28"/>
  <c r="T718" i="18"/>
  <c r="V718" i="18"/>
  <c r="J636" i="28"/>
  <c r="T714" i="18"/>
  <c r="V714" i="18"/>
  <c r="J632" i="28"/>
  <c r="T651" i="18"/>
  <c r="V651" i="18"/>
  <c r="J628" i="28"/>
  <c r="T711" i="18"/>
  <c r="V711" i="18"/>
  <c r="J624" i="28"/>
  <c r="T707" i="18"/>
  <c r="V707" i="18"/>
  <c r="J616" i="28"/>
  <c r="T696" i="18"/>
  <c r="V696" i="18"/>
  <c r="J612" i="28"/>
  <c r="J608" i="28"/>
  <c r="T688" i="18"/>
  <c r="V688" i="18"/>
  <c r="J604" i="28"/>
  <c r="J600" i="28"/>
  <c r="T680" i="18"/>
  <c r="V680" i="18"/>
  <c r="J596" i="28"/>
  <c r="T676" i="18"/>
  <c r="V676" i="18"/>
  <c r="J592" i="28"/>
  <c r="T672" i="18"/>
  <c r="V672" i="18"/>
  <c r="J588" i="28"/>
  <c r="T668" i="18"/>
  <c r="V668" i="18"/>
  <c r="J584" i="28"/>
  <c r="T664" i="18"/>
  <c r="V664" i="18"/>
  <c r="J580" i="28"/>
  <c r="T660" i="18"/>
  <c r="V660" i="18"/>
  <c r="J576" i="28"/>
  <c r="T656" i="18"/>
  <c r="V656" i="18"/>
  <c r="J572" i="28"/>
  <c r="T652" i="18"/>
  <c r="V652" i="18"/>
  <c r="J568" i="28"/>
  <c r="T647" i="18"/>
  <c r="V647" i="18"/>
  <c r="J564" i="28"/>
  <c r="J560" i="28"/>
  <c r="T638" i="18"/>
  <c r="V638" i="18"/>
  <c r="J556" i="28"/>
  <c r="T633" i="18"/>
  <c r="V633" i="18"/>
  <c r="J552" i="28"/>
  <c r="T629" i="18"/>
  <c r="V629" i="18"/>
  <c r="J548" i="28"/>
  <c r="T625" i="18"/>
  <c r="V625" i="18"/>
  <c r="J544" i="28"/>
  <c r="T621" i="18"/>
  <c r="V621" i="18"/>
  <c r="J540" i="28"/>
  <c r="T617" i="18"/>
  <c r="V617" i="18"/>
  <c r="J536" i="28"/>
  <c r="T613" i="18"/>
  <c r="V613" i="18"/>
  <c r="J532" i="28"/>
  <c r="T609" i="18"/>
  <c r="V609" i="18"/>
  <c r="J528" i="28"/>
  <c r="J524" i="28"/>
  <c r="T601" i="18"/>
  <c r="V601" i="18"/>
  <c r="J520" i="28"/>
  <c r="J516" i="28"/>
  <c r="T593" i="18"/>
  <c r="V593" i="18"/>
  <c r="J512" i="28"/>
  <c r="T589" i="18"/>
  <c r="V589" i="18"/>
  <c r="J508" i="28"/>
  <c r="T584" i="18"/>
  <c r="V584" i="18"/>
  <c r="J504" i="28"/>
  <c r="T580" i="18"/>
  <c r="V580" i="18"/>
  <c r="J500" i="28"/>
  <c r="T576" i="18"/>
  <c r="V576" i="18"/>
  <c r="J496" i="28"/>
  <c r="T572" i="18"/>
  <c r="V572" i="18"/>
  <c r="J492" i="28"/>
  <c r="T568" i="18"/>
  <c r="V568" i="18"/>
  <c r="J488" i="28"/>
  <c r="T564" i="18"/>
  <c r="V564" i="18"/>
  <c r="J484" i="28"/>
  <c r="J480" i="28"/>
  <c r="T555" i="18"/>
  <c r="V555" i="18"/>
  <c r="J476" i="28"/>
  <c r="T552" i="18"/>
  <c r="V552" i="18"/>
  <c r="J472" i="28"/>
  <c r="J468" i="28"/>
  <c r="T544" i="18"/>
  <c r="V544" i="18"/>
  <c r="J464" i="28"/>
  <c r="T541" i="18"/>
  <c r="V541" i="18"/>
  <c r="J460" i="28"/>
  <c r="T536" i="18"/>
  <c r="V536" i="18"/>
  <c r="J456" i="28"/>
  <c r="T532" i="18"/>
  <c r="V532" i="18"/>
  <c r="J452" i="28"/>
  <c r="T528" i="18"/>
  <c r="V528" i="18"/>
  <c r="J448" i="28"/>
  <c r="T524" i="18"/>
  <c r="V524" i="18"/>
  <c r="J444" i="28"/>
  <c r="J440" i="28"/>
  <c r="T516" i="18"/>
  <c r="V516" i="18"/>
  <c r="J436" i="28"/>
  <c r="T512" i="18"/>
  <c r="V512" i="18"/>
  <c r="J432" i="28"/>
  <c r="T508" i="18"/>
  <c r="V508" i="18"/>
  <c r="J428" i="28"/>
  <c r="T504" i="18"/>
  <c r="V504" i="18"/>
  <c r="J424" i="28"/>
  <c r="T500" i="18"/>
  <c r="V500" i="18"/>
  <c r="J420" i="28"/>
  <c r="T496" i="18"/>
  <c r="V496" i="18"/>
  <c r="J416" i="28"/>
  <c r="T492" i="18"/>
  <c r="V492" i="18"/>
  <c r="J412" i="28"/>
  <c r="T488" i="18"/>
  <c r="V488" i="18"/>
  <c r="J408" i="28"/>
  <c r="T484" i="18"/>
  <c r="V484" i="18"/>
  <c r="J404" i="28"/>
  <c r="J400" i="28"/>
  <c r="J396" i="28"/>
  <c r="T474" i="18"/>
  <c r="V474" i="18"/>
  <c r="J392" i="28"/>
  <c r="T470" i="18"/>
  <c r="V470" i="18"/>
  <c r="J388" i="28"/>
  <c r="T466" i="18"/>
  <c r="V466" i="18"/>
  <c r="J384" i="28"/>
  <c r="T462" i="18"/>
  <c r="V462" i="18"/>
  <c r="J380" i="28"/>
  <c r="T458" i="18"/>
  <c r="V458" i="18"/>
  <c r="J376" i="28"/>
  <c r="T454" i="18"/>
  <c r="V454" i="18"/>
  <c r="J372" i="28"/>
  <c r="T450" i="18"/>
  <c r="V450" i="18"/>
  <c r="J368" i="28"/>
  <c r="J364" i="28"/>
  <c r="T442" i="18"/>
  <c r="V442" i="18"/>
  <c r="J360" i="28"/>
  <c r="T438" i="18"/>
  <c r="V438" i="18"/>
  <c r="J356" i="28"/>
  <c r="T434" i="18"/>
  <c r="V434" i="18"/>
  <c r="J352" i="28"/>
  <c r="J348" i="28"/>
  <c r="T426" i="18"/>
  <c r="V426" i="18"/>
  <c r="J344" i="28"/>
  <c r="T422" i="18"/>
  <c r="V422" i="18"/>
  <c r="J340" i="28"/>
  <c r="T418" i="18"/>
  <c r="V418" i="18"/>
  <c r="J336" i="28"/>
  <c r="T414" i="18"/>
  <c r="V414" i="18"/>
  <c r="J324" i="28"/>
  <c r="T402" i="18"/>
  <c r="V402" i="18"/>
  <c r="J320" i="28"/>
  <c r="J316" i="28"/>
  <c r="J308" i="28"/>
  <c r="T386" i="18"/>
  <c r="V386" i="18"/>
  <c r="J300" i="28"/>
  <c r="T378" i="18"/>
  <c r="V378" i="18"/>
  <c r="J292" i="28"/>
  <c r="J288" i="28"/>
  <c r="T366" i="18"/>
  <c r="V366" i="18"/>
  <c r="J284" i="28"/>
  <c r="T362" i="18"/>
  <c r="V362" i="18"/>
  <c r="J276" i="28"/>
  <c r="J272" i="28"/>
  <c r="T350" i="18"/>
  <c r="V350" i="18"/>
  <c r="J268" i="28"/>
  <c r="J260" i="28"/>
  <c r="T338" i="18"/>
  <c r="V338" i="18"/>
  <c r="J252" i="28"/>
  <c r="T330" i="18"/>
  <c r="V330" i="18"/>
  <c r="J781" i="28"/>
  <c r="T945" i="18"/>
  <c r="V945" i="18"/>
  <c r="J773" i="28"/>
  <c r="T852" i="18"/>
  <c r="V852" i="18"/>
  <c r="J765" i="28"/>
  <c r="T844" i="18"/>
  <c r="V844" i="18"/>
  <c r="J757" i="28"/>
  <c r="T836" i="18"/>
  <c r="V836" i="18"/>
  <c r="J743" i="28"/>
  <c r="T822" i="18"/>
  <c r="V822" i="18"/>
  <c r="J727" i="28"/>
  <c r="T806" i="18"/>
  <c r="V806" i="18"/>
  <c r="J614" i="28"/>
  <c r="T694" i="18"/>
  <c r="V694" i="18"/>
  <c r="J546" i="28"/>
  <c r="T623" i="18"/>
  <c r="V623" i="18"/>
  <c r="J332" i="28"/>
  <c r="T410" i="18"/>
  <c r="V410" i="18"/>
  <c r="T354" i="18"/>
  <c r="V354" i="18"/>
  <c r="T370" i="18"/>
  <c r="V370" i="18"/>
  <c r="T548" i="18"/>
  <c r="V548" i="18"/>
  <c r="T597" i="18"/>
  <c r="V597" i="18"/>
  <c r="T659" i="18"/>
  <c r="V659" i="18"/>
  <c r="T521" i="18"/>
  <c r="V521" i="18"/>
  <c r="T761" i="18"/>
  <c r="V761" i="18"/>
  <c r="T336" i="18"/>
  <c r="V336" i="18"/>
  <c r="T416" i="18"/>
  <c r="V416" i="18"/>
  <c r="T464" i="18"/>
  <c r="V464" i="18"/>
  <c r="T526" i="18"/>
  <c r="V526" i="18"/>
  <c r="T558" i="18"/>
  <c r="V558" i="18"/>
  <c r="T649" i="18"/>
  <c r="V649" i="18"/>
  <c r="T748" i="18"/>
  <c r="V748" i="18"/>
  <c r="T405" i="18"/>
  <c r="V405" i="18"/>
  <c r="T503" i="18"/>
  <c r="V503" i="18"/>
  <c r="T547" i="18"/>
  <c r="V547" i="18"/>
  <c r="T725" i="18"/>
  <c r="V725" i="18"/>
  <c r="T762" i="18"/>
  <c r="V762" i="18"/>
  <c r="T326" i="18"/>
  <c r="V326" i="18"/>
  <c r="T520" i="18"/>
  <c r="V520" i="18"/>
  <c r="T684" i="18"/>
  <c r="V684" i="18"/>
  <c r="T571" i="18"/>
  <c r="V571" i="18"/>
  <c r="T383" i="18"/>
  <c r="V383" i="18"/>
  <c r="T399" i="18"/>
  <c r="V399" i="18"/>
  <c r="T557" i="18"/>
  <c r="V557" i="18"/>
  <c r="T719" i="18"/>
  <c r="V719" i="18"/>
  <c r="T608" i="18"/>
  <c r="V608" i="18"/>
  <c r="T356" i="18"/>
  <c r="V356" i="18"/>
  <c r="T452" i="18"/>
  <c r="V452" i="18"/>
  <c r="T468" i="18"/>
  <c r="V468" i="18"/>
  <c r="T578" i="18"/>
  <c r="V578" i="18"/>
  <c r="T709" i="18"/>
  <c r="V709" i="18"/>
  <c r="T720" i="18"/>
  <c r="V720" i="18"/>
  <c r="T329" i="18"/>
  <c r="V329" i="18"/>
  <c r="T409" i="18"/>
  <c r="V409" i="18"/>
  <c r="T346" i="18"/>
  <c r="V346" i="18"/>
  <c r="T478" i="18"/>
  <c r="V478" i="18"/>
  <c r="T777" i="18"/>
  <c r="V777" i="18"/>
  <c r="T435" i="18"/>
  <c r="V435" i="18"/>
  <c r="T513" i="18"/>
  <c r="V513" i="18"/>
  <c r="T545" i="18"/>
  <c r="V545" i="18"/>
  <c r="T661" i="18"/>
  <c r="V661" i="18"/>
  <c r="T723" i="18"/>
  <c r="V723" i="18"/>
  <c r="T755" i="18"/>
  <c r="V755" i="18"/>
  <c r="T628" i="18"/>
  <c r="V628" i="18"/>
  <c r="T344" i="18"/>
  <c r="V344" i="18"/>
  <c r="T360" i="18"/>
  <c r="V360" i="18"/>
  <c r="T566" i="18"/>
  <c r="V566" i="18"/>
  <c r="T535" i="18"/>
  <c r="V535" i="18"/>
  <c r="T349" i="18"/>
  <c r="V349" i="18"/>
  <c r="T381" i="18"/>
  <c r="V381" i="18"/>
  <c r="T413" i="18"/>
  <c r="V413" i="18"/>
  <c r="T495" i="18"/>
  <c r="V495" i="18"/>
  <c r="T706" i="18"/>
  <c r="V706" i="18"/>
  <c r="T641" i="18"/>
  <c r="V641" i="18"/>
  <c r="T394" i="18"/>
  <c r="V394" i="18"/>
  <c r="T430" i="18"/>
  <c r="V430" i="18"/>
  <c r="T446" i="18"/>
  <c r="V446" i="18"/>
  <c r="T605" i="18"/>
  <c r="V605" i="18"/>
  <c r="T722" i="18"/>
  <c r="V722" i="18"/>
  <c r="T738" i="18"/>
  <c r="V738" i="18"/>
  <c r="T398" i="18"/>
  <c r="V398" i="18"/>
  <c r="T480" i="18"/>
  <c r="V480" i="18"/>
  <c r="T560" i="18"/>
  <c r="V560" i="18"/>
  <c r="T643" i="18"/>
  <c r="V643" i="18"/>
  <c r="T692" i="18"/>
  <c r="V692" i="18"/>
  <c r="T343" i="18"/>
  <c r="V343" i="18"/>
  <c r="T359" i="18"/>
  <c r="V359" i="18"/>
  <c r="T423" i="18"/>
  <c r="V423" i="18"/>
  <c r="T439" i="18"/>
  <c r="V439" i="18"/>
  <c r="T501" i="18"/>
  <c r="V501" i="18"/>
  <c r="T665" i="18"/>
  <c r="V665" i="18"/>
  <c r="T642" i="18"/>
  <c r="V642" i="18"/>
  <c r="T412" i="18"/>
  <c r="V412" i="18"/>
  <c r="T645" i="18"/>
  <c r="V645" i="18"/>
  <c r="T712" i="18"/>
  <c r="V712" i="18"/>
  <c r="T417" i="18"/>
  <c r="V417" i="18"/>
  <c r="T499" i="18"/>
  <c r="V499" i="18"/>
  <c r="T543" i="18"/>
  <c r="V543" i="18"/>
  <c r="T563" i="18"/>
  <c r="V563" i="18"/>
  <c r="T701" i="18"/>
  <c r="V701" i="1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" i="28"/>
  <c r="O103" i="32"/>
  <c r="O153" i="32"/>
  <c r="O112" i="32"/>
  <c r="O100" i="32"/>
  <c r="O148" i="32"/>
  <c r="O106" i="32"/>
  <c r="O92" i="32"/>
  <c r="O136" i="32"/>
  <c r="O90" i="32"/>
  <c r="O159" i="32"/>
  <c r="O144" i="32"/>
  <c r="O122" i="32"/>
  <c r="O162" i="32"/>
  <c r="O46" i="32"/>
  <c r="O168" i="32"/>
  <c r="O133" i="32"/>
  <c r="O114" i="32"/>
  <c r="O88" i="32"/>
  <c r="O124" i="32"/>
  <c r="O166" i="32"/>
  <c r="O97" i="32"/>
  <c r="I244" i="28"/>
  <c r="K244" i="28"/>
  <c r="U322" i="18"/>
  <c r="I232" i="28"/>
  <c r="K232" i="28"/>
  <c r="U310" i="18"/>
  <c r="I220" i="28"/>
  <c r="K220" i="28"/>
  <c r="U298" i="18"/>
  <c r="I204" i="28"/>
  <c r="K204" i="28"/>
  <c r="U282" i="18"/>
  <c r="I192" i="28"/>
  <c r="K192" i="28"/>
  <c r="U270" i="18"/>
  <c r="I180" i="28"/>
  <c r="K180" i="28"/>
  <c r="U251" i="18"/>
  <c r="I168" i="28"/>
  <c r="K168" i="28"/>
  <c r="U222" i="18"/>
  <c r="I156" i="28"/>
  <c r="K156" i="28"/>
  <c r="U204" i="18"/>
  <c r="I144" i="28"/>
  <c r="K144" i="28"/>
  <c r="U190" i="18"/>
  <c r="I128" i="28"/>
  <c r="K128" i="28"/>
  <c r="U168" i="18"/>
  <c r="I239" i="28"/>
  <c r="K239" i="28"/>
  <c r="U317" i="18"/>
  <c r="I231" i="28"/>
  <c r="K231" i="28"/>
  <c r="U309" i="18"/>
  <c r="I223" i="28"/>
  <c r="K223" i="28"/>
  <c r="U301" i="18"/>
  <c r="I215" i="28"/>
  <c r="K215" i="28"/>
  <c r="U293" i="18"/>
  <c r="I203" i="28"/>
  <c r="K203" i="28"/>
  <c r="U281" i="18"/>
  <c r="I195" i="28"/>
  <c r="K195" i="28"/>
  <c r="U273" i="18"/>
  <c r="I187" i="28"/>
  <c r="K187" i="28"/>
  <c r="U265" i="18"/>
  <c r="I179" i="28"/>
  <c r="K179" i="28"/>
  <c r="U250" i="18"/>
  <c r="I171" i="28"/>
  <c r="K171" i="28"/>
  <c r="U235" i="18"/>
  <c r="I163" i="28"/>
  <c r="K163" i="28"/>
  <c r="U215" i="18"/>
  <c r="I155" i="28"/>
  <c r="K155" i="28"/>
  <c r="U203" i="18"/>
  <c r="I147" i="28"/>
  <c r="K147" i="28"/>
  <c r="U193" i="18"/>
  <c r="I139" i="28"/>
  <c r="K139" i="28"/>
  <c r="U184" i="18"/>
  <c r="I131" i="28"/>
  <c r="K131" i="28"/>
  <c r="U175" i="18"/>
  <c r="I123" i="28"/>
  <c r="K123" i="28"/>
  <c r="U158" i="18"/>
  <c r="I115" i="28"/>
  <c r="K115" i="28"/>
  <c r="U148" i="18"/>
  <c r="I103" i="28"/>
  <c r="K103" i="28"/>
  <c r="U134" i="18"/>
  <c r="I83" i="28"/>
  <c r="K83" i="28"/>
  <c r="U104" i="18"/>
  <c r="I246" i="28"/>
  <c r="K246" i="28"/>
  <c r="U324" i="18"/>
  <c r="I242" i="28"/>
  <c r="J242" i="28"/>
  <c r="T320" i="18"/>
  <c r="V320" i="18"/>
  <c r="K242" i="28"/>
  <c r="U320" i="18"/>
  <c r="I238" i="28"/>
  <c r="K238" i="28"/>
  <c r="U316" i="18"/>
  <c r="I234" i="28"/>
  <c r="K234" i="28"/>
  <c r="U312" i="18"/>
  <c r="I230" i="28"/>
  <c r="K230" i="28"/>
  <c r="U308" i="18"/>
  <c r="I226" i="28"/>
  <c r="J226" i="28"/>
  <c r="K226" i="28"/>
  <c r="U304" i="18"/>
  <c r="I222" i="28"/>
  <c r="K222" i="28"/>
  <c r="U300" i="18"/>
  <c r="I218" i="28"/>
  <c r="K218" i="28"/>
  <c r="U296" i="18"/>
  <c r="I214" i="28"/>
  <c r="K214" i="28"/>
  <c r="U292" i="18"/>
  <c r="I210" i="28"/>
  <c r="J210" i="28"/>
  <c r="T288" i="18"/>
  <c r="V288" i="18"/>
  <c r="K210" i="28"/>
  <c r="U288" i="18"/>
  <c r="I206" i="28"/>
  <c r="K206" i="28"/>
  <c r="U284" i="18"/>
  <c r="I202" i="28"/>
  <c r="J202" i="28"/>
  <c r="T280" i="18"/>
  <c r="V280" i="18"/>
  <c r="K202" i="28"/>
  <c r="U280" i="18"/>
  <c r="I198" i="28"/>
  <c r="K198" i="28"/>
  <c r="U276" i="18"/>
  <c r="I194" i="28"/>
  <c r="J194" i="28"/>
  <c r="K194" i="28"/>
  <c r="U272" i="18"/>
  <c r="I190" i="28"/>
  <c r="K190" i="28"/>
  <c r="U268" i="18"/>
  <c r="I186" i="28"/>
  <c r="J186" i="28"/>
  <c r="T262" i="18"/>
  <c r="V262" i="18"/>
  <c r="K186" i="28"/>
  <c r="U262" i="18"/>
  <c r="I182" i="28"/>
  <c r="K182" i="28"/>
  <c r="U254" i="18"/>
  <c r="I178" i="28"/>
  <c r="J178" i="28"/>
  <c r="T249" i="18"/>
  <c r="V249" i="18"/>
  <c r="K178" i="28"/>
  <c r="U249" i="18"/>
  <c r="I174" i="28"/>
  <c r="K174" i="28"/>
  <c r="U243" i="18"/>
  <c r="I170" i="28"/>
  <c r="J170" i="28"/>
  <c r="T231" i="18"/>
  <c r="V231" i="18"/>
  <c r="K170" i="28"/>
  <c r="U231" i="18"/>
  <c r="I166" i="28"/>
  <c r="K166" i="28"/>
  <c r="U218" i="18"/>
  <c r="I162" i="28"/>
  <c r="J162" i="28"/>
  <c r="T214" i="18"/>
  <c r="V214" i="18"/>
  <c r="K162" i="28"/>
  <c r="U214" i="18"/>
  <c r="I158" i="28"/>
  <c r="K158" i="28"/>
  <c r="U209" i="18"/>
  <c r="I154" i="28"/>
  <c r="J154" i="28"/>
  <c r="T202" i="18"/>
  <c r="V202" i="18"/>
  <c r="K154" i="28"/>
  <c r="U202" i="18"/>
  <c r="I150" i="28"/>
  <c r="K150" i="28"/>
  <c r="U198" i="18"/>
  <c r="I146" i="28"/>
  <c r="J146" i="28"/>
  <c r="T192" i="18"/>
  <c r="V192" i="18"/>
  <c r="K146" i="28"/>
  <c r="U192" i="18"/>
  <c r="I142" i="28"/>
  <c r="K142" i="28"/>
  <c r="U188" i="18"/>
  <c r="I138" i="28"/>
  <c r="J138" i="28"/>
  <c r="T182" i="18"/>
  <c r="V182" i="18"/>
  <c r="K138" i="28"/>
  <c r="U182" i="18"/>
  <c r="I134" i="28"/>
  <c r="K134" i="28"/>
  <c r="U178" i="18"/>
  <c r="I130" i="28"/>
  <c r="J130" i="28"/>
  <c r="T172" i="18"/>
  <c r="V172" i="18"/>
  <c r="K130" i="28"/>
  <c r="U172" i="18"/>
  <c r="I126" i="28"/>
  <c r="K126" i="28"/>
  <c r="U161" i="18"/>
  <c r="I122" i="28"/>
  <c r="J122" i="28"/>
  <c r="T157" i="18"/>
  <c r="V157" i="18"/>
  <c r="K122" i="28"/>
  <c r="U157" i="18"/>
  <c r="I118" i="28"/>
  <c r="K118" i="28"/>
  <c r="U151" i="18"/>
  <c r="I114" i="28"/>
  <c r="J114" i="28"/>
  <c r="T147" i="18"/>
  <c r="V147" i="18"/>
  <c r="K114" i="28"/>
  <c r="U147" i="18"/>
  <c r="I110" i="28"/>
  <c r="K110" i="28"/>
  <c r="U143" i="18"/>
  <c r="I106" i="28"/>
  <c r="K106" i="28"/>
  <c r="U139" i="18"/>
  <c r="U129" i="18"/>
  <c r="I98" i="28"/>
  <c r="J98" i="28"/>
  <c r="T125" i="18"/>
  <c r="V125" i="18"/>
  <c r="K98" i="28"/>
  <c r="U125" i="18"/>
  <c r="I94" i="28"/>
  <c r="J94" i="28"/>
  <c r="T119" i="18"/>
  <c r="V119" i="18"/>
  <c r="K94" i="28"/>
  <c r="U119" i="18"/>
  <c r="I90" i="28"/>
  <c r="K90" i="28"/>
  <c r="U112" i="18"/>
  <c r="I86" i="28"/>
  <c r="J86" i="28"/>
  <c r="T107" i="18"/>
  <c r="V107" i="18"/>
  <c r="K86" i="28"/>
  <c r="U107" i="18"/>
  <c r="I82" i="28"/>
  <c r="J82" i="28"/>
  <c r="T103" i="18"/>
  <c r="V103" i="18"/>
  <c r="K82" i="28"/>
  <c r="U103" i="18"/>
  <c r="I78" i="28"/>
  <c r="K78" i="28"/>
  <c r="U99" i="18"/>
  <c r="I74" i="28"/>
  <c r="J74" i="28"/>
  <c r="T93" i="18"/>
  <c r="V93" i="18"/>
  <c r="K74" i="28"/>
  <c r="U93" i="18"/>
  <c r="I70" i="28"/>
  <c r="J70" i="28"/>
  <c r="T87" i="18"/>
  <c r="V87" i="18"/>
  <c r="K70" i="28"/>
  <c r="U87" i="18"/>
  <c r="I66" i="28"/>
  <c r="J66" i="28"/>
  <c r="T83" i="18"/>
  <c r="V83" i="18"/>
  <c r="K66" i="28"/>
  <c r="U83" i="18"/>
  <c r="I62" i="28"/>
  <c r="J62" i="28"/>
  <c r="T76" i="18"/>
  <c r="V76" i="18"/>
  <c r="K62" i="28"/>
  <c r="U76" i="18"/>
  <c r="I58" i="28"/>
  <c r="J58" i="28"/>
  <c r="T71" i="18"/>
  <c r="V71" i="18"/>
  <c r="K58" i="28"/>
  <c r="U71" i="18"/>
  <c r="I54" i="28"/>
  <c r="J54" i="28"/>
  <c r="T67" i="18"/>
  <c r="V67" i="18"/>
  <c r="K54" i="28"/>
  <c r="U67" i="18"/>
  <c r="I50" i="28"/>
  <c r="J50" i="28"/>
  <c r="T61" i="18"/>
  <c r="V61" i="18"/>
  <c r="K50" i="28"/>
  <c r="U61" i="18"/>
  <c r="I46" i="28"/>
  <c r="K46" i="28"/>
  <c r="U56" i="18"/>
  <c r="I42" i="28"/>
  <c r="K42" i="28"/>
  <c r="U50" i="18"/>
  <c r="I38" i="28"/>
  <c r="J38" i="28"/>
  <c r="T41" i="18"/>
  <c r="V41" i="18"/>
  <c r="K38" i="28"/>
  <c r="U41" i="18"/>
  <c r="I34" i="28"/>
  <c r="J34" i="28"/>
  <c r="T37" i="18"/>
  <c r="V37" i="18"/>
  <c r="K34" i="28"/>
  <c r="U37" i="18"/>
  <c r="I30" i="28"/>
  <c r="J30" i="28"/>
  <c r="T33" i="18"/>
  <c r="V33" i="18"/>
  <c r="K30" i="28"/>
  <c r="U33" i="18"/>
  <c r="I26" i="28"/>
  <c r="J26" i="28"/>
  <c r="T29" i="18"/>
  <c r="V29" i="18"/>
  <c r="K26" i="28"/>
  <c r="U29" i="18"/>
  <c r="I22" i="28"/>
  <c r="J22" i="28"/>
  <c r="T25" i="18"/>
  <c r="V25" i="18"/>
  <c r="K22" i="28"/>
  <c r="U25" i="18"/>
  <c r="I18" i="28"/>
  <c r="J18" i="28"/>
  <c r="T21" i="18"/>
  <c r="V21" i="18"/>
  <c r="K18" i="28"/>
  <c r="U21" i="18"/>
  <c r="I14" i="28"/>
  <c r="J14" i="28"/>
  <c r="T17" i="18"/>
  <c r="V17" i="18"/>
  <c r="K14" i="28"/>
  <c r="U17" i="18"/>
  <c r="I10" i="28"/>
  <c r="J10" i="28"/>
  <c r="T13" i="18"/>
  <c r="V13" i="18"/>
  <c r="K10" i="28"/>
  <c r="U13" i="18"/>
  <c r="I6" i="28"/>
  <c r="J6" i="28"/>
  <c r="T6" i="18"/>
  <c r="V6" i="18"/>
  <c r="K6" i="28"/>
  <c r="U6" i="18"/>
  <c r="O127" i="32"/>
  <c r="O126" i="32"/>
  <c r="O30" i="32"/>
  <c r="O141" i="32"/>
  <c r="O139" i="32"/>
  <c r="O120" i="32"/>
  <c r="O108" i="32"/>
  <c r="O89" i="32"/>
  <c r="O140" i="32"/>
  <c r="O117" i="32"/>
  <c r="O157" i="32"/>
  <c r="O91" i="32"/>
  <c r="O87" i="32"/>
  <c r="O149" i="32"/>
  <c r="O115" i="32"/>
  <c r="O94" i="32"/>
  <c r="O151" i="32"/>
  <c r="O102" i="32"/>
  <c r="O164" i="32"/>
  <c r="O123" i="32"/>
  <c r="O161" i="32"/>
  <c r="O130" i="32"/>
  <c r="I236" i="28"/>
  <c r="J236" i="28"/>
  <c r="T314" i="18"/>
  <c r="V314" i="18"/>
  <c r="K236" i="28"/>
  <c r="U314" i="18"/>
  <c r="I224" i="28"/>
  <c r="K224" i="28"/>
  <c r="U302" i="18"/>
  <c r="I212" i="28"/>
  <c r="J212" i="28"/>
  <c r="T290" i="18"/>
  <c r="V290" i="18"/>
  <c r="K212" i="28"/>
  <c r="U290" i="18"/>
  <c r="I200" i="28"/>
  <c r="J200" i="28"/>
  <c r="T278" i="18"/>
  <c r="V278" i="18"/>
  <c r="K200" i="28"/>
  <c r="U278" i="18"/>
  <c r="I188" i="28"/>
  <c r="J188" i="28"/>
  <c r="T266" i="18"/>
  <c r="V266" i="18"/>
  <c r="K188" i="28"/>
  <c r="U266" i="18"/>
  <c r="I176" i="28"/>
  <c r="K176" i="28"/>
  <c r="U245" i="18"/>
  <c r="I164" i="28"/>
  <c r="J164" i="28"/>
  <c r="K164" i="28"/>
  <c r="U216" i="18"/>
  <c r="I152" i="28"/>
  <c r="J152" i="28"/>
  <c r="T200" i="18"/>
  <c r="V200" i="18"/>
  <c r="K152" i="28"/>
  <c r="U200" i="18"/>
  <c r="I136" i="28"/>
  <c r="J136" i="28"/>
  <c r="T180" i="18"/>
  <c r="V180" i="18"/>
  <c r="K136" i="28"/>
  <c r="U180" i="18"/>
  <c r="I2" i="28"/>
  <c r="J2" i="28"/>
  <c r="T2" i="18"/>
  <c r="K2" i="28"/>
  <c r="U2" i="18"/>
  <c r="O12" i="32"/>
  <c r="O11" i="32"/>
  <c r="O45" i="32"/>
  <c r="O24" i="32"/>
  <c r="O35" i="32"/>
  <c r="O43" i="32"/>
  <c r="O4" i="32"/>
  <c r="O42" i="32"/>
  <c r="O37" i="32"/>
  <c r="O36" i="32"/>
  <c r="O38" i="32"/>
  <c r="O33" i="32"/>
  <c r="O51" i="32"/>
  <c r="O34" i="32"/>
  <c r="O29" i="32"/>
  <c r="O8" i="32"/>
  <c r="O50" i="32"/>
  <c r="O41" i="32"/>
  <c r="O27" i="32"/>
  <c r="O22" i="32"/>
  <c r="O21" i="32"/>
  <c r="O23" i="32"/>
  <c r="O18" i="32"/>
  <c r="O17" i="32"/>
  <c r="O15" i="32"/>
  <c r="O14" i="32"/>
  <c r="O13" i="32"/>
  <c r="O39" i="32"/>
  <c r="O26" i="32"/>
  <c r="O9" i="32"/>
  <c r="O3" i="32"/>
  <c r="O6" i="32"/>
  <c r="O5" i="32"/>
  <c r="O48" i="32"/>
  <c r="O52" i="32"/>
  <c r="O40" i="32"/>
  <c r="O47" i="32"/>
  <c r="O32" i="32"/>
  <c r="O25" i="32"/>
  <c r="O7" i="32"/>
  <c r="O10" i="32"/>
  <c r="O20" i="32"/>
  <c r="O31" i="32"/>
  <c r="O2" i="32"/>
  <c r="O16" i="32"/>
  <c r="O19" i="32"/>
  <c r="O49" i="32"/>
  <c r="I243" i="28"/>
  <c r="J243" i="28"/>
  <c r="T321" i="18"/>
  <c r="V321" i="18"/>
  <c r="K243" i="28"/>
  <c r="U321" i="18"/>
  <c r="I235" i="28"/>
  <c r="J235" i="28"/>
  <c r="T313" i="18"/>
  <c r="V313" i="18"/>
  <c r="K235" i="28"/>
  <c r="U313" i="18"/>
  <c r="I227" i="28"/>
  <c r="J227" i="28"/>
  <c r="T305" i="18"/>
  <c r="V305" i="18"/>
  <c r="K227" i="28"/>
  <c r="U305" i="18"/>
  <c r="I219" i="28"/>
  <c r="J219" i="28"/>
  <c r="T297" i="18"/>
  <c r="V297" i="18"/>
  <c r="K219" i="28"/>
  <c r="U297" i="18"/>
  <c r="I211" i="28"/>
  <c r="J211" i="28"/>
  <c r="T289" i="18"/>
  <c r="V289" i="18"/>
  <c r="K211" i="28"/>
  <c r="U289" i="18"/>
  <c r="I207" i="28"/>
  <c r="J207" i="28"/>
  <c r="T285" i="18"/>
  <c r="V285" i="18"/>
  <c r="K207" i="28"/>
  <c r="U285" i="18"/>
  <c r="I199" i="28"/>
  <c r="J199" i="28"/>
  <c r="T277" i="18"/>
  <c r="V277" i="18"/>
  <c r="K199" i="28"/>
  <c r="U277" i="18"/>
  <c r="I191" i="28"/>
  <c r="J191" i="28"/>
  <c r="T269" i="18"/>
  <c r="V269" i="18"/>
  <c r="K191" i="28"/>
  <c r="U269" i="18"/>
  <c r="I183" i="28"/>
  <c r="J183" i="28"/>
  <c r="K183" i="28"/>
  <c r="U255" i="18"/>
  <c r="I175" i="28"/>
  <c r="J175" i="28"/>
  <c r="T244" i="18"/>
  <c r="V244" i="18"/>
  <c r="K175" i="28"/>
  <c r="U244" i="18"/>
  <c r="I167" i="28"/>
  <c r="J167" i="28"/>
  <c r="T221" i="18"/>
  <c r="V221" i="18"/>
  <c r="K167" i="28"/>
  <c r="U221" i="18"/>
  <c r="I159" i="28"/>
  <c r="J159" i="28"/>
  <c r="T210" i="18"/>
  <c r="V210" i="18"/>
  <c r="K159" i="28"/>
  <c r="U210" i="18"/>
  <c r="I151" i="28"/>
  <c r="J151" i="28"/>
  <c r="T199" i="18"/>
  <c r="V199" i="18"/>
  <c r="K151" i="28"/>
  <c r="U199" i="18"/>
  <c r="I143" i="28"/>
  <c r="J143" i="28"/>
  <c r="T189" i="18"/>
  <c r="V189" i="18"/>
  <c r="K143" i="28"/>
  <c r="U189" i="18"/>
  <c r="I135" i="28"/>
  <c r="J135" i="28"/>
  <c r="T179" i="18"/>
  <c r="V179" i="18"/>
  <c r="K135" i="28"/>
  <c r="U179" i="18"/>
  <c r="I127" i="28"/>
  <c r="J127" i="28"/>
  <c r="K127" i="28"/>
  <c r="U167" i="18"/>
  <c r="I119" i="28"/>
  <c r="J119" i="28"/>
  <c r="T152" i="18"/>
  <c r="V152" i="18"/>
  <c r="K119" i="28"/>
  <c r="U152" i="18"/>
  <c r="I111" i="28"/>
  <c r="J111" i="28"/>
  <c r="K111" i="28"/>
  <c r="U144" i="18"/>
  <c r="I107" i="28"/>
  <c r="J107" i="28"/>
  <c r="T140" i="18"/>
  <c r="V140" i="18"/>
  <c r="K107" i="28"/>
  <c r="U140" i="18"/>
  <c r="I99" i="28"/>
  <c r="J99" i="28"/>
  <c r="T126" i="18"/>
  <c r="V126" i="18"/>
  <c r="K99" i="28"/>
  <c r="U126" i="18"/>
  <c r="I95" i="28"/>
  <c r="J95" i="28"/>
  <c r="T120" i="18"/>
  <c r="V120" i="18"/>
  <c r="K95" i="28"/>
  <c r="U120" i="18"/>
  <c r="I91" i="28"/>
  <c r="J91" i="28"/>
  <c r="T113" i="18"/>
  <c r="V113" i="18"/>
  <c r="K91" i="28"/>
  <c r="U113" i="18"/>
  <c r="I87" i="28"/>
  <c r="J87" i="28"/>
  <c r="T109" i="18"/>
  <c r="V109" i="18"/>
  <c r="K87" i="28"/>
  <c r="U109" i="18"/>
  <c r="I79" i="28"/>
  <c r="J79" i="28"/>
  <c r="T100" i="18"/>
  <c r="V100" i="18"/>
  <c r="K79" i="28"/>
  <c r="U100" i="18"/>
  <c r="I75" i="28"/>
  <c r="J75" i="28"/>
  <c r="K75" i="28"/>
  <c r="U94" i="18"/>
  <c r="I71" i="28"/>
  <c r="J71" i="28"/>
  <c r="T88" i="18"/>
  <c r="V88" i="18"/>
  <c r="K71" i="28"/>
  <c r="U88" i="18"/>
  <c r="I67" i="28"/>
  <c r="J67" i="28"/>
  <c r="K67" i="28"/>
  <c r="U84" i="18"/>
  <c r="I63" i="28"/>
  <c r="J63" i="28"/>
  <c r="T79" i="18"/>
  <c r="V79" i="18"/>
  <c r="K63" i="28"/>
  <c r="U79" i="18"/>
  <c r="I59" i="28"/>
  <c r="J59" i="28"/>
  <c r="T72" i="18"/>
  <c r="V72" i="18"/>
  <c r="K59" i="28"/>
  <c r="U72" i="18"/>
  <c r="I55" i="28"/>
  <c r="J55" i="28"/>
  <c r="K55" i="28"/>
  <c r="U68" i="18"/>
  <c r="I51" i="28"/>
  <c r="J51" i="28"/>
  <c r="K51" i="28"/>
  <c r="U64" i="18"/>
  <c r="I47" i="28"/>
  <c r="J47" i="28"/>
  <c r="T57" i="18"/>
  <c r="V57" i="18"/>
  <c r="K47" i="28"/>
  <c r="U57" i="18"/>
  <c r="I43" i="28"/>
  <c r="J43" i="28"/>
  <c r="T51" i="18"/>
  <c r="V51" i="18"/>
  <c r="K43" i="28"/>
  <c r="U51" i="18"/>
  <c r="I39" i="28"/>
  <c r="J39" i="28"/>
  <c r="T43" i="18"/>
  <c r="V43" i="18"/>
  <c r="K39" i="28"/>
  <c r="U43" i="18"/>
  <c r="I35" i="28"/>
  <c r="J35" i="28"/>
  <c r="T38" i="18"/>
  <c r="V38" i="18"/>
  <c r="K35" i="28"/>
  <c r="U38" i="18"/>
  <c r="I31" i="28"/>
  <c r="J31" i="28"/>
  <c r="T34" i="18"/>
  <c r="V34" i="18"/>
  <c r="K31" i="28"/>
  <c r="U34" i="18"/>
  <c r="I27" i="28"/>
  <c r="J27" i="28"/>
  <c r="T30" i="18"/>
  <c r="V30" i="18"/>
  <c r="K27" i="28"/>
  <c r="U30" i="18"/>
  <c r="I23" i="28"/>
  <c r="J23" i="28"/>
  <c r="K23" i="28"/>
  <c r="U26" i="18"/>
  <c r="I19" i="28"/>
  <c r="J19" i="28"/>
  <c r="T22" i="18"/>
  <c r="V22" i="18"/>
  <c r="K19" i="28"/>
  <c r="U22" i="18"/>
  <c r="I15" i="28"/>
  <c r="J15" i="28"/>
  <c r="T18" i="18"/>
  <c r="V18" i="18"/>
  <c r="K15" i="28"/>
  <c r="U18" i="18"/>
  <c r="I11" i="28"/>
  <c r="J11" i="28"/>
  <c r="T14" i="18"/>
  <c r="V14" i="18"/>
  <c r="K11" i="28"/>
  <c r="U14" i="18"/>
  <c r="I7" i="28"/>
  <c r="J7" i="28"/>
  <c r="T7" i="18"/>
  <c r="V7" i="18"/>
  <c r="K7" i="28"/>
  <c r="U7" i="18"/>
  <c r="I3" i="28"/>
  <c r="J3" i="28"/>
  <c r="T3" i="18"/>
  <c r="K3" i="28"/>
  <c r="U3" i="18"/>
  <c r="I245" i="28"/>
  <c r="J245" i="28"/>
  <c r="T323" i="18"/>
  <c r="V323" i="18"/>
  <c r="K245" i="28"/>
  <c r="U323" i="18"/>
  <c r="I241" i="28"/>
  <c r="J241" i="28"/>
  <c r="K241" i="28"/>
  <c r="U319" i="18"/>
  <c r="I237" i="28"/>
  <c r="J237" i="28"/>
  <c r="T315" i="18"/>
  <c r="V315" i="18"/>
  <c r="K237" i="28"/>
  <c r="U315" i="18"/>
  <c r="I233" i="28"/>
  <c r="J233" i="28"/>
  <c r="T311" i="18"/>
  <c r="V311" i="18"/>
  <c r="K233" i="28"/>
  <c r="U311" i="18"/>
  <c r="I229" i="28"/>
  <c r="J229" i="28"/>
  <c r="T307" i="18"/>
  <c r="V307" i="18"/>
  <c r="K229" i="28"/>
  <c r="U307" i="18"/>
  <c r="I225" i="28"/>
  <c r="J225" i="28"/>
  <c r="K225" i="28"/>
  <c r="U303" i="18"/>
  <c r="I221" i="28"/>
  <c r="J221" i="28"/>
  <c r="T299" i="18"/>
  <c r="V299" i="18"/>
  <c r="K221" i="28"/>
  <c r="U299" i="18"/>
  <c r="I217" i="28"/>
  <c r="J217" i="28"/>
  <c r="T295" i="18"/>
  <c r="V295" i="18"/>
  <c r="K217" i="28"/>
  <c r="U295" i="18"/>
  <c r="I213" i="28"/>
  <c r="J213" i="28"/>
  <c r="T291" i="18"/>
  <c r="V291" i="18"/>
  <c r="K213" i="28"/>
  <c r="U291" i="18"/>
  <c r="I209" i="28"/>
  <c r="J209" i="28"/>
  <c r="T287" i="18"/>
  <c r="V287" i="18"/>
  <c r="K209" i="28"/>
  <c r="U287" i="18"/>
  <c r="I205" i="28"/>
  <c r="J205" i="28"/>
  <c r="T283" i="18"/>
  <c r="V283" i="18"/>
  <c r="K205" i="28"/>
  <c r="U283" i="18"/>
  <c r="I201" i="28"/>
  <c r="J201" i="28"/>
  <c r="T279" i="18"/>
  <c r="V279" i="18"/>
  <c r="K201" i="28"/>
  <c r="U279" i="18"/>
  <c r="I197" i="28"/>
  <c r="J197" i="28"/>
  <c r="T275" i="18"/>
  <c r="V275" i="18"/>
  <c r="K197" i="28"/>
  <c r="U275" i="18"/>
  <c r="I193" i="28"/>
  <c r="J193" i="28"/>
  <c r="T271" i="18"/>
  <c r="V271" i="18"/>
  <c r="K193" i="28"/>
  <c r="U271" i="18"/>
  <c r="I189" i="28"/>
  <c r="J189" i="28"/>
  <c r="K189" i="28"/>
  <c r="U267" i="18"/>
  <c r="I185" i="28"/>
  <c r="J185" i="28"/>
  <c r="T260" i="18"/>
  <c r="V260" i="18"/>
  <c r="K185" i="28"/>
  <c r="U260" i="18"/>
  <c r="I181" i="28"/>
  <c r="J181" i="28"/>
  <c r="T252" i="18"/>
  <c r="V252" i="18"/>
  <c r="K181" i="28"/>
  <c r="U252" i="18"/>
  <c r="I177" i="28"/>
  <c r="J177" i="28"/>
  <c r="T246" i="18"/>
  <c r="V246" i="18"/>
  <c r="K177" i="28"/>
  <c r="U246" i="18"/>
  <c r="I173" i="28"/>
  <c r="J173" i="28"/>
  <c r="T237" i="18"/>
  <c r="V237" i="18"/>
  <c r="K173" i="28"/>
  <c r="U237" i="18"/>
  <c r="I169" i="28"/>
  <c r="J169" i="28"/>
  <c r="K169" i="28"/>
  <c r="U228" i="18"/>
  <c r="I165" i="28"/>
  <c r="J165" i="28"/>
  <c r="T217" i="18"/>
  <c r="V217" i="18"/>
  <c r="K165" i="28"/>
  <c r="U217" i="18"/>
  <c r="I161" i="28"/>
  <c r="J161" i="28"/>
  <c r="T213" i="18"/>
  <c r="V213" i="18"/>
  <c r="K161" i="28"/>
  <c r="U213" i="18"/>
  <c r="I157" i="28"/>
  <c r="J157" i="28"/>
  <c r="T207" i="18"/>
  <c r="V207" i="18"/>
  <c r="K157" i="28"/>
  <c r="U207" i="18"/>
  <c r="I153" i="28"/>
  <c r="J153" i="28"/>
  <c r="T201" i="18"/>
  <c r="V201" i="18"/>
  <c r="K153" i="28"/>
  <c r="U201" i="18"/>
  <c r="I149" i="28"/>
  <c r="J149" i="28"/>
  <c r="T197" i="18"/>
  <c r="V197" i="18"/>
  <c r="K149" i="28"/>
  <c r="U197" i="18"/>
  <c r="I145" i="28"/>
  <c r="J145" i="28"/>
  <c r="T191" i="18"/>
  <c r="V191" i="18"/>
  <c r="K145" i="28"/>
  <c r="U191" i="18"/>
  <c r="I141" i="28"/>
  <c r="J141" i="28"/>
  <c r="K141" i="28"/>
  <c r="U187" i="18"/>
  <c r="I137" i="28"/>
  <c r="J137" i="28"/>
  <c r="T181" i="18"/>
  <c r="V181" i="18"/>
  <c r="K137" i="28"/>
  <c r="U181" i="18"/>
  <c r="I133" i="28"/>
  <c r="J133" i="28"/>
  <c r="T177" i="18"/>
  <c r="V177" i="18"/>
  <c r="K133" i="28"/>
  <c r="U177" i="18"/>
  <c r="I129" i="28"/>
  <c r="J129" i="28"/>
  <c r="T171" i="18"/>
  <c r="V171" i="18"/>
  <c r="K129" i="28"/>
  <c r="U171" i="18"/>
  <c r="I125" i="28"/>
  <c r="J125" i="28"/>
  <c r="T160" i="18"/>
  <c r="V160" i="18"/>
  <c r="K125" i="28"/>
  <c r="U160" i="18"/>
  <c r="I121" i="28"/>
  <c r="J121" i="28"/>
  <c r="T156" i="18"/>
  <c r="V156" i="18"/>
  <c r="K121" i="28"/>
  <c r="U156" i="18"/>
  <c r="I117" i="28"/>
  <c r="J117" i="28"/>
  <c r="T150" i="18"/>
  <c r="V150" i="18"/>
  <c r="K117" i="28"/>
  <c r="U150" i="18"/>
  <c r="I113" i="28"/>
  <c r="J113" i="28"/>
  <c r="T146" i="18"/>
  <c r="V146" i="18"/>
  <c r="K113" i="28"/>
  <c r="U146" i="18"/>
  <c r="I109" i="28"/>
  <c r="J109" i="28"/>
  <c r="T142" i="18"/>
  <c r="V142" i="18"/>
  <c r="K109" i="28"/>
  <c r="U142" i="18"/>
  <c r="I105" i="28"/>
  <c r="J105" i="28"/>
  <c r="T138" i="18"/>
  <c r="V138" i="18"/>
  <c r="K105" i="28"/>
  <c r="U138" i="18"/>
  <c r="I101" i="28"/>
  <c r="J101" i="28"/>
  <c r="K101" i="28"/>
  <c r="U128" i="18"/>
  <c r="I97" i="28"/>
  <c r="J97" i="28"/>
  <c r="K97" i="28"/>
  <c r="U124" i="18"/>
  <c r="I93" i="28"/>
  <c r="J93" i="28"/>
  <c r="T118" i="18"/>
  <c r="V118" i="18"/>
  <c r="K93" i="28"/>
  <c r="U118" i="18"/>
  <c r="I89" i="28"/>
  <c r="J89" i="28"/>
  <c r="T111" i="18"/>
  <c r="V111" i="18"/>
  <c r="K89" i="28"/>
  <c r="U111" i="18"/>
  <c r="I85" i="28"/>
  <c r="J85" i="28"/>
  <c r="T106" i="18"/>
  <c r="V106" i="18"/>
  <c r="K85" i="28"/>
  <c r="U106" i="18"/>
  <c r="I81" i="28"/>
  <c r="J81" i="28"/>
  <c r="T102" i="18"/>
  <c r="V102" i="18"/>
  <c r="K81" i="28"/>
  <c r="U102" i="18"/>
  <c r="I77" i="28"/>
  <c r="J77" i="28"/>
  <c r="K77" i="28"/>
  <c r="U98" i="18"/>
  <c r="I73" i="28"/>
  <c r="J73" i="28"/>
  <c r="T91" i="18"/>
  <c r="V91" i="18"/>
  <c r="K73" i="28"/>
  <c r="U91" i="18"/>
  <c r="I69" i="28"/>
  <c r="J69" i="28"/>
  <c r="K69" i="28"/>
  <c r="U86" i="18"/>
  <c r="I65" i="28"/>
  <c r="J65" i="28"/>
  <c r="T81" i="18"/>
  <c r="V81" i="18"/>
  <c r="K65" i="28"/>
  <c r="U81" i="18"/>
  <c r="I61" i="28"/>
  <c r="J61" i="28"/>
  <c r="T75" i="18"/>
  <c r="V75" i="18"/>
  <c r="K61" i="28"/>
  <c r="U75" i="18"/>
  <c r="I57" i="28"/>
  <c r="J57" i="28"/>
  <c r="T70" i="18"/>
  <c r="V70" i="18"/>
  <c r="K57" i="28"/>
  <c r="U70" i="18"/>
  <c r="I53" i="28"/>
  <c r="J53" i="28"/>
  <c r="K53" i="28"/>
  <c r="U66" i="18"/>
  <c r="I49" i="28"/>
  <c r="J49" i="28"/>
  <c r="T60" i="18"/>
  <c r="V60" i="18"/>
  <c r="K49" i="28"/>
  <c r="U60" i="18"/>
  <c r="I45" i="28"/>
  <c r="J45" i="28"/>
  <c r="T55" i="18"/>
  <c r="V55" i="18"/>
  <c r="K45" i="28"/>
  <c r="U55" i="18"/>
  <c r="I41" i="28"/>
  <c r="J41" i="28"/>
  <c r="T49" i="18"/>
  <c r="V49" i="18"/>
  <c r="K41" i="28"/>
  <c r="U49" i="18"/>
  <c r="I37" i="28"/>
  <c r="J37" i="28"/>
  <c r="T40" i="18"/>
  <c r="V40" i="18"/>
  <c r="K37" i="28"/>
  <c r="U40" i="18"/>
  <c r="I33" i="28"/>
  <c r="J33" i="28"/>
  <c r="T36" i="18"/>
  <c r="V36" i="18"/>
  <c r="K33" i="28"/>
  <c r="U36" i="18"/>
  <c r="I29" i="28"/>
  <c r="J29" i="28"/>
  <c r="T32" i="18"/>
  <c r="V32" i="18"/>
  <c r="K29" i="28"/>
  <c r="U32" i="18"/>
  <c r="I25" i="28"/>
  <c r="J25" i="28"/>
  <c r="T28" i="18"/>
  <c r="V28" i="18"/>
  <c r="K25" i="28"/>
  <c r="U28" i="18"/>
  <c r="I21" i="28"/>
  <c r="J21" i="28"/>
  <c r="T24" i="18"/>
  <c r="V24" i="18"/>
  <c r="K21" i="28"/>
  <c r="U24" i="18"/>
  <c r="I17" i="28"/>
  <c r="J17" i="28"/>
  <c r="K17" i="28"/>
  <c r="U20" i="18"/>
  <c r="I13" i="28"/>
  <c r="J13" i="28"/>
  <c r="T16" i="18"/>
  <c r="V16" i="18"/>
  <c r="K13" i="28"/>
  <c r="U16" i="18"/>
  <c r="I9" i="28"/>
  <c r="J9" i="28"/>
  <c r="T12" i="18"/>
  <c r="V12" i="18"/>
  <c r="K9" i="28"/>
  <c r="U12" i="18"/>
  <c r="I5" i="28"/>
  <c r="J5" i="28"/>
  <c r="T5" i="18"/>
  <c r="V5" i="18"/>
  <c r="K5" i="28"/>
  <c r="U5" i="18"/>
  <c r="O156" i="32"/>
  <c r="O167" i="32"/>
  <c r="O109" i="32"/>
  <c r="O138" i="32"/>
  <c r="O118" i="32"/>
  <c r="O98" i="32"/>
  <c r="O128" i="32"/>
  <c r="O96" i="32"/>
  <c r="O137" i="32"/>
  <c r="O154" i="32"/>
  <c r="O129" i="32"/>
  <c r="O110" i="32"/>
  <c r="O116" i="32"/>
  <c r="O142" i="32"/>
  <c r="O125" i="32"/>
  <c r="O107" i="32"/>
  <c r="O160" i="32"/>
  <c r="O143" i="32"/>
  <c r="O131" i="32"/>
  <c r="O93" i="32"/>
  <c r="I240" i="28"/>
  <c r="J240" i="28"/>
  <c r="T318" i="18"/>
  <c r="V318" i="18"/>
  <c r="K240" i="28"/>
  <c r="U318" i="18"/>
  <c r="I228" i="28"/>
  <c r="J228" i="28"/>
  <c r="T306" i="18"/>
  <c r="V306" i="18"/>
  <c r="K228" i="28"/>
  <c r="U306" i="18"/>
  <c r="I216" i="28"/>
  <c r="J216" i="28"/>
  <c r="T294" i="18"/>
  <c r="V294" i="18"/>
  <c r="K216" i="28"/>
  <c r="U294" i="18"/>
  <c r="I208" i="28"/>
  <c r="J208" i="28"/>
  <c r="T286" i="18"/>
  <c r="V286" i="18"/>
  <c r="K208" i="28"/>
  <c r="U286" i="18"/>
  <c r="I196" i="28"/>
  <c r="J196" i="28"/>
  <c r="K196" i="28"/>
  <c r="U274" i="18"/>
  <c r="I184" i="28"/>
  <c r="J184" i="28"/>
  <c r="T257" i="18"/>
  <c r="V257" i="18"/>
  <c r="K184" i="28"/>
  <c r="U257" i="18"/>
  <c r="I172" i="28"/>
  <c r="J172" i="28"/>
  <c r="T236" i="18"/>
  <c r="V236" i="18"/>
  <c r="K172" i="28"/>
  <c r="U236" i="18"/>
  <c r="I160" i="28"/>
  <c r="J160" i="28"/>
  <c r="T211" i="18"/>
  <c r="V211" i="18"/>
  <c r="K160" i="28"/>
  <c r="U211" i="18"/>
  <c r="I148" i="28"/>
  <c r="J148" i="28"/>
  <c r="T196" i="18"/>
  <c r="V196" i="18"/>
  <c r="K148" i="28"/>
  <c r="U196" i="18"/>
  <c r="I140" i="28"/>
  <c r="J140" i="28"/>
  <c r="T186" i="18"/>
  <c r="V186" i="18"/>
  <c r="K140" i="28"/>
  <c r="U186" i="18"/>
  <c r="I132" i="28"/>
  <c r="J132" i="28"/>
  <c r="K132" i="28"/>
  <c r="U176" i="18"/>
  <c r="I124" i="28"/>
  <c r="J124" i="28"/>
  <c r="T159" i="18"/>
  <c r="V159" i="18"/>
  <c r="K124" i="28"/>
  <c r="U159" i="18"/>
  <c r="I120" i="28"/>
  <c r="J120" i="28"/>
  <c r="T155" i="18"/>
  <c r="V155" i="18"/>
  <c r="K120" i="28"/>
  <c r="U155" i="18"/>
  <c r="I116" i="28"/>
  <c r="J116" i="28"/>
  <c r="T149" i="18"/>
  <c r="V149" i="18"/>
  <c r="K116" i="28"/>
  <c r="U149" i="18"/>
  <c r="I112" i="28"/>
  <c r="J112" i="28"/>
  <c r="T145" i="18"/>
  <c r="V145" i="18"/>
  <c r="K112" i="28"/>
  <c r="U145" i="18"/>
  <c r="I108" i="28"/>
  <c r="J108" i="28"/>
  <c r="T141" i="18"/>
  <c r="V141" i="18"/>
  <c r="K108" i="28"/>
  <c r="U141" i="18"/>
  <c r="I104" i="28"/>
  <c r="J104" i="28"/>
  <c r="T137" i="18"/>
  <c r="V137" i="18"/>
  <c r="K104" i="28"/>
  <c r="U137" i="18"/>
  <c r="I100" i="28"/>
  <c r="J100" i="28"/>
  <c r="T127" i="18"/>
  <c r="V127" i="18"/>
  <c r="K100" i="28"/>
  <c r="U127" i="18"/>
  <c r="I96" i="28"/>
  <c r="J96" i="28"/>
  <c r="T123" i="18"/>
  <c r="V123" i="18"/>
  <c r="K96" i="28"/>
  <c r="U123" i="18"/>
  <c r="I92" i="28"/>
  <c r="J92" i="28"/>
  <c r="T117" i="18"/>
  <c r="V117" i="18"/>
  <c r="K92" i="28"/>
  <c r="U117" i="18"/>
  <c r="I88" i="28"/>
  <c r="J88" i="28"/>
  <c r="T110" i="18"/>
  <c r="V110" i="18"/>
  <c r="K88" i="28"/>
  <c r="U110" i="18"/>
  <c r="I84" i="28"/>
  <c r="J84" i="28"/>
  <c r="T105" i="18"/>
  <c r="V105" i="18"/>
  <c r="K84" i="28"/>
  <c r="U105" i="18"/>
  <c r="I80" i="28"/>
  <c r="J80" i="28"/>
  <c r="K80" i="28"/>
  <c r="U101" i="18"/>
  <c r="I76" i="28"/>
  <c r="J76" i="28"/>
  <c r="T97" i="18"/>
  <c r="V97" i="18"/>
  <c r="K76" i="28"/>
  <c r="U97" i="18"/>
  <c r="I72" i="28"/>
  <c r="J72" i="28"/>
  <c r="T89" i="18"/>
  <c r="V89" i="18"/>
  <c r="K72" i="28"/>
  <c r="U89" i="18"/>
  <c r="I68" i="28"/>
  <c r="J68" i="28"/>
  <c r="T85" i="18"/>
  <c r="V85" i="18"/>
  <c r="K68" i="28"/>
  <c r="U85" i="18"/>
  <c r="I64" i="28"/>
  <c r="J64" i="28"/>
  <c r="T80" i="18"/>
  <c r="V80" i="18"/>
  <c r="K64" i="28"/>
  <c r="U80" i="18"/>
  <c r="I60" i="28"/>
  <c r="J60" i="28"/>
  <c r="T73" i="18"/>
  <c r="V73" i="18"/>
  <c r="K60" i="28"/>
  <c r="U73" i="18"/>
  <c r="I56" i="28"/>
  <c r="J56" i="28"/>
  <c r="T69" i="18"/>
  <c r="V69" i="18"/>
  <c r="K56" i="28"/>
  <c r="U69" i="18"/>
  <c r="I52" i="28"/>
  <c r="J52" i="28"/>
  <c r="T65" i="18"/>
  <c r="V65" i="18"/>
  <c r="K52" i="28"/>
  <c r="U65" i="18"/>
  <c r="I48" i="28"/>
  <c r="J48" i="28"/>
  <c r="T58" i="18"/>
  <c r="V58" i="18"/>
  <c r="K48" i="28"/>
  <c r="U58" i="18"/>
  <c r="I44" i="28"/>
  <c r="J44" i="28"/>
  <c r="T54" i="18"/>
  <c r="V54" i="18"/>
  <c r="K44" i="28"/>
  <c r="U54" i="18"/>
  <c r="I40" i="28"/>
  <c r="J40" i="28"/>
  <c r="T46" i="18"/>
  <c r="V46" i="18"/>
  <c r="K40" i="28"/>
  <c r="U46" i="18"/>
  <c r="I36" i="28"/>
  <c r="J36" i="28"/>
  <c r="T39" i="18"/>
  <c r="V39" i="18"/>
  <c r="K36" i="28"/>
  <c r="U39" i="18"/>
  <c r="I32" i="28"/>
  <c r="J32" i="28"/>
  <c r="T35" i="18"/>
  <c r="V35" i="18"/>
  <c r="K32" i="28"/>
  <c r="U35" i="18"/>
  <c r="I28" i="28"/>
  <c r="J28" i="28"/>
  <c r="T31" i="18"/>
  <c r="V31" i="18"/>
  <c r="K28" i="28"/>
  <c r="U31" i="18"/>
  <c r="I24" i="28"/>
  <c r="J24" i="28"/>
  <c r="K24" i="28"/>
  <c r="U27" i="18"/>
  <c r="I20" i="28"/>
  <c r="J20" i="28"/>
  <c r="T23" i="18"/>
  <c r="V23" i="18"/>
  <c r="K20" i="28"/>
  <c r="U23" i="18"/>
  <c r="I16" i="28"/>
  <c r="J16" i="28"/>
  <c r="T19" i="18"/>
  <c r="V19" i="18"/>
  <c r="K16" i="28"/>
  <c r="U19" i="18"/>
  <c r="I12" i="28"/>
  <c r="J12" i="28"/>
  <c r="T15" i="18"/>
  <c r="V15" i="18"/>
  <c r="K12" i="28"/>
  <c r="U15" i="18"/>
  <c r="I8" i="28"/>
  <c r="J8" i="28"/>
  <c r="T8" i="18"/>
  <c r="V8" i="18"/>
  <c r="K8" i="28"/>
  <c r="U8" i="18"/>
  <c r="I4" i="28"/>
  <c r="J4" i="28"/>
  <c r="T4" i="18"/>
  <c r="V4" i="18"/>
  <c r="K4" i="28"/>
  <c r="U4" i="18"/>
  <c r="O135" i="32"/>
  <c r="O119" i="32"/>
  <c r="O150" i="32"/>
  <c r="O105" i="32"/>
  <c r="O145" i="32"/>
  <c r="O111" i="32"/>
  <c r="O95" i="32"/>
  <c r="O147" i="32"/>
  <c r="O134" i="32"/>
  <c r="O101" i="32"/>
  <c r="O104" i="32"/>
  <c r="O152" i="32"/>
  <c r="O165" i="32"/>
  <c r="O113" i="32"/>
  <c r="O163" i="32"/>
  <c r="O132" i="32"/>
  <c r="O99" i="32"/>
  <c r="O146" i="32"/>
  <c r="O86" i="32"/>
  <c r="O155" i="32"/>
  <c r="O121" i="32"/>
  <c r="O158" i="32"/>
  <c r="J246" i="28"/>
  <c r="T324" i="18"/>
  <c r="V324" i="18"/>
  <c r="J238" i="28"/>
  <c r="T316" i="18"/>
  <c r="V316" i="18"/>
  <c r="J234" i="28"/>
  <c r="T312" i="18"/>
  <c r="V312" i="18"/>
  <c r="J230" i="28"/>
  <c r="T308" i="18"/>
  <c r="V308" i="18"/>
  <c r="J222" i="28"/>
  <c r="T300" i="18"/>
  <c r="V300" i="18"/>
  <c r="J218" i="28"/>
  <c r="J214" i="28"/>
  <c r="J206" i="28"/>
  <c r="T284" i="18"/>
  <c r="V284" i="18"/>
  <c r="J198" i="28"/>
  <c r="T276" i="18"/>
  <c r="V276" i="18"/>
  <c r="J190" i="28"/>
  <c r="J182" i="28"/>
  <c r="T254" i="18"/>
  <c r="V254" i="18"/>
  <c r="J174" i="28"/>
  <c r="T243" i="18"/>
  <c r="V243" i="18"/>
  <c r="J166" i="28"/>
  <c r="T218" i="18"/>
  <c r="V218" i="18"/>
  <c r="J158" i="28"/>
  <c r="T209" i="18"/>
  <c r="V209" i="18"/>
  <c r="J150" i="28"/>
  <c r="J142" i="28"/>
  <c r="T188" i="18"/>
  <c r="V188" i="18"/>
  <c r="J134" i="28"/>
  <c r="T178" i="18"/>
  <c r="V178" i="18"/>
  <c r="J126" i="28"/>
  <c r="T161" i="18"/>
  <c r="V161" i="18"/>
  <c r="J118" i="28"/>
  <c r="T151" i="18"/>
  <c r="V151" i="18"/>
  <c r="J110" i="28"/>
  <c r="T143" i="18"/>
  <c r="V143" i="18"/>
  <c r="J106" i="28"/>
  <c r="T139" i="18"/>
  <c r="V139" i="18"/>
  <c r="T129" i="18"/>
  <c r="V129" i="18"/>
  <c r="J90" i="28"/>
  <c r="T112" i="18"/>
  <c r="V112" i="18"/>
  <c r="J78" i="28"/>
  <c r="T99" i="18"/>
  <c r="V99" i="18"/>
  <c r="J46" i="28"/>
  <c r="T56" i="18"/>
  <c r="V56" i="18"/>
  <c r="J42" i="28"/>
  <c r="T50" i="18"/>
  <c r="V50" i="18"/>
  <c r="J239" i="28"/>
  <c r="T317" i="18"/>
  <c r="V317" i="18"/>
  <c r="J231" i="28"/>
  <c r="T309" i="18"/>
  <c r="V309" i="18"/>
  <c r="J223" i="28"/>
  <c r="T301" i="18"/>
  <c r="V301" i="18"/>
  <c r="J215" i="28"/>
  <c r="T293" i="18"/>
  <c r="V293" i="18"/>
  <c r="J203" i="28"/>
  <c r="T281" i="18"/>
  <c r="V281" i="18"/>
  <c r="J195" i="28"/>
  <c r="T273" i="18"/>
  <c r="V273" i="18"/>
  <c r="J187" i="28"/>
  <c r="T265" i="18"/>
  <c r="V265" i="18"/>
  <c r="J179" i="28"/>
  <c r="T250" i="18"/>
  <c r="V250" i="18"/>
  <c r="J171" i="28"/>
  <c r="T235" i="18"/>
  <c r="V235" i="18"/>
  <c r="J163" i="28"/>
  <c r="T215" i="18"/>
  <c r="V215" i="18"/>
  <c r="J155" i="28"/>
  <c r="T203" i="18"/>
  <c r="V203" i="18"/>
  <c r="J147" i="28"/>
  <c r="T193" i="18"/>
  <c r="V193" i="18"/>
  <c r="J139" i="28"/>
  <c r="T184" i="18"/>
  <c r="V184" i="18"/>
  <c r="J131" i="28"/>
  <c r="T175" i="18"/>
  <c r="V175" i="18"/>
  <c r="J123" i="28"/>
  <c r="T158" i="18"/>
  <c r="V158" i="18"/>
  <c r="J115" i="28"/>
  <c r="T148" i="18"/>
  <c r="V148" i="18"/>
  <c r="J103" i="28"/>
  <c r="T134" i="18"/>
  <c r="V134" i="18"/>
  <c r="J83" i="28"/>
  <c r="T104" i="18"/>
  <c r="V104" i="18"/>
  <c r="J244" i="28"/>
  <c r="T322" i="18"/>
  <c r="V322" i="18"/>
  <c r="J232" i="28"/>
  <c r="T310" i="18"/>
  <c r="V310" i="18"/>
  <c r="J224" i="28"/>
  <c r="T302" i="18"/>
  <c r="V302" i="18"/>
  <c r="J220" i="28"/>
  <c r="J204" i="28"/>
  <c r="J192" i="28"/>
  <c r="T270" i="18"/>
  <c r="V270" i="18"/>
  <c r="J180" i="28"/>
  <c r="T251" i="18"/>
  <c r="V251" i="18"/>
  <c r="J176" i="28"/>
  <c r="T245" i="18"/>
  <c r="V245" i="18"/>
  <c r="J168" i="28"/>
  <c r="T222" i="18"/>
  <c r="V222" i="18"/>
  <c r="J156" i="28"/>
  <c r="T204" i="18"/>
  <c r="V204" i="18"/>
  <c r="J144" i="28"/>
  <c r="T190" i="18"/>
  <c r="V190" i="18"/>
  <c r="J128" i="28"/>
  <c r="T168" i="18"/>
  <c r="V168" i="18"/>
  <c r="S3" i="18"/>
  <c r="V3" i="18"/>
  <c r="V2" i="18"/>
  <c r="T98" i="18"/>
  <c r="V98" i="18"/>
  <c r="O55" i="32"/>
  <c r="O54" i="32"/>
  <c r="T282" i="18"/>
  <c r="V282" i="18"/>
  <c r="O80" i="32"/>
  <c r="T298" i="18"/>
  <c r="V298" i="18"/>
  <c r="O83" i="32"/>
  <c r="T20" i="18"/>
  <c r="V20" i="18"/>
  <c r="O56" i="32"/>
  <c r="T86" i="18"/>
  <c r="V86" i="18"/>
  <c r="O63" i="32"/>
  <c r="T128" i="18"/>
  <c r="V128" i="18"/>
  <c r="O67" i="32"/>
  <c r="O68" i="32"/>
  <c r="T26" i="18"/>
  <c r="V26" i="18"/>
  <c r="O57" i="32"/>
  <c r="T68" i="18"/>
  <c r="V68" i="18"/>
  <c r="O61" i="32"/>
  <c r="T255" i="18"/>
  <c r="V255" i="18"/>
  <c r="O76" i="32"/>
  <c r="T268" i="18"/>
  <c r="V268" i="18"/>
  <c r="O77" i="32"/>
  <c r="T267" i="18"/>
  <c r="V267" i="18"/>
  <c r="O44" i="32"/>
  <c r="O53" i="32"/>
  <c r="T319" i="18"/>
  <c r="V319" i="18"/>
  <c r="O85" i="32"/>
  <c r="T94" i="18"/>
  <c r="V94" i="18"/>
  <c r="O64" i="32"/>
  <c r="T272" i="18"/>
  <c r="V272" i="18"/>
  <c r="O78" i="32"/>
  <c r="T304" i="18"/>
  <c r="V304" i="18"/>
  <c r="O84" i="32"/>
  <c r="T101" i="18"/>
  <c r="V101" i="18"/>
  <c r="O65" i="32"/>
  <c r="T187" i="18"/>
  <c r="V187" i="18"/>
  <c r="O72" i="32"/>
  <c r="T176" i="18"/>
  <c r="V176" i="18"/>
  <c r="O71" i="32"/>
  <c r="T216" i="18"/>
  <c r="V216" i="18"/>
  <c r="O74" i="32"/>
  <c r="T274" i="18"/>
  <c r="V274" i="18"/>
  <c r="O79" i="32"/>
  <c r="T66" i="18"/>
  <c r="V66" i="18"/>
  <c r="O60" i="32"/>
  <c r="T144" i="18"/>
  <c r="V144" i="18"/>
  <c r="O69" i="32"/>
  <c r="T167" i="18"/>
  <c r="V167" i="18"/>
  <c r="O70" i="32"/>
  <c r="T198" i="18"/>
  <c r="V198" i="18"/>
  <c r="O73" i="32"/>
  <c r="T292" i="18"/>
  <c r="V292" i="18"/>
  <c r="O81" i="32"/>
  <c r="T27" i="18"/>
  <c r="V27" i="18"/>
  <c r="O58" i="32"/>
  <c r="T124" i="18"/>
  <c r="V124" i="18"/>
  <c r="O66" i="32"/>
  <c r="T303" i="18"/>
  <c r="V303" i="18"/>
  <c r="O28" i="32"/>
  <c r="T64" i="18"/>
  <c r="V64" i="18"/>
  <c r="O59" i="32"/>
  <c r="T84" i="18"/>
  <c r="V84" i="18"/>
  <c r="O62" i="32"/>
  <c r="T296" i="18"/>
  <c r="V296" i="18"/>
  <c r="O82" i="32"/>
  <c r="T228" i="18"/>
  <c r="V228" i="18"/>
  <c r="O75" i="32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<sst xmlns="http://schemas.openxmlformats.org/spreadsheetml/2006/main" count="31001" uniqueCount="9451">
  <si>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</si>
  <si>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</si>
  <si>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</si>
  <si>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</si>
  <si>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</si>
  <si>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</si>
  <si>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</si>
  <si>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</si>
  <si>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</si>
  <si>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</si>
  <si>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</si>
  <si>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</si>
  <si>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</si>
  <si>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</si>
  <si>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</si>
  <si>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</si>
  <si>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</si>
  <si>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</si>
  <si>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</si>
  <si>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</si>
  <si>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</si>
  <si>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</si>
  <si>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</si>
  <si>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</si>
  <si>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</si>
  <si>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</si>
  <si>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</si>
  <si>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</si>
  <si>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</si>
  <si>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</si>
  <si>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</si>
  <si>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</si>
  <si>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</si>
  <si>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</si>
  <si>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</si>
  <si>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</si>
  <si>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</si>
  <si>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</si>
  <si>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</si>
  <si>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1000031156</t>
  </si>
  <si>
    <t>1000055555</t>
  </si>
  <si>
    <t>5306-5060166729</t>
  </si>
  <si>
    <t>马玉琼</t>
  </si>
  <si>
    <t>1000056403</t>
  </si>
  <si>
    <t>1000065362</t>
  </si>
  <si>
    <t>6228481921192561815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</si>
  <si>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</si>
  <si>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</si>
  <si>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</si>
  <si>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</si>
  <si>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</si>
  <si>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</si>
  <si>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</si>
  <si>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</si>
  <si>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</si>
  <si>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</si>
  <si>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</si>
  <si>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</si>
  <si>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</si>
  <si>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</si>
  <si>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</si>
  <si>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</si>
  <si>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</si>
  <si>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</si>
  <si>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</si>
  <si>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</si>
  <si>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</si>
  <si>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</si>
  <si>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</si>
  <si>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</si>
  <si>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</si>
  <si>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</si>
  <si>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</si>
  <si>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</si>
  <si>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</si>
  <si>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</si>
  <si>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</si>
  <si>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</si>
  <si>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</si>
  <si>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</si>
  <si>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</si>
  <si>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1000066654</t>
  </si>
  <si>
    <t>何琼美</t>
  </si>
  <si>
    <t>自助机广发033</t>
  </si>
  <si>
    <t>自助机广发012</t>
  </si>
  <si>
    <t>9</t>
  </si>
  <si>
    <t>7</t>
  </si>
  <si>
    <t>OR</t>
  </si>
  <si>
    <t>A</t>
  </si>
  <si>
    <t>4581232431380185</t>
  </si>
  <si>
    <t>6225970052485646</t>
  </si>
  <si>
    <t>2017.6.3-7</t>
    <phoneticPr fontId="3" type="noConversion"/>
  </si>
  <si>
    <t>蒋梦婕</t>
  </si>
  <si>
    <t>陈洁</t>
  </si>
  <si>
    <t>董宏芬</t>
  </si>
  <si>
    <t>洪发美</t>
  </si>
  <si>
    <t>自助机广发023</t>
  </si>
  <si>
    <t>张琼</t>
  </si>
  <si>
    <t>王忠兰</t>
  </si>
  <si>
    <t>自助机广发017</t>
  </si>
  <si>
    <t>曹德玲</t>
  </si>
  <si>
    <t>保小苟</t>
  </si>
  <si>
    <t>雷涛</t>
  </si>
  <si>
    <t>张子花</t>
  </si>
  <si>
    <t>廖新握</t>
  </si>
  <si>
    <t>HB02</t>
  </si>
  <si>
    <t>6231357711501404525</t>
  </si>
  <si>
    <t>6231900000102698202</t>
  </si>
  <si>
    <t>6259656240604201</t>
  </si>
  <si>
    <t>4984511298331040</t>
  </si>
  <si>
    <t>6231900000073553931</t>
  </si>
  <si>
    <t>6225330060890644</t>
  </si>
  <si>
    <t>6231900000088785122</t>
  </si>
  <si>
    <t>6231900000107204873</t>
  </si>
  <si>
    <t>账户</t>
  </si>
  <si>
    <t>退汇状态</t>
  </si>
  <si>
    <t>6222022507004195311</t>
  </si>
  <si>
    <t>6259960088871637</t>
  </si>
  <si>
    <t>6228480866157003165</t>
  </si>
  <si>
    <t>6231900000057513364</t>
  </si>
  <si>
    <t>6228480868174137471</t>
  </si>
  <si>
    <t>6259960031745573</t>
  </si>
  <si>
    <t>6217003860036310421</t>
  </si>
  <si>
    <t>6217997300045011551</t>
  </si>
  <si>
    <t>6259960100423185</t>
  </si>
  <si>
    <t>6217003860016083402</t>
  </si>
  <si>
    <t>6217003900005326758</t>
  </si>
  <si>
    <t>6217003860032704049</t>
  </si>
  <si>
    <t>6221550900093190</t>
  </si>
  <si>
    <t>6226662601993456</t>
  </si>
  <si>
    <t>6236683860003701237</t>
  </si>
  <si>
    <t>6217997300045103648</t>
  </si>
  <si>
    <t>6222520590684144</t>
  </si>
  <si>
    <t>6228930001097265437</t>
  </si>
  <si>
    <t>6228483860230799219</t>
  </si>
  <si>
    <t>6228370135467215</t>
  </si>
  <si>
    <t>6228453618001718271</t>
  </si>
  <si>
    <t>62230828001677935</t>
  </si>
  <si>
    <t>6212262505003750334</t>
  </si>
  <si>
    <t>6223691019859531</t>
  </si>
  <si>
    <t>账户+金额</t>
  </si>
  <si>
    <t>流水号</t>
  </si>
  <si>
    <t>收入</t>
  </si>
  <si>
    <t>支出</t>
  </si>
  <si>
    <t>对方账号</t>
  </si>
  <si>
    <t>对方户名</t>
  </si>
  <si>
    <t>摘要</t>
  </si>
  <si>
    <t>附言</t>
  </si>
  <si>
    <t>000004345509</t>
  </si>
  <si>
    <t>-</t>
  </si>
  <si>
    <t>王科进</t>
  </si>
  <si>
    <t/>
  </si>
  <si>
    <t>退汇</t>
  </si>
  <si>
    <t>账号与户名不符</t>
  </si>
  <si>
    <t>000004343872</t>
  </si>
  <si>
    <t>刘莹鑫</t>
  </si>
  <si>
    <t>000003839592</t>
  </si>
  <si>
    <t>李永明</t>
  </si>
  <si>
    <t>000003838029</t>
  </si>
  <si>
    <t>闵睿杰</t>
  </si>
  <si>
    <t>请填写正确的收款账户和户名</t>
  </si>
  <si>
    <t>000003836245</t>
  </si>
  <si>
    <t>王利利</t>
  </si>
  <si>
    <t>000003834818</t>
  </si>
  <si>
    <t>张正林</t>
  </si>
  <si>
    <t>000003832541</t>
  </si>
  <si>
    <t>徐涛</t>
  </si>
  <si>
    <t>000003829549</t>
  </si>
  <si>
    <t>李英</t>
  </si>
  <si>
    <t>000003827241</t>
  </si>
  <si>
    <t>王芳</t>
  </si>
  <si>
    <t>退汇，301290000007不接收对公对私业务，请选择正确的接收行行号</t>
  </si>
  <si>
    <t>000003825562</t>
  </si>
  <si>
    <t>吴德巧</t>
  </si>
  <si>
    <t>收款人名称有误</t>
  </si>
  <si>
    <t>000003824056</t>
  </si>
  <si>
    <t>杨群飞</t>
  </si>
  <si>
    <t>000003822184</t>
  </si>
  <si>
    <t>李慧娟</t>
  </si>
  <si>
    <t>000003820763</t>
  </si>
  <si>
    <t>朱凤仙</t>
  </si>
  <si>
    <t>(RJ02)账号、户名不符</t>
  </si>
  <si>
    <t>000003818668</t>
  </si>
  <si>
    <t>肖奕杉</t>
  </si>
  <si>
    <t>000003816968</t>
  </si>
  <si>
    <t>史雪婷</t>
  </si>
  <si>
    <t>000003814181</t>
  </si>
  <si>
    <t>000004200273</t>
  </si>
  <si>
    <t>田兴东</t>
  </si>
  <si>
    <t>000004197143</t>
  </si>
  <si>
    <t>吴松晓</t>
  </si>
  <si>
    <t>000004164752</t>
  </si>
  <si>
    <t>王玉</t>
  </si>
  <si>
    <t>000004162984</t>
  </si>
  <si>
    <t>王立艳</t>
  </si>
  <si>
    <t>000004158816</t>
  </si>
  <si>
    <t>卢春艳</t>
  </si>
  <si>
    <t>000004155694</t>
  </si>
  <si>
    <t>徐娟妹</t>
  </si>
  <si>
    <t>000004153226</t>
  </si>
  <si>
    <t>杨丽芳</t>
  </si>
  <si>
    <t>000004151075</t>
  </si>
  <si>
    <t>桃宏坤</t>
  </si>
  <si>
    <t>000004149421</t>
  </si>
  <si>
    <t>桃子蕊</t>
  </si>
  <si>
    <t>000004147554</t>
  </si>
  <si>
    <t>帐户与户名不符</t>
  </si>
  <si>
    <t>000004144039</t>
  </si>
  <si>
    <t>陇德翠</t>
  </si>
  <si>
    <t>000004142502</t>
  </si>
  <si>
    <t>李文姬</t>
  </si>
  <si>
    <t>000004122425</t>
  </si>
  <si>
    <t>账户户名不符</t>
  </si>
  <si>
    <t>000004119520</t>
  </si>
  <si>
    <t>户名不符</t>
  </si>
  <si>
    <t>000004116817</t>
  </si>
  <si>
    <t>000004114699</t>
  </si>
  <si>
    <t>8</t>
  </si>
  <si>
    <t>0052131989</t>
  </si>
  <si>
    <t>1000095230</t>
  </si>
  <si>
    <t>彭丽梅</t>
  </si>
  <si>
    <t>0052133362</t>
  </si>
  <si>
    <t>1000079606</t>
  </si>
  <si>
    <t>王曦</t>
  </si>
  <si>
    <t>0052133405</t>
  </si>
  <si>
    <t>1000079633</t>
  </si>
  <si>
    <t>饶盈</t>
  </si>
  <si>
    <t>0052134335</t>
  </si>
  <si>
    <t>1000085271</t>
  </si>
  <si>
    <t>0052134852</t>
  </si>
  <si>
    <t>1000096177</t>
  </si>
  <si>
    <t>曾应葵</t>
  </si>
  <si>
    <t>0052135104</t>
  </si>
  <si>
    <t>1000095547</t>
  </si>
  <si>
    <t>母松艳</t>
  </si>
  <si>
    <t>0052135503</t>
  </si>
  <si>
    <t>1000085895</t>
  </si>
  <si>
    <t>谢会清</t>
  </si>
  <si>
    <t>0052137876</t>
  </si>
  <si>
    <t>1000095297</t>
  </si>
  <si>
    <t>宁双秀</t>
  </si>
  <si>
    <t>0052138405</t>
  </si>
  <si>
    <t>1000025733</t>
  </si>
  <si>
    <t>杨德凤</t>
  </si>
  <si>
    <t>0052138462</t>
  </si>
  <si>
    <t>0111293034</t>
  </si>
  <si>
    <t>徐铖</t>
  </si>
  <si>
    <t>0052140046</t>
  </si>
  <si>
    <t>1000039436</t>
  </si>
  <si>
    <t>左慧香</t>
  </si>
  <si>
    <t>1000044473</t>
  </si>
  <si>
    <t>0052140971</t>
  </si>
  <si>
    <t>1000067883</t>
  </si>
  <si>
    <t>靳珊珊</t>
  </si>
  <si>
    <t>0052141115</t>
  </si>
  <si>
    <t>1000095314</t>
  </si>
  <si>
    <t>0052142301</t>
  </si>
  <si>
    <t>1000096478</t>
  </si>
  <si>
    <t>唐宁</t>
  </si>
  <si>
    <t>0052143297</t>
  </si>
  <si>
    <t>1000085348</t>
  </si>
  <si>
    <t>0052147129</t>
  </si>
  <si>
    <t>1000095300</t>
  </si>
  <si>
    <t>0052151154</t>
  </si>
  <si>
    <t>1000059949</t>
  </si>
  <si>
    <t>潘天然</t>
  </si>
  <si>
    <t>0052151576</t>
  </si>
  <si>
    <t>1000095543</t>
  </si>
  <si>
    <t>郑智高</t>
  </si>
  <si>
    <t>0052151633</t>
  </si>
  <si>
    <t>1000095553</t>
  </si>
  <si>
    <t>母树云</t>
  </si>
  <si>
    <t>0052151718</t>
  </si>
  <si>
    <t>1000095560</t>
  </si>
  <si>
    <t>郑佳怡</t>
  </si>
  <si>
    <t>0052152107</t>
  </si>
  <si>
    <t>1000087032</t>
  </si>
  <si>
    <t>吴光素</t>
  </si>
  <si>
    <t>0052152535</t>
  </si>
  <si>
    <t>1000086450</t>
  </si>
  <si>
    <t>岑艳</t>
  </si>
  <si>
    <t>0052152883</t>
  </si>
  <si>
    <t>1000095331</t>
  </si>
  <si>
    <t>熊波</t>
  </si>
  <si>
    <t>0052152912</t>
  </si>
  <si>
    <t>1000096060</t>
  </si>
  <si>
    <t>罗再艳</t>
  </si>
  <si>
    <t>0052153120</t>
  </si>
  <si>
    <t>1000040411</t>
  </si>
  <si>
    <t>0052153179</t>
  </si>
  <si>
    <t>1000040404</t>
  </si>
  <si>
    <t>0052154465</t>
  </si>
  <si>
    <t>1000095925</t>
  </si>
  <si>
    <t>0052154795</t>
  </si>
  <si>
    <t>1000095352</t>
  </si>
  <si>
    <t>0052154820</t>
  </si>
  <si>
    <t>1000095258</t>
  </si>
  <si>
    <t>苏丽君</t>
  </si>
  <si>
    <t>0052154856</t>
  </si>
  <si>
    <t>1000096097</t>
  </si>
  <si>
    <t>李昌友</t>
  </si>
  <si>
    <t>0052155023</t>
  </si>
  <si>
    <t>1000096922</t>
  </si>
  <si>
    <t>0052155031</t>
  </si>
  <si>
    <t>1000093343</t>
  </si>
  <si>
    <t>骆开新</t>
  </si>
  <si>
    <t>0052156948</t>
  </si>
  <si>
    <t>1000095170</t>
  </si>
  <si>
    <t>邓凤</t>
  </si>
  <si>
    <t>0052157704</t>
  </si>
  <si>
    <t>1000020077</t>
  </si>
  <si>
    <t>0052162339</t>
  </si>
  <si>
    <t>1000084630</t>
  </si>
  <si>
    <t>徐瑞根</t>
  </si>
  <si>
    <t>0052164606</t>
  </si>
  <si>
    <t>1000086821</t>
  </si>
  <si>
    <t>段丽香</t>
  </si>
  <si>
    <t>0052164618</t>
  </si>
  <si>
    <t>1000097657</t>
  </si>
  <si>
    <t>林玲玲</t>
  </si>
  <si>
    <t>0052165115</t>
  </si>
  <si>
    <t>1000050923</t>
  </si>
  <si>
    <t>0052165161</t>
  </si>
  <si>
    <t>0052166617</t>
  </si>
  <si>
    <t>1000096145</t>
  </si>
  <si>
    <t>保亚蓉</t>
  </si>
  <si>
    <t>0052168456</t>
  </si>
  <si>
    <t>1000097795</t>
  </si>
  <si>
    <t>李永兵</t>
  </si>
  <si>
    <t>0052168600</t>
  </si>
  <si>
    <t>1000097018</t>
  </si>
  <si>
    <t>张世堂</t>
  </si>
  <si>
    <t>0052168990</t>
  </si>
  <si>
    <t>1000095359</t>
  </si>
  <si>
    <t>李文申</t>
  </si>
  <si>
    <t>0052169187</t>
  </si>
  <si>
    <t>1000060661</t>
  </si>
  <si>
    <t>沈成勇</t>
  </si>
  <si>
    <t>0052169495</t>
  </si>
  <si>
    <t>1000091400</t>
  </si>
  <si>
    <t>肖梅果</t>
  </si>
  <si>
    <t>0052169729</t>
  </si>
  <si>
    <t>1000039270</t>
  </si>
  <si>
    <t>0052170705</t>
  </si>
  <si>
    <t>1000098058</t>
  </si>
  <si>
    <t>施慧</t>
  </si>
  <si>
    <t>0052171040</t>
  </si>
  <si>
    <t>1000074331</t>
  </si>
  <si>
    <t>陈娟</t>
  </si>
  <si>
    <t>0052171749</t>
  </si>
  <si>
    <t>1000069229</t>
  </si>
  <si>
    <t>张树花</t>
  </si>
  <si>
    <t>0052172009</t>
  </si>
  <si>
    <t>1000083823</t>
  </si>
  <si>
    <t>谭梅</t>
  </si>
  <si>
    <t>0052172199</t>
  </si>
  <si>
    <t>1000089671</t>
  </si>
  <si>
    <t>徐卓颖</t>
  </si>
  <si>
    <t>0052172773</t>
  </si>
  <si>
    <t>1000091576</t>
  </si>
  <si>
    <t>和成宝</t>
  </si>
  <si>
    <t>0052209914</t>
  </si>
  <si>
    <t>1000097822</t>
  </si>
  <si>
    <t>丁建工</t>
  </si>
  <si>
    <t>0052211152</t>
  </si>
  <si>
    <t>0052229703</t>
  </si>
  <si>
    <t>5303-0328012286</t>
  </si>
  <si>
    <t>赵再福</t>
  </si>
  <si>
    <t>0052237020</t>
  </si>
  <si>
    <t>1000097249</t>
  </si>
  <si>
    <t>谢剑锋</t>
  </si>
  <si>
    <t>0052239872</t>
  </si>
  <si>
    <t>1000098046</t>
  </si>
  <si>
    <t>伏禹星</t>
  </si>
  <si>
    <t>0052248002</t>
  </si>
  <si>
    <t>1000095042</t>
  </si>
  <si>
    <t>郑祖均</t>
  </si>
  <si>
    <t>0052254536</t>
  </si>
  <si>
    <t>1000073605</t>
  </si>
  <si>
    <t>李富国</t>
  </si>
  <si>
    <t>0052255732</t>
  </si>
  <si>
    <t>1000095449</t>
  </si>
  <si>
    <t>李茂胜</t>
  </si>
  <si>
    <t>0052256242</t>
  </si>
  <si>
    <t>1000091772</t>
  </si>
  <si>
    <t>肖伟</t>
  </si>
  <si>
    <t>0052257760</t>
  </si>
  <si>
    <t>1000075584</t>
  </si>
  <si>
    <t>陈院芬</t>
  </si>
  <si>
    <t>0052258031</t>
  </si>
  <si>
    <t>5011268280</t>
  </si>
  <si>
    <t>余红卫</t>
  </si>
  <si>
    <t>0052260637</t>
  </si>
  <si>
    <t>1000065558</t>
  </si>
  <si>
    <t>黄座金</t>
  </si>
  <si>
    <t>0052271446</t>
  </si>
  <si>
    <t>1000098785</t>
  </si>
  <si>
    <t>0052271458</t>
  </si>
  <si>
    <t>1000091506</t>
  </si>
  <si>
    <t>张洁玲</t>
  </si>
  <si>
    <t>0052271642</t>
  </si>
  <si>
    <t>5306-0627025002</t>
  </si>
  <si>
    <t>陆进</t>
  </si>
  <si>
    <t>0052271656</t>
  </si>
  <si>
    <t>5306-0627031796</t>
  </si>
  <si>
    <t>杨菊飞</t>
  </si>
  <si>
    <t>0052271677</t>
  </si>
  <si>
    <t>1000097956</t>
  </si>
  <si>
    <t>张兰芬</t>
  </si>
  <si>
    <t>0052271693</t>
  </si>
  <si>
    <t>1000099031</t>
  </si>
  <si>
    <t>苟涛</t>
  </si>
  <si>
    <t>0052272339</t>
  </si>
  <si>
    <t>1000087739</t>
  </si>
  <si>
    <t>董丽</t>
  </si>
  <si>
    <t>0052272414</t>
  </si>
  <si>
    <t>1000076338</t>
  </si>
  <si>
    <t>0052272418</t>
  </si>
  <si>
    <t>0052296092</t>
  </si>
  <si>
    <t>1000097895</t>
  </si>
  <si>
    <t>陈丽琼</t>
  </si>
  <si>
    <t>0052296677</t>
  </si>
  <si>
    <t>1000098891</t>
  </si>
  <si>
    <t>赵兴蓉</t>
  </si>
  <si>
    <t>0052298273</t>
  </si>
  <si>
    <t>1000099799</t>
  </si>
  <si>
    <t>0052299676</t>
  </si>
  <si>
    <t>1000086479</t>
  </si>
  <si>
    <t>张国剑</t>
  </si>
  <si>
    <t>0052301043</t>
  </si>
  <si>
    <t>1000089562</t>
  </si>
  <si>
    <t>方仕敏</t>
  </si>
  <si>
    <t>0052304442</t>
  </si>
  <si>
    <t>1000043416</t>
  </si>
  <si>
    <t>李菊珍</t>
  </si>
  <si>
    <t>0052312650</t>
  </si>
  <si>
    <t>1000099097</t>
  </si>
  <si>
    <t>0052313697</t>
  </si>
  <si>
    <t>1000076251</t>
  </si>
  <si>
    <t>郑良才</t>
  </si>
  <si>
    <t>0052315327</t>
  </si>
  <si>
    <t>1000099313</t>
  </si>
  <si>
    <t>杨斌</t>
  </si>
  <si>
    <t>0052326538</t>
  </si>
  <si>
    <t>1000098810</t>
  </si>
  <si>
    <t>卢美菊</t>
  </si>
  <si>
    <t>0052330765</t>
  </si>
  <si>
    <t>1000074767</t>
  </si>
  <si>
    <t>杨春</t>
  </si>
  <si>
    <t>0052330827</t>
  </si>
  <si>
    <t>1000004115</t>
  </si>
  <si>
    <t>刘金玲</t>
  </si>
  <si>
    <t>0052331259</t>
  </si>
  <si>
    <t>1000099982</t>
  </si>
  <si>
    <t>许梅</t>
  </si>
  <si>
    <t>0052331755</t>
  </si>
  <si>
    <t>1000060405</t>
  </si>
  <si>
    <t>包乔发</t>
  </si>
  <si>
    <t>0052331950</t>
  </si>
  <si>
    <t>1000013682</t>
  </si>
  <si>
    <t>李小东</t>
  </si>
  <si>
    <t>0052331973</t>
  </si>
  <si>
    <t>0052331978</t>
  </si>
  <si>
    <t>0052331984</t>
  </si>
  <si>
    <t>1000076770</t>
  </si>
  <si>
    <t>朱宏伟</t>
  </si>
  <si>
    <t>0052332001</t>
  </si>
  <si>
    <t>1000016194</t>
  </si>
  <si>
    <t>蔡文艳</t>
  </si>
  <si>
    <t>0052332009</t>
  </si>
  <si>
    <t>0052332105</t>
  </si>
  <si>
    <t>1000100128</t>
  </si>
  <si>
    <t>郭文浩</t>
  </si>
  <si>
    <t>0052332262</t>
  </si>
  <si>
    <t>1000085296</t>
  </si>
  <si>
    <t>朱元凤</t>
  </si>
  <si>
    <t>0052332369</t>
  </si>
  <si>
    <t>1000075694</t>
  </si>
  <si>
    <t>0052332555</t>
  </si>
  <si>
    <t>1000089245</t>
  </si>
  <si>
    <t>王子文</t>
  </si>
  <si>
    <t>0052334787</t>
  </si>
  <si>
    <t>1000072430</t>
  </si>
  <si>
    <t>毛娅苏</t>
  </si>
  <si>
    <t>0052341790</t>
  </si>
  <si>
    <t>1000079479</t>
  </si>
  <si>
    <t>刘花霞</t>
  </si>
  <si>
    <t>0052342100</t>
  </si>
  <si>
    <t>1000022301</t>
  </si>
  <si>
    <t>严学芬</t>
  </si>
  <si>
    <t>0052342646</t>
  </si>
  <si>
    <t>1000055292</t>
  </si>
  <si>
    <t>黄乔珍</t>
  </si>
  <si>
    <t>0052343748</t>
  </si>
  <si>
    <t>1000100322</t>
  </si>
  <si>
    <t>张庭源</t>
  </si>
  <si>
    <t>0052343936</t>
  </si>
  <si>
    <t>1000076859</t>
  </si>
  <si>
    <t>阮仕美</t>
  </si>
  <si>
    <t>0052350712</t>
  </si>
  <si>
    <t>1000028439</t>
  </si>
  <si>
    <t>郭秀云</t>
  </si>
  <si>
    <t>0052350786</t>
  </si>
  <si>
    <t>1000056688</t>
  </si>
  <si>
    <t>刘丽发</t>
  </si>
  <si>
    <t>0052351969</t>
  </si>
  <si>
    <t>1000102193</t>
  </si>
  <si>
    <t>郑传新</t>
  </si>
  <si>
    <t>0052352278</t>
  </si>
  <si>
    <t>1000102546</t>
  </si>
  <si>
    <t>黄明英</t>
  </si>
  <si>
    <t>0052352362</t>
  </si>
  <si>
    <t>1000090786</t>
  </si>
  <si>
    <t>0052352509</t>
  </si>
  <si>
    <t>1000094879</t>
  </si>
  <si>
    <t>王开雄</t>
  </si>
  <si>
    <t>0052355888</t>
  </si>
  <si>
    <t>1000033227</t>
  </si>
  <si>
    <t>李国元</t>
  </si>
  <si>
    <t>0052357227</t>
  </si>
  <si>
    <t>1000033940</t>
  </si>
  <si>
    <t>0052357845</t>
  </si>
  <si>
    <t>0052358114</t>
  </si>
  <si>
    <t>1000030818</t>
  </si>
  <si>
    <t>0052358263</t>
  </si>
  <si>
    <t>1000101818</t>
  </si>
  <si>
    <t>陈杰</t>
  </si>
  <si>
    <t>0052360503</t>
  </si>
  <si>
    <t>1000017388</t>
  </si>
  <si>
    <t>李萍</t>
  </si>
  <si>
    <t>0052361627</t>
  </si>
  <si>
    <t>1000103508</t>
  </si>
  <si>
    <t>李新华</t>
  </si>
  <si>
    <t>0052361962</t>
  </si>
  <si>
    <t>1000033443</t>
  </si>
  <si>
    <t>0052362057</t>
  </si>
  <si>
    <t>1000069994</t>
  </si>
  <si>
    <t>李宗蓉</t>
  </si>
  <si>
    <t>0052365252</t>
  </si>
  <si>
    <t>1000050168</t>
  </si>
  <si>
    <t>李赛艳</t>
  </si>
  <si>
    <t>0052365429</t>
  </si>
  <si>
    <t>0052366718</t>
  </si>
  <si>
    <t>1000101569</t>
  </si>
  <si>
    <t>邹雪</t>
  </si>
  <si>
    <t>0052369920</t>
  </si>
  <si>
    <t>1000104248</t>
  </si>
  <si>
    <t>陈娜</t>
  </si>
  <si>
    <t>0052370409</t>
  </si>
  <si>
    <t>0112374721</t>
  </si>
  <si>
    <t>王超</t>
  </si>
  <si>
    <t>0052370603</t>
  </si>
  <si>
    <t>0052370649</t>
  </si>
  <si>
    <t>1000104643</t>
  </si>
  <si>
    <t>庞清珍</t>
  </si>
  <si>
    <t>0052370865</t>
  </si>
  <si>
    <t>1000102938</t>
  </si>
  <si>
    <t>段乔桩</t>
  </si>
  <si>
    <t>0052371768</t>
  </si>
  <si>
    <t>1000102097</t>
  </si>
  <si>
    <t>0052372193</t>
  </si>
  <si>
    <t>1000102978</t>
  </si>
  <si>
    <t>杨成利</t>
  </si>
  <si>
    <t>0052372846</t>
  </si>
  <si>
    <t>1000103158</t>
  </si>
  <si>
    <t>0052373098</t>
  </si>
  <si>
    <t>1000103700</t>
  </si>
  <si>
    <t>蒋仕伟</t>
  </si>
  <si>
    <t>0052373179</t>
  </si>
  <si>
    <t>1000103658</t>
  </si>
  <si>
    <t>朱琳</t>
  </si>
  <si>
    <t>0052373356</t>
  </si>
  <si>
    <t>1000101596</t>
  </si>
  <si>
    <t>沈玲</t>
  </si>
  <si>
    <t>0052373552</t>
  </si>
  <si>
    <t>1000019994</t>
  </si>
  <si>
    <t>0052373839</t>
  </si>
  <si>
    <t>1000103056</t>
  </si>
  <si>
    <t>林素碧</t>
  </si>
  <si>
    <t>0052374615</t>
  </si>
  <si>
    <t>1000103665</t>
  </si>
  <si>
    <t>刘梅</t>
  </si>
  <si>
    <t>0052377961</t>
  </si>
  <si>
    <t>0103254541</t>
  </si>
  <si>
    <t>吴箫</t>
  </si>
  <si>
    <t>0052378059</t>
  </si>
  <si>
    <t>1000102368</t>
  </si>
  <si>
    <t>赵艳</t>
  </si>
  <si>
    <t>0052378184</t>
  </si>
  <si>
    <t>1000102817</t>
  </si>
  <si>
    <t>王金艳</t>
  </si>
  <si>
    <t>0052378320</t>
  </si>
  <si>
    <t>1000103579</t>
  </si>
  <si>
    <t>张乐乐</t>
  </si>
  <si>
    <t>0052379312</t>
  </si>
  <si>
    <t>1000102634</t>
  </si>
  <si>
    <t>韦正林</t>
  </si>
  <si>
    <t>0052379500</t>
  </si>
  <si>
    <t>1000102457</t>
  </si>
  <si>
    <t>施灿吉</t>
  </si>
  <si>
    <t>0052379583</t>
  </si>
  <si>
    <t>1000103091</t>
  </si>
  <si>
    <t>李光良</t>
  </si>
  <si>
    <t>0052379593</t>
  </si>
  <si>
    <t>0052379608</t>
  </si>
  <si>
    <t>1000103140</t>
  </si>
  <si>
    <t>赖维容</t>
  </si>
  <si>
    <t>0052380307</t>
  </si>
  <si>
    <t>1000102178</t>
  </si>
  <si>
    <t>0052380402</t>
  </si>
  <si>
    <t>1000103000</t>
  </si>
  <si>
    <t>张光臻</t>
  </si>
  <si>
    <t>0052380429</t>
  </si>
  <si>
    <t>1000100017</t>
  </si>
  <si>
    <t>李美芬</t>
  </si>
  <si>
    <t>0052380434</t>
  </si>
  <si>
    <t>1000100019</t>
  </si>
  <si>
    <t>赵从伟</t>
  </si>
  <si>
    <t>0052387126</t>
  </si>
  <si>
    <t>1000102518</t>
  </si>
  <si>
    <t>解明晓</t>
  </si>
  <si>
    <t>0052387572</t>
  </si>
  <si>
    <t>1000101527</t>
  </si>
  <si>
    <t>曹华</t>
  </si>
  <si>
    <t>0052388220</t>
  </si>
  <si>
    <t>1000012151</t>
  </si>
  <si>
    <t>普春妹</t>
  </si>
  <si>
    <t>0052388307</t>
  </si>
  <si>
    <t>1000105108</t>
  </si>
  <si>
    <t>0052389077</t>
  </si>
  <si>
    <t>1000031882</t>
  </si>
  <si>
    <t>马琳</t>
  </si>
  <si>
    <t>0052389515</t>
  </si>
  <si>
    <t>1000100369</t>
  </si>
  <si>
    <t>尹方兴</t>
  </si>
  <si>
    <t>0052390727</t>
  </si>
  <si>
    <t>1000094024</t>
  </si>
  <si>
    <t>季萍妹</t>
  </si>
  <si>
    <t>0052391957</t>
  </si>
  <si>
    <t>1000102748</t>
  </si>
  <si>
    <t>罗正琦</t>
  </si>
  <si>
    <t>0052393272</t>
  </si>
  <si>
    <t>1000104149</t>
  </si>
  <si>
    <t>潘秀英</t>
  </si>
  <si>
    <t>0052393364</t>
  </si>
  <si>
    <t>1000103979</t>
  </si>
  <si>
    <t>吕卓焕</t>
  </si>
  <si>
    <t>0052393386</t>
  </si>
  <si>
    <t>1000056066</t>
  </si>
  <si>
    <t>窦丽琼</t>
  </si>
  <si>
    <t>0052393692</t>
  </si>
  <si>
    <t>5303-5030030269</t>
  </si>
  <si>
    <t>0052394192</t>
  </si>
  <si>
    <t>5307-0701015473</t>
  </si>
  <si>
    <t>姚寿华</t>
  </si>
  <si>
    <t>0052394617</t>
  </si>
  <si>
    <t>1000102322</t>
  </si>
  <si>
    <t>冯义庆</t>
  </si>
  <si>
    <t>0052395690</t>
  </si>
  <si>
    <t>0052395687</t>
  </si>
  <si>
    <t>1000045032</t>
  </si>
  <si>
    <t>文永仙</t>
  </si>
  <si>
    <t>0052396710</t>
  </si>
  <si>
    <t>1000093200</t>
  </si>
  <si>
    <t>丁春稳</t>
  </si>
  <si>
    <t>0052396948</t>
  </si>
  <si>
    <t>1000005011</t>
  </si>
  <si>
    <t>毛培仙</t>
  </si>
  <si>
    <t>0052397279</t>
  </si>
  <si>
    <t>1000105766</t>
  </si>
  <si>
    <t>谭斌</t>
  </si>
  <si>
    <t>0052419630</t>
  </si>
  <si>
    <t>1000064357</t>
  </si>
  <si>
    <t>罗青</t>
  </si>
  <si>
    <t>0052456433</t>
  </si>
  <si>
    <t>1000088110</t>
  </si>
  <si>
    <t>郑淑钰</t>
  </si>
  <si>
    <t>0052459630</t>
  </si>
  <si>
    <t>1000105984</t>
  </si>
  <si>
    <t>马双丽</t>
  </si>
  <si>
    <t>0052460296</t>
  </si>
  <si>
    <t>1000092220</t>
  </si>
  <si>
    <t>徐应梅</t>
  </si>
  <si>
    <t>0052461843</t>
  </si>
  <si>
    <t>5329-2901115713</t>
  </si>
  <si>
    <t>杜丽丽</t>
  </si>
  <si>
    <t>0052462659</t>
  </si>
  <si>
    <t>0111118451</t>
  </si>
  <si>
    <t>王毓辉</t>
  </si>
  <si>
    <t>0052463345</t>
  </si>
  <si>
    <t>1000101997</t>
  </si>
  <si>
    <t>耿姣</t>
  </si>
  <si>
    <t>0052465897</t>
  </si>
  <si>
    <t>1000103295</t>
  </si>
  <si>
    <t>高丽华</t>
  </si>
  <si>
    <t>0052467315</t>
  </si>
  <si>
    <t>1000094051</t>
  </si>
  <si>
    <t>杨桃英</t>
  </si>
  <si>
    <t>0052477083</t>
  </si>
  <si>
    <t>1000026470</t>
  </si>
  <si>
    <t>杨焕</t>
  </si>
  <si>
    <t>0052479629</t>
  </si>
  <si>
    <t>1000081381</t>
  </si>
  <si>
    <t>马先宾</t>
  </si>
  <si>
    <t>0052480323</t>
  </si>
  <si>
    <t>1000105369</t>
  </si>
  <si>
    <t>崔芹娥</t>
  </si>
  <si>
    <t>0052480446</t>
  </si>
  <si>
    <t>1000107239</t>
  </si>
  <si>
    <t>盛美芬</t>
  </si>
  <si>
    <t>0052481117</t>
  </si>
  <si>
    <t>1000015714</t>
  </si>
  <si>
    <t>张贵芬</t>
  </si>
  <si>
    <t>0052481267</t>
  </si>
  <si>
    <t>1000098690</t>
  </si>
  <si>
    <t>陈艳</t>
  </si>
  <si>
    <t>0052481362</t>
  </si>
  <si>
    <t>1000094268</t>
  </si>
  <si>
    <t>李仲娴</t>
  </si>
  <si>
    <t>0052485044</t>
  </si>
  <si>
    <t>1000009147</t>
  </si>
  <si>
    <t>周艳</t>
  </si>
  <si>
    <t>0052485048</t>
  </si>
  <si>
    <t>1000106862</t>
  </si>
  <si>
    <t>潘光省</t>
  </si>
  <si>
    <t>0052486178</t>
  </si>
  <si>
    <t>1000056620</t>
  </si>
  <si>
    <t>赵振翔</t>
  </si>
  <si>
    <t>0052486335</t>
  </si>
  <si>
    <t>0052491666</t>
  </si>
  <si>
    <t>1000090794</t>
  </si>
  <si>
    <t>任燕</t>
  </si>
  <si>
    <t>0052491931</t>
  </si>
  <si>
    <t>1000029506</t>
  </si>
  <si>
    <t>王友瑞</t>
  </si>
  <si>
    <t>0052493257</t>
  </si>
  <si>
    <t>1000088863</t>
  </si>
  <si>
    <t>肖梅</t>
  </si>
  <si>
    <t>0052493594</t>
  </si>
  <si>
    <t>1000106810</t>
  </si>
  <si>
    <t>金俊仙</t>
  </si>
  <si>
    <t>0052493829</t>
  </si>
  <si>
    <t>1000106576</t>
  </si>
  <si>
    <t>陈丽君</t>
  </si>
  <si>
    <t>0052493835</t>
  </si>
  <si>
    <t>1000014515</t>
  </si>
  <si>
    <t>杨云</t>
  </si>
  <si>
    <t>0052494338</t>
  </si>
  <si>
    <t>1000097329</t>
  </si>
  <si>
    <t>汉顺香</t>
  </si>
  <si>
    <t>0052494575</t>
  </si>
  <si>
    <t>1000033212</t>
  </si>
  <si>
    <t>毛金明</t>
  </si>
  <si>
    <t>0052497210</t>
  </si>
  <si>
    <t>1000019737</t>
  </si>
  <si>
    <t>张丽花</t>
  </si>
  <si>
    <t>0052498186</t>
  </si>
  <si>
    <t>1000106298</t>
  </si>
  <si>
    <t>张红贵</t>
  </si>
  <si>
    <t>0052498225</t>
  </si>
  <si>
    <t>1000106300</t>
  </si>
  <si>
    <t>陈霞云</t>
  </si>
  <si>
    <t>0052499329</t>
  </si>
  <si>
    <t>1000107932</t>
  </si>
  <si>
    <t>吕忠琼</t>
  </si>
  <si>
    <t>0052501554</t>
  </si>
  <si>
    <t>0052502655</t>
  </si>
  <si>
    <t>1000106572</t>
  </si>
  <si>
    <t>黄静梅</t>
  </si>
  <si>
    <t>0052502973</t>
  </si>
  <si>
    <t>1000106547</t>
  </si>
  <si>
    <t>饶洪珍</t>
  </si>
  <si>
    <t>0052503586</t>
  </si>
  <si>
    <t>1000075900</t>
  </si>
  <si>
    <t>潘军</t>
  </si>
  <si>
    <t>0052504921</t>
  </si>
  <si>
    <t>1000107505</t>
  </si>
  <si>
    <t>卯玉仙</t>
  </si>
  <si>
    <t>0052521283</t>
  </si>
  <si>
    <t>5303-5030100142</t>
  </si>
  <si>
    <t>高红梅</t>
  </si>
  <si>
    <t>0052522067</t>
  </si>
  <si>
    <t>1000102240</t>
  </si>
  <si>
    <t>马明兰</t>
  </si>
  <si>
    <t>0052523979</t>
  </si>
  <si>
    <t>1000050052</t>
  </si>
  <si>
    <t>苏丽梅</t>
  </si>
  <si>
    <t>0052524332</t>
  </si>
  <si>
    <t>1000074683</t>
  </si>
  <si>
    <t>杨珊珊</t>
  </si>
  <si>
    <t>0052530545</t>
  </si>
  <si>
    <t>1000101294</t>
  </si>
  <si>
    <t>张丽凤</t>
  </si>
  <si>
    <t>0052532651</t>
  </si>
  <si>
    <t>1000083291</t>
  </si>
  <si>
    <t>关翠菊</t>
  </si>
  <si>
    <t>0052533335</t>
  </si>
  <si>
    <t>1000106853</t>
  </si>
  <si>
    <t>黄初德</t>
  </si>
  <si>
    <t>0052533444</t>
  </si>
  <si>
    <t>0052533530</t>
  </si>
  <si>
    <t>1000108079</t>
  </si>
  <si>
    <t>王春燕</t>
  </si>
  <si>
    <t>0052538121</t>
  </si>
  <si>
    <t>1000076795</t>
  </si>
  <si>
    <t>付显培</t>
  </si>
  <si>
    <t>0052543272</t>
  </si>
  <si>
    <t>1000056449</t>
  </si>
  <si>
    <t>谷修道</t>
  </si>
  <si>
    <t>0052543473</t>
  </si>
  <si>
    <t>1000056415</t>
  </si>
  <si>
    <t>刘安祝</t>
  </si>
  <si>
    <t>0052545348</t>
  </si>
  <si>
    <t>1000076865</t>
  </si>
  <si>
    <t>汤卓</t>
  </si>
  <si>
    <t>0052546053</t>
  </si>
  <si>
    <t>1000005712</t>
  </si>
  <si>
    <t>左薇</t>
  </si>
  <si>
    <t>0052546074</t>
  </si>
  <si>
    <t>0111226892</t>
  </si>
  <si>
    <t>张俊</t>
  </si>
  <si>
    <t>0052546271</t>
  </si>
  <si>
    <t>1000091069</t>
  </si>
  <si>
    <t>谢煜娇</t>
  </si>
  <si>
    <t>0052547183</t>
  </si>
  <si>
    <t>1000109743</t>
  </si>
  <si>
    <t>韩坤</t>
  </si>
  <si>
    <t>0052547388</t>
  </si>
  <si>
    <t>5010891999</t>
  </si>
  <si>
    <t>普家昆</t>
  </si>
  <si>
    <t>0052548628</t>
  </si>
  <si>
    <t>0101231187</t>
  </si>
  <si>
    <t>谯丹</t>
  </si>
  <si>
    <t>0052555096</t>
  </si>
  <si>
    <t>5304-0402055688</t>
  </si>
  <si>
    <t>童俪芹</t>
  </si>
  <si>
    <t>0052558199</t>
  </si>
  <si>
    <t>1000105582</t>
  </si>
  <si>
    <t>陈洪</t>
  </si>
  <si>
    <t>0052568781</t>
  </si>
  <si>
    <t>1000100947</t>
  </si>
  <si>
    <t>尹吉书</t>
  </si>
  <si>
    <t>0052574981</t>
  </si>
  <si>
    <t>1000098755</t>
  </si>
  <si>
    <t>张鑫梅</t>
  </si>
  <si>
    <t>0052584495</t>
  </si>
  <si>
    <t>1000102654</t>
  </si>
  <si>
    <t>胡邦福</t>
  </si>
  <si>
    <t>0052591770</t>
  </si>
  <si>
    <t>5334-3400022841</t>
  </si>
  <si>
    <t>王惠祥</t>
  </si>
  <si>
    <t>0052601146</t>
  </si>
  <si>
    <t>1000106447</t>
  </si>
  <si>
    <t>李云春</t>
  </si>
  <si>
    <t>0052602936</t>
  </si>
  <si>
    <t>0113037070</t>
  </si>
  <si>
    <t>李华金</t>
  </si>
  <si>
    <t>0052605105</t>
  </si>
  <si>
    <t>1000018481</t>
  </si>
  <si>
    <t>王传珍</t>
  </si>
  <si>
    <t>0052621043</t>
  </si>
  <si>
    <t>1000083802</t>
  </si>
  <si>
    <t>冯武</t>
  </si>
  <si>
    <t>0052623364</t>
  </si>
  <si>
    <t>0052628267</t>
  </si>
  <si>
    <t>1000104770</t>
  </si>
  <si>
    <t>张馨月</t>
  </si>
  <si>
    <t>0052629688</t>
  </si>
  <si>
    <t>1000103383</t>
  </si>
  <si>
    <t>祝秀英</t>
  </si>
  <si>
    <t>0052642395</t>
  </si>
  <si>
    <t>1000025924</t>
  </si>
  <si>
    <t>曹采琼</t>
  </si>
  <si>
    <t>0052642588</t>
  </si>
  <si>
    <t>1000101439</t>
  </si>
  <si>
    <t>李所莲</t>
  </si>
  <si>
    <t>0052642595</t>
  </si>
  <si>
    <t>1000032498</t>
  </si>
  <si>
    <t>杨雅涵</t>
  </si>
  <si>
    <t>0052643319</t>
  </si>
  <si>
    <t>1000108175</t>
  </si>
  <si>
    <t>李展帆</t>
  </si>
  <si>
    <t>0052643587</t>
  </si>
  <si>
    <t>1000107395</t>
  </si>
  <si>
    <t>张玉芬</t>
  </si>
  <si>
    <t>0052644640</t>
  </si>
  <si>
    <t>1000098633</t>
  </si>
  <si>
    <t>杨远林</t>
  </si>
  <si>
    <t>0052648704</t>
  </si>
  <si>
    <t>1000090760</t>
  </si>
  <si>
    <t>赖顺明</t>
  </si>
  <si>
    <t>SR17061600003048</t>
  </si>
  <si>
    <t>OR17061600083510</t>
  </si>
  <si>
    <t>SR17061600003056</t>
  </si>
  <si>
    <t>OR17061600084151</t>
  </si>
  <si>
    <t>SR17061600003057</t>
  </si>
  <si>
    <t>OR17061600084158</t>
  </si>
  <si>
    <t>SR17061600003066</t>
  </si>
  <si>
    <t>OR17061600084333</t>
  </si>
  <si>
    <t>SR17061600003070</t>
  </si>
  <si>
    <t>OR17061600084429</t>
  </si>
  <si>
    <t>SR17061600003071</t>
  </si>
  <si>
    <t>OR17061600084472</t>
  </si>
  <si>
    <t>SR17061600003075</t>
  </si>
  <si>
    <t>OR17061600084545</t>
  </si>
  <si>
    <t>SR17061600003079</t>
  </si>
  <si>
    <t>OR17061600084666</t>
  </si>
  <si>
    <t>SR17061600003084</t>
  </si>
  <si>
    <t>OR17061600084766</t>
  </si>
  <si>
    <t>SR17061600003083</t>
  </si>
  <si>
    <t>OR17061600084759</t>
  </si>
  <si>
    <t>SR17061600003090</t>
  </si>
  <si>
    <t>OR17061600084883</t>
  </si>
  <si>
    <t>0052140910</t>
  </si>
  <si>
    <t>SR17061600003095</t>
  </si>
  <si>
    <t>OR17061600084941</t>
  </si>
  <si>
    <t>SR17061600003097</t>
  </si>
  <si>
    <t>OR17061600084951</t>
  </si>
  <si>
    <t>SR17061600003099</t>
  </si>
  <si>
    <t>OR17061600084974</t>
  </si>
  <si>
    <t>SR17061600003103</t>
  </si>
  <si>
    <t>OR17061600085030</t>
  </si>
  <si>
    <t>SR17061600003107</t>
  </si>
  <si>
    <t>OR17061600085065</t>
  </si>
  <si>
    <t>SR17061600003119</t>
  </si>
  <si>
    <t>OR17061600085186</t>
  </si>
  <si>
    <t>SR17061600003136</t>
  </si>
  <si>
    <t>OR17061600085314</t>
  </si>
  <si>
    <t>SR17061600003143</t>
  </si>
  <si>
    <t>OR17061600085353</t>
  </si>
  <si>
    <t>SR17061600003145</t>
  </si>
  <si>
    <t>OR17061600085361</t>
  </si>
  <si>
    <t>SR17061600003146</t>
  </si>
  <si>
    <t>OR17061600085369</t>
  </si>
  <si>
    <t>SR17061600003154</t>
  </si>
  <si>
    <t>OR17061600085424</t>
  </si>
  <si>
    <t>SR17061600003159</t>
  </si>
  <si>
    <t>OR17061600085478</t>
  </si>
  <si>
    <t>SR17061600003168</t>
  </si>
  <si>
    <t>OR17061600085528</t>
  </si>
  <si>
    <t>SR17061600003167</t>
  </si>
  <si>
    <t>OR17061600085526</t>
  </si>
  <si>
    <t>SR17061600003170</t>
  </si>
  <si>
    <t>OR17061600085542</t>
  </si>
  <si>
    <t>SR17061600003172</t>
  </si>
  <si>
    <t>OR17061600085544</t>
  </si>
  <si>
    <t>SR17061600003183</t>
  </si>
  <si>
    <t>OR17061600085633</t>
  </si>
  <si>
    <t>SR17061600003187</t>
  </si>
  <si>
    <t>OR17061600085658</t>
  </si>
  <si>
    <t>SR17061600003188</t>
  </si>
  <si>
    <t>OR17061600085661</t>
  </si>
  <si>
    <t>SR17061600003189</t>
  </si>
  <si>
    <t>OR17061600085665</t>
  </si>
  <si>
    <t>SR17061600003193</t>
  </si>
  <si>
    <t>OR17061600085678</t>
  </si>
  <si>
    <t>SR17061600003194</t>
  </si>
  <si>
    <t>OR17061600085680</t>
  </si>
  <si>
    <t>SR17061600003209</t>
  </si>
  <si>
    <t>OR17061600085766</t>
  </si>
  <si>
    <t>SR17061600003213</t>
  </si>
  <si>
    <t>OR17061600085800</t>
  </si>
  <si>
    <t>SR17061600003222</t>
  </si>
  <si>
    <t>OR17061600085915</t>
  </si>
  <si>
    <t>SR17061600003233</t>
  </si>
  <si>
    <t>OR17061600086156</t>
  </si>
  <si>
    <t>SR17061600003234</t>
  </si>
  <si>
    <t>OR17061600086157</t>
  </si>
  <si>
    <t>SR17061600003242</t>
  </si>
  <si>
    <t>OR17061600086212</t>
  </si>
  <si>
    <t>SR17061600003244</t>
  </si>
  <si>
    <t>OR17061600086221</t>
  </si>
  <si>
    <t>SR17061600003254</t>
  </si>
  <si>
    <t>OR17061600086338</t>
  </si>
  <si>
    <t>SR17061600003265</t>
  </si>
  <si>
    <t>OR17061600086433</t>
  </si>
  <si>
    <t>SR17061600003267</t>
  </si>
  <si>
    <t>OR17061600086444</t>
  </si>
  <si>
    <t>SR17061600003274</t>
  </si>
  <si>
    <t>OR17061600086470</t>
  </si>
  <si>
    <t>SR17061600003276</t>
  </si>
  <si>
    <t>OR17061600086490</t>
  </si>
  <si>
    <t>SR17061600003279</t>
  </si>
  <si>
    <t>OR17061600086519</t>
  </si>
  <si>
    <t>SR17061600003285</t>
  </si>
  <si>
    <t>OR17061600086552</t>
  </si>
  <si>
    <t>SR17061600003298</t>
  </si>
  <si>
    <t>OR17061600086631</t>
  </si>
  <si>
    <t>SR17061600003303</t>
  </si>
  <si>
    <t>OR17061600086654</t>
  </si>
  <si>
    <t>SR17061600003311</t>
  </si>
  <si>
    <t>OR17061600086700</t>
  </si>
  <si>
    <t>SR17061600003313</t>
  </si>
  <si>
    <t>OR17061600086726</t>
  </si>
  <si>
    <t>SR17061600003316</t>
  </si>
  <si>
    <t>OR17061600086748</t>
  </si>
  <si>
    <t>SR17061600003323</t>
  </si>
  <si>
    <t>OR17061600086786</t>
  </si>
  <si>
    <t>SR17061600003334</t>
  </si>
  <si>
    <t>OR17061600086880</t>
  </si>
  <si>
    <t>SR17061600003335</t>
  </si>
  <si>
    <t>OR17061600086885</t>
  </si>
  <si>
    <t>SR17061600003340</t>
  </si>
  <si>
    <t>OR17061600086929</t>
  </si>
  <si>
    <t>SR17061600003342</t>
  </si>
  <si>
    <t>OR17061600086944</t>
  </si>
  <si>
    <t>SR17061600003344</t>
  </si>
  <si>
    <t>OR17061600086951</t>
  </si>
  <si>
    <t>SR17061600003347</t>
  </si>
  <si>
    <t>OR17061600086970</t>
  </si>
  <si>
    <t>SR17061600003352</t>
  </si>
  <si>
    <t>OR17061600086995</t>
  </si>
  <si>
    <t>SR17061600003365</t>
  </si>
  <si>
    <t>OR17061600087050</t>
  </si>
  <si>
    <t>SR17061600003366</t>
  </si>
  <si>
    <t>OR17061600087068</t>
  </si>
  <si>
    <t>SR17061600003373</t>
  </si>
  <si>
    <t>OR17061600087102</t>
  </si>
  <si>
    <t>SR17061600003375</t>
  </si>
  <si>
    <t>OR17061600087111</t>
  </si>
  <si>
    <t>SR17061600003391</t>
  </si>
  <si>
    <t>OR17061600087163</t>
  </si>
  <si>
    <t>SR17061700003414</t>
  </si>
  <si>
    <t>OR17061700087528</t>
  </si>
  <si>
    <t>SR17061700003415</t>
  </si>
  <si>
    <t>OR17061700087554</t>
  </si>
  <si>
    <t>SR17061700003420</t>
  </si>
  <si>
    <t>OR17061700087755</t>
  </si>
  <si>
    <t>SR17061700003421</t>
  </si>
  <si>
    <t>OR17061700087761</t>
  </si>
  <si>
    <t>SR17061700003425</t>
  </si>
  <si>
    <t>OR17061700087806</t>
  </si>
  <si>
    <t>SR17061700003427</t>
  </si>
  <si>
    <t>OR17061700087812</t>
  </si>
  <si>
    <t>SR17061700003439</t>
  </si>
  <si>
    <t>OR17061700088061</t>
  </si>
  <si>
    <t>SR17061700003447</t>
  </si>
  <si>
    <t>OR17061700088145</t>
  </si>
  <si>
    <t>SR17061700003449</t>
  </si>
  <si>
    <t>OR17061700088155</t>
  </si>
  <si>
    <t>SR17061700003482</t>
  </si>
  <si>
    <t>OR17061700088465</t>
  </si>
  <si>
    <t>SR17061700003483</t>
  </si>
  <si>
    <t>OR17061700088469</t>
  </si>
  <si>
    <t>SR17061700003487</t>
  </si>
  <si>
    <t>OR17061700088487</t>
  </si>
  <si>
    <t>SR17061700003489</t>
  </si>
  <si>
    <t>OR17061700088501</t>
  </si>
  <si>
    <t>SR17061700003491</t>
  </si>
  <si>
    <t>OR17061700088520</t>
  </si>
  <si>
    <t>SR17061700003494</t>
  </si>
  <si>
    <t>OR17061700088549</t>
  </si>
  <si>
    <t>SR17061700003506</t>
  </si>
  <si>
    <t>OR17061700088604</t>
  </si>
  <si>
    <t>SR17061700003511</t>
  </si>
  <si>
    <t>OR17061700088615</t>
  </si>
  <si>
    <t>SR17061700003512</t>
  </si>
  <si>
    <t>OR17061700088624</t>
  </si>
  <si>
    <t>SR17061700003522</t>
  </si>
  <si>
    <t>OR17061700088667</t>
  </si>
  <si>
    <t>SR17061700003525</t>
  </si>
  <si>
    <t>OR17061700088753</t>
  </si>
  <si>
    <t>SR17061700003526</t>
  </si>
  <si>
    <t>OR17061700088774</t>
  </si>
  <si>
    <t>SR17061700003533</t>
  </si>
  <si>
    <t>OR17061700088885</t>
  </si>
  <si>
    <t>SR17061700003549</t>
  </si>
  <si>
    <t>OR17061700089083</t>
  </si>
  <si>
    <t>SR17061700003555</t>
  </si>
  <si>
    <t>OR17061700089148</t>
  </si>
  <si>
    <t>SR17061700003559</t>
  </si>
  <si>
    <t>OR17061700089161</t>
  </si>
  <si>
    <t>SR17061700003560</t>
  </si>
  <si>
    <t>OR17061700089163</t>
  </si>
  <si>
    <t>SR17061700003562</t>
  </si>
  <si>
    <t>OR17061700089169</t>
  </si>
  <si>
    <t>SR17061700003563</t>
  </si>
  <si>
    <t>OR17061700089172</t>
  </si>
  <si>
    <t>SR17061700003564</t>
  </si>
  <si>
    <t>OR17061700089174</t>
  </si>
  <si>
    <t>SR17061700003568</t>
  </si>
  <si>
    <t>OR17061700089202</t>
  </si>
  <si>
    <t>SR17061700003571</t>
  </si>
  <si>
    <t>OR17061700089231</t>
  </si>
  <si>
    <t>SR17061700003580</t>
  </si>
  <si>
    <t>OR17061700089260</t>
  </si>
  <si>
    <t>SR17061700003587</t>
  </si>
  <si>
    <t>OR17061700089286</t>
  </si>
  <si>
    <t>SR17061700003606</t>
  </si>
  <si>
    <t>OR17061700089366</t>
  </si>
  <si>
    <t>SR17061800003627</t>
  </si>
  <si>
    <t>OR17061800089642</t>
  </si>
  <si>
    <t>SR17061800003630</t>
  </si>
  <si>
    <t>OR17061800089732</t>
  </si>
  <si>
    <t>SR17061800003641</t>
  </si>
  <si>
    <t>OR17061800089849</t>
  </si>
  <si>
    <t>SR17061800003649</t>
  </si>
  <si>
    <t>OR17061800090012</t>
  </si>
  <si>
    <t>SR17061800003654</t>
  </si>
  <si>
    <t>OR17061800090044</t>
  </si>
  <si>
    <t>SR17061900003678</t>
  </si>
  <si>
    <t>OR17061900091328</t>
  </si>
  <si>
    <t>SR17061900003680</t>
  </si>
  <si>
    <t>OR17061900091379</t>
  </si>
  <si>
    <t>SR17061900003683</t>
  </si>
  <si>
    <t>OR17061900091605</t>
  </si>
  <si>
    <t>SR17061900003686</t>
  </si>
  <si>
    <t>OR17061900091668</t>
  </si>
  <si>
    <t>SR17061900003687</t>
  </si>
  <si>
    <t>OR17061900091679</t>
  </si>
  <si>
    <t>SR17061900003688</t>
  </si>
  <si>
    <t>OR17061900091704</t>
  </si>
  <si>
    <t>SR17061900003697</t>
  </si>
  <si>
    <t>OR17061900092200</t>
  </si>
  <si>
    <t>SR17061900003708</t>
  </si>
  <si>
    <t>OR17061900092463</t>
  </si>
  <si>
    <t>SR17061900003713</t>
  </si>
  <si>
    <t>OR17061900092572</t>
  </si>
  <si>
    <t>SR17061900003715</t>
  </si>
  <si>
    <t>OR17061900092607</t>
  </si>
  <si>
    <t>SR17061900003717</t>
  </si>
  <si>
    <t>OR17061900092626</t>
  </si>
  <si>
    <t>SR17061900003730</t>
  </si>
  <si>
    <t>OR17061900092727</t>
  </si>
  <si>
    <t>SR17061900003734</t>
  </si>
  <si>
    <t>OR17061900092774</t>
  </si>
  <si>
    <t>SR17061900003735</t>
  </si>
  <si>
    <t>OR17061900092791</t>
  </si>
  <si>
    <t>SR17061900003736</t>
  </si>
  <si>
    <t>OR17061900092794</t>
  </si>
  <si>
    <t>SR17061900003743</t>
  </si>
  <si>
    <t>OR17061900092929</t>
  </si>
  <si>
    <t>SR17061900003744</t>
  </si>
  <si>
    <t>OR17061900092941</t>
  </si>
  <si>
    <t>SR17061900003749</t>
  </si>
  <si>
    <t>OR17061900092984</t>
  </si>
  <si>
    <t>SR17061900003778</t>
  </si>
  <si>
    <t>OR17061900093190</t>
  </si>
  <si>
    <t>SR17061900003786</t>
  </si>
  <si>
    <t>OR17061900093238</t>
  </si>
  <si>
    <t>SR17061900003789</t>
  </si>
  <si>
    <t>OR17061900093262</t>
  </si>
  <si>
    <t>SR17061900003791</t>
  </si>
  <si>
    <t>OR17061900093272</t>
  </si>
  <si>
    <t>SR17061900003794</t>
  </si>
  <si>
    <t>OR17061900093304</t>
  </si>
  <si>
    <t>SR17061900003808</t>
  </si>
  <si>
    <t>OR17061900093357</t>
  </si>
  <si>
    <t>SR17061900003813</t>
  </si>
  <si>
    <t>OR17061900093385</t>
  </si>
  <si>
    <t>SR17061900003816</t>
  </si>
  <si>
    <t>OR17061900093404</t>
  </si>
  <si>
    <t>SR17061900003818</t>
  </si>
  <si>
    <t>OR17061900093416</t>
  </si>
  <si>
    <t>SR17061900003820</t>
  </si>
  <si>
    <t>OR17061900093424</t>
  </si>
  <si>
    <t>SR17061900003823</t>
  </si>
  <si>
    <t>OR17061900093435</t>
  </si>
  <si>
    <t>SR17061900003825</t>
  </si>
  <si>
    <t>OR17061900093439</t>
  </si>
  <si>
    <t>SR17061900003829</t>
  </si>
  <si>
    <t>OR17061900093453</t>
  </si>
  <si>
    <t>SR17061900003837</t>
  </si>
  <si>
    <t>OR17061900093479</t>
  </si>
  <si>
    <t>SR17061900003843</t>
  </si>
  <si>
    <t>OR17061900093501</t>
  </si>
  <si>
    <t>SR17061900003848</t>
  </si>
  <si>
    <t>OR17061900093518</t>
  </si>
  <si>
    <t>SR17061900003852</t>
  </si>
  <si>
    <t>OR17061900093525</t>
  </si>
  <si>
    <t>SR17061900003853</t>
  </si>
  <si>
    <t>OR17061900093543</t>
  </si>
  <si>
    <t>SR17061900003857</t>
  </si>
  <si>
    <t>OR17061900093585</t>
  </si>
  <si>
    <t>SR17061900003858</t>
  </si>
  <si>
    <t>OR17061900093597</t>
  </si>
  <si>
    <t>SR17061900003860</t>
  </si>
  <si>
    <t>OR17061900093603</t>
  </si>
  <si>
    <t>SR17061900003861</t>
  </si>
  <si>
    <t>OR17061900093604</t>
  </si>
  <si>
    <t>SR17061900003862</t>
  </si>
  <si>
    <t>OR17061900093605</t>
  </si>
  <si>
    <t>SR17061900003865</t>
  </si>
  <si>
    <t>OR17061900093630</t>
  </si>
  <si>
    <t>SR17061900003868</t>
  </si>
  <si>
    <t>OR17061900093644</t>
  </si>
  <si>
    <t>SR17061900003869</t>
  </si>
  <si>
    <t>OR17061900093645</t>
  </si>
  <si>
    <t>SR17061900003870</t>
  </si>
  <si>
    <t>OR17061900093646</t>
  </si>
  <si>
    <t>SR17061900003879</t>
  </si>
  <si>
    <t>OR17061900093788</t>
  </si>
  <si>
    <t>SR17061900003882</t>
  </si>
  <si>
    <t>OR17061900093890</t>
  </si>
  <si>
    <t>SR17061900003891</t>
  </si>
  <si>
    <t>OR17061900093942</t>
  </si>
  <si>
    <t>SR17061900003894</t>
  </si>
  <si>
    <t>OR17061900093957</t>
  </si>
  <si>
    <t>SR17061900003898</t>
  </si>
  <si>
    <t>OR17061900094026</t>
  </si>
  <si>
    <t>SR17061900003901</t>
  </si>
  <si>
    <t>OR17061900094071</t>
  </si>
  <si>
    <t>SR17061900003913</t>
  </si>
  <si>
    <t>OR17061900094221</t>
  </si>
  <si>
    <t>SR17061900003924</t>
  </si>
  <si>
    <t>OR17061900094314</t>
  </si>
  <si>
    <t>SR17061900003930</t>
  </si>
  <si>
    <t>OR17061900094378</t>
  </si>
  <si>
    <t>SR17061900003931</t>
  </si>
  <si>
    <t>OR17061900094384</t>
  </si>
  <si>
    <t>SR17061900003933</t>
  </si>
  <si>
    <t>OR17061900094387</t>
  </si>
  <si>
    <t>SR17061900003937</t>
  </si>
  <si>
    <t>OR17061900094421</t>
  </si>
  <si>
    <t>SR17061900003940</t>
  </si>
  <si>
    <t>OR17061900094467</t>
  </si>
  <si>
    <t>SR17061900003953</t>
  </si>
  <si>
    <t>OR17061900094525</t>
  </si>
  <si>
    <t>SR17061900003962</t>
  </si>
  <si>
    <t>OR17061900094584</t>
  </si>
  <si>
    <t>SR17061900003963</t>
  </si>
  <si>
    <t>OR17061900094586</t>
  </si>
  <si>
    <t>SR17061900003970</t>
  </si>
  <si>
    <t>OR17061900094634</t>
  </si>
  <si>
    <t>SR17061900003982</t>
  </si>
  <si>
    <t>OR17061900094669</t>
  </si>
  <si>
    <t>SR17061900003986</t>
  </si>
  <si>
    <t>OR17061900094701</t>
  </si>
  <si>
    <t>SR17061900003996</t>
  </si>
  <si>
    <t>OR17061900094759</t>
  </si>
  <si>
    <t>0052435535</t>
  </si>
  <si>
    <t>SR17061900004007</t>
  </si>
  <si>
    <t>OR17061900094790</t>
  </si>
  <si>
    <t>SR17061900004016</t>
  </si>
  <si>
    <t>OR17061900094850</t>
  </si>
  <si>
    <t>SR17061900004017</t>
  </si>
  <si>
    <t>OR17061900094852</t>
  </si>
  <si>
    <t>SR17061900004023</t>
  </si>
  <si>
    <t>OR17061900094879</t>
  </si>
  <si>
    <t>1000099907</t>
  </si>
  <si>
    <t>陈维梅</t>
  </si>
  <si>
    <t>SR17061900004027</t>
  </si>
  <si>
    <t>OR17061900094887</t>
  </si>
  <si>
    <t>SR17061900004032</t>
  </si>
  <si>
    <t>OR17061900094923</t>
  </si>
  <si>
    <t>SR17061900004045</t>
  </si>
  <si>
    <t>OR17061900094993</t>
  </si>
  <si>
    <t>SR17061900004059</t>
  </si>
  <si>
    <t>OR17061900095055</t>
  </si>
  <si>
    <t>SR17061900004070</t>
  </si>
  <si>
    <t>OR17061900095080</t>
  </si>
  <si>
    <t>SR17061900004077</t>
  </si>
  <si>
    <t>OR17061900095117</t>
  </si>
  <si>
    <t>SR17061900004087</t>
  </si>
  <si>
    <t>OR17061900095175</t>
  </si>
  <si>
    <t>SR17062000004089</t>
  </si>
  <si>
    <t>OR17062000095305</t>
  </si>
  <si>
    <t>SR17062000004100</t>
  </si>
  <si>
    <t>OR17062000095884</t>
  </si>
  <si>
    <t>SR17062000004104</t>
  </si>
  <si>
    <t>OR17062000096104</t>
  </si>
  <si>
    <t>SR17062000004111</t>
  </si>
  <si>
    <t>OR17062000096134</t>
  </si>
  <si>
    <t>SR17062000004114</t>
  </si>
  <si>
    <t>OR17062000096270</t>
  </si>
  <si>
    <t>SR17062000004115</t>
  </si>
  <si>
    <t>OR17062000096292</t>
  </si>
  <si>
    <t>SR17062000004116</t>
  </si>
  <si>
    <t>OR17062000096307</t>
  </si>
  <si>
    <t>SR17062000004121</t>
  </si>
  <si>
    <t>OR17062000096399</t>
  </si>
  <si>
    <t>SR17062000004122</t>
  </si>
  <si>
    <t>OR17062000096403</t>
  </si>
  <si>
    <t>SR17062000004128</t>
  </si>
  <si>
    <t>OR17062000096527</t>
  </si>
  <si>
    <t>SR17062000004129</t>
  </si>
  <si>
    <t>OR17062000096540</t>
  </si>
  <si>
    <t>SR17062000004141</t>
  </si>
  <si>
    <t>OR17062000096973</t>
  </si>
  <si>
    <t>SR17062000004149</t>
  </si>
  <si>
    <t>OR17062000097002</t>
  </si>
  <si>
    <t>SR17062000004158</t>
  </si>
  <si>
    <t>OR17062000097082</t>
  </si>
  <si>
    <t>SR17062000004162</t>
  </si>
  <si>
    <t>OR17062000097115</t>
  </si>
  <si>
    <t>SR17062000004164</t>
  </si>
  <si>
    <t>OR17062000097145</t>
  </si>
  <si>
    <t>SR17062000004165</t>
  </si>
  <si>
    <t>OR17062000097148</t>
  </si>
  <si>
    <t>SR17062000004168</t>
  </si>
  <si>
    <t>OR17062000097166</t>
  </si>
  <si>
    <t>SR17062000004169</t>
  </si>
  <si>
    <t>OR17062000097193</t>
  </si>
  <si>
    <t>SR17062000004177</t>
  </si>
  <si>
    <t>OR17062000097350</t>
  </si>
  <si>
    <t>SR17062000004186</t>
  </si>
  <si>
    <t>OR17062000097448</t>
  </si>
  <si>
    <t>SR17062000004188</t>
  </si>
  <si>
    <t>OR17062000097454</t>
  </si>
  <si>
    <t>SR17062000004193</t>
  </si>
  <si>
    <t>OR17062000097484</t>
  </si>
  <si>
    <t>SR17062000004215</t>
  </si>
  <si>
    <t>OR17062000097654</t>
  </si>
  <si>
    <t>SR17062000004218</t>
  </si>
  <si>
    <t>OR17062000097670</t>
  </si>
  <si>
    <t>SR17062000004220</t>
  </si>
  <si>
    <t>OR17062000097677</t>
  </si>
  <si>
    <t>SR17062000004221</t>
  </si>
  <si>
    <t>OR17062000097695</t>
  </si>
  <si>
    <t>SR17062000004229</t>
  </si>
  <si>
    <t>OR17062000097735</t>
  </si>
  <si>
    <t>SR17062000004248</t>
  </si>
  <si>
    <t>OR17062000097930</t>
  </si>
  <si>
    <t>SR17062000004249</t>
  </si>
  <si>
    <t>OR17062000097940</t>
  </si>
  <si>
    <t>SR17062000004253</t>
  </si>
  <si>
    <t>OR17062000098011</t>
  </si>
  <si>
    <t>SR17062000004255</t>
  </si>
  <si>
    <t>OR17062000098052</t>
  </si>
  <si>
    <t>SR17062000004263</t>
  </si>
  <si>
    <t>OR17062000098227</t>
  </si>
  <si>
    <t>SR17062000004272</t>
  </si>
  <si>
    <t>OR17062000098323</t>
  </si>
  <si>
    <t>SR17062000004277</t>
  </si>
  <si>
    <t>OR17062000098349</t>
  </si>
  <si>
    <t>SR17062000004278</t>
  </si>
  <si>
    <t>OR17062000098351</t>
  </si>
  <si>
    <t>SR17062000004279</t>
  </si>
  <si>
    <t>OR17062000098356</t>
  </si>
  <si>
    <t>SR17062000004306</t>
  </si>
  <si>
    <t>OR17062000098548</t>
  </si>
  <si>
    <t>SR17062000004325</t>
  </si>
  <si>
    <t>OR17062000098726</t>
  </si>
  <si>
    <t>SR17062000004328</t>
  </si>
  <si>
    <t>OR17062000098736</t>
  </si>
  <si>
    <t>SR17062000004333</t>
  </si>
  <si>
    <t>OR17062000098795</t>
  </si>
  <si>
    <t>SR17062000004343</t>
  </si>
  <si>
    <t>OR17062000098853</t>
  </si>
  <si>
    <t>SR17062000004344</t>
  </si>
  <si>
    <t>OR17062000098855</t>
  </si>
  <si>
    <t>SR17062000004348</t>
  </si>
  <si>
    <t>OR17062000098868</t>
  </si>
  <si>
    <t>SR17062000004351</t>
  </si>
  <si>
    <t>OR17062000098895</t>
  </si>
  <si>
    <t>SR17062000004352</t>
  </si>
  <si>
    <t>OR17062000098900</t>
  </si>
  <si>
    <t>SR17062000004354</t>
  </si>
  <si>
    <t>OR17062000098910</t>
  </si>
  <si>
    <t>SR17062000004356</t>
  </si>
  <si>
    <t>OR17062000098927</t>
  </si>
  <si>
    <t>SR17062000004357</t>
  </si>
  <si>
    <t>OR17062000098938</t>
  </si>
  <si>
    <t>SR17062000004362</t>
  </si>
  <si>
    <t>OR17062000098967</t>
  </si>
  <si>
    <t>SR17062000004366</t>
  </si>
  <si>
    <t>OR17062000098981</t>
  </si>
  <si>
    <t>SR17062000004371</t>
  </si>
  <si>
    <t>OR17062000099002</t>
  </si>
  <si>
    <t>SR17062000004376</t>
  </si>
  <si>
    <t>OR17062000099022</t>
  </si>
  <si>
    <t>SR17062000004381</t>
  </si>
  <si>
    <t>OR17062000099047</t>
  </si>
  <si>
    <t>SR17062000004382</t>
  </si>
  <si>
    <t>OR17062000099051</t>
  </si>
  <si>
    <t>SR17062000004383</t>
  </si>
  <si>
    <t>OR17062000099056</t>
  </si>
  <si>
    <t>SR17062000004389</t>
  </si>
  <si>
    <t>OR17062000099083</t>
  </si>
  <si>
    <t>SR17062000004392</t>
  </si>
  <si>
    <t>OR17062000099095</t>
  </si>
  <si>
    <t>SR17062000004396</t>
  </si>
  <si>
    <t>OR17062000099104</t>
  </si>
  <si>
    <t>SR17062000004398</t>
  </si>
  <si>
    <t>OR17062000099108</t>
  </si>
  <si>
    <t>SR17062000004402</t>
  </si>
  <si>
    <t>OR17062000099131</t>
  </si>
  <si>
    <t>SR17062000004408</t>
  </si>
  <si>
    <t>OR17062000099146</t>
  </si>
  <si>
    <t>SR17062000004410</t>
  </si>
  <si>
    <t>OR17062000099148</t>
  </si>
  <si>
    <t>SR17062000004417</t>
  </si>
  <si>
    <t>OR17062000099192</t>
  </si>
  <si>
    <t>SR17062000004418</t>
  </si>
  <si>
    <t>OR17062000099208</t>
  </si>
  <si>
    <t>SR17062000004427</t>
  </si>
  <si>
    <t>OR17062000099252</t>
  </si>
  <si>
    <t>SR17062000004448</t>
  </si>
  <si>
    <t>OR17062000099341</t>
  </si>
  <si>
    <t>201706160052131989</t>
  </si>
  <si>
    <t>6217987300000030242</t>
  </si>
  <si>
    <t>201706160052133362</t>
  </si>
  <si>
    <t>6217852700000743367</t>
  </si>
  <si>
    <t>201706160052133405</t>
  </si>
  <si>
    <t>201706160052134335</t>
  </si>
  <si>
    <t>201706160052134852</t>
  </si>
  <si>
    <t>6228480606742807476</t>
  </si>
  <si>
    <t>201706160052135104</t>
  </si>
  <si>
    <t>5324505033800836</t>
  </si>
  <si>
    <t>201706160052135503</t>
  </si>
  <si>
    <t>6223690906626649</t>
  </si>
  <si>
    <t>201706160052137876</t>
  </si>
  <si>
    <t>6226204200046277</t>
  </si>
  <si>
    <t>201706160052138405</t>
  </si>
  <si>
    <t>6223690961596109</t>
  </si>
  <si>
    <t>201706160052138462</t>
  </si>
  <si>
    <t>6228483318592220472</t>
  </si>
  <si>
    <t>201706160052140046</t>
  </si>
  <si>
    <t>6231900000103071300</t>
  </si>
  <si>
    <t>201706160052140910</t>
  </si>
  <si>
    <t>201706160052140971</t>
  </si>
  <si>
    <t>6231900000057499697</t>
  </si>
  <si>
    <t>201706160052141115</t>
  </si>
  <si>
    <t>201706160052142301</t>
  </si>
  <si>
    <t>6217996620002211345</t>
  </si>
  <si>
    <t>201706160052143297</t>
  </si>
  <si>
    <t>201706160052147129</t>
  </si>
  <si>
    <t>201706160052151154</t>
  </si>
  <si>
    <t>4581232410031387</t>
  </si>
  <si>
    <t>201706160052151576</t>
  </si>
  <si>
    <t>201706160052151633</t>
  </si>
  <si>
    <t>201706160052151718</t>
  </si>
  <si>
    <t>201706160052152107</t>
  </si>
  <si>
    <t>6236683950000254908</t>
  </si>
  <si>
    <t>201706160052152535</t>
  </si>
  <si>
    <t>6228481198536996979</t>
  </si>
  <si>
    <t>201706160052152883</t>
  </si>
  <si>
    <t>6283174240596260</t>
  </si>
  <si>
    <t>201706160052152912</t>
  </si>
  <si>
    <t>6223691157597596</t>
  </si>
  <si>
    <t>201706160052153120</t>
  </si>
  <si>
    <t>201706160052153179</t>
  </si>
  <si>
    <t>201706160052154465</t>
  </si>
  <si>
    <t>6228480866220776763</t>
  </si>
  <si>
    <t>201706160052154795</t>
  </si>
  <si>
    <t>201706160052154820</t>
  </si>
  <si>
    <t>201706160052154856</t>
  </si>
  <si>
    <t>6228480860986954714</t>
  </si>
  <si>
    <t>201706160052155023</t>
  </si>
  <si>
    <t>201706160052155031</t>
  </si>
  <si>
    <t>5522457170013163</t>
  </si>
  <si>
    <t>201706160052156948</t>
  </si>
  <si>
    <t>6228480868633153176</t>
  </si>
  <si>
    <t>201706160052157704</t>
  </si>
  <si>
    <t>201706160052162339</t>
  </si>
  <si>
    <t>6212262513000951152</t>
  </si>
  <si>
    <t>201706160052164606</t>
  </si>
  <si>
    <t>6228483301027873214</t>
  </si>
  <si>
    <t>201706160052164618</t>
  </si>
  <si>
    <t>6217001420002663634</t>
  </si>
  <si>
    <t>201706160052165115</t>
  </si>
  <si>
    <t>6228480868608267274</t>
  </si>
  <si>
    <t>201706160052165161</t>
  </si>
  <si>
    <t>201706160052166617</t>
  </si>
  <si>
    <t>6228483308599020975</t>
  </si>
  <si>
    <t>201706160052168456</t>
  </si>
  <si>
    <t>6217003860026819886</t>
  </si>
  <si>
    <t>201706160052168600</t>
  </si>
  <si>
    <t>6217872700000088827</t>
  </si>
  <si>
    <t>201706160052168990</t>
  </si>
  <si>
    <t>6217003860025431113</t>
  </si>
  <si>
    <t>201706160052169187</t>
  </si>
  <si>
    <t>6228483868502349571</t>
  </si>
  <si>
    <t>201706160052169495</t>
  </si>
  <si>
    <t>6225330061295959</t>
  </si>
  <si>
    <t>201706160052169729</t>
  </si>
  <si>
    <t>201706160052170705</t>
  </si>
  <si>
    <t>6236683860003270977</t>
  </si>
  <si>
    <t>201706160052171040</t>
  </si>
  <si>
    <t>6228100046504487</t>
  </si>
  <si>
    <t>201706160052171749</t>
  </si>
  <si>
    <t>6226222204588607</t>
  </si>
  <si>
    <t>201706160052172009</t>
  </si>
  <si>
    <t>5176509902345500</t>
  </si>
  <si>
    <t>201706160052172199</t>
  </si>
  <si>
    <t>6228481938600618078</t>
  </si>
  <si>
    <t>201706160052172773</t>
  </si>
  <si>
    <t>6212262513000596171</t>
  </si>
  <si>
    <t>201706160052211152</t>
  </si>
  <si>
    <t>6221887300039838147</t>
  </si>
  <si>
    <t>201706160052229703</t>
  </si>
  <si>
    <t>6283660052629132</t>
  </si>
  <si>
    <t>201706160052237020</t>
  </si>
  <si>
    <t>6228480868608562179</t>
  </si>
  <si>
    <t>201706160052239872</t>
  </si>
  <si>
    <t>6259662400002202</t>
  </si>
  <si>
    <t>201706160052248002</t>
  </si>
  <si>
    <t>6217003860019842960</t>
  </si>
  <si>
    <t>201706160052254536</t>
  </si>
  <si>
    <t>6226388005754761</t>
  </si>
  <si>
    <t>201706160052255732</t>
  </si>
  <si>
    <t>6231900000121272674</t>
  </si>
  <si>
    <t>201706160052256242</t>
  </si>
  <si>
    <t>6217003860017043215</t>
  </si>
  <si>
    <t>201706160052257760</t>
  </si>
  <si>
    <t>6231900000048556506</t>
  </si>
  <si>
    <t>201706160052258031</t>
  </si>
  <si>
    <t>6228480866168692964</t>
  </si>
  <si>
    <t>201706160052260637</t>
  </si>
  <si>
    <t>6222520597892278</t>
  </si>
  <si>
    <t>201706170052271446</t>
  </si>
  <si>
    <t>201706170052271458</t>
  </si>
  <si>
    <t>6231900000000483459</t>
  </si>
  <si>
    <t>201706170052271642</t>
  </si>
  <si>
    <t>6228483860645613310</t>
  </si>
  <si>
    <t>201706170052271656</t>
  </si>
  <si>
    <t>201706170052271677</t>
  </si>
  <si>
    <t>6210178002018024951</t>
  </si>
  <si>
    <t>201706170052271693</t>
  </si>
  <si>
    <t>6217003860022717332</t>
  </si>
  <si>
    <t>201706170052272339</t>
  </si>
  <si>
    <t>6222520594294031</t>
  </si>
  <si>
    <t>201706170052272414</t>
  </si>
  <si>
    <t>6231900000095224974</t>
  </si>
  <si>
    <t>201706170052272418</t>
  </si>
  <si>
    <t>201706170052296092</t>
  </si>
  <si>
    <t>5239591004475265</t>
  </si>
  <si>
    <t>201706170052296677</t>
  </si>
  <si>
    <t>6223691423264674</t>
  </si>
  <si>
    <t>201706170052298273</t>
  </si>
  <si>
    <t>201706170052299676</t>
  </si>
  <si>
    <t>6231900000129483133</t>
  </si>
  <si>
    <t>201706170052301043</t>
  </si>
  <si>
    <t>6217003860018429157</t>
  </si>
  <si>
    <t>201706170052304442</t>
  </si>
  <si>
    <t>6226661300385014</t>
  </si>
  <si>
    <t>201706170052312650</t>
  </si>
  <si>
    <t>201706170052313697</t>
  </si>
  <si>
    <t>201706170052315327</t>
  </si>
  <si>
    <t>6230200072425080</t>
  </si>
  <si>
    <t>201706170052326538</t>
  </si>
  <si>
    <t>6236683940000239082</t>
  </si>
  <si>
    <t>201706170052330765</t>
  </si>
  <si>
    <t>6226552150677438</t>
  </si>
  <si>
    <t>201706170052330827</t>
  </si>
  <si>
    <t>6217003890004466038</t>
  </si>
  <si>
    <t>201706170052331259</t>
  </si>
  <si>
    <t>6217562700003008066</t>
  </si>
  <si>
    <t>201706170052331755</t>
  </si>
  <si>
    <t>6217232410000946322</t>
  </si>
  <si>
    <t>201706170052331950</t>
  </si>
  <si>
    <t>6236683860004186453</t>
  </si>
  <si>
    <t>201706170052331973</t>
  </si>
  <si>
    <t>6223691385043702</t>
  </si>
  <si>
    <t>201706170052331978</t>
  </si>
  <si>
    <t>201706170052331984</t>
  </si>
  <si>
    <t>6221681004971179</t>
  </si>
  <si>
    <t>201706170052332001</t>
  </si>
  <si>
    <t>201706170052332009</t>
  </si>
  <si>
    <t>201706170052332105</t>
  </si>
  <si>
    <t>6229720101006961746</t>
  </si>
  <si>
    <t>201706170052332262</t>
  </si>
  <si>
    <t>6228480868111878773</t>
  </si>
  <si>
    <t>201706170052332369</t>
  </si>
  <si>
    <t>201706170052332555</t>
  </si>
  <si>
    <t>5123168976159166</t>
  </si>
  <si>
    <t>201706170052334787</t>
  </si>
  <si>
    <t>6222803861311079394</t>
  </si>
  <si>
    <t>201706180052341790</t>
  </si>
  <si>
    <t>6217003860000216919</t>
  </si>
  <si>
    <t>201706180052342100</t>
  </si>
  <si>
    <t>6221887020000088031</t>
  </si>
  <si>
    <t>201706180052342646</t>
  </si>
  <si>
    <t>6228481938298550674</t>
  </si>
  <si>
    <t>201706180052343748</t>
  </si>
  <si>
    <t>6217790001074414877</t>
  </si>
  <si>
    <t>201706180052343936</t>
  </si>
  <si>
    <t>6231900000128611130</t>
  </si>
  <si>
    <t>201706190052350786</t>
  </si>
  <si>
    <t>6217997070002869834</t>
  </si>
  <si>
    <t>201706190052351969</t>
  </si>
  <si>
    <t>6217003860007059098</t>
  </si>
  <si>
    <t>201706190052352362</t>
  </si>
  <si>
    <t>6217003910004020948</t>
  </si>
  <si>
    <t>201706190052352509</t>
  </si>
  <si>
    <t>6231900000017254661</t>
  </si>
  <si>
    <t>201706190052355888</t>
  </si>
  <si>
    <t>201706190052357227</t>
  </si>
  <si>
    <t>201706190052357845</t>
  </si>
  <si>
    <t>201706190052358114</t>
  </si>
  <si>
    <t>201706190052358263</t>
  </si>
  <si>
    <t>6222620590007373271</t>
  </si>
  <si>
    <t>201706190052360503</t>
  </si>
  <si>
    <t>6217003860027940871</t>
  </si>
  <si>
    <t>201706190052361627</t>
  </si>
  <si>
    <t>6236683860001075097</t>
  </si>
  <si>
    <t>201706190052361962</t>
  </si>
  <si>
    <t>201706190052362057</t>
  </si>
  <si>
    <t>6236683860003050353</t>
  </si>
  <si>
    <t>201706190052365429</t>
  </si>
  <si>
    <t>201706190052366718</t>
  </si>
  <si>
    <t>6217007170002365250</t>
  </si>
  <si>
    <t>201706190052369920</t>
  </si>
  <si>
    <t>6212262511001281819</t>
  </si>
  <si>
    <t>201706190052370409</t>
  </si>
  <si>
    <t>6259691122586358</t>
  </si>
  <si>
    <t>201706190052370603</t>
  </si>
  <si>
    <t>201706190052370649</t>
  </si>
  <si>
    <t>6228480868656490679</t>
  </si>
  <si>
    <t>201706190052370865</t>
  </si>
  <si>
    <t>6226901903542607</t>
  </si>
  <si>
    <t>201706190052371768</t>
  </si>
  <si>
    <t>201706190052372193</t>
  </si>
  <si>
    <t>6228450860017292817</t>
  </si>
  <si>
    <t>201706190052372846</t>
  </si>
  <si>
    <t>201706190052373098</t>
  </si>
  <si>
    <t>6228483860466672015</t>
  </si>
  <si>
    <t>201706190052373179</t>
  </si>
  <si>
    <t>201706190052373356</t>
  </si>
  <si>
    <t>6228483611140900516</t>
  </si>
  <si>
    <t>201706190052373552</t>
  </si>
  <si>
    <t>201706190052373839</t>
  </si>
  <si>
    <t>4895920317232121</t>
  </si>
  <si>
    <t>201706190052374615</t>
  </si>
  <si>
    <t>6212262504002222809</t>
  </si>
  <si>
    <t>201706190052377961</t>
  </si>
  <si>
    <t>6217872700000066450</t>
  </si>
  <si>
    <t>201706190052378059</t>
  </si>
  <si>
    <t>6228480868662538479</t>
  </si>
  <si>
    <t>201706190052378184</t>
  </si>
  <si>
    <t>201706190052378320</t>
  </si>
  <si>
    <t>6217004010002307022</t>
  </si>
  <si>
    <t>201706190052379312</t>
  </si>
  <si>
    <t>6228483610989526010</t>
  </si>
  <si>
    <t>201706190052379500</t>
  </si>
  <si>
    <t>6228483348589203074</t>
  </si>
  <si>
    <t>201706190052379583</t>
  </si>
  <si>
    <t>5309700036972448</t>
  </si>
  <si>
    <t>201706190052379593</t>
  </si>
  <si>
    <t>201706190052379608</t>
  </si>
  <si>
    <t>201706190052380307</t>
  </si>
  <si>
    <t>6228484148351895670</t>
  </si>
  <si>
    <t>201706190052380402</t>
  </si>
  <si>
    <t>6228450866007546666</t>
  </si>
  <si>
    <t>201706190052380429</t>
  </si>
  <si>
    <t>6228480860841601211</t>
  </si>
  <si>
    <t>201706190052380434</t>
  </si>
  <si>
    <t>201706190052387126</t>
  </si>
  <si>
    <t>6224696007683107</t>
  </si>
  <si>
    <t>201706190052387572</t>
  </si>
  <si>
    <t>6228930001080198264</t>
  </si>
  <si>
    <t>201706190052388220</t>
  </si>
  <si>
    <t>6231900000080617018</t>
  </si>
  <si>
    <t>201706190052388307</t>
  </si>
  <si>
    <t>201706190052389077</t>
  </si>
  <si>
    <t>6214994020002096</t>
  </si>
  <si>
    <t>201706190052389515</t>
  </si>
  <si>
    <t>6217790001064505080</t>
  </si>
  <si>
    <t>201706190052390727</t>
  </si>
  <si>
    <t>6217003860006436792</t>
  </si>
  <si>
    <t>201706190052391957</t>
  </si>
  <si>
    <t>6228480868674420179</t>
  </si>
  <si>
    <t>201706190052393272</t>
  </si>
  <si>
    <t>6212262516001134157</t>
  </si>
  <si>
    <t>201706190052393364</t>
  </si>
  <si>
    <t>5268550486573223</t>
  </si>
  <si>
    <t>201706190052393386</t>
  </si>
  <si>
    <t>5502130015248690</t>
  </si>
  <si>
    <t>201706190052393692</t>
  </si>
  <si>
    <t>201706190052394192</t>
  </si>
  <si>
    <t>6223691682409853</t>
  </si>
  <si>
    <t>201706190052394617</t>
  </si>
  <si>
    <t>6212881115000034558</t>
  </si>
  <si>
    <t>201706190052395687</t>
  </si>
  <si>
    <t>6212262502007638680</t>
  </si>
  <si>
    <t>201706190052395690</t>
  </si>
  <si>
    <t>6223691252496512</t>
  </si>
  <si>
    <t>201706190052396710</t>
  </si>
  <si>
    <t>6231900000098714922</t>
  </si>
  <si>
    <t>201706190052396948</t>
  </si>
  <si>
    <t>6228483618187730979</t>
  </si>
  <si>
    <t>201706190052397279</t>
  </si>
  <si>
    <t>4349100599585155</t>
  </si>
  <si>
    <t>201706190052435535</t>
  </si>
  <si>
    <t>6231900020004014878</t>
  </si>
  <si>
    <t>201706190052456433</t>
  </si>
  <si>
    <t>6222082502006972459</t>
  </si>
  <si>
    <t>201706190052459630</t>
  </si>
  <si>
    <t>6217003860031110859</t>
  </si>
  <si>
    <t>201706190052460296</t>
  </si>
  <si>
    <t>6228480868639968874</t>
  </si>
  <si>
    <t>201706190052461843</t>
  </si>
  <si>
    <t>6227003950030204438</t>
  </si>
  <si>
    <t>201706190052462659</t>
  </si>
  <si>
    <t>6222600590009017011</t>
  </si>
  <si>
    <t>201706190052463345</t>
  </si>
  <si>
    <t>6217003890003553174</t>
  </si>
  <si>
    <t>201706190052465897</t>
  </si>
  <si>
    <t>6232082800009569218</t>
  </si>
  <si>
    <t>201706190052467315</t>
  </si>
  <si>
    <t>6231900000007106095</t>
  </si>
  <si>
    <t>201706160052209914</t>
  </si>
  <si>
    <t>6212262502018152861</t>
  </si>
  <si>
    <t>201706190052350712</t>
  </si>
  <si>
    <t>6212262502000849706</t>
  </si>
  <si>
    <t>201706190052352278</t>
  </si>
  <si>
    <t>6212262409001899997</t>
  </si>
  <si>
    <t>201706190052365252</t>
  </si>
  <si>
    <t>6212262505003160229</t>
  </si>
  <si>
    <t>201706190052419630</t>
  </si>
  <si>
    <t>6217232502000874866</t>
  </si>
  <si>
    <t>201706200052477083</t>
  </si>
  <si>
    <t>6228483316193676464</t>
  </si>
  <si>
    <t>201706200052479629</t>
  </si>
  <si>
    <t>6228463316005825162</t>
  </si>
  <si>
    <t>201706200052480323</t>
  </si>
  <si>
    <t>6227007200180545750</t>
  </si>
  <si>
    <t>201706200052480446</t>
  </si>
  <si>
    <t>6228482896247520967</t>
  </si>
  <si>
    <t>201706200052481117</t>
  </si>
  <si>
    <t>6228480868633979679</t>
  </si>
  <si>
    <t>201706200052481267</t>
  </si>
  <si>
    <t>6236683860000983234</t>
  </si>
  <si>
    <t>201706200052481362</t>
  </si>
  <si>
    <t>6224698055149106</t>
  </si>
  <si>
    <t>201706200052485044</t>
  </si>
  <si>
    <t>6217003880001873070</t>
  </si>
  <si>
    <t>201706200052485048</t>
  </si>
  <si>
    <t>6228411190091973415</t>
  </si>
  <si>
    <t>201706200052486178</t>
  </si>
  <si>
    <t>6227003890590280479</t>
  </si>
  <si>
    <t>201706200052486335</t>
  </si>
  <si>
    <t>201706200052491666</t>
  </si>
  <si>
    <t>6217003900003453703</t>
  </si>
  <si>
    <t>201706200052491931</t>
  </si>
  <si>
    <t>6228480868426156675</t>
  </si>
  <si>
    <t>201706200052493257</t>
  </si>
  <si>
    <t>6222280023821728</t>
  </si>
  <si>
    <t>201706200052493594</t>
  </si>
  <si>
    <t>6228480868515490571</t>
  </si>
  <si>
    <t>201706200052493829</t>
  </si>
  <si>
    <t>6236683860002386428</t>
  </si>
  <si>
    <t>201706200052493835</t>
  </si>
  <si>
    <t>6226222202526195</t>
  </si>
  <si>
    <t>201706200052494338</t>
  </si>
  <si>
    <t>6228413973035496363</t>
  </si>
  <si>
    <t>201706200052494575</t>
  </si>
  <si>
    <t>6228480868385193073</t>
  </si>
  <si>
    <t>201706200052497210</t>
  </si>
  <si>
    <t>6228480868647390475</t>
  </si>
  <si>
    <t>201706200052498186</t>
  </si>
  <si>
    <t>6222530592581305</t>
  </si>
  <si>
    <t>201706200052498225</t>
  </si>
  <si>
    <t>201706200052499329</t>
  </si>
  <si>
    <t>6231900000057197473</t>
  </si>
  <si>
    <t>201706200052501554</t>
  </si>
  <si>
    <t>201706200052502655</t>
  </si>
  <si>
    <t>6235732700000111639</t>
  </si>
  <si>
    <t>201706200052502973</t>
  </si>
  <si>
    <t>6210178002033614265</t>
  </si>
  <si>
    <t>201706200052503586</t>
  </si>
  <si>
    <t>6231900000067304119</t>
  </si>
  <si>
    <t>201706200052504921</t>
  </si>
  <si>
    <t>201706200052521283</t>
  </si>
  <si>
    <t>6217003890002463631</t>
  </si>
  <si>
    <t>201706200052522067</t>
  </si>
  <si>
    <t>6227003940150128954</t>
  </si>
  <si>
    <t>201706200052523979</t>
  </si>
  <si>
    <t>6231900000108646775</t>
  </si>
  <si>
    <t>201706200052524332</t>
  </si>
  <si>
    <t>6228480868559864673</t>
  </si>
  <si>
    <t>201706200052530545</t>
  </si>
  <si>
    <t>6227003910240143297</t>
  </si>
  <si>
    <t>201706200052532651</t>
  </si>
  <si>
    <t>6223691174823876</t>
  </si>
  <si>
    <t>201706200052533335</t>
  </si>
  <si>
    <t>6217997020000627692</t>
  </si>
  <si>
    <t>201706200052533444</t>
  </si>
  <si>
    <t>6259654240259316</t>
  </si>
  <si>
    <t>201706200052533530</t>
  </si>
  <si>
    <t>6228480868237868773</t>
  </si>
  <si>
    <t>201706200052538121</t>
  </si>
  <si>
    <t>6228483868322515674</t>
  </si>
  <si>
    <t>201706200052543272</t>
  </si>
  <si>
    <t>6228483358585283376</t>
  </si>
  <si>
    <t>201706200052543473</t>
  </si>
  <si>
    <t>201706200052545348</t>
  </si>
  <si>
    <t>6212262410004558846</t>
  </si>
  <si>
    <t>201706200052546053</t>
  </si>
  <si>
    <t>4563512700124188193</t>
  </si>
  <si>
    <t>201706200052546074</t>
  </si>
  <si>
    <t>6259065314314954</t>
  </si>
  <si>
    <t>201706200052546271</t>
  </si>
  <si>
    <t>6217997300029134692</t>
  </si>
  <si>
    <t>201706200052547183</t>
  </si>
  <si>
    <t>6217003860025701986</t>
  </si>
  <si>
    <t>201706200052547388</t>
  </si>
  <si>
    <t>6221682203944264</t>
  </si>
  <si>
    <t>201706200052548628</t>
  </si>
  <si>
    <t>6222022502017458319</t>
  </si>
  <si>
    <t>201706200052555096</t>
  </si>
  <si>
    <t>6231357711500763038</t>
  </si>
  <si>
    <t>201706200052558199</t>
  </si>
  <si>
    <t>6217003860025763879</t>
  </si>
  <si>
    <t>201706200052568781</t>
  </si>
  <si>
    <t>6217997300025818538</t>
  </si>
  <si>
    <t>201706200052574981</t>
  </si>
  <si>
    <t>6223691334945775</t>
  </si>
  <si>
    <t>201706200052584495</t>
  </si>
  <si>
    <t>6217003920002433829</t>
  </si>
  <si>
    <t>201706200052591770</t>
  </si>
  <si>
    <t>201706200052601146</t>
  </si>
  <si>
    <t>6222532438988280</t>
  </si>
  <si>
    <t>201706200052602936</t>
  </si>
  <si>
    <t>6231900000015755255</t>
  </si>
  <si>
    <t>201706200052605105</t>
  </si>
  <si>
    <t>6283174002919817</t>
  </si>
  <si>
    <t>201706200052621043</t>
  </si>
  <si>
    <t>6210178002016233489</t>
  </si>
  <si>
    <t>201706200052623364</t>
  </si>
  <si>
    <t>201706200052628267</t>
  </si>
  <si>
    <t>6217003920002697159</t>
  </si>
  <si>
    <t>201706200052629688</t>
  </si>
  <si>
    <t>201706200052642395</t>
  </si>
  <si>
    <t>6228451930024674213</t>
  </si>
  <si>
    <t>201706200052642588</t>
  </si>
  <si>
    <t>6222310017107154</t>
  </si>
  <si>
    <t>201706200052642595</t>
  </si>
  <si>
    <t>6215582502000547124</t>
  </si>
  <si>
    <t>201706200052643319</t>
  </si>
  <si>
    <t>6221550878555410</t>
  </si>
  <si>
    <t>201706200052643587</t>
  </si>
  <si>
    <t>6223691074963327</t>
  </si>
  <si>
    <t>201706200052644640</t>
  </si>
  <si>
    <t>6223691725962256</t>
  </si>
  <si>
    <t>201706200052648704</t>
  </si>
  <si>
    <t>6228481198516876779</t>
  </si>
  <si>
    <t>自助机流水</t>
    <phoneticPr fontId="3" type="noConversion"/>
  </si>
  <si>
    <t>交易类型</t>
    <phoneticPr fontId="3" type="noConversion"/>
  </si>
  <si>
    <t>退汇金额</t>
    <phoneticPr fontId="3" type="noConversion"/>
  </si>
  <si>
    <t>银行时间+流水</t>
  </si>
  <si>
    <t>6228480860844109519</t>
  </si>
  <si>
    <t>6228483348152662979</t>
  </si>
  <si>
    <t>6282680020964511</t>
  </si>
  <si>
    <t>6228481938127343978</t>
  </si>
  <si>
    <t>6228450866018378265</t>
  </si>
  <si>
    <t>6217003860015530015</t>
  </si>
  <si>
    <t>6228483978545764171</t>
  </si>
  <si>
    <t>6222620590001778426</t>
  </si>
  <si>
    <t>自助机金额</t>
    <phoneticPr fontId="3" type="noConversion"/>
  </si>
  <si>
    <t>是否平台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</si>
  <si>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</si>
  <si>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</si>
  <si>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</si>
  <si>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银行时间</t>
    <phoneticPr fontId="3" type="noConversion"/>
  </si>
  <si>
    <t>0052662475</t>
  </si>
  <si>
    <t>1000106522</t>
  </si>
  <si>
    <t>任宗书</t>
  </si>
  <si>
    <t>SR17062100004471</t>
  </si>
  <si>
    <t>OR17062100099782</t>
  </si>
  <si>
    <t>0052662498</t>
  </si>
  <si>
    <t>1000110340</t>
  </si>
  <si>
    <t>字宏光</t>
  </si>
  <si>
    <t>SR17062100004472</t>
  </si>
  <si>
    <t>OR17062100099830</t>
  </si>
  <si>
    <t>0052663606</t>
  </si>
  <si>
    <t>1000111075</t>
  </si>
  <si>
    <t>黄丽华</t>
  </si>
  <si>
    <t>SR17062100004481</t>
  </si>
  <si>
    <t>OR17062100100209</t>
  </si>
  <si>
    <t>0052664239</t>
  </si>
  <si>
    <t>1000106396</t>
  </si>
  <si>
    <t>巴亚熊</t>
  </si>
  <si>
    <t>SR17062100004484</t>
  </si>
  <si>
    <t>OR17062100100292</t>
  </si>
  <si>
    <t>0052667092</t>
  </si>
  <si>
    <t>1000111698</t>
  </si>
  <si>
    <t>徐慧星</t>
  </si>
  <si>
    <t>SR17062100004493</t>
  </si>
  <si>
    <t>OR17062100100548</t>
  </si>
  <si>
    <t>0052667869</t>
  </si>
  <si>
    <t>5323-2322022095</t>
  </si>
  <si>
    <t>张力丹</t>
  </si>
  <si>
    <t>SR17062100004495</t>
  </si>
  <si>
    <t>OR17062100100612</t>
  </si>
  <si>
    <t>0052668010</t>
  </si>
  <si>
    <t>5323-2322022249</t>
  </si>
  <si>
    <t>李森</t>
  </si>
  <si>
    <t>SR17062100004496</t>
  </si>
  <si>
    <t>OR17062100100641</t>
  </si>
  <si>
    <t>0052668066</t>
  </si>
  <si>
    <t>1000111971</t>
  </si>
  <si>
    <t>张凯婷</t>
  </si>
  <si>
    <t>SR17062100004497</t>
  </si>
  <si>
    <t>OR17062100100646</t>
  </si>
  <si>
    <t>0052668236</t>
  </si>
  <si>
    <t>1000036001</t>
  </si>
  <si>
    <t>陈艳娇</t>
  </si>
  <si>
    <t>SR17062100004500</t>
  </si>
  <si>
    <t>OR17062100100662</t>
  </si>
  <si>
    <t>0052669834</t>
  </si>
  <si>
    <t>5323-2331048389</t>
  </si>
  <si>
    <t>杨琼珍</t>
  </si>
  <si>
    <t>SR17062100004507</t>
  </si>
  <si>
    <t>OR17062100100874</t>
  </si>
  <si>
    <t>0052670008</t>
  </si>
  <si>
    <t>1000104714</t>
  </si>
  <si>
    <t>陆亚菲</t>
  </si>
  <si>
    <t>SR17062100004508</t>
  </si>
  <si>
    <t>OR17062100100887</t>
  </si>
  <si>
    <t>0052670371</t>
  </si>
  <si>
    <t>1000111135</t>
  </si>
  <si>
    <t>李顶悦</t>
  </si>
  <si>
    <t>SR17062100004511</t>
  </si>
  <si>
    <t>OR17062100100910</t>
  </si>
  <si>
    <t>0052672712</t>
  </si>
  <si>
    <t>1000108303</t>
  </si>
  <si>
    <t>周其应</t>
  </si>
  <si>
    <t>SR17062100004519</t>
  </si>
  <si>
    <t>OR17062100101032</t>
  </si>
  <si>
    <t>0052676207</t>
  </si>
  <si>
    <t>1000103206</t>
  </si>
  <si>
    <t>管庆华</t>
  </si>
  <si>
    <t>SR17062100004524</t>
  </si>
  <si>
    <t>OR17062100101109</t>
  </si>
  <si>
    <t>0052677649</t>
  </si>
  <si>
    <t>1000103205</t>
  </si>
  <si>
    <t>李如梅</t>
  </si>
  <si>
    <t>SR17062100004529</t>
  </si>
  <si>
    <t>OR17062100101166</t>
  </si>
  <si>
    <t>0052679974</t>
  </si>
  <si>
    <t>1000105738</t>
  </si>
  <si>
    <t>张孟泽</t>
  </si>
  <si>
    <t>SR17062100004538</t>
  </si>
  <si>
    <t>OR17062100101269</t>
  </si>
  <si>
    <t>0052682784</t>
  </si>
  <si>
    <t>1000030744</t>
  </si>
  <si>
    <t>朱毅</t>
  </si>
  <si>
    <t>SR17062100004552</t>
  </si>
  <si>
    <t>OR17062100101382</t>
  </si>
  <si>
    <t>0052684430</t>
  </si>
  <si>
    <t>1000110244</t>
  </si>
  <si>
    <t>熊定超</t>
  </si>
  <si>
    <t>SR17062100004562</t>
  </si>
  <si>
    <t>OR17062100101452</t>
  </si>
  <si>
    <t>0052684544</t>
  </si>
  <si>
    <t>1000008304</t>
  </si>
  <si>
    <t>范粉存</t>
  </si>
  <si>
    <t>SR17062100004563</t>
  </si>
  <si>
    <t>OR17062100101458</t>
  </si>
  <si>
    <t>0052684626</t>
  </si>
  <si>
    <t>1000110218</t>
  </si>
  <si>
    <t>熊继梅</t>
  </si>
  <si>
    <t>SR17062100004564</t>
  </si>
  <si>
    <t>OR17062100101462</t>
  </si>
  <si>
    <t>0052685582</t>
  </si>
  <si>
    <t>1000110449</t>
  </si>
  <si>
    <t>范春福</t>
  </si>
  <si>
    <t>SR17062100004570</t>
  </si>
  <si>
    <t>OR17062100101491</t>
  </si>
  <si>
    <t>1000032624</t>
  </si>
  <si>
    <t>许定英</t>
  </si>
  <si>
    <t>6</t>
  </si>
  <si>
    <t>SR17062100004571</t>
  </si>
  <si>
    <t>OR17062100101493</t>
  </si>
  <si>
    <t>0052686667</t>
  </si>
  <si>
    <t>5010462469</t>
  </si>
  <si>
    <t>尚琼芳</t>
  </si>
  <si>
    <t>SR17062100004578</t>
  </si>
  <si>
    <t>OR17062100101525</t>
  </si>
  <si>
    <t>0052687588</t>
  </si>
  <si>
    <t>1000111577</t>
  </si>
  <si>
    <t>陈云梅</t>
  </si>
  <si>
    <t>SR17062100004589</t>
  </si>
  <si>
    <t>OR17062100101565</t>
  </si>
  <si>
    <t>0052687645</t>
  </si>
  <si>
    <t>1000079260</t>
  </si>
  <si>
    <t>许敏婷</t>
  </si>
  <si>
    <t>SR17062100004590</t>
  </si>
  <si>
    <t>OR17062100101571</t>
  </si>
  <si>
    <t>0052688060</t>
  </si>
  <si>
    <t>1000111102</t>
  </si>
  <si>
    <t>任忠武</t>
  </si>
  <si>
    <t>SR17062100004594</t>
  </si>
  <si>
    <t>OR17062100101585</t>
  </si>
  <si>
    <t>0052688997</t>
  </si>
  <si>
    <t>SR17062100004599</t>
  </si>
  <si>
    <t>OR17062100101597</t>
  </si>
  <si>
    <t>0052689317</t>
  </si>
  <si>
    <t>1000094851</t>
  </si>
  <si>
    <t>刘国平</t>
  </si>
  <si>
    <t>SR17062100004602</t>
  </si>
  <si>
    <t>OR17062100101607</t>
  </si>
  <si>
    <t>0052689512</t>
  </si>
  <si>
    <t>1000094850</t>
  </si>
  <si>
    <t>张学翠</t>
  </si>
  <si>
    <t>SR17062100004603</t>
  </si>
  <si>
    <t>OR17062100101613</t>
  </si>
  <si>
    <t>0052690199</t>
  </si>
  <si>
    <t>1000055870</t>
  </si>
  <si>
    <t>张邦群</t>
  </si>
  <si>
    <t>SR17062100004607</t>
  </si>
  <si>
    <t>OR17062100101627</t>
  </si>
  <si>
    <t>0052695966</t>
  </si>
  <si>
    <t>1000107852</t>
  </si>
  <si>
    <t>陈健</t>
  </si>
  <si>
    <t>SR17062100004621</t>
  </si>
  <si>
    <t>OR17062100101687</t>
  </si>
  <si>
    <t>0052696237</t>
  </si>
  <si>
    <t>1000111452</t>
  </si>
  <si>
    <t>王亚林</t>
  </si>
  <si>
    <t>SR17062100004626</t>
  </si>
  <si>
    <t>OR17062100101695</t>
  </si>
  <si>
    <t>0052696410</t>
  </si>
  <si>
    <t>1000111187</t>
  </si>
  <si>
    <t>杨培玉</t>
  </si>
  <si>
    <t>SR17062100004629</t>
  </si>
  <si>
    <t>OR17062100101706</t>
  </si>
  <si>
    <t>0052696857</t>
  </si>
  <si>
    <t>1000111661</t>
  </si>
  <si>
    <t>白继英</t>
  </si>
  <si>
    <t>SR17062100004633</t>
  </si>
  <si>
    <t>OR17062100101730</t>
  </si>
  <si>
    <t>0052696893</t>
  </si>
  <si>
    <t>1000111646</t>
  </si>
  <si>
    <t>孔文仙</t>
  </si>
  <si>
    <t>SR17062100004635</t>
  </si>
  <si>
    <t>OR17062100101734</t>
  </si>
  <si>
    <t>0052696904</t>
  </si>
  <si>
    <t>1000111658</t>
  </si>
  <si>
    <t>白世初</t>
  </si>
  <si>
    <t>SR17062100004636</t>
  </si>
  <si>
    <t>OR17062100101738</t>
  </si>
  <si>
    <t>0052701863</t>
  </si>
  <si>
    <t>0112175733</t>
  </si>
  <si>
    <t>韩璐</t>
  </si>
  <si>
    <t>SR17062100004646</t>
  </si>
  <si>
    <t>OR17062100101858</t>
  </si>
  <si>
    <t>0052704805</t>
  </si>
  <si>
    <t>1000109654</t>
  </si>
  <si>
    <t>罗儒青</t>
  </si>
  <si>
    <t>SR17062100004666</t>
  </si>
  <si>
    <t>OR17062100102177</t>
  </si>
  <si>
    <t>0052705147</t>
  </si>
  <si>
    <t>1000105659</t>
  </si>
  <si>
    <t>王丽平</t>
  </si>
  <si>
    <t>SR17062100004668</t>
  </si>
  <si>
    <t>OR17062100102188</t>
  </si>
  <si>
    <t>0052705287</t>
  </si>
  <si>
    <t>1000057021</t>
  </si>
  <si>
    <t>王耿</t>
  </si>
  <si>
    <t>SR17062100004671</t>
  </si>
  <si>
    <t>OR17062100102205</t>
  </si>
  <si>
    <t>0052705607</t>
  </si>
  <si>
    <t>1000104363</t>
  </si>
  <si>
    <t>刘丽</t>
  </si>
  <si>
    <t>SR17062100004675</t>
  </si>
  <si>
    <t>OR17062100102251</t>
  </si>
  <si>
    <t>0052705632</t>
  </si>
  <si>
    <t>0128022814</t>
  </si>
  <si>
    <t>韦谊</t>
  </si>
  <si>
    <t>SR17062100004676</t>
  </si>
  <si>
    <t>OR17062100102257</t>
  </si>
  <si>
    <t>0052705843</t>
  </si>
  <si>
    <t>1000108564</t>
  </si>
  <si>
    <t>夏选琴</t>
  </si>
  <si>
    <t>SR17062100004679</t>
  </si>
  <si>
    <t>OR17062100102275</t>
  </si>
  <si>
    <t>0052706268</t>
  </si>
  <si>
    <t>1000024366</t>
  </si>
  <si>
    <t>张云霞</t>
  </si>
  <si>
    <t>SR17062100004680</t>
  </si>
  <si>
    <t>OR17062100102284</t>
  </si>
  <si>
    <t>0052706277</t>
  </si>
  <si>
    <t>SR17062100004681</t>
  </si>
  <si>
    <t>OR17062100102286</t>
  </si>
  <si>
    <t>0052706470</t>
  </si>
  <si>
    <t>1000098731</t>
  </si>
  <si>
    <t>廖友先</t>
  </si>
  <si>
    <t>SR17062100004683</t>
  </si>
  <si>
    <t>OR17062100102308</t>
  </si>
  <si>
    <t>0052707617</t>
  </si>
  <si>
    <t>0000638860</t>
  </si>
  <si>
    <t>康燕妮</t>
  </si>
  <si>
    <t>SR17062100004685</t>
  </si>
  <si>
    <t>OR17062100102351</t>
  </si>
  <si>
    <t>0052707697</t>
  </si>
  <si>
    <t>1000018736</t>
  </si>
  <si>
    <t>朱盛强</t>
  </si>
  <si>
    <t>SR17062100004688</t>
  </si>
  <si>
    <t>OR17062100102360</t>
  </si>
  <si>
    <t>0052709030</t>
  </si>
  <si>
    <t>1000055452</t>
  </si>
  <si>
    <t>石文顺</t>
  </si>
  <si>
    <t>SR17062100004694</t>
  </si>
  <si>
    <t>OR17062100102453</t>
  </si>
  <si>
    <t>0052709334</t>
  </si>
  <si>
    <t>1000110495</t>
  </si>
  <si>
    <t>杨应慧</t>
  </si>
  <si>
    <t>SR17062100004695</t>
  </si>
  <si>
    <t>OR17062100102461</t>
  </si>
  <si>
    <t>0052709478</t>
  </si>
  <si>
    <t>1000104329</t>
  </si>
  <si>
    <t>赵秀春</t>
  </si>
  <si>
    <t>SR17062100004697</t>
  </si>
  <si>
    <t>OR17062100102465</t>
  </si>
  <si>
    <t>0052709864</t>
  </si>
  <si>
    <t>1000112726</t>
  </si>
  <si>
    <t>华明翠</t>
  </si>
  <si>
    <t>SR17062100004698</t>
  </si>
  <si>
    <t>OR17062100102475</t>
  </si>
  <si>
    <t>0052710591</t>
  </si>
  <si>
    <t>1000107094</t>
  </si>
  <si>
    <t>单国清</t>
  </si>
  <si>
    <t>SR17062100004703</t>
  </si>
  <si>
    <t>OR17062100102498</t>
  </si>
  <si>
    <t>0052710940</t>
  </si>
  <si>
    <t>5011477763</t>
  </si>
  <si>
    <t>岳双</t>
  </si>
  <si>
    <t>SR17062100004705</t>
  </si>
  <si>
    <t>OR17062100102504</t>
  </si>
  <si>
    <t>0052711090</t>
  </si>
  <si>
    <t>1000112729</t>
  </si>
  <si>
    <t>陈柏仲</t>
  </si>
  <si>
    <t>SR17062100004706</t>
  </si>
  <si>
    <t>OR17062100102516</t>
  </si>
  <si>
    <t>0052711226</t>
  </si>
  <si>
    <t>1000090565</t>
  </si>
  <si>
    <t>许家琼</t>
  </si>
  <si>
    <t>SR17062100004710</t>
  </si>
  <si>
    <t>OR17062100102537</t>
  </si>
  <si>
    <t>0052711372</t>
  </si>
  <si>
    <t>1000113617</t>
  </si>
  <si>
    <t>白玲</t>
  </si>
  <si>
    <t>SR17062100004711</t>
  </si>
  <si>
    <t>OR17062100102542</t>
  </si>
  <si>
    <t>0052711467</t>
  </si>
  <si>
    <t>1000106239</t>
  </si>
  <si>
    <t>杨汝相</t>
  </si>
  <si>
    <t>SR17062100004712</t>
  </si>
  <si>
    <t>OR17062100102550</t>
  </si>
  <si>
    <t>0052711517</t>
  </si>
  <si>
    <t>1000018237</t>
  </si>
  <si>
    <t>蒋花</t>
  </si>
  <si>
    <t>SR17062100004713</t>
  </si>
  <si>
    <t>OR17062100102555</t>
  </si>
  <si>
    <t>0052712092</t>
  </si>
  <si>
    <t>1000113601</t>
  </si>
  <si>
    <t>赵菊梅</t>
  </si>
  <si>
    <t>SR17062100004717</t>
  </si>
  <si>
    <t>OR17062100102597</t>
  </si>
  <si>
    <t>0052724175</t>
  </si>
  <si>
    <t>1000112757</t>
  </si>
  <si>
    <t>杨晓华</t>
  </si>
  <si>
    <t>SR17062100004723</t>
  </si>
  <si>
    <t>OR17062100102639</t>
  </si>
  <si>
    <t>0052767304</t>
  </si>
  <si>
    <t>1000110588</t>
  </si>
  <si>
    <t>柳新兰</t>
  </si>
  <si>
    <t>SR17062100004735</t>
  </si>
  <si>
    <t>OR17062100102713</t>
  </si>
  <si>
    <t>0052772567</t>
  </si>
  <si>
    <t>1000102708</t>
  </si>
  <si>
    <t>顾燕</t>
  </si>
  <si>
    <t>SR17062100004738</t>
  </si>
  <si>
    <t>OR17062100102723</t>
  </si>
  <si>
    <t>0052780940</t>
  </si>
  <si>
    <t>1000052240</t>
  </si>
  <si>
    <t>夏祥生</t>
  </si>
  <si>
    <t>SR17062100004745</t>
  </si>
  <si>
    <t>OR17062100102739</t>
  </si>
  <si>
    <t>0052785030</t>
  </si>
  <si>
    <t>1000113761</t>
  </si>
  <si>
    <t>杨永芬</t>
  </si>
  <si>
    <t>SR17062100004749</t>
  </si>
  <si>
    <t>OR17062100102751</t>
  </si>
  <si>
    <t>0052786821</t>
  </si>
  <si>
    <t>0111127236</t>
  </si>
  <si>
    <t>李艳</t>
  </si>
  <si>
    <t>SR17062100004750</t>
  </si>
  <si>
    <t>OR17062100102754</t>
  </si>
  <si>
    <t>0052787071</t>
  </si>
  <si>
    <t>1000043405</t>
  </si>
  <si>
    <t>阮得乔</t>
  </si>
  <si>
    <t>SR17062100004751</t>
  </si>
  <si>
    <t>OR17062100102755</t>
  </si>
  <si>
    <t>0052799343</t>
  </si>
  <si>
    <t>1000113631</t>
  </si>
  <si>
    <t>付树龙</t>
  </si>
  <si>
    <t>SR17062100004753</t>
  </si>
  <si>
    <t>OR17062100102780</t>
  </si>
  <si>
    <t>0052800500</t>
  </si>
  <si>
    <t>1000109892</t>
  </si>
  <si>
    <t>孔文熙</t>
  </si>
  <si>
    <t>SR17062100004764</t>
  </si>
  <si>
    <t>OR17062100102829</t>
  </si>
  <si>
    <t>0052801498</t>
  </si>
  <si>
    <t>1000113406</t>
  </si>
  <si>
    <t>张艳波</t>
  </si>
  <si>
    <t>SR17062100004769</t>
  </si>
  <si>
    <t>OR17062100102861</t>
  </si>
  <si>
    <t>0052803304</t>
  </si>
  <si>
    <t>1000093350</t>
  </si>
  <si>
    <t>黎梦香</t>
  </si>
  <si>
    <t>SR17062100004780</t>
  </si>
  <si>
    <t>OR17062100102902</t>
  </si>
  <si>
    <t>0052803403</t>
  </si>
  <si>
    <t>1000104308</t>
  </si>
  <si>
    <t>李兰兰</t>
  </si>
  <si>
    <t>SR17062100004784</t>
  </si>
  <si>
    <t>OR17062100102913</t>
  </si>
  <si>
    <t>0052803448</t>
  </si>
  <si>
    <t>1000112398</t>
  </si>
  <si>
    <t>丁学文</t>
  </si>
  <si>
    <t>SR17062100004786</t>
  </si>
  <si>
    <t>OR17062100102919</t>
  </si>
  <si>
    <t>0052803526</t>
  </si>
  <si>
    <t>1000062027</t>
  </si>
  <si>
    <t>胡梅</t>
  </si>
  <si>
    <t>SR17062100004788</t>
  </si>
  <si>
    <t>OR17062100102922</t>
  </si>
  <si>
    <t>0052804655</t>
  </si>
  <si>
    <t>1000101301</t>
  </si>
  <si>
    <t>邓思</t>
  </si>
  <si>
    <t>SR17062100004795</t>
  </si>
  <si>
    <t>OR17062100102936</t>
  </si>
  <si>
    <t>0052806925</t>
  </si>
  <si>
    <t>1000101970</t>
  </si>
  <si>
    <t>王丽珍</t>
  </si>
  <si>
    <t>SR17062100004801</t>
  </si>
  <si>
    <t>OR17062100102951</t>
  </si>
  <si>
    <t>0052807096</t>
  </si>
  <si>
    <t>1000111861</t>
  </si>
  <si>
    <t>杨蕊云</t>
  </si>
  <si>
    <t>SR17062100004803</t>
  </si>
  <si>
    <t>OR17062100102953</t>
  </si>
  <si>
    <t>0052808312</t>
  </si>
  <si>
    <t>1000101544</t>
  </si>
  <si>
    <t>李红奴</t>
  </si>
  <si>
    <t>SR17062100004807</t>
  </si>
  <si>
    <t>OR17062100102967</t>
  </si>
  <si>
    <t>0052824404</t>
  </si>
  <si>
    <t>1000112248</t>
  </si>
  <si>
    <t>岳炳梅</t>
  </si>
  <si>
    <t>SR17062200004817</t>
  </si>
  <si>
    <t>OR17062200103205</t>
  </si>
  <si>
    <t>0052824811</t>
  </si>
  <si>
    <t>1000100028</t>
  </si>
  <si>
    <t>殷俊良</t>
  </si>
  <si>
    <t>SR17062200004820</t>
  </si>
  <si>
    <t>OR17062200103533</t>
  </si>
  <si>
    <t>0052824832</t>
  </si>
  <si>
    <t>1000056395</t>
  </si>
  <si>
    <t>陈昱匀</t>
  </si>
  <si>
    <t>SR17062200004821</t>
  </si>
  <si>
    <t>OR17062200103541</t>
  </si>
  <si>
    <t>0052825165</t>
  </si>
  <si>
    <t>1000028305</t>
  </si>
  <si>
    <t>汪祥孝</t>
  </si>
  <si>
    <t>SR17062200004830</t>
  </si>
  <si>
    <t>OR17062200103732</t>
  </si>
  <si>
    <t>0052825181</t>
  </si>
  <si>
    <t>0111264856</t>
  </si>
  <si>
    <t>王文丽</t>
  </si>
  <si>
    <t>SR17062200004831</t>
  </si>
  <si>
    <t>OR17062200103748</t>
  </si>
  <si>
    <t>0052826550</t>
  </si>
  <si>
    <t>1000114555</t>
  </si>
  <si>
    <t>柳兴源</t>
  </si>
  <si>
    <t>SR17062200004840</t>
  </si>
  <si>
    <t>OR17062200103979</t>
  </si>
  <si>
    <t>0052827130</t>
  </si>
  <si>
    <t>1000087612</t>
  </si>
  <si>
    <t>冯培明</t>
  </si>
  <si>
    <t>SR17062200004849</t>
  </si>
  <si>
    <t>OR17062200104085</t>
  </si>
  <si>
    <t>0052827286</t>
  </si>
  <si>
    <t>1000014740</t>
  </si>
  <si>
    <t>李虹宇</t>
  </si>
  <si>
    <t>SR17062200004850</t>
  </si>
  <si>
    <t>OR17062200104103</t>
  </si>
  <si>
    <t>0052827619</t>
  </si>
  <si>
    <t>1000101441</t>
  </si>
  <si>
    <t>刘志华</t>
  </si>
  <si>
    <t>SR17062200004852</t>
  </si>
  <si>
    <t>OR17062200104123</t>
  </si>
  <si>
    <t>0052828685</t>
  </si>
  <si>
    <t>1000114408</t>
  </si>
  <si>
    <t>和廷菊</t>
  </si>
  <si>
    <t>SR17062200004858</t>
  </si>
  <si>
    <t>OR17062200104246</t>
  </si>
  <si>
    <t>0052829140</t>
  </si>
  <si>
    <t>1000107286</t>
  </si>
  <si>
    <t>汪帮红</t>
  </si>
  <si>
    <t>SR17062200004860</t>
  </si>
  <si>
    <t>OR17062200104289</t>
  </si>
  <si>
    <t>0052829483</t>
  </si>
  <si>
    <t>0103029289</t>
  </si>
  <si>
    <t>马应宗</t>
  </si>
  <si>
    <t>SR17062200004863</t>
  </si>
  <si>
    <t>OR17062200104334</t>
  </si>
  <si>
    <t>0052831469</t>
  </si>
  <si>
    <t>1000114409</t>
  </si>
  <si>
    <t>何一鸣</t>
  </si>
  <si>
    <t>SR17062200004873</t>
  </si>
  <si>
    <t>OR17062200104442</t>
  </si>
  <si>
    <t>0052833286</t>
  </si>
  <si>
    <t>5013345517</t>
  </si>
  <si>
    <t>张梅英</t>
  </si>
  <si>
    <t>SR17062200004887</t>
  </si>
  <si>
    <t>OR17062200104616</t>
  </si>
  <si>
    <t>0052833333</t>
  </si>
  <si>
    <t>1000115038</t>
  </si>
  <si>
    <t>王林</t>
  </si>
  <si>
    <t>SR17062200004888</t>
  </si>
  <si>
    <t>OR17062200104626</t>
  </si>
  <si>
    <t>0052833525</t>
  </si>
  <si>
    <t>1000102019</t>
  </si>
  <si>
    <t>姜信洁</t>
  </si>
  <si>
    <t>SR17062200004891</t>
  </si>
  <si>
    <t>OR17062200104654</t>
  </si>
  <si>
    <t>0052834208</t>
  </si>
  <si>
    <t>1000114900</t>
  </si>
  <si>
    <t>李育凤</t>
  </si>
  <si>
    <t>SR17062200004895</t>
  </si>
  <si>
    <t>OR17062200104724</t>
  </si>
  <si>
    <t>0052834411</t>
  </si>
  <si>
    <t>1000052437</t>
  </si>
  <si>
    <t>许江琴</t>
  </si>
  <si>
    <t>SR17062200004897</t>
  </si>
  <si>
    <t>OR17062200104744</t>
  </si>
  <si>
    <t>0052835302</t>
  </si>
  <si>
    <t>1000031612</t>
  </si>
  <si>
    <t>罗小琼</t>
  </si>
  <si>
    <t>SR17062200004903</t>
  </si>
  <si>
    <t>OR17062200104806</t>
  </si>
  <si>
    <t>0052835737</t>
  </si>
  <si>
    <t>1000103594</t>
  </si>
  <si>
    <t>陶乔欢</t>
  </si>
  <si>
    <t>SR17062200004905</t>
  </si>
  <si>
    <t>OR17062200104838</t>
  </si>
  <si>
    <t>0052835889</t>
  </si>
  <si>
    <t>1000082328</t>
  </si>
  <si>
    <t>杨兴华</t>
  </si>
  <si>
    <t>SR17062200004906</t>
  </si>
  <si>
    <t>OR17062200104850</t>
  </si>
  <si>
    <t>0052835969</t>
  </si>
  <si>
    <t>1000082367</t>
  </si>
  <si>
    <t>朱兴娥</t>
  </si>
  <si>
    <t>SR17062200004907</t>
  </si>
  <si>
    <t>OR17062200104860</t>
  </si>
  <si>
    <t>0052836433</t>
  </si>
  <si>
    <t>1000102993</t>
  </si>
  <si>
    <t>毛谷珍</t>
  </si>
  <si>
    <t>SR17062200004910</t>
  </si>
  <si>
    <t>OR17062200104897</t>
  </si>
  <si>
    <t>0052838321</t>
  </si>
  <si>
    <t>1000115924</t>
  </si>
  <si>
    <t>李菊梅</t>
  </si>
  <si>
    <t>SR17062200004916</t>
  </si>
  <si>
    <t>OR17062200104958</t>
  </si>
  <si>
    <t>0052840110</t>
  </si>
  <si>
    <t>1000088008</t>
  </si>
  <si>
    <t>余茶花</t>
  </si>
  <si>
    <t>SR17062200004924</t>
  </si>
  <si>
    <t>OR17062200104998</t>
  </si>
  <si>
    <t>0052841486</t>
  </si>
  <si>
    <t>1000023579</t>
  </si>
  <si>
    <t>孔丽</t>
  </si>
  <si>
    <t>SR17062200004930</t>
  </si>
  <si>
    <t>OR17062200105032</t>
  </si>
  <si>
    <t>0052842930</t>
  </si>
  <si>
    <t>5329-2930012498</t>
  </si>
  <si>
    <t>李彩润</t>
  </si>
  <si>
    <t>SR17062200004933</t>
  </si>
  <si>
    <t>OR17062200105075</t>
  </si>
  <si>
    <t>0052843123</t>
  </si>
  <si>
    <t>1000102202</t>
  </si>
  <si>
    <t>鲍永兵</t>
  </si>
  <si>
    <t>SR17062200004934</t>
  </si>
  <si>
    <t>OR17062200105080</t>
  </si>
  <si>
    <t>0052843913</t>
  </si>
  <si>
    <t>0122036962</t>
  </si>
  <si>
    <t>李洁</t>
  </si>
  <si>
    <t>SR17062200004938</t>
  </si>
  <si>
    <t>OR17062200105107</t>
  </si>
  <si>
    <t>0052846489</t>
  </si>
  <si>
    <t>1000114864</t>
  </si>
  <si>
    <t>陈明强</t>
  </si>
  <si>
    <t>SR17062200004948</t>
  </si>
  <si>
    <t>OR17062200105162</t>
  </si>
  <si>
    <t>0052847856</t>
  </si>
  <si>
    <t>1000009236</t>
  </si>
  <si>
    <t>魏晨</t>
  </si>
  <si>
    <t>SR17062200004954</t>
  </si>
  <si>
    <t>OR17062200105223</t>
  </si>
  <si>
    <t>0052848112</t>
  </si>
  <si>
    <t>1000114899</t>
  </si>
  <si>
    <t>宫凡舒</t>
  </si>
  <si>
    <t>SR17062200004959</t>
  </si>
  <si>
    <t>OR17062200105239</t>
  </si>
  <si>
    <t>0052848143</t>
  </si>
  <si>
    <t>1000045360</t>
  </si>
  <si>
    <t>段贵兵</t>
  </si>
  <si>
    <t>SR17062200004960</t>
  </si>
  <si>
    <t>OR17062200105242</t>
  </si>
  <si>
    <t>0052848161</t>
  </si>
  <si>
    <t>1000116432</t>
  </si>
  <si>
    <t>段述智</t>
  </si>
  <si>
    <t>SR17062200004961</t>
  </si>
  <si>
    <t>OR17062200105243</t>
  </si>
  <si>
    <t>0052848212</t>
  </si>
  <si>
    <t>1000114891</t>
  </si>
  <si>
    <t>王成凤</t>
  </si>
  <si>
    <t>SR17062200004962</t>
  </si>
  <si>
    <t>OR17062200105245</t>
  </si>
  <si>
    <t>0052848793</t>
  </si>
  <si>
    <t>5300-0000805629</t>
  </si>
  <si>
    <t>史兆迁</t>
  </si>
  <si>
    <t>SR17062200004967</t>
  </si>
  <si>
    <t>OR17062200105270</t>
  </si>
  <si>
    <t>0052850348</t>
  </si>
  <si>
    <t>1000114231</t>
  </si>
  <si>
    <t>赵士芳</t>
  </si>
  <si>
    <t>SR17062200004985</t>
  </si>
  <si>
    <t>OR17062200105341</t>
  </si>
  <si>
    <t>0052854106</t>
  </si>
  <si>
    <t>1000111353</t>
  </si>
  <si>
    <t>杨荣昌</t>
  </si>
  <si>
    <t>SR17062200005013</t>
  </si>
  <si>
    <t>OR17062200105435</t>
  </si>
  <si>
    <t>0052854505</t>
  </si>
  <si>
    <t>1000073002</t>
  </si>
  <si>
    <t>李刚</t>
  </si>
  <si>
    <t>SR17062200005019</t>
  </si>
  <si>
    <t>OR17062200105463</t>
  </si>
  <si>
    <t>0052858355</t>
  </si>
  <si>
    <t>1000113077</t>
  </si>
  <si>
    <t>郭宝莲</t>
  </si>
  <si>
    <t>SR17062200005025</t>
  </si>
  <si>
    <t>OR17062200105538</t>
  </si>
  <si>
    <t>0052859362</t>
  </si>
  <si>
    <t>1000063916</t>
  </si>
  <si>
    <t>王林发</t>
  </si>
  <si>
    <t>SR17062200005026</t>
  </si>
  <si>
    <t>OR17062200105551</t>
  </si>
  <si>
    <t>0052860032</t>
  </si>
  <si>
    <t>1000101157</t>
  </si>
  <si>
    <t>李翠萍</t>
  </si>
  <si>
    <t>SR17062200005028</t>
  </si>
  <si>
    <t>OR17062200105590</t>
  </si>
  <si>
    <t>0052860035</t>
  </si>
  <si>
    <t>1000115815</t>
  </si>
  <si>
    <t>许思媛</t>
  </si>
  <si>
    <t>SR17062200005029</t>
  </si>
  <si>
    <t>OR17062200105591</t>
  </si>
  <si>
    <t>0052860984</t>
  </si>
  <si>
    <t>1000115371</t>
  </si>
  <si>
    <t>陈瑞云</t>
  </si>
  <si>
    <t>SR17062200005033</t>
  </si>
  <si>
    <t>OR17062200105703</t>
  </si>
  <si>
    <t>0052861488</t>
  </si>
  <si>
    <t>1000040173</t>
  </si>
  <si>
    <t>纳瑞</t>
  </si>
  <si>
    <t>SR17062200005035</t>
  </si>
  <si>
    <t>OR17062200105767</t>
  </si>
  <si>
    <t>0052863417</t>
  </si>
  <si>
    <t>1000030659</t>
  </si>
  <si>
    <t>刘发燕</t>
  </si>
  <si>
    <t>SR17062200005050</t>
  </si>
  <si>
    <t>OR17062200105918</t>
  </si>
  <si>
    <t>0052863927</t>
  </si>
  <si>
    <t>5015489308</t>
  </si>
  <si>
    <t>何继琼</t>
  </si>
  <si>
    <t>SR17062200005057</t>
  </si>
  <si>
    <t>OR17062200105956</t>
  </si>
  <si>
    <t>0052863982</t>
  </si>
  <si>
    <t>1000113899</t>
  </si>
  <si>
    <t>余加凤</t>
  </si>
  <si>
    <t>SR17062200005060</t>
  </si>
  <si>
    <t>OR17062200105965</t>
  </si>
  <si>
    <t>0052865262</t>
  </si>
  <si>
    <t>1000114343</t>
  </si>
  <si>
    <t>吴奎花</t>
  </si>
  <si>
    <t>SR17062200005076</t>
  </si>
  <si>
    <t>OR17062200106054</t>
  </si>
  <si>
    <t>0052868320</t>
  </si>
  <si>
    <t>5300-0000035637</t>
  </si>
  <si>
    <t>黄欣</t>
  </si>
  <si>
    <t>SR17062200005091</t>
  </si>
  <si>
    <t>OR17062200106136</t>
  </si>
  <si>
    <t>0052869270</t>
  </si>
  <si>
    <t>1000031515</t>
  </si>
  <si>
    <t>杨春新</t>
  </si>
  <si>
    <t>SR17062200005096</t>
  </si>
  <si>
    <t>OR17062200106192</t>
  </si>
  <si>
    <t>0052869392</t>
  </si>
  <si>
    <t>1000086206</t>
  </si>
  <si>
    <t>万晓红</t>
  </si>
  <si>
    <t>SR17062200005099</t>
  </si>
  <si>
    <t>OR17062200106203</t>
  </si>
  <si>
    <t>0052869679</t>
  </si>
  <si>
    <t>1000080084</t>
  </si>
  <si>
    <t>杨东</t>
  </si>
  <si>
    <t>SR17062200005100</t>
  </si>
  <si>
    <t>OR17062200106215</t>
  </si>
  <si>
    <t>0052870252</t>
  </si>
  <si>
    <t>0111058016</t>
  </si>
  <si>
    <t>李卫兰</t>
  </si>
  <si>
    <t>SR17062200005103</t>
  </si>
  <si>
    <t>OR17062200106237</t>
  </si>
  <si>
    <t>0052870327</t>
  </si>
  <si>
    <t>1000000779</t>
  </si>
  <si>
    <t>何平梅</t>
  </si>
  <si>
    <t>SR17062200005104</t>
  </si>
  <si>
    <t>OR17062200106241</t>
  </si>
  <si>
    <t>0052871482</t>
  </si>
  <si>
    <t>1000114728</t>
  </si>
  <si>
    <t>高怡馨</t>
  </si>
  <si>
    <t>SR17062200005107</t>
  </si>
  <si>
    <t>OR17062200106261</t>
  </si>
  <si>
    <t>0052872058</t>
  </si>
  <si>
    <t>1000113086</t>
  </si>
  <si>
    <t>吴会林</t>
  </si>
  <si>
    <t>SR17062200005114</t>
  </si>
  <si>
    <t>OR17062200106286</t>
  </si>
  <si>
    <t>0052873199</t>
  </si>
  <si>
    <t>0154031305</t>
  </si>
  <si>
    <t>字英</t>
  </si>
  <si>
    <t>SR17062200005124</t>
  </si>
  <si>
    <t>OR17062200106326</t>
  </si>
  <si>
    <t>0052873440</t>
  </si>
  <si>
    <t>1000110764</t>
  </si>
  <si>
    <t>李红英</t>
  </si>
  <si>
    <t>SR17062200005128</t>
  </si>
  <si>
    <t>OR17062200106335</t>
  </si>
  <si>
    <t>0052886159</t>
  </si>
  <si>
    <t>0111143338</t>
  </si>
  <si>
    <t>沈永强</t>
  </si>
  <si>
    <t>SR17062200005137</t>
  </si>
  <si>
    <t>OR17062200106378</t>
  </si>
  <si>
    <t>0052894784</t>
  </si>
  <si>
    <t>1000102291</t>
  </si>
  <si>
    <t>迟继敏</t>
  </si>
  <si>
    <t>SR17062200005140</t>
  </si>
  <si>
    <t>OR17062200106399</t>
  </si>
  <si>
    <t>0052895735</t>
  </si>
  <si>
    <t>1000116321</t>
  </si>
  <si>
    <t>刘恩宽</t>
  </si>
  <si>
    <t>SR17062200005141</t>
  </si>
  <si>
    <t>OR17062200106400</t>
  </si>
  <si>
    <t>0052897852</t>
  </si>
  <si>
    <t>1000114210</t>
  </si>
  <si>
    <t>陈辉</t>
  </si>
  <si>
    <t>SR17062200005142</t>
  </si>
  <si>
    <t>OR17062200106404</t>
  </si>
  <si>
    <t>0052899112</t>
  </si>
  <si>
    <t>1000115202</t>
  </si>
  <si>
    <t>朱银丽</t>
  </si>
  <si>
    <t>SR17062200005144</t>
  </si>
  <si>
    <t>OR17062200106409</t>
  </si>
  <si>
    <t>0052916352</t>
  </si>
  <si>
    <t>1000114325</t>
  </si>
  <si>
    <t>赵婧滔</t>
  </si>
  <si>
    <t>SR17062200005149</t>
  </si>
  <si>
    <t>OR17062200106444</t>
  </si>
  <si>
    <t>0052930103</t>
  </si>
  <si>
    <t>0112310535</t>
  </si>
  <si>
    <t>陈彦沄</t>
  </si>
  <si>
    <t>SR17062200005154</t>
  </si>
  <si>
    <t>OR17062200106474</t>
  </si>
  <si>
    <t>0052943152</t>
  </si>
  <si>
    <t>1000103899</t>
  </si>
  <si>
    <t>赵芳芳</t>
  </si>
  <si>
    <t>SR17062200005158</t>
  </si>
  <si>
    <t>OR17062200106494</t>
  </si>
  <si>
    <t>0052944187</t>
  </si>
  <si>
    <t>5325-2527017538</t>
  </si>
  <si>
    <t>王玉芝</t>
  </si>
  <si>
    <t>SR17062200005159</t>
  </si>
  <si>
    <t>OR17062200106498</t>
  </si>
  <si>
    <t>0052945542</t>
  </si>
  <si>
    <t>5329-2932002771</t>
  </si>
  <si>
    <t>彭贵琼</t>
  </si>
  <si>
    <t>SR17062200005162</t>
  </si>
  <si>
    <t>OR17062200106503</t>
  </si>
  <si>
    <t>0052947089</t>
  </si>
  <si>
    <t>1000101121</t>
  </si>
  <si>
    <t>玉光罕</t>
  </si>
  <si>
    <t>SR17062200005163</t>
  </si>
  <si>
    <t>OR17062200106509</t>
  </si>
  <si>
    <t>0052948161</t>
  </si>
  <si>
    <t>1000103724</t>
  </si>
  <si>
    <t>岩罕</t>
  </si>
  <si>
    <t>SR17062200005165</t>
  </si>
  <si>
    <t>OR17062200106512</t>
  </si>
  <si>
    <t>0052948500</t>
  </si>
  <si>
    <t>1000103216</t>
  </si>
  <si>
    <t>黄琼先</t>
  </si>
  <si>
    <t>SR17062200005172</t>
  </si>
  <si>
    <t>OR17062200106525</t>
  </si>
  <si>
    <t>0052950516</t>
  </si>
  <si>
    <t>1000117377</t>
  </si>
  <si>
    <t>佘小琼</t>
  </si>
  <si>
    <t>SR17062200005188</t>
  </si>
  <si>
    <t>OR17062200106576</t>
  </si>
  <si>
    <t>0052950594</t>
  </si>
  <si>
    <t>1000117144</t>
  </si>
  <si>
    <t>高一洁</t>
  </si>
  <si>
    <t>SR17062200005190</t>
  </si>
  <si>
    <t>OR17062200106580</t>
  </si>
  <si>
    <t>0052950673</t>
  </si>
  <si>
    <t>5015595877</t>
  </si>
  <si>
    <t>王秀珍</t>
  </si>
  <si>
    <t>SR17062200005193</t>
  </si>
  <si>
    <t>OR17062200106588</t>
  </si>
  <si>
    <t>0052952085</t>
  </si>
  <si>
    <t>1000117035</t>
  </si>
  <si>
    <t>夏恩广</t>
  </si>
  <si>
    <t>SR17062200005208</t>
  </si>
  <si>
    <t>OR17062200106633</t>
  </si>
  <si>
    <t>0052952290</t>
  </si>
  <si>
    <t>1000110133</t>
  </si>
  <si>
    <t>何国青</t>
  </si>
  <si>
    <t>SR17062200005213</t>
  </si>
  <si>
    <t>OR17062200106639</t>
  </si>
  <si>
    <t>0052952881</t>
  </si>
  <si>
    <t>1000075983</t>
  </si>
  <si>
    <t>刘建荣</t>
  </si>
  <si>
    <t>SR17062200005216</t>
  </si>
  <si>
    <t>OR17062200106649</t>
  </si>
  <si>
    <t>0052953298</t>
  </si>
  <si>
    <t>0112125261</t>
  </si>
  <si>
    <t>严桂兰</t>
  </si>
  <si>
    <t>SR17062200005218</t>
  </si>
  <si>
    <t>OR17062200106656</t>
  </si>
  <si>
    <t>0052953581</t>
  </si>
  <si>
    <t>1000117334</t>
  </si>
  <si>
    <t>张晓琳</t>
  </si>
  <si>
    <t>SR17062200005219</t>
  </si>
  <si>
    <t>OR17062200106660</t>
  </si>
  <si>
    <t>0052953871</t>
  </si>
  <si>
    <t>1000111740</t>
  </si>
  <si>
    <t>田金凤</t>
  </si>
  <si>
    <t>SR17062200005221</t>
  </si>
  <si>
    <t>OR17062200106666</t>
  </si>
  <si>
    <t>0052953905</t>
  </si>
  <si>
    <t>1000106726</t>
  </si>
  <si>
    <t>卜香芹</t>
  </si>
  <si>
    <t>SR17062200005222</t>
  </si>
  <si>
    <t>OR17062200106667</t>
  </si>
  <si>
    <t>0052954522</t>
  </si>
  <si>
    <t>1000106767</t>
  </si>
  <si>
    <t>卜珍敏</t>
  </si>
  <si>
    <t>SR17062200005224</t>
  </si>
  <si>
    <t>OR17062200106675</t>
  </si>
  <si>
    <t>0052955136</t>
  </si>
  <si>
    <t>1000115082</t>
  </si>
  <si>
    <t>李光芹</t>
  </si>
  <si>
    <t>SR17062200005225</t>
  </si>
  <si>
    <t>OR17062200106683</t>
  </si>
  <si>
    <t>0052955216</t>
  </si>
  <si>
    <t>SR17062200005226</t>
  </si>
  <si>
    <t>OR17062200106684</t>
  </si>
  <si>
    <t>0052967072</t>
  </si>
  <si>
    <t>0111140259</t>
  </si>
  <si>
    <t>舒沈德</t>
  </si>
  <si>
    <t>SR17062300005251</t>
  </si>
  <si>
    <t>OR17062300107314</t>
  </si>
  <si>
    <t>0052967908</t>
  </si>
  <si>
    <t>0102547353</t>
  </si>
  <si>
    <t>陈信达</t>
  </si>
  <si>
    <t>SR17062300005259</t>
  </si>
  <si>
    <t>OR17062300107644</t>
  </si>
  <si>
    <t>0052968194</t>
  </si>
  <si>
    <t>1000106314</t>
  </si>
  <si>
    <t>孙维</t>
  </si>
  <si>
    <t>SR17062300005261</t>
  </si>
  <si>
    <t>OR17062300107703</t>
  </si>
  <si>
    <t>0052968593</t>
  </si>
  <si>
    <t>1000027597</t>
  </si>
  <si>
    <t>刘高艳</t>
  </si>
  <si>
    <t>SR17062300005262</t>
  </si>
  <si>
    <t>OR17062300107751</t>
  </si>
  <si>
    <t>0052969091</t>
  </si>
  <si>
    <t>1000077226</t>
  </si>
  <si>
    <t>沙学杰</t>
  </si>
  <si>
    <t>SR17062300005264</t>
  </si>
  <si>
    <t>OR17062300107854</t>
  </si>
  <si>
    <t>0052969434</t>
  </si>
  <si>
    <t>1000065996</t>
  </si>
  <si>
    <t>李荣兴</t>
  </si>
  <si>
    <t>SR17062300005267</t>
  </si>
  <si>
    <t>OR17062300107877</t>
  </si>
  <si>
    <t>0052970583</t>
  </si>
  <si>
    <t>1000115215</t>
  </si>
  <si>
    <t>普云松</t>
  </si>
  <si>
    <t>SR17062300005271</t>
  </si>
  <si>
    <t>OR17062300107969</t>
  </si>
  <si>
    <t>0052970931</t>
  </si>
  <si>
    <t>1000115224</t>
  </si>
  <si>
    <t>毕嘉玲</t>
  </si>
  <si>
    <t>SR17062300005273</t>
  </si>
  <si>
    <t>OR17062300108017</t>
  </si>
  <si>
    <t>0052971475</t>
  </si>
  <si>
    <t>1000066409</t>
  </si>
  <si>
    <t>欧苏琴</t>
  </si>
  <si>
    <t>SR17062300005275</t>
  </si>
  <si>
    <t>OR17062300108059</t>
  </si>
  <si>
    <t>0052972918</t>
  </si>
  <si>
    <t>1000072381</t>
  </si>
  <si>
    <t>王梓涵</t>
  </si>
  <si>
    <t>SR17062300005277</t>
  </si>
  <si>
    <t>OR17062300108115</t>
  </si>
  <si>
    <t>0052974361</t>
  </si>
  <si>
    <t>1000111650</t>
  </si>
  <si>
    <t>张冲</t>
  </si>
  <si>
    <t>SR17062300005282</t>
  </si>
  <si>
    <t>OR17062300108192</t>
  </si>
  <si>
    <t>0052974406</t>
  </si>
  <si>
    <t>1000079008</t>
  </si>
  <si>
    <t>金厚旭</t>
  </si>
  <si>
    <t>SR17062300005283</t>
  </si>
  <si>
    <t>OR17062300108201</t>
  </si>
  <si>
    <t>0052977153</t>
  </si>
  <si>
    <t>1000117310</t>
  </si>
  <si>
    <t>施顺彩</t>
  </si>
  <si>
    <t>SR17062300005293</t>
  </si>
  <si>
    <t>OR17062300108380</t>
  </si>
  <si>
    <t>0052977323</t>
  </si>
  <si>
    <t>1000119329</t>
  </si>
  <si>
    <t>李爱红</t>
  </si>
  <si>
    <t>SR17062300005294</t>
  </si>
  <si>
    <t>OR17062300108387</t>
  </si>
  <si>
    <t>0052977969</t>
  </si>
  <si>
    <t>1000116283</t>
  </si>
  <si>
    <t>赵泽俊</t>
  </si>
  <si>
    <t>SR17062300005298</t>
  </si>
  <si>
    <t>OR17062300108419</t>
  </si>
  <si>
    <t>0052979334</t>
  </si>
  <si>
    <t>1000118137</t>
  </si>
  <si>
    <t>周金焕</t>
  </si>
  <si>
    <t>SR17062300005303</t>
  </si>
  <si>
    <t>OR17062300108471</t>
  </si>
  <si>
    <t>0052983046</t>
  </si>
  <si>
    <t>1000103210</t>
  </si>
  <si>
    <t>张明</t>
  </si>
  <si>
    <t>SR17062300005312</t>
  </si>
  <si>
    <t>OR17062300108582</t>
  </si>
  <si>
    <t>SR17062300005313</t>
  </si>
  <si>
    <t>OR17062300108583</t>
  </si>
  <si>
    <t>0052983110</t>
  </si>
  <si>
    <t>5011088481</t>
  </si>
  <si>
    <t>梁秀红</t>
  </si>
  <si>
    <t>SR17062300005315</t>
  </si>
  <si>
    <t>OR17062300108589</t>
  </si>
  <si>
    <t>0052983447</t>
  </si>
  <si>
    <t>1000027517</t>
  </si>
  <si>
    <t>张青青</t>
  </si>
  <si>
    <t>SR17062300005319</t>
  </si>
  <si>
    <t>OR17062300108644</t>
  </si>
  <si>
    <t>0052984031</t>
  </si>
  <si>
    <t>1000064656</t>
  </si>
  <si>
    <t>杜玉荣</t>
  </si>
  <si>
    <t>SR17062300005324</t>
  </si>
  <si>
    <t>OR17062300108680</t>
  </si>
  <si>
    <t>0052984477</t>
  </si>
  <si>
    <t>1000018890</t>
  </si>
  <si>
    <t>夏丽华</t>
  </si>
  <si>
    <t>SR17062300005330</t>
  </si>
  <si>
    <t>OR17062300108715</t>
  </si>
  <si>
    <t>0052984674</t>
  </si>
  <si>
    <t>1000114480</t>
  </si>
  <si>
    <t>卯启芬</t>
  </si>
  <si>
    <t>SR17062300005331</t>
  </si>
  <si>
    <t>OR17062300108720</t>
  </si>
  <si>
    <t>0052986191</t>
  </si>
  <si>
    <t>5013779474</t>
  </si>
  <si>
    <t>尚联锋</t>
  </si>
  <si>
    <t>SR17062300005337</t>
  </si>
  <si>
    <t>OR17062300108787</t>
  </si>
  <si>
    <t>0052986704</t>
  </si>
  <si>
    <t>1000114155</t>
  </si>
  <si>
    <t>张发正</t>
  </si>
  <si>
    <t>SR17062300005346</t>
  </si>
  <si>
    <t>OR17062300108820</t>
  </si>
  <si>
    <t>0052987109</t>
  </si>
  <si>
    <t>1000100124</t>
  </si>
  <si>
    <t>白家贵</t>
  </si>
  <si>
    <t>SR17062300005349</t>
  </si>
  <si>
    <t>OR17062300108841</t>
  </si>
  <si>
    <t>0052987455</t>
  </si>
  <si>
    <t>5300-0000129538</t>
  </si>
  <si>
    <t>柳云生</t>
  </si>
  <si>
    <t>SR17062300005352</t>
  </si>
  <si>
    <t>OR17062300108858</t>
  </si>
  <si>
    <t>0052987459</t>
  </si>
  <si>
    <t>1000074776</t>
  </si>
  <si>
    <t>张莉芹</t>
  </si>
  <si>
    <t>SR17062300005353</t>
  </si>
  <si>
    <t>OR17062300108860</t>
  </si>
  <si>
    <t>0052987823</t>
  </si>
  <si>
    <t>1000095221</t>
  </si>
  <si>
    <t>樊丽君</t>
  </si>
  <si>
    <t>SR17062300005356</t>
  </si>
  <si>
    <t>OR17062300108889</t>
  </si>
  <si>
    <t>0052988329</t>
  </si>
  <si>
    <t>1000119812</t>
  </si>
  <si>
    <t>程雪娇</t>
  </si>
  <si>
    <t>SR17062300005361</t>
  </si>
  <si>
    <t>OR17062300108932</t>
  </si>
  <si>
    <t>0052988354</t>
  </si>
  <si>
    <t>1000118003</t>
  </si>
  <si>
    <t>余乐</t>
  </si>
  <si>
    <t>SR17062300005365</t>
  </si>
  <si>
    <t>OR17062300108939</t>
  </si>
  <si>
    <t>0052988376</t>
  </si>
  <si>
    <t>1000118011</t>
  </si>
  <si>
    <t>奎怡</t>
  </si>
  <si>
    <t>SR17062300005367</t>
  </si>
  <si>
    <t>OR17062300108943</t>
  </si>
  <si>
    <t>0052988515</t>
  </si>
  <si>
    <t>1000111855</t>
  </si>
  <si>
    <t>韩绍荣</t>
  </si>
  <si>
    <t>SR17062300005370</t>
  </si>
  <si>
    <t>OR17062300108954</t>
  </si>
  <si>
    <t>0052988699</t>
  </si>
  <si>
    <t>1000111505</t>
  </si>
  <si>
    <t>何瑜</t>
  </si>
  <si>
    <t>SR17062300005373</t>
  </si>
  <si>
    <t>OR17062300108966</t>
  </si>
  <si>
    <t>0052991159</t>
  </si>
  <si>
    <t>1000119229</t>
  </si>
  <si>
    <t>王飞燕</t>
  </si>
  <si>
    <t>SR17062300005387</t>
  </si>
  <si>
    <t>OR17062300109061</t>
  </si>
  <si>
    <t>0052991863</t>
  </si>
  <si>
    <t>5303-0381062387</t>
  </si>
  <si>
    <t>刘平</t>
  </si>
  <si>
    <t>SR17062300005392</t>
  </si>
  <si>
    <t>OR17062300109071</t>
  </si>
  <si>
    <t>0052991965</t>
  </si>
  <si>
    <t>1000119509</t>
  </si>
  <si>
    <t>刘佳</t>
  </si>
  <si>
    <t>SR17062300005394</t>
  </si>
  <si>
    <t>OR17062300109074</t>
  </si>
  <si>
    <t>0052991973</t>
  </si>
  <si>
    <t>1000118001</t>
  </si>
  <si>
    <t>罗娟</t>
  </si>
  <si>
    <t>SR17062300005395</t>
  </si>
  <si>
    <t>OR17062300109075</t>
  </si>
  <si>
    <t>0052992749</t>
  </si>
  <si>
    <t>1000118917</t>
  </si>
  <si>
    <t>王番铎</t>
  </si>
  <si>
    <t>SR17062300005398</t>
  </si>
  <si>
    <t>OR17062300109081</t>
  </si>
  <si>
    <t>0052993197</t>
  </si>
  <si>
    <t>1000097337</t>
  </si>
  <si>
    <t>陈丽娟</t>
  </si>
  <si>
    <t>SR17062300005400</t>
  </si>
  <si>
    <t>OR17062300109085</t>
  </si>
  <si>
    <t>0052993641</t>
  </si>
  <si>
    <t>1000118749</t>
  </si>
  <si>
    <t>尤碧娥</t>
  </si>
  <si>
    <t>SR17062300005404</t>
  </si>
  <si>
    <t>OR17062300109093</t>
  </si>
  <si>
    <t>0052995609</t>
  </si>
  <si>
    <t>1000115269</t>
  </si>
  <si>
    <t>石正德</t>
  </si>
  <si>
    <t>SR17062300005412</t>
  </si>
  <si>
    <t>OR17062300109125</t>
  </si>
  <si>
    <t>0053001377</t>
  </si>
  <si>
    <t>5012484233</t>
  </si>
  <si>
    <t>戴隆伋</t>
  </si>
  <si>
    <t>SR17062300005416</t>
  </si>
  <si>
    <t>OR17062300109215</t>
  </si>
  <si>
    <t>0053002665</t>
  </si>
  <si>
    <t>1000030832</t>
  </si>
  <si>
    <t>盘文发</t>
  </si>
  <si>
    <t>SR17062300005419</t>
  </si>
  <si>
    <t>OR17062300109258</t>
  </si>
  <si>
    <t>0053003565</t>
  </si>
  <si>
    <t>1000045594</t>
  </si>
  <si>
    <t>缪蓉</t>
  </si>
  <si>
    <t>SR17062300005423</t>
  </si>
  <si>
    <t>OR17062300109322</t>
  </si>
  <si>
    <t>0053004335</t>
  </si>
  <si>
    <t>1000119456</t>
  </si>
  <si>
    <t>杨丽姗</t>
  </si>
  <si>
    <t>SR17062300005426</t>
  </si>
  <si>
    <t>OR17062300109378</t>
  </si>
  <si>
    <t>0053006863</t>
  </si>
  <si>
    <t>1000117692</t>
  </si>
  <si>
    <t>王翠丽</t>
  </si>
  <si>
    <t>SR17062300005439</t>
  </si>
  <si>
    <t>OR17062300109523</t>
  </si>
  <si>
    <t>0053008209</t>
  </si>
  <si>
    <t>5010768499</t>
  </si>
  <si>
    <t>张艳丽</t>
  </si>
  <si>
    <t>SR17062300005446</t>
  </si>
  <si>
    <t>OR17062300109576</t>
  </si>
  <si>
    <t>0053009030</t>
  </si>
  <si>
    <t>1000117965</t>
  </si>
  <si>
    <t>瞿姣姣</t>
  </si>
  <si>
    <t>SR17062300005451</t>
  </si>
  <si>
    <t>OR17062300109611</t>
  </si>
  <si>
    <t>0053010259</t>
  </si>
  <si>
    <t>1000042728</t>
  </si>
  <si>
    <t>王维</t>
  </si>
  <si>
    <t>SR17062300005458</t>
  </si>
  <si>
    <t>OR17062300109658</t>
  </si>
  <si>
    <t>0053010451</t>
  </si>
  <si>
    <t>1000118408</t>
  </si>
  <si>
    <t>刘塞</t>
  </si>
  <si>
    <t>SR17062300005460</t>
  </si>
  <si>
    <t>OR17062300109666</t>
  </si>
  <si>
    <t>0053010519</t>
  </si>
  <si>
    <t>SR17062300005462</t>
  </si>
  <si>
    <t>OR17062300109669</t>
  </si>
  <si>
    <t>0053010943</t>
  </si>
  <si>
    <t>1000065835</t>
  </si>
  <si>
    <t>兰竹仙</t>
  </si>
  <si>
    <t>SR17062300005466</t>
  </si>
  <si>
    <t>OR17062300109689</t>
  </si>
  <si>
    <t>0053010947</t>
  </si>
  <si>
    <t>1000090948</t>
  </si>
  <si>
    <t>陈兴珍</t>
  </si>
  <si>
    <t>SR17062300005467</t>
  </si>
  <si>
    <t>OR17062300109690</t>
  </si>
  <si>
    <t>0053011359</t>
  </si>
  <si>
    <t>1000120249</t>
  </si>
  <si>
    <t>曹红燕</t>
  </si>
  <si>
    <t>SR17062300005470</t>
  </si>
  <si>
    <t>OR17062300109709</t>
  </si>
  <si>
    <t>0053012671</t>
  </si>
  <si>
    <t>1000120486</t>
  </si>
  <si>
    <t>刘群</t>
  </si>
  <si>
    <t>SR17062300005473</t>
  </si>
  <si>
    <t>OR17062300109726</t>
  </si>
  <si>
    <t>0053013397</t>
  </si>
  <si>
    <t>1000119867</t>
  </si>
  <si>
    <t>陈杨云霏</t>
  </si>
  <si>
    <t>SR17062300005485</t>
  </si>
  <si>
    <t>OR17062300109804</t>
  </si>
  <si>
    <t>0053013982</t>
  </si>
  <si>
    <t>1000111449</t>
  </si>
  <si>
    <t>顾正昌</t>
  </si>
  <si>
    <t>SR17062300005490</t>
  </si>
  <si>
    <t>OR17062300109845</t>
  </si>
  <si>
    <t>0053015160</t>
  </si>
  <si>
    <t>1000107780</t>
  </si>
  <si>
    <t>周天华</t>
  </si>
  <si>
    <t>SR17062300005494</t>
  </si>
  <si>
    <t>OR17062300109881</t>
  </si>
  <si>
    <t>0053016995</t>
  </si>
  <si>
    <t>1000114694</t>
  </si>
  <si>
    <t>蒋先东</t>
  </si>
  <si>
    <t>SR17062300005502</t>
  </si>
  <si>
    <t>OR17062300109916</t>
  </si>
  <si>
    <t>0053032285</t>
  </si>
  <si>
    <t>1000119914</t>
  </si>
  <si>
    <t>张娅琴</t>
  </si>
  <si>
    <t>SR17062300005510</t>
  </si>
  <si>
    <t>OR17062300109971</t>
  </si>
  <si>
    <t>0053056322</t>
  </si>
  <si>
    <t>1000120043</t>
  </si>
  <si>
    <t>史沛冬</t>
  </si>
  <si>
    <t>SR17062300005519</t>
  </si>
  <si>
    <t>OR17062300110009</t>
  </si>
  <si>
    <t>0053090008</t>
  </si>
  <si>
    <t>1000118570</t>
  </si>
  <si>
    <t>李丽</t>
  </si>
  <si>
    <t>SR17062300005533</t>
  </si>
  <si>
    <t>OR17062300110065</t>
  </si>
  <si>
    <t>0053090092</t>
  </si>
  <si>
    <t>SR17062300005535</t>
  </si>
  <si>
    <t>OR17062300110069</t>
  </si>
  <si>
    <t>0053090386</t>
  </si>
  <si>
    <t>1000110623</t>
  </si>
  <si>
    <t>廖二妹</t>
  </si>
  <si>
    <t>SR17062300005538</t>
  </si>
  <si>
    <t>OR17062300110086</t>
  </si>
  <si>
    <t>0053090426</t>
  </si>
  <si>
    <t>1000110612</t>
  </si>
  <si>
    <t>麻彦妮</t>
  </si>
  <si>
    <t>SR17062300005539</t>
  </si>
  <si>
    <t>OR17062300110087</t>
  </si>
  <si>
    <t>0053091647</t>
  </si>
  <si>
    <t>1000113829</t>
  </si>
  <si>
    <t>李联中</t>
  </si>
  <si>
    <t>SR17062300005553</t>
  </si>
  <si>
    <t>OR17062300110145</t>
  </si>
  <si>
    <t>0053091798</t>
  </si>
  <si>
    <t>1000005139</t>
  </si>
  <si>
    <t>付玉波</t>
  </si>
  <si>
    <t>SR17062300005556</t>
  </si>
  <si>
    <t>OR17062300110150</t>
  </si>
  <si>
    <t>0053091920</t>
  </si>
  <si>
    <t>1000005133</t>
  </si>
  <si>
    <t>杨朝英</t>
  </si>
  <si>
    <t>SR17062300005557</t>
  </si>
  <si>
    <t>OR17062300110157</t>
  </si>
  <si>
    <t>0053092027</t>
  </si>
  <si>
    <t>1000115111</t>
  </si>
  <si>
    <t>张洪</t>
  </si>
  <si>
    <t>SR17062300005559</t>
  </si>
  <si>
    <t>OR17062300110167</t>
  </si>
  <si>
    <t>0053092653</t>
  </si>
  <si>
    <t>1000110886</t>
  </si>
  <si>
    <t>马贤兵</t>
  </si>
  <si>
    <t>SR17062300005562</t>
  </si>
  <si>
    <t>OR17062300110183</t>
  </si>
  <si>
    <t>0053092710</t>
  </si>
  <si>
    <t>1000086867</t>
  </si>
  <si>
    <t>杨福妹</t>
  </si>
  <si>
    <t>SR17062300005563</t>
  </si>
  <si>
    <t>OR17062300110184</t>
  </si>
  <si>
    <t>0053093082</t>
  </si>
  <si>
    <t>1000120076</t>
  </si>
  <si>
    <t>李红</t>
  </si>
  <si>
    <t>SR17062300005575</t>
  </si>
  <si>
    <t>OR17062300110203</t>
  </si>
  <si>
    <t>0053093205</t>
  </si>
  <si>
    <t>1000117897</t>
  </si>
  <si>
    <t>穆海涛</t>
  </si>
  <si>
    <t>SR17062300005578</t>
  </si>
  <si>
    <t>OR17062300110208</t>
  </si>
  <si>
    <t>0053095586</t>
  </si>
  <si>
    <t>1000115219</t>
  </si>
  <si>
    <t>邓碧柳</t>
  </si>
  <si>
    <t>SR17062300005590</t>
  </si>
  <si>
    <t>OR17062300110235</t>
  </si>
  <si>
    <t>0053101198</t>
  </si>
  <si>
    <t>1000120896</t>
  </si>
  <si>
    <t>李安琪</t>
  </si>
  <si>
    <t>SR17062300005599</t>
  </si>
  <si>
    <t>OR17062300110311</t>
  </si>
  <si>
    <t>0053106524</t>
  </si>
  <si>
    <t>1000114446</t>
  </si>
  <si>
    <t>陈先美</t>
  </si>
  <si>
    <t>SR17062400005608</t>
  </si>
  <si>
    <t>OR17062400110621</t>
  </si>
  <si>
    <t>0053107632</t>
  </si>
  <si>
    <t>SR17062400005615</t>
  </si>
  <si>
    <t>OR17062400110794</t>
  </si>
  <si>
    <t>0053107940</t>
  </si>
  <si>
    <t>1000021527</t>
  </si>
  <si>
    <t>郑茜</t>
  </si>
  <si>
    <t>SR17062400005618</t>
  </si>
  <si>
    <t>OR17062400110824</t>
  </si>
  <si>
    <t>0053108520</t>
  </si>
  <si>
    <t>1000118538</t>
  </si>
  <si>
    <t>朱恒翠</t>
  </si>
  <si>
    <t>SR17062400005625</t>
  </si>
  <si>
    <t>OR17062400110942</t>
  </si>
  <si>
    <t>0053109096</t>
  </si>
  <si>
    <t>1000121390</t>
  </si>
  <si>
    <t>陈钰铧</t>
  </si>
  <si>
    <t>SR17062400005634</t>
  </si>
  <si>
    <t>OR17062400111065</t>
  </si>
  <si>
    <t>0053109118</t>
  </si>
  <si>
    <t>SR17062400005635</t>
  </si>
  <si>
    <t>OR17062400111071</t>
  </si>
  <si>
    <t>0053109679</t>
  </si>
  <si>
    <t>1000118837</t>
  </si>
  <si>
    <t>赵丹萍</t>
  </si>
  <si>
    <t>SR17062400005646</t>
  </si>
  <si>
    <t>OR17062400111195</t>
  </si>
  <si>
    <t>0053109841</t>
  </si>
  <si>
    <t>0101309126</t>
  </si>
  <si>
    <t>杨炯</t>
  </si>
  <si>
    <t>SR17062400005657</t>
  </si>
  <si>
    <t>OR17062400111253</t>
  </si>
  <si>
    <t>0053110290</t>
  </si>
  <si>
    <t>1000116733</t>
  </si>
  <si>
    <t>顾文斌</t>
  </si>
  <si>
    <t>SR17062400005673</t>
  </si>
  <si>
    <t>OR17062400111357</t>
  </si>
  <si>
    <t>0053110318</t>
  </si>
  <si>
    <t>1000121059</t>
  </si>
  <si>
    <t>吴玉翠</t>
  </si>
  <si>
    <t>SR17062400005676</t>
  </si>
  <si>
    <t>OR17062400111369</t>
  </si>
  <si>
    <t>0053110431</t>
  </si>
  <si>
    <t>1000115781</t>
  </si>
  <si>
    <t>王应娥</t>
  </si>
  <si>
    <t>SR17062400005678</t>
  </si>
  <si>
    <t>OR17062400111386</t>
  </si>
  <si>
    <t>0053111354</t>
  </si>
  <si>
    <t>1000023251</t>
  </si>
  <si>
    <t>曹华国</t>
  </si>
  <si>
    <t>SR17062400005689</t>
  </si>
  <si>
    <t>OR17062400111439</t>
  </si>
  <si>
    <t>0053111895</t>
  </si>
  <si>
    <t>0127070400</t>
  </si>
  <si>
    <t>李云仙</t>
  </si>
  <si>
    <t>SR17062400005692</t>
  </si>
  <si>
    <t>OR17062400111454</t>
  </si>
  <si>
    <t>0053113593</t>
  </si>
  <si>
    <t>1000118202</t>
  </si>
  <si>
    <t>周鲜艳</t>
  </si>
  <si>
    <t>SR17062400005702</t>
  </si>
  <si>
    <t>OR17062400111530</t>
  </si>
  <si>
    <t>0053113948</t>
  </si>
  <si>
    <t>1000122095</t>
  </si>
  <si>
    <t>余桂存</t>
  </si>
  <si>
    <t>SR17062400005706</t>
  </si>
  <si>
    <t>OR17062400111579</t>
  </si>
  <si>
    <t>0053114401</t>
  </si>
  <si>
    <t>1000121916</t>
  </si>
  <si>
    <t>倪玲</t>
  </si>
  <si>
    <t>SR17062400005708</t>
  </si>
  <si>
    <t>OR17062400111631</t>
  </si>
  <si>
    <t>0053114871</t>
  </si>
  <si>
    <t>1000114595</t>
  </si>
  <si>
    <t>林涛顺</t>
  </si>
  <si>
    <t>SR17062400005709</t>
  </si>
  <si>
    <t>OR17062400111653</t>
  </si>
  <si>
    <t>0053116522</t>
  </si>
  <si>
    <t>1000121595</t>
  </si>
  <si>
    <t>黄丽丽</t>
  </si>
  <si>
    <t>SR17062400005715</t>
  </si>
  <si>
    <t>OR17062400111716</t>
  </si>
  <si>
    <t>0053117180</t>
  </si>
  <si>
    <t>1000114570</t>
  </si>
  <si>
    <t>谢琴</t>
  </si>
  <si>
    <t>SR17062400005718</t>
  </si>
  <si>
    <t>OR17062400111744</t>
  </si>
  <si>
    <t>0053118128</t>
  </si>
  <si>
    <t>1000120042</t>
  </si>
  <si>
    <t>张霞</t>
  </si>
  <si>
    <t>SR17062400005722</t>
  </si>
  <si>
    <t>OR17062400111764</t>
  </si>
  <si>
    <t>0053120115</t>
  </si>
  <si>
    <t>1000113137</t>
  </si>
  <si>
    <t>文国庆</t>
  </si>
  <si>
    <t>SR17062400005736</t>
  </si>
  <si>
    <t>OR17062400111869</t>
  </si>
  <si>
    <t>0053120720</t>
  </si>
  <si>
    <t>1000120879</t>
  </si>
  <si>
    <t>黄关燕</t>
  </si>
  <si>
    <t>SR17062400005751</t>
  </si>
  <si>
    <t>OR17062400111932</t>
  </si>
  <si>
    <t>0053120727</t>
  </si>
  <si>
    <t>5300-5000592303</t>
  </si>
  <si>
    <t>王馨逸</t>
  </si>
  <si>
    <t>SR17062400005752</t>
  </si>
  <si>
    <t>OR17062400111933</t>
  </si>
  <si>
    <t>0053120762</t>
  </si>
  <si>
    <t>1000121800</t>
  </si>
  <si>
    <t>黄镓</t>
  </si>
  <si>
    <t>SR17062400005756</t>
  </si>
  <si>
    <t>OR17062400111938</t>
  </si>
  <si>
    <t>0053120865</t>
  </si>
  <si>
    <t>SR17062400005757</t>
  </si>
  <si>
    <t>OR17062400111941</t>
  </si>
  <si>
    <t>0053121239</t>
  </si>
  <si>
    <t>1000107614</t>
  </si>
  <si>
    <t>刘顺平</t>
  </si>
  <si>
    <t>SR17062400005764</t>
  </si>
  <si>
    <t>OR17062400111976</t>
  </si>
  <si>
    <t>0053121440</t>
  </si>
  <si>
    <t>1000121101</t>
  </si>
  <si>
    <t>李开艳</t>
  </si>
  <si>
    <t>SR17062400005766</t>
  </si>
  <si>
    <t>OR17062400111982</t>
  </si>
  <si>
    <t>0053134105</t>
  </si>
  <si>
    <t>1000109114</t>
  </si>
  <si>
    <t>陈建生</t>
  </si>
  <si>
    <t>SR17062500005789</t>
  </si>
  <si>
    <t>OR17062500112230</t>
  </si>
  <si>
    <t>0053135910</t>
  </si>
  <si>
    <t>1000048845</t>
  </si>
  <si>
    <t>李翠连</t>
  </si>
  <si>
    <t>SR17062500005799</t>
  </si>
  <si>
    <t>OR17062500112356</t>
  </si>
  <si>
    <t>0053135943</t>
  </si>
  <si>
    <t>1000113627</t>
  </si>
  <si>
    <t>蒋正全</t>
  </si>
  <si>
    <t>SR17062500005801</t>
  </si>
  <si>
    <t>OR17062500112359</t>
  </si>
  <si>
    <t>0053139543</t>
  </si>
  <si>
    <t>SR17062500005814</t>
  </si>
  <si>
    <t>OR17062500112457</t>
  </si>
  <si>
    <t>0053141984</t>
  </si>
  <si>
    <t>1000115682</t>
  </si>
  <si>
    <t>邓玉香</t>
  </si>
  <si>
    <t>SR17062500005822</t>
  </si>
  <si>
    <t>OR17062500112529</t>
  </si>
  <si>
    <t>0053142020</t>
  </si>
  <si>
    <t>1000091397</t>
  </si>
  <si>
    <t>赵利珍</t>
  </si>
  <si>
    <t>SR17062500005825</t>
  </si>
  <si>
    <t>OR17062500112534</t>
  </si>
  <si>
    <t>SR17062500005830</t>
  </si>
  <si>
    <t>OR17062500112585</t>
  </si>
  <si>
    <t>0053143058</t>
  </si>
  <si>
    <t>1000123138</t>
  </si>
  <si>
    <t>夏咸兵</t>
  </si>
  <si>
    <t>SR17062500005837</t>
  </si>
  <si>
    <t>OR17062500112675</t>
  </si>
  <si>
    <t>0053151638</t>
  </si>
  <si>
    <t>1000124059</t>
  </si>
  <si>
    <t>杨玲</t>
  </si>
  <si>
    <t>SR17062600005851</t>
  </si>
  <si>
    <t>OR17062600113491</t>
  </si>
  <si>
    <t>0053153867</t>
  </si>
  <si>
    <t>5012963066</t>
  </si>
  <si>
    <t>杨秀英</t>
  </si>
  <si>
    <t>SR17062600005858</t>
  </si>
  <si>
    <t>OR17062600113957</t>
  </si>
  <si>
    <t>0053155165</t>
  </si>
  <si>
    <t>1000122762</t>
  </si>
  <si>
    <t>杨菊花</t>
  </si>
  <si>
    <t>SR17062600005862</t>
  </si>
  <si>
    <t>OR17062600114111</t>
  </si>
  <si>
    <t>0053158209</t>
  </si>
  <si>
    <t>1000124044</t>
  </si>
  <si>
    <t>杨智宸</t>
  </si>
  <si>
    <t>SR17062600005879</t>
  </si>
  <si>
    <t>OR17062600114431</t>
  </si>
  <si>
    <t>0053159500</t>
  </si>
  <si>
    <t>1000119503</t>
  </si>
  <si>
    <t>陈开波</t>
  </si>
  <si>
    <t>SR17062600005881</t>
  </si>
  <si>
    <t>OR17062600114598</t>
  </si>
  <si>
    <t>0053161814</t>
  </si>
  <si>
    <t>0102321552</t>
  </si>
  <si>
    <t>孔维芬</t>
  </si>
  <si>
    <t>SR17062600005889</t>
  </si>
  <si>
    <t>OR17062600114771</t>
  </si>
  <si>
    <t>0053164036</t>
  </si>
  <si>
    <t>1000124073</t>
  </si>
  <si>
    <t>陈怡春</t>
  </si>
  <si>
    <t>SR17062600005899</t>
  </si>
  <si>
    <t>OR17062600114942</t>
  </si>
  <si>
    <t>0053164312</t>
  </si>
  <si>
    <t>1000120207</t>
  </si>
  <si>
    <t>张小害</t>
  </si>
  <si>
    <t>SR17062600005903</t>
  </si>
  <si>
    <t>OR17062600114970</t>
  </si>
  <si>
    <t>0053164367</t>
  </si>
  <si>
    <t>SR17062600005904</t>
  </si>
  <si>
    <t>OR17062600114979</t>
  </si>
  <si>
    <t>0053164570</t>
  </si>
  <si>
    <t>1000119835</t>
  </si>
  <si>
    <t>彭丹</t>
  </si>
  <si>
    <t>SR17062600005906</t>
  </si>
  <si>
    <t>OR17062600114998</t>
  </si>
  <si>
    <t>0053164690</t>
  </si>
  <si>
    <t>1000007584</t>
  </si>
  <si>
    <t>徐章强</t>
  </si>
  <si>
    <t>SR17062600005909</t>
  </si>
  <si>
    <t>OR17062600115011</t>
  </si>
  <si>
    <t>0053166108</t>
  </si>
  <si>
    <t>1000028776</t>
  </si>
  <si>
    <t>沈加红</t>
  </si>
  <si>
    <t>SR17062600005914</t>
  </si>
  <si>
    <t>OR17062600115128</t>
  </si>
  <si>
    <t>0053167040</t>
  </si>
  <si>
    <t>1000121733</t>
  </si>
  <si>
    <t>姚学华</t>
  </si>
  <si>
    <t>SR17062600005917</t>
  </si>
  <si>
    <t>OR17062600115176</t>
  </si>
  <si>
    <t>0053168824</t>
  </si>
  <si>
    <t>1000121470</t>
  </si>
  <si>
    <t>匡自莉</t>
  </si>
  <si>
    <t>SR17062600005930</t>
  </si>
  <si>
    <t>OR17062600115332</t>
  </si>
  <si>
    <t>0053168889</t>
  </si>
  <si>
    <t>1000124753</t>
  </si>
  <si>
    <t>曲光帅</t>
  </si>
  <si>
    <t>SR17062600005932</t>
  </si>
  <si>
    <t>OR17062600115340</t>
  </si>
  <si>
    <t>0053168956</t>
  </si>
  <si>
    <t>1000120911</t>
  </si>
  <si>
    <t>王金龙</t>
  </si>
  <si>
    <t>SR17062600005934</t>
  </si>
  <si>
    <t>OR17062600115347</t>
  </si>
  <si>
    <t>0053172832</t>
  </si>
  <si>
    <t>SR17062600005949</t>
  </si>
  <si>
    <t>OR17062600115513</t>
  </si>
  <si>
    <t>0053174335</t>
  </si>
  <si>
    <t>1000121120</t>
  </si>
  <si>
    <t>何飞</t>
  </si>
  <si>
    <t>SR17062600005959</t>
  </si>
  <si>
    <t>OR17062600115559</t>
  </si>
  <si>
    <t>0053175184</t>
  </si>
  <si>
    <t>1000114436</t>
  </si>
  <si>
    <t>李显梅</t>
  </si>
  <si>
    <t>SR17062600005964</t>
  </si>
  <si>
    <t>OR17062600115573</t>
  </si>
  <si>
    <t>0053175848</t>
  </si>
  <si>
    <t>1000118339</t>
  </si>
  <si>
    <t>岩温贡</t>
  </si>
  <si>
    <t>SR17062600005969</t>
  </si>
  <si>
    <t>OR17062600115593</t>
  </si>
  <si>
    <t>0053175979</t>
  </si>
  <si>
    <t>1000080417</t>
  </si>
  <si>
    <t>马志婷</t>
  </si>
  <si>
    <t>SR17062600005972</t>
  </si>
  <si>
    <t>OR17062600115603</t>
  </si>
  <si>
    <t>0053176084</t>
  </si>
  <si>
    <t>1000118196</t>
  </si>
  <si>
    <t>玉金</t>
  </si>
  <si>
    <t>SR17062600005974</t>
  </si>
  <si>
    <t>OR17062600115614</t>
  </si>
  <si>
    <t>0053177550</t>
  </si>
  <si>
    <t>5011274394</t>
  </si>
  <si>
    <t>朱玲毅</t>
  </si>
  <si>
    <t>SR17062600005983</t>
  </si>
  <si>
    <t>OR17062600115661</t>
  </si>
  <si>
    <t>0053177620</t>
  </si>
  <si>
    <t>1000124884</t>
  </si>
  <si>
    <t>朱志忠</t>
  </si>
  <si>
    <t>SR17062600005984</t>
  </si>
  <si>
    <t>OR17062600115663</t>
  </si>
  <si>
    <t>0053177761</t>
  </si>
  <si>
    <t>1000124897</t>
  </si>
  <si>
    <t>李贵香</t>
  </si>
  <si>
    <t>SR17062600005987</t>
  </si>
  <si>
    <t>OR17062600115671</t>
  </si>
  <si>
    <t>0053180510</t>
  </si>
  <si>
    <t>1000053716</t>
  </si>
  <si>
    <t>杨宇杰</t>
  </si>
  <si>
    <t>SR17062600006006</t>
  </si>
  <si>
    <t>OR17062600115803</t>
  </si>
  <si>
    <t>0053180729</t>
  </si>
  <si>
    <t>1000117090</t>
  </si>
  <si>
    <t>吴元松</t>
  </si>
  <si>
    <t>SR17062600006007</t>
  </si>
  <si>
    <t>OR17062600115809</t>
  </si>
  <si>
    <t>0053184469</t>
  </si>
  <si>
    <t>1000016782</t>
  </si>
  <si>
    <t>李蓉</t>
  </si>
  <si>
    <t>SR17062600006013</t>
  </si>
  <si>
    <t>OR17062600115977</t>
  </si>
  <si>
    <t>0053185556</t>
  </si>
  <si>
    <t>1000104498</t>
  </si>
  <si>
    <t>何勤</t>
  </si>
  <si>
    <t>SR17062600006021</t>
  </si>
  <si>
    <t>OR17062600116085</t>
  </si>
  <si>
    <t>0053185599</t>
  </si>
  <si>
    <t>1000125973</t>
  </si>
  <si>
    <t>王云梅</t>
  </si>
  <si>
    <t>SR17062600006022</t>
  </si>
  <si>
    <t>OR17062600116095</t>
  </si>
  <si>
    <t>0053187311</t>
  </si>
  <si>
    <t>1000091252</t>
  </si>
  <si>
    <t>刘洪彬</t>
  </si>
  <si>
    <t>SR17062600006035</t>
  </si>
  <si>
    <t>OR17062600116208</t>
  </si>
  <si>
    <t>0053187463</t>
  </si>
  <si>
    <t>1000083822</t>
  </si>
  <si>
    <t>黄颖</t>
  </si>
  <si>
    <t>SR17062600006038</t>
  </si>
  <si>
    <t>OR17062600116224</t>
  </si>
  <si>
    <t>0053187475</t>
  </si>
  <si>
    <t>1000121301</t>
  </si>
  <si>
    <t>夏云华</t>
  </si>
  <si>
    <t>SR17062600006039</t>
  </si>
  <si>
    <t>OR17062600116230</t>
  </si>
  <si>
    <t>0053194417</t>
  </si>
  <si>
    <t>1000025126</t>
  </si>
  <si>
    <t>李世萍</t>
  </si>
  <si>
    <t>SR17062600006072</t>
  </si>
  <si>
    <t>OR17062600116525</t>
  </si>
  <si>
    <t>0053194907</t>
  </si>
  <si>
    <t>1000095878</t>
  </si>
  <si>
    <t>张国莲</t>
  </si>
  <si>
    <t>SR17062600006080</t>
  </si>
  <si>
    <t>OR17062600116576</t>
  </si>
  <si>
    <t>0053195979</t>
  </si>
  <si>
    <t>1000077179</t>
  </si>
  <si>
    <t>肖敏</t>
  </si>
  <si>
    <t>SR17062600006090</t>
  </si>
  <si>
    <t>OR17062600116635</t>
  </si>
  <si>
    <t>0053198655</t>
  </si>
  <si>
    <t>1000126934</t>
  </si>
  <si>
    <t>何梦璐</t>
  </si>
  <si>
    <t>SR17062600006099</t>
  </si>
  <si>
    <t>OR17062600116724</t>
  </si>
  <si>
    <t>0053238413</t>
  </si>
  <si>
    <t>1000126983</t>
  </si>
  <si>
    <t>王玉杰</t>
  </si>
  <si>
    <t>SR17062600006133</t>
  </si>
  <si>
    <t>OR17062600116951</t>
  </si>
  <si>
    <t>0053260984</t>
  </si>
  <si>
    <t>1000126532</t>
  </si>
  <si>
    <t>付桂珍</t>
  </si>
  <si>
    <t>SR17062600006149</t>
  </si>
  <si>
    <t>OR17062600117007</t>
  </si>
  <si>
    <t>0053270161</t>
  </si>
  <si>
    <t>1000076037</t>
  </si>
  <si>
    <t>高会梅</t>
  </si>
  <si>
    <t>SR17062600006156</t>
  </si>
  <si>
    <t>OR17062600117036</t>
  </si>
  <si>
    <t>0053270835</t>
  </si>
  <si>
    <t>1000112477</t>
  </si>
  <si>
    <t>杨正存</t>
  </si>
  <si>
    <t>SR17062600006157</t>
  </si>
  <si>
    <t>OR17062600117038</t>
  </si>
  <si>
    <t>0053271744</t>
  </si>
  <si>
    <t>1000125250</t>
  </si>
  <si>
    <t>梁丽花</t>
  </si>
  <si>
    <t>SR17062600006158</t>
  </si>
  <si>
    <t>OR17062600117043</t>
  </si>
  <si>
    <t>0053286042</t>
  </si>
  <si>
    <t>1000021540</t>
  </si>
  <si>
    <t>穆琼花</t>
  </si>
  <si>
    <t>SR17062600006166</t>
  </si>
  <si>
    <t>OR17062600117075</t>
  </si>
  <si>
    <t>0053288356</t>
  </si>
  <si>
    <t>1000058497</t>
  </si>
  <si>
    <t>高建</t>
  </si>
  <si>
    <t>SR17062600006168</t>
  </si>
  <si>
    <t>OR17062600117081</t>
  </si>
  <si>
    <t>0053330788</t>
  </si>
  <si>
    <t>1000126515</t>
  </si>
  <si>
    <t>普尚华</t>
  </si>
  <si>
    <t>SR17062600006180</t>
  </si>
  <si>
    <t>OR17062600117147</t>
  </si>
  <si>
    <t>0053338388</t>
  </si>
  <si>
    <t>1000105351</t>
  </si>
  <si>
    <t>汪琼</t>
  </si>
  <si>
    <t>SR17062600006182</t>
  </si>
  <si>
    <t>OR17062600117160</t>
  </si>
  <si>
    <t>0053351550</t>
  </si>
  <si>
    <t>1000123968</t>
  </si>
  <si>
    <t>梁树花</t>
  </si>
  <si>
    <t>SR17062600006187</t>
  </si>
  <si>
    <t>OR17062600117187</t>
  </si>
  <si>
    <t>0053372542</t>
  </si>
  <si>
    <t>1000124895</t>
  </si>
  <si>
    <t>陈昌梅</t>
  </si>
  <si>
    <t>SR17062600006198</t>
  </si>
  <si>
    <t>OR17062600117212</t>
  </si>
  <si>
    <t>0053386399</t>
  </si>
  <si>
    <t>0102532237</t>
  </si>
  <si>
    <t>张路</t>
  </si>
  <si>
    <t>SR17062600006204</t>
  </si>
  <si>
    <t>OR17062600117228</t>
  </si>
  <si>
    <t>0053420793</t>
  </si>
  <si>
    <t>1000004321</t>
  </si>
  <si>
    <t>SR17062700006235</t>
  </si>
  <si>
    <t>OR17062700117751</t>
  </si>
  <si>
    <t>0053421079</t>
  </si>
  <si>
    <t>1000126592</t>
  </si>
  <si>
    <t>钟俊涛</t>
  </si>
  <si>
    <t>SR17062700006236</t>
  </si>
  <si>
    <t>OR17062700117874</t>
  </si>
  <si>
    <t>0053421942</t>
  </si>
  <si>
    <t>1000111807</t>
  </si>
  <si>
    <t>白海忠</t>
  </si>
  <si>
    <t>SR17062700006241</t>
  </si>
  <si>
    <t>OR17062700118071</t>
  </si>
  <si>
    <t>0053423369</t>
  </si>
  <si>
    <t>1000113372</t>
  </si>
  <si>
    <t>黄红</t>
  </si>
  <si>
    <t>SR17062700006247</t>
  </si>
  <si>
    <t>OR17062700118319</t>
  </si>
  <si>
    <t>0053426895</t>
  </si>
  <si>
    <t>1000127318</t>
  </si>
  <si>
    <t>吴凤竹</t>
  </si>
  <si>
    <t>SR17062700006252</t>
  </si>
  <si>
    <t>OR17062700118587</t>
  </si>
  <si>
    <t>0053426987</t>
  </si>
  <si>
    <t>1000101412</t>
  </si>
  <si>
    <t>贺小翻</t>
  </si>
  <si>
    <t>SR17062700006254</t>
  </si>
  <si>
    <t>OR17062700118613</t>
  </si>
  <si>
    <t>0053427631</t>
  </si>
  <si>
    <t>1000128088</t>
  </si>
  <si>
    <t>蒋应明</t>
  </si>
  <si>
    <t>SR17062700006257</t>
  </si>
  <si>
    <t>OR17062700118716</t>
  </si>
  <si>
    <t>0053427978</t>
  </si>
  <si>
    <t>1000031463</t>
  </si>
  <si>
    <t>朱蓉</t>
  </si>
  <si>
    <t>SR17062700006264</t>
  </si>
  <si>
    <t>OR17062700118772</t>
  </si>
  <si>
    <t>0053428336</t>
  </si>
  <si>
    <t>1000127331</t>
  </si>
  <si>
    <t>张广才</t>
  </si>
  <si>
    <t>SR17062700006271</t>
  </si>
  <si>
    <t>OR17062700118826</t>
  </si>
  <si>
    <t>0053428539</t>
  </si>
  <si>
    <t>1000127903</t>
  </si>
  <si>
    <t>张爱玲</t>
  </si>
  <si>
    <t>SR17062700006273</t>
  </si>
  <si>
    <t>OR17062700118853</t>
  </si>
  <si>
    <t>0053429041</t>
  </si>
  <si>
    <t>1000127714</t>
  </si>
  <si>
    <t>赵玲怡</t>
  </si>
  <si>
    <t>SR17062700006275</t>
  </si>
  <si>
    <t>OR17062700118903</t>
  </si>
  <si>
    <t>0053432148</t>
  </si>
  <si>
    <t>1000127416</t>
  </si>
  <si>
    <t>李绍芝</t>
  </si>
  <si>
    <t>SR17062700006283</t>
  </si>
  <si>
    <t>OR17062700119136</t>
  </si>
  <si>
    <t>0053433841</t>
  </si>
  <si>
    <t>1000124207</t>
  </si>
  <si>
    <t>代芬芬</t>
  </si>
  <si>
    <t>SR17062700006290</t>
  </si>
  <si>
    <t>OR17062700119235</t>
  </si>
  <si>
    <t>0053436319</t>
  </si>
  <si>
    <t>1000126109</t>
  </si>
  <si>
    <t>李兴顺</t>
  </si>
  <si>
    <t>SR17062700006302</t>
  </si>
  <si>
    <t>OR17062700119375</t>
  </si>
  <si>
    <t>0053437127</t>
  </si>
  <si>
    <t>1000127824</t>
  </si>
  <si>
    <t>高思文</t>
  </si>
  <si>
    <t>SR17062700006306</t>
  </si>
  <si>
    <t>OR17062700119401</t>
  </si>
  <si>
    <t>0053439027</t>
  </si>
  <si>
    <t>1000128563</t>
  </si>
  <si>
    <t>蒋雨辰</t>
  </si>
  <si>
    <t>SR17062700006314</t>
  </si>
  <si>
    <t>OR17062700119458</t>
  </si>
  <si>
    <t>0053441432</t>
  </si>
  <si>
    <t>1000105230</t>
  </si>
  <si>
    <t>李继梁</t>
  </si>
  <si>
    <t>SR17062700006318</t>
  </si>
  <si>
    <t>OR17062700119517</t>
  </si>
  <si>
    <t>0053445287</t>
  </si>
  <si>
    <t>SR17062700006328</t>
  </si>
  <si>
    <t>OR17062700119619</t>
  </si>
  <si>
    <t>0053445502</t>
  </si>
  <si>
    <t>SR17062700006329</t>
  </si>
  <si>
    <t>OR17062700119625</t>
  </si>
  <si>
    <t>0053446251</t>
  </si>
  <si>
    <t>1000123926</t>
  </si>
  <si>
    <t>崔福媛</t>
  </si>
  <si>
    <t>SR17062700006332</t>
  </si>
  <si>
    <t>OR17062700119651</t>
  </si>
  <si>
    <t>0053446269</t>
  </si>
  <si>
    <t>SR17062700006333</t>
  </si>
  <si>
    <t>OR17062700119654</t>
  </si>
  <si>
    <t>0053450790</t>
  </si>
  <si>
    <t>1000041113</t>
  </si>
  <si>
    <t>丁玲</t>
  </si>
  <si>
    <t>SR17062700006362</t>
  </si>
  <si>
    <t>OR17062700119845</t>
  </si>
  <si>
    <t>0053456579</t>
  </si>
  <si>
    <t>5328-2800114300</t>
  </si>
  <si>
    <t>周香</t>
  </si>
  <si>
    <t>SR17062700006380</t>
  </si>
  <si>
    <t>OR17062700119959</t>
  </si>
  <si>
    <t>0053472905</t>
  </si>
  <si>
    <t>1000128923</t>
  </si>
  <si>
    <t>邓方</t>
  </si>
  <si>
    <t>SR17062700006398</t>
  </si>
  <si>
    <t>OR17062700120279</t>
  </si>
  <si>
    <t>0053473111</t>
  </si>
  <si>
    <t>1000046607</t>
  </si>
  <si>
    <t>李孟兰</t>
  </si>
  <si>
    <t>SR17062700006399</t>
  </si>
  <si>
    <t>OR17062700120286</t>
  </si>
  <si>
    <t>0053473972</t>
  </si>
  <si>
    <t>1000056532</t>
  </si>
  <si>
    <t>范婷芳</t>
  </si>
  <si>
    <t>SR17062700006402</t>
  </si>
  <si>
    <t>OR17062700120322</t>
  </si>
  <si>
    <t>0053475769</t>
  </si>
  <si>
    <t>1000089232</t>
  </si>
  <si>
    <t>马高彬</t>
  </si>
  <si>
    <t>SR17062700006408</t>
  </si>
  <si>
    <t>OR17062700120438</t>
  </si>
  <si>
    <t>0053476831</t>
  </si>
  <si>
    <t>1000130077</t>
  </si>
  <si>
    <t>吕玲</t>
  </si>
  <si>
    <t>SR17062700006424</t>
  </si>
  <si>
    <t>OR17062700120570</t>
  </si>
  <si>
    <t>0053477673</t>
  </si>
  <si>
    <t>1000106471</t>
  </si>
  <si>
    <t>王明凤</t>
  </si>
  <si>
    <t>SR17062700006434</t>
  </si>
  <si>
    <t>OR17062700120619</t>
  </si>
  <si>
    <t>0053477965</t>
  </si>
  <si>
    <t>1000124743</t>
  </si>
  <si>
    <t>王成涛</t>
  </si>
  <si>
    <t>SR17062700006438</t>
  </si>
  <si>
    <t>OR17062700120649</t>
  </si>
  <si>
    <t>0053480829</t>
  </si>
  <si>
    <t>1000127757</t>
  </si>
  <si>
    <t>宋明权</t>
  </si>
  <si>
    <t>SR17062700006441</t>
  </si>
  <si>
    <t>OR17062700120706</t>
  </si>
  <si>
    <t>0053481265</t>
  </si>
  <si>
    <t>1000129912</t>
  </si>
  <si>
    <t>刘奇</t>
  </si>
  <si>
    <t>SR17062700006448</t>
  </si>
  <si>
    <t>OR17062700120741</t>
  </si>
  <si>
    <t>0053481894</t>
  </si>
  <si>
    <t>1000019112</t>
  </si>
  <si>
    <t>陈玲芝</t>
  </si>
  <si>
    <t>SR17062700006453</t>
  </si>
  <si>
    <t>OR17062700120784</t>
  </si>
  <si>
    <t>0053482448</t>
  </si>
  <si>
    <t>5328-5280149871</t>
  </si>
  <si>
    <t>白蓉</t>
  </si>
  <si>
    <t>SR17062700006455</t>
  </si>
  <si>
    <t>OR17062700120816</t>
  </si>
  <si>
    <t>0053482907</t>
  </si>
  <si>
    <t>1000106323</t>
  </si>
  <si>
    <t>刘文艳</t>
  </si>
  <si>
    <t>SR17062700006459</t>
  </si>
  <si>
    <t>OR17062700120853</t>
  </si>
  <si>
    <t>0053484103</t>
  </si>
  <si>
    <t>1000129385</t>
  </si>
  <si>
    <t>李建芬</t>
  </si>
  <si>
    <t>SR17062700006469</t>
  </si>
  <si>
    <t>OR17062700120979</t>
  </si>
  <si>
    <t>0053484294</t>
  </si>
  <si>
    <t>1000107802</t>
  </si>
  <si>
    <t>陈明丹</t>
  </si>
  <si>
    <t>SR17062700006471</t>
  </si>
  <si>
    <t>OR17062700120994</t>
  </si>
  <si>
    <t>0053484399</t>
  </si>
  <si>
    <t>1000112252</t>
  </si>
  <si>
    <t>何平</t>
  </si>
  <si>
    <t>SR17062700006473</t>
  </si>
  <si>
    <t>OR17062700121015</t>
  </si>
  <si>
    <t>0053494287</t>
  </si>
  <si>
    <t>1000130408</t>
  </si>
  <si>
    <t>包仙竹</t>
  </si>
  <si>
    <t>SR17062700006475</t>
  </si>
  <si>
    <t>OR17062700121065</t>
  </si>
  <si>
    <t>0053541206</t>
  </si>
  <si>
    <t>1000129667</t>
  </si>
  <si>
    <t>李文凤</t>
  </si>
  <si>
    <t>SR17062700006492</t>
  </si>
  <si>
    <t>OR17062700121235</t>
  </si>
  <si>
    <t>0053541263</t>
  </si>
  <si>
    <t>1000129798</t>
  </si>
  <si>
    <t>赵蒙</t>
  </si>
  <si>
    <t>SR17062700006493</t>
  </si>
  <si>
    <t>OR17062700121239</t>
  </si>
  <si>
    <t>0053541744</t>
  </si>
  <si>
    <t>1000047364</t>
  </si>
  <si>
    <t>林剑</t>
  </si>
  <si>
    <t>SR17062700006497</t>
  </si>
  <si>
    <t>OR17062700121281</t>
  </si>
  <si>
    <t>0053541953</t>
  </si>
  <si>
    <t>1000129942</t>
  </si>
  <si>
    <t>姜学芬</t>
  </si>
  <si>
    <t>SR17062700006499</t>
  </si>
  <si>
    <t>OR17062700121312</t>
  </si>
  <si>
    <t>0053542487</t>
  </si>
  <si>
    <t>1000129592</t>
  </si>
  <si>
    <t>杨祥双</t>
  </si>
  <si>
    <t>SR17062700006503</t>
  </si>
  <si>
    <t>OR17062700121342</t>
  </si>
  <si>
    <t>0053542666</t>
  </si>
  <si>
    <t>1000129888</t>
  </si>
  <si>
    <t>秦海涛</t>
  </si>
  <si>
    <t>SR17062700006504</t>
  </si>
  <si>
    <t>OR17062700121355</t>
  </si>
  <si>
    <t>0053542737</t>
  </si>
  <si>
    <t>1000094572</t>
  </si>
  <si>
    <t>陈建平</t>
  </si>
  <si>
    <t>SR17062700006505</t>
  </si>
  <si>
    <t>OR17062700121368</t>
  </si>
  <si>
    <t>0053542752</t>
  </si>
  <si>
    <t>1000115227</t>
  </si>
  <si>
    <t>杨文梅</t>
  </si>
  <si>
    <t>SR17062700006506</t>
  </si>
  <si>
    <t>OR17062700121370</t>
  </si>
  <si>
    <t>0053543338</t>
  </si>
  <si>
    <t>1000018062</t>
  </si>
  <si>
    <t>张亚</t>
  </si>
  <si>
    <t>SR17062700006508</t>
  </si>
  <si>
    <t>OR17062700121399</t>
  </si>
  <si>
    <t>0053543659</t>
  </si>
  <si>
    <t>1000124818</t>
  </si>
  <si>
    <t>段贵妹</t>
  </si>
  <si>
    <t>SR17062700006518</t>
  </si>
  <si>
    <t>OR17062700121429</t>
  </si>
  <si>
    <t>0053543790</t>
  </si>
  <si>
    <t>1000130589</t>
  </si>
  <si>
    <t>彭玲娜</t>
  </si>
  <si>
    <t>SR17062700006521</t>
  </si>
  <si>
    <t>OR17062700121439</t>
  </si>
  <si>
    <t>0053543948</t>
  </si>
  <si>
    <t>1000032526</t>
  </si>
  <si>
    <t>蔡元刚</t>
  </si>
  <si>
    <t>SR17062700006524</t>
  </si>
  <si>
    <t>OR17062700121448</t>
  </si>
  <si>
    <t>0053547134</t>
  </si>
  <si>
    <t>1000116275</t>
  </si>
  <si>
    <t>曾习兰</t>
  </si>
  <si>
    <t>SR17062700006554</t>
  </si>
  <si>
    <t>OR17062700121652</t>
  </si>
  <si>
    <t>0053559594</t>
  </si>
  <si>
    <t>1000120341</t>
  </si>
  <si>
    <t>段俊丞</t>
  </si>
  <si>
    <t>SR17062800006582</t>
  </si>
  <si>
    <t>OR17062800122920</t>
  </si>
  <si>
    <t>0053562768</t>
  </si>
  <si>
    <t>5326-2624005618</t>
  </si>
  <si>
    <t>李桂兰</t>
  </si>
  <si>
    <t>SR17062800006597</t>
  </si>
  <si>
    <t>OR17062800123269</t>
  </si>
  <si>
    <t>0053563645</t>
  </si>
  <si>
    <t>0112161226</t>
  </si>
  <si>
    <t>杨正葵</t>
  </si>
  <si>
    <t>SR17062800006605</t>
  </si>
  <si>
    <t>OR17062800123390</t>
  </si>
  <si>
    <t>0053565143</t>
  </si>
  <si>
    <t>1000122749</t>
  </si>
  <si>
    <t>黄初将</t>
  </si>
  <si>
    <t>SR17062800006607</t>
  </si>
  <si>
    <t>OR17062800123492</t>
  </si>
  <si>
    <t>0053565352</t>
  </si>
  <si>
    <t>1000132139</t>
  </si>
  <si>
    <t>穆风云</t>
  </si>
  <si>
    <t>SR17062800006609</t>
  </si>
  <si>
    <t>OR17062800123507</t>
  </si>
  <si>
    <t>0053566773</t>
  </si>
  <si>
    <t>1000129140</t>
  </si>
  <si>
    <t>杨清菊</t>
  </si>
  <si>
    <t>SR17062800006613</t>
  </si>
  <si>
    <t>OR17062800123610</t>
  </si>
  <si>
    <t>0053567401</t>
  </si>
  <si>
    <t>1000109702</t>
  </si>
  <si>
    <t>赵仕冬</t>
  </si>
  <si>
    <t>SR17062800006616</t>
  </si>
  <si>
    <t>OR17062800123720</t>
  </si>
  <si>
    <t>0053567451</t>
  </si>
  <si>
    <t>1000130977</t>
  </si>
  <si>
    <t>周维</t>
  </si>
  <si>
    <t>SR17062800006618</t>
  </si>
  <si>
    <t>OR17062800123740</t>
  </si>
  <si>
    <t>0053567855</t>
  </si>
  <si>
    <t>1000112480</t>
  </si>
  <si>
    <t>郭仕芬</t>
  </si>
  <si>
    <t>SR17062800006620</t>
  </si>
  <si>
    <t>OR17062800123796</t>
  </si>
  <si>
    <t>0053567916</t>
  </si>
  <si>
    <t>1000113768</t>
  </si>
  <si>
    <t>倪卫国</t>
  </si>
  <si>
    <t>SR17062800006621</t>
  </si>
  <si>
    <t>OR17062800123807</t>
  </si>
  <si>
    <t>0053567953</t>
  </si>
  <si>
    <t>1000131498</t>
  </si>
  <si>
    <t>曹艳芬</t>
  </si>
  <si>
    <t>SR17062800006623</t>
  </si>
  <si>
    <t>OR17062800123814</t>
  </si>
  <si>
    <t>0053569026</t>
  </si>
  <si>
    <t>1000110925</t>
  </si>
  <si>
    <t>耿明珠</t>
  </si>
  <si>
    <t>SR17062800006626</t>
  </si>
  <si>
    <t>OR17062800123879</t>
  </si>
  <si>
    <t>0053569887</t>
  </si>
  <si>
    <t>SR17062800006632</t>
  </si>
  <si>
    <t>OR17062800123945</t>
  </si>
  <si>
    <t>0053571349</t>
  </si>
  <si>
    <t>1000087143</t>
  </si>
  <si>
    <t>熊国秀</t>
  </si>
  <si>
    <t>SR17062800006641</t>
  </si>
  <si>
    <t>OR17062800124093</t>
  </si>
  <si>
    <t>0053571791</t>
  </si>
  <si>
    <t>1000108547</t>
  </si>
  <si>
    <t>李顺珍</t>
  </si>
  <si>
    <t>SR17062800006653</t>
  </si>
  <si>
    <t>OR17062800124180</t>
  </si>
  <si>
    <t>0053572024</t>
  </si>
  <si>
    <t>1000126122</t>
  </si>
  <si>
    <t>毛菊珍</t>
  </si>
  <si>
    <t>SR17062800006657</t>
  </si>
  <si>
    <t>OR17062800124233</t>
  </si>
  <si>
    <t>0053572057</t>
  </si>
  <si>
    <t>1000131518</t>
  </si>
  <si>
    <t>李正坤</t>
  </si>
  <si>
    <t>SR17062800006658</t>
  </si>
  <si>
    <t>OR17062800124235</t>
  </si>
  <si>
    <t>0053572227</t>
  </si>
  <si>
    <t>1000091951</t>
  </si>
  <si>
    <t>章瑛华</t>
  </si>
  <si>
    <t>SR17062800006662</t>
  </si>
  <si>
    <t>OR17062800124250</t>
  </si>
  <si>
    <t>0053572535</t>
  </si>
  <si>
    <t>1000131162</t>
  </si>
  <si>
    <t>杨树军</t>
  </si>
  <si>
    <t>SR17062800006666</t>
  </si>
  <si>
    <t>OR17062800124276</t>
  </si>
  <si>
    <t>0053572670</t>
  </si>
  <si>
    <t>1000130792</t>
  </si>
  <si>
    <t>曹树哲</t>
  </si>
  <si>
    <t>SR17062800006669</t>
  </si>
  <si>
    <t>OR17062800124292</t>
  </si>
  <si>
    <t>0053573056</t>
  </si>
  <si>
    <t>1000127288</t>
  </si>
  <si>
    <t>郑梅</t>
  </si>
  <si>
    <t>SR17062800006672</t>
  </si>
  <si>
    <t>OR17062800124329</t>
  </si>
  <si>
    <t>0053574210</t>
  </si>
  <si>
    <t>1000131177</t>
  </si>
  <si>
    <t>文桂琼</t>
  </si>
  <si>
    <t>SR17062800006684</t>
  </si>
  <si>
    <t>OR17062800124456</t>
  </si>
  <si>
    <t>0053574341</t>
  </si>
  <si>
    <t>1000120771</t>
  </si>
  <si>
    <t>杨兆惠</t>
  </si>
  <si>
    <t>SR17062800006685</t>
  </si>
  <si>
    <t>OR17062800124463</t>
  </si>
  <si>
    <t>0053574362</t>
  </si>
  <si>
    <t>1000120782</t>
  </si>
  <si>
    <t>李加民</t>
  </si>
  <si>
    <t>SR17062800006686</t>
  </si>
  <si>
    <t>OR17062800124468</t>
  </si>
  <si>
    <t>0053575391</t>
  </si>
  <si>
    <t>1000101889</t>
  </si>
  <si>
    <t>李莉</t>
  </si>
  <si>
    <t>SR17062800006691</t>
  </si>
  <si>
    <t>OR17062800124523</t>
  </si>
  <si>
    <t>0053575998</t>
  </si>
  <si>
    <t>1000100566</t>
  </si>
  <si>
    <t>秦燕</t>
  </si>
  <si>
    <t>SR17062800006692</t>
  </si>
  <si>
    <t>OR17062800124537</t>
  </si>
  <si>
    <t>0053576032</t>
  </si>
  <si>
    <t>1000131130</t>
  </si>
  <si>
    <t>严淑平</t>
  </si>
  <si>
    <t>SR17062800006693</t>
  </si>
  <si>
    <t>OR17062800124540</t>
  </si>
  <si>
    <t>0053577465</t>
  </si>
  <si>
    <t>1000076437</t>
  </si>
  <si>
    <t>朱亚</t>
  </si>
  <si>
    <t>SR17062800006700</t>
  </si>
  <si>
    <t>OR17062800124607</t>
  </si>
  <si>
    <t>0053577700</t>
  </si>
  <si>
    <t>0111262426</t>
  </si>
  <si>
    <t>李清蕊</t>
  </si>
  <si>
    <t>SR17062800006701</t>
  </si>
  <si>
    <t>OR17062800124626</t>
  </si>
  <si>
    <t>0053577912</t>
  </si>
  <si>
    <t>1000107506</t>
  </si>
  <si>
    <t>阮冬琴</t>
  </si>
  <si>
    <t>SR17062800006702</t>
  </si>
  <si>
    <t>OR17062800124635</t>
  </si>
  <si>
    <t>0053577949</t>
  </si>
  <si>
    <t>SR17062800006703</t>
  </si>
  <si>
    <t>OR17062800124638</t>
  </si>
  <si>
    <t>0053578124</t>
  </si>
  <si>
    <t>1000079044</t>
  </si>
  <si>
    <t>王小燕</t>
  </si>
  <si>
    <t>SR17062800006705</t>
  </si>
  <si>
    <t>OR17062800124655</t>
  </si>
  <si>
    <t>0053578370</t>
  </si>
  <si>
    <t>1000128194</t>
  </si>
  <si>
    <t>巫从容</t>
  </si>
  <si>
    <t>SR17062800006707</t>
  </si>
  <si>
    <t>OR17062800124667</t>
  </si>
  <si>
    <t>0053578632</t>
  </si>
  <si>
    <t>SR17062800006710</t>
  </si>
  <si>
    <t>OR17062800124679</t>
  </si>
  <si>
    <t>0053579066</t>
  </si>
  <si>
    <t>1000020840</t>
  </si>
  <si>
    <t>曾小燕</t>
  </si>
  <si>
    <t>SR17062800006713</t>
  </si>
  <si>
    <t>OR17062800124693</t>
  </si>
  <si>
    <t>0053579133</t>
  </si>
  <si>
    <t>1000122460</t>
  </si>
  <si>
    <t>陈以琼</t>
  </si>
  <si>
    <t>SR17062800006715</t>
  </si>
  <si>
    <t>OR17062800124700</t>
  </si>
  <si>
    <t>0053579155</t>
  </si>
  <si>
    <t>SR17062800006716</t>
  </si>
  <si>
    <t>OR17062800124701</t>
  </si>
  <si>
    <t>0053579165</t>
  </si>
  <si>
    <t>SR17062800006719</t>
  </si>
  <si>
    <t>OR17062800124706</t>
  </si>
  <si>
    <t>0053579217</t>
  </si>
  <si>
    <t>1000122391</t>
  </si>
  <si>
    <t>杨明沙</t>
  </si>
  <si>
    <t>SR17062800006720</t>
  </si>
  <si>
    <t>OR17062800124711</t>
  </si>
  <si>
    <t>0053579351</t>
  </si>
  <si>
    <t>1000007776</t>
  </si>
  <si>
    <t>崔鸿雁</t>
  </si>
  <si>
    <t>SR17062800006721</t>
  </si>
  <si>
    <t>OR17062800124717</t>
  </si>
  <si>
    <t>0053579762</t>
  </si>
  <si>
    <t>1000132764</t>
  </si>
  <si>
    <t>刘子峰</t>
  </si>
  <si>
    <t>SR17062800006724</t>
  </si>
  <si>
    <t>OR17062800124749</t>
  </si>
  <si>
    <t>0053579846</t>
  </si>
  <si>
    <t>5015576297</t>
  </si>
  <si>
    <t>王如成</t>
  </si>
  <si>
    <t>SR17062800006726</t>
  </si>
  <si>
    <t>OR17062800124758</t>
  </si>
  <si>
    <t>0053580339</t>
  </si>
  <si>
    <t>0103243168</t>
  </si>
  <si>
    <t>左莉婷</t>
  </si>
  <si>
    <t>SR17062800006732</t>
  </si>
  <si>
    <t>OR17062800124802</t>
  </si>
  <si>
    <t>0053583006</t>
  </si>
  <si>
    <t>SR17062800006744</t>
  </si>
  <si>
    <t>OR17062800124964</t>
  </si>
  <si>
    <t>0053584838</t>
  </si>
  <si>
    <t>1000083575</t>
  </si>
  <si>
    <t>李翠林</t>
  </si>
  <si>
    <t>SR17062800006753</t>
  </si>
  <si>
    <t>OR17062800125122</t>
  </si>
  <si>
    <t>0053586066</t>
  </si>
  <si>
    <t>1000132028</t>
  </si>
  <si>
    <t>邓才洪</t>
  </si>
  <si>
    <t>SR17062800006754</t>
  </si>
  <si>
    <t>OR17062800125160</t>
  </si>
  <si>
    <t>0053586298</t>
  </si>
  <si>
    <t>1000126165</t>
  </si>
  <si>
    <t>黄世飞</t>
  </si>
  <si>
    <t>SR17062800006756</t>
  </si>
  <si>
    <t>OR17062800125212</t>
  </si>
  <si>
    <t>0053586694</t>
  </si>
  <si>
    <t>1000123715</t>
  </si>
  <si>
    <t>王映</t>
  </si>
  <si>
    <t>SR17062800006757</t>
  </si>
  <si>
    <t>OR17062800125252</t>
  </si>
  <si>
    <t>0053590336</t>
  </si>
  <si>
    <t>5306-0627019804</t>
  </si>
  <si>
    <t>张孟科</t>
  </si>
  <si>
    <t>SR17062800006774</t>
  </si>
  <si>
    <t>OR17062800125525</t>
  </si>
  <si>
    <t>0053592632</t>
  </si>
  <si>
    <t>1000111448</t>
  </si>
  <si>
    <t>李兰</t>
  </si>
  <si>
    <t>SR17062800006795</t>
  </si>
  <si>
    <t>OR17062800125673</t>
  </si>
  <si>
    <t>0053596561</t>
  </si>
  <si>
    <t>1000112883</t>
  </si>
  <si>
    <t>赵树明</t>
  </si>
  <si>
    <t>SR17062800006797</t>
  </si>
  <si>
    <t>OR17062800125690</t>
  </si>
  <si>
    <t>0053597536</t>
  </si>
  <si>
    <t>1000131612</t>
  </si>
  <si>
    <t>刀新艳</t>
  </si>
  <si>
    <t>SR17062800006806</t>
  </si>
  <si>
    <t>OR17062800125732</t>
  </si>
  <si>
    <t>0053597958</t>
  </si>
  <si>
    <t>1000131831</t>
  </si>
  <si>
    <t>黄敏</t>
  </si>
  <si>
    <t>SR17062800006811</t>
  </si>
  <si>
    <t>OR17062800125750</t>
  </si>
  <si>
    <t>0053599020</t>
  </si>
  <si>
    <t>1000097557</t>
  </si>
  <si>
    <t>杨舒娴</t>
  </si>
  <si>
    <t>SR17062800006818</t>
  </si>
  <si>
    <t>OR17062800125786</t>
  </si>
  <si>
    <t>0053600306</t>
  </si>
  <si>
    <t>1000040735</t>
  </si>
  <si>
    <t>杨恩艳</t>
  </si>
  <si>
    <t>SR17062800006825</t>
  </si>
  <si>
    <t>OR17062800125837</t>
  </si>
  <si>
    <t>0053600611</t>
  </si>
  <si>
    <t>1000097548</t>
  </si>
  <si>
    <t>何春</t>
  </si>
  <si>
    <t>SR17062800006826</t>
  </si>
  <si>
    <t>OR17062800125844</t>
  </si>
  <si>
    <t>0053600797</t>
  </si>
  <si>
    <t>SR17062800006828</t>
  </si>
  <si>
    <t>OR17062800125851</t>
  </si>
  <si>
    <t>0053600780</t>
  </si>
  <si>
    <t>1000012778</t>
  </si>
  <si>
    <t>杨颖</t>
  </si>
  <si>
    <t>SR17062800006827</t>
  </si>
  <si>
    <t>OR17062800125849</t>
  </si>
  <si>
    <t>0053601206</t>
  </si>
  <si>
    <t>1000130838</t>
  </si>
  <si>
    <t>赵丽</t>
  </si>
  <si>
    <t>SR17062800006829</t>
  </si>
  <si>
    <t>OR17062800125861</t>
  </si>
  <si>
    <t>0053601804</t>
  </si>
  <si>
    <t>1000128824</t>
  </si>
  <si>
    <t>卢云霞</t>
  </si>
  <si>
    <t>SR17062800006832</t>
  </si>
  <si>
    <t>OR17062800125884</t>
  </si>
  <si>
    <t>0053601924</t>
  </si>
  <si>
    <t>SR17062800006834</t>
  </si>
  <si>
    <t>OR17062800125892</t>
  </si>
  <si>
    <t>0053602897</t>
  </si>
  <si>
    <t>1000116844</t>
  </si>
  <si>
    <t>邵芳芳</t>
  </si>
  <si>
    <t>SR17062800006841</t>
  </si>
  <si>
    <t>OR17062800125935</t>
  </si>
  <si>
    <t>0053603259</t>
  </si>
  <si>
    <t>1000085252</t>
  </si>
  <si>
    <t>徐会云</t>
  </si>
  <si>
    <t>SR17062800006844</t>
  </si>
  <si>
    <t>OR17062800125967</t>
  </si>
  <si>
    <t>0053604463</t>
  </si>
  <si>
    <t>1000120039</t>
  </si>
  <si>
    <t>杨宇红</t>
  </si>
  <si>
    <t>SR17062800006853</t>
  </si>
  <si>
    <t>OR17062800126047</t>
  </si>
  <si>
    <t>0053605065</t>
  </si>
  <si>
    <t>5330-3024020974</t>
  </si>
  <si>
    <t>李玮超</t>
  </si>
  <si>
    <t>SR17062800006859</t>
  </si>
  <si>
    <t>OR17062800126090</t>
  </si>
  <si>
    <t>0053607950</t>
  </si>
  <si>
    <t>1000134121</t>
  </si>
  <si>
    <t>李娅娟</t>
  </si>
  <si>
    <t>SR17062800006862</t>
  </si>
  <si>
    <t>OR17062800126105</t>
  </si>
  <si>
    <t>0053609656</t>
  </si>
  <si>
    <t>0122037781</t>
  </si>
  <si>
    <t>张名飞</t>
  </si>
  <si>
    <t>SR17062800006864</t>
  </si>
  <si>
    <t>OR17062800126115</t>
  </si>
  <si>
    <t>0053612143</t>
  </si>
  <si>
    <t>1000133926</t>
  </si>
  <si>
    <t>角有琳</t>
  </si>
  <si>
    <t>SR17062800006866</t>
  </si>
  <si>
    <t>OR17062800126126</t>
  </si>
  <si>
    <t>0053618839</t>
  </si>
  <si>
    <t>1000130546</t>
  </si>
  <si>
    <t>王花芬</t>
  </si>
  <si>
    <t>SR17062800006867</t>
  </si>
  <si>
    <t>OR17062800126150</t>
  </si>
  <si>
    <t>0053632349</t>
  </si>
  <si>
    <t>0103142650</t>
  </si>
  <si>
    <t>施薇佳</t>
  </si>
  <si>
    <t>SR17062800006877</t>
  </si>
  <si>
    <t>OR17062800126198</t>
  </si>
  <si>
    <t>0053643841</t>
  </si>
  <si>
    <t>0103352021</t>
  </si>
  <si>
    <t>李彩萍</t>
  </si>
  <si>
    <t>SR17062800006882</t>
  </si>
  <si>
    <t>OR17062800126233</t>
  </si>
  <si>
    <t>0053646695</t>
  </si>
  <si>
    <t>1000133948</t>
  </si>
  <si>
    <t>杨忠菊</t>
  </si>
  <si>
    <t>SR17062800006892</t>
  </si>
  <si>
    <t>OR17062800126277</t>
  </si>
  <si>
    <t>0053647169</t>
  </si>
  <si>
    <t>1000134141</t>
  </si>
  <si>
    <t>黄亚茹</t>
  </si>
  <si>
    <t>SR17062800006899</t>
  </si>
  <si>
    <t>OR17062800126329</t>
  </si>
  <si>
    <t>0053647276</t>
  </si>
  <si>
    <t>1000131108</t>
  </si>
  <si>
    <t>郑兰</t>
  </si>
  <si>
    <t>SR17062800006901</t>
  </si>
  <si>
    <t>OR17062800126341</t>
  </si>
  <si>
    <t>0053648425</t>
  </si>
  <si>
    <t>SR17062800006917</t>
  </si>
  <si>
    <t>OR17062800126452</t>
  </si>
  <si>
    <t>0053648434</t>
  </si>
  <si>
    <t>1000132890</t>
  </si>
  <si>
    <t>陆海兵</t>
  </si>
  <si>
    <t>SR17062800006918</t>
  </si>
  <si>
    <t>OR17062800126453</t>
  </si>
  <si>
    <t>0053649176</t>
  </si>
  <si>
    <t>0111207848</t>
  </si>
  <si>
    <t>段晓霞</t>
  </si>
  <si>
    <t>SR17062800006927</t>
  </si>
  <si>
    <t>OR17062800126490</t>
  </si>
  <si>
    <t>0053649362</t>
  </si>
  <si>
    <t>1000108368</t>
  </si>
  <si>
    <t>道先玲</t>
  </si>
  <si>
    <t>SR17062800006928</t>
  </si>
  <si>
    <t>OR17062800126499</t>
  </si>
  <si>
    <t>0053649981</t>
  </si>
  <si>
    <t>1000122443</t>
  </si>
  <si>
    <t>任彩芳</t>
  </si>
  <si>
    <t>SR17062800006934</t>
  </si>
  <si>
    <t>OR17062800126544</t>
  </si>
  <si>
    <t>0053650233</t>
  </si>
  <si>
    <t>1000126345</t>
  </si>
  <si>
    <t>晋竞</t>
  </si>
  <si>
    <t>SR17062800006936</t>
  </si>
  <si>
    <t>OR17062800126562</t>
  </si>
  <si>
    <t>0053650447</t>
  </si>
  <si>
    <t>1000134304</t>
  </si>
  <si>
    <t>王秋雪</t>
  </si>
  <si>
    <t>SR17062800006939</t>
  </si>
  <si>
    <t>OR17062800126582</t>
  </si>
  <si>
    <t>0053650948</t>
  </si>
  <si>
    <t>1000134263</t>
  </si>
  <si>
    <t>刘艾</t>
  </si>
  <si>
    <t>SR17062800006943</t>
  </si>
  <si>
    <t>OR17062800126611</t>
  </si>
  <si>
    <t>0053651954</t>
  </si>
  <si>
    <t>1000123259</t>
  </si>
  <si>
    <t>丁宇</t>
  </si>
  <si>
    <t>SR17062800006945</t>
  </si>
  <si>
    <t>OR17062800126630</t>
  </si>
  <si>
    <t>0053653000</t>
  </si>
  <si>
    <t>1000110642</t>
  </si>
  <si>
    <t>张汝萍</t>
  </si>
  <si>
    <t>SR17062800006949</t>
  </si>
  <si>
    <t>OR17062800126640</t>
  </si>
  <si>
    <t>0053666291</t>
  </si>
  <si>
    <t>1000134763</t>
  </si>
  <si>
    <t>冯玲</t>
  </si>
  <si>
    <t>SR17062900006961</t>
  </si>
  <si>
    <t>OR17062900127003</t>
  </si>
  <si>
    <t>0053666939</t>
  </si>
  <si>
    <t>1000131934</t>
  </si>
  <si>
    <t>潘英</t>
  </si>
  <si>
    <t>SR17062900006963</t>
  </si>
  <si>
    <t>OR17062900127220</t>
  </si>
  <si>
    <t>0053667088</t>
  </si>
  <si>
    <t>1000131727</t>
  </si>
  <si>
    <t>白当双</t>
  </si>
  <si>
    <t>SR17062900006965</t>
  </si>
  <si>
    <t>OR17062900127287</t>
  </si>
  <si>
    <t>0053667586</t>
  </si>
  <si>
    <t>1000135097</t>
  </si>
  <si>
    <t>李建军</t>
  </si>
  <si>
    <t>SR17062900006969</t>
  </si>
  <si>
    <t>OR17062900127415</t>
  </si>
  <si>
    <t>0053668211</t>
  </si>
  <si>
    <t>1000134958</t>
  </si>
  <si>
    <t>康山凯</t>
  </si>
  <si>
    <t>SR17062900006973</t>
  </si>
  <si>
    <t>OR17062900127540</t>
  </si>
  <si>
    <t>0053670040</t>
  </si>
  <si>
    <t>1000129976</t>
  </si>
  <si>
    <t>黄章丽</t>
  </si>
  <si>
    <t>SR17062900006982</t>
  </si>
  <si>
    <t>OR17062900127797</t>
  </si>
  <si>
    <t>0053670671</t>
  </si>
  <si>
    <t>5011349650</t>
  </si>
  <si>
    <t>冉洁</t>
  </si>
  <si>
    <t>SR17062900006984</t>
  </si>
  <si>
    <t>OR17062900127849</t>
  </si>
  <si>
    <t>0053673668</t>
  </si>
  <si>
    <t>1000114644</t>
  </si>
  <si>
    <t>缪美珍</t>
  </si>
  <si>
    <t>SR17062900006989</t>
  </si>
  <si>
    <t>OR17062900128006</t>
  </si>
  <si>
    <t>0053673863</t>
  </si>
  <si>
    <t>5010198768</t>
  </si>
  <si>
    <t>代宇涛</t>
  </si>
  <si>
    <t>SR17062900006991</t>
  </si>
  <si>
    <t>OR17062900128028</t>
  </si>
  <si>
    <t>0053674093</t>
  </si>
  <si>
    <t>1000135522</t>
  </si>
  <si>
    <t>鲁绍明</t>
  </si>
  <si>
    <t>SR17062900006992</t>
  </si>
  <si>
    <t>OR17062900128047</t>
  </si>
  <si>
    <t>0053674188</t>
  </si>
  <si>
    <t>1000125405</t>
  </si>
  <si>
    <t>刘礼兰</t>
  </si>
  <si>
    <t>SR17062900006994</t>
  </si>
  <si>
    <t>OR17062900128060</t>
  </si>
  <si>
    <t>0053675522</t>
  </si>
  <si>
    <t>1000064060</t>
  </si>
  <si>
    <t>赵柠</t>
  </si>
  <si>
    <t>SR17062900006998</t>
  </si>
  <si>
    <t>OR17062900128165</t>
  </si>
  <si>
    <t>0053676601</t>
  </si>
  <si>
    <t>1000135616</t>
  </si>
  <si>
    <t>杜正红</t>
  </si>
  <si>
    <t>SR17062900007005</t>
  </si>
  <si>
    <t>OR17062900128247</t>
  </si>
  <si>
    <t>0053677130</t>
  </si>
  <si>
    <t>1000076339</t>
  </si>
  <si>
    <t>毕加丽</t>
  </si>
  <si>
    <t>SR17062900007007</t>
  </si>
  <si>
    <t>OR17062900128285</t>
  </si>
  <si>
    <t>0053677158</t>
  </si>
  <si>
    <t>SR17062900007008</t>
  </si>
  <si>
    <t>OR17062900128287</t>
  </si>
  <si>
    <t>0053683296</t>
  </si>
  <si>
    <t>1000129570</t>
  </si>
  <si>
    <t>李群莲</t>
  </si>
  <si>
    <t>SR17062900007029</t>
  </si>
  <si>
    <t>OR17062900128555</t>
  </si>
  <si>
    <t>0053683158</t>
  </si>
  <si>
    <t>1000135814</t>
  </si>
  <si>
    <t>吴婷</t>
  </si>
  <si>
    <t>SR17062900007028</t>
  </si>
  <si>
    <t>OR17062900128554</t>
  </si>
  <si>
    <t>0053683551</t>
  </si>
  <si>
    <t>1000134803</t>
  </si>
  <si>
    <t>丁瑜</t>
  </si>
  <si>
    <t>SR17062900007030</t>
  </si>
  <si>
    <t>OR17062900128562</t>
  </si>
  <si>
    <t>0053685331</t>
  </si>
  <si>
    <t>1000108834</t>
  </si>
  <si>
    <t>胡泽蓉</t>
  </si>
  <si>
    <t>SR17062900007035</t>
  </si>
  <si>
    <t>OR17062900128623</t>
  </si>
  <si>
    <t>0053686366</t>
  </si>
  <si>
    <t>1000134843</t>
  </si>
  <si>
    <t>庄家槽</t>
  </si>
  <si>
    <t>SR17062900007045</t>
  </si>
  <si>
    <t>OR17062900128673</t>
  </si>
  <si>
    <t>0053687898</t>
  </si>
  <si>
    <t>1000134883</t>
  </si>
  <si>
    <t>李茜</t>
  </si>
  <si>
    <t>SR17062900007056</t>
  </si>
  <si>
    <t>OR17062900128779</t>
  </si>
  <si>
    <t>0053688860</t>
  </si>
  <si>
    <t>0154033487</t>
  </si>
  <si>
    <t>王春良</t>
  </si>
  <si>
    <t>SR17062900007062</t>
  </si>
  <si>
    <t>OR17062900128840</t>
  </si>
  <si>
    <t>0053689218</t>
  </si>
  <si>
    <t>1000079830</t>
  </si>
  <si>
    <t>何锦玲</t>
  </si>
  <si>
    <t>SR17062900007064</t>
  </si>
  <si>
    <t>OR17062900128860</t>
  </si>
  <si>
    <t>0053689540</t>
  </si>
  <si>
    <t>0112175244</t>
  </si>
  <si>
    <t>李明渊</t>
  </si>
  <si>
    <t>SR17062900007066</t>
  </si>
  <si>
    <t>OR17062900128890</t>
  </si>
  <si>
    <t>0053690017</t>
  </si>
  <si>
    <t>1000135997</t>
  </si>
  <si>
    <t>王鹏</t>
  </si>
  <si>
    <t>SR17062900007070</t>
  </si>
  <si>
    <t>OR17062900128918</t>
  </si>
  <si>
    <t>0053691880</t>
  </si>
  <si>
    <t>1000135010</t>
  </si>
  <si>
    <t>赵鑫</t>
  </si>
  <si>
    <t>SR17062900007083</t>
  </si>
  <si>
    <t>OR17062900129003</t>
  </si>
  <si>
    <t>0053692316</t>
  </si>
  <si>
    <t>1000073314</t>
  </si>
  <si>
    <t>何丹</t>
  </si>
  <si>
    <t>SR17062900007085</t>
  </si>
  <si>
    <t>OR17062900129031</t>
  </si>
  <si>
    <t>0053692659</t>
  </si>
  <si>
    <t>1000136150</t>
  </si>
  <si>
    <t>何燕</t>
  </si>
  <si>
    <t>SR17062900007088</t>
  </si>
  <si>
    <t>OR17062900129057</t>
  </si>
  <si>
    <t>0053693077</t>
  </si>
  <si>
    <t>1000120448</t>
  </si>
  <si>
    <t>李雪</t>
  </si>
  <si>
    <t>SR17062900007093</t>
  </si>
  <si>
    <t>OR17062900129073</t>
  </si>
  <si>
    <t>0053695194</t>
  </si>
  <si>
    <t>1000135614</t>
  </si>
  <si>
    <t>尚凤仙</t>
  </si>
  <si>
    <t>SR17062900007104</t>
  </si>
  <si>
    <t>OR17062900129144</t>
  </si>
  <si>
    <t>0053695594</t>
  </si>
  <si>
    <t>1000098566</t>
  </si>
  <si>
    <t>胡晖</t>
  </si>
  <si>
    <t>SR17062900007108</t>
  </si>
  <si>
    <t>OR17062900129172</t>
  </si>
  <si>
    <t>0053695750</t>
  </si>
  <si>
    <t>1000134985</t>
  </si>
  <si>
    <t>俸欣怡</t>
  </si>
  <si>
    <t>SR17062900007109</t>
  </si>
  <si>
    <t>OR17062900129176</t>
  </si>
  <si>
    <t>0053697032</t>
  </si>
  <si>
    <t>SR17062900007113</t>
  </si>
  <si>
    <t>OR17062900129209</t>
  </si>
  <si>
    <t>0053698293</t>
  </si>
  <si>
    <t>1000130662</t>
  </si>
  <si>
    <t>陈洪波</t>
  </si>
  <si>
    <t>SR17062900007117</t>
  </si>
  <si>
    <t>OR17062900129252</t>
  </si>
  <si>
    <t>0053698436</t>
  </si>
  <si>
    <t>1000125923</t>
  </si>
  <si>
    <t>娄佳俊</t>
  </si>
  <si>
    <t>SR17062900007121</t>
  </si>
  <si>
    <t>OR17062900129257</t>
  </si>
  <si>
    <t>0053703959</t>
  </si>
  <si>
    <t>SR17062900007129</t>
  </si>
  <si>
    <t>OR17062900129362</t>
  </si>
  <si>
    <t>0053707806</t>
  </si>
  <si>
    <t>1000115354</t>
  </si>
  <si>
    <t>罗井勇</t>
  </si>
  <si>
    <t>SR17062900007142</t>
  </si>
  <si>
    <t>OR17062900129525</t>
  </si>
  <si>
    <t>0053708033</t>
  </si>
  <si>
    <t>1000020194</t>
  </si>
  <si>
    <t>张月</t>
  </si>
  <si>
    <t>SR17062900007144</t>
  </si>
  <si>
    <t>OR17062900129539</t>
  </si>
  <si>
    <t>0053708238</t>
  </si>
  <si>
    <t>1000076658</t>
  </si>
  <si>
    <t>徐翠</t>
  </si>
  <si>
    <t>SR17062900007145</t>
  </si>
  <si>
    <t>OR17062900129563</t>
  </si>
  <si>
    <t>0053708485</t>
  </si>
  <si>
    <t>1000106264</t>
  </si>
  <si>
    <t>杜泽花</t>
  </si>
  <si>
    <t>SR17062900007146</t>
  </si>
  <si>
    <t>OR17062900129581</t>
  </si>
  <si>
    <t>0053709245</t>
  </si>
  <si>
    <t>1000136605</t>
  </si>
  <si>
    <t>周成丽</t>
  </si>
  <si>
    <t>SR17062900007149</t>
  </si>
  <si>
    <t>OR17062900129617</t>
  </si>
  <si>
    <t>0053710117</t>
  </si>
  <si>
    <t>1000129897</t>
  </si>
  <si>
    <t>王金云</t>
  </si>
  <si>
    <t>SR17062900007152</t>
  </si>
  <si>
    <t>OR17062900129665</t>
  </si>
  <si>
    <t>0053710388</t>
  </si>
  <si>
    <t>0112055014</t>
  </si>
  <si>
    <t>陈锁焕</t>
  </si>
  <si>
    <t>SR17062900007154</t>
  </si>
  <si>
    <t>OR17062900129690</t>
  </si>
  <si>
    <t>0053712029</t>
  </si>
  <si>
    <t>1000131671</t>
  </si>
  <si>
    <t>李永梅</t>
  </si>
  <si>
    <t>SR17062900007159</t>
  </si>
  <si>
    <t>OR17062900129789</t>
  </si>
  <si>
    <t>0053712589</t>
  </si>
  <si>
    <t>1000131360</t>
  </si>
  <si>
    <t>黄梅</t>
  </si>
  <si>
    <t>SR17062900007160</t>
  </si>
  <si>
    <t>OR17062900129820</t>
  </si>
  <si>
    <t>0053713900</t>
  </si>
  <si>
    <t>1000136682</t>
  </si>
  <si>
    <t>徐丽莉</t>
  </si>
  <si>
    <t>SR17062900007163</t>
  </si>
  <si>
    <t>OR17062900129856</t>
  </si>
  <si>
    <t>0053714197</t>
  </si>
  <si>
    <t>1000108256</t>
  </si>
  <si>
    <t>杨小龙</t>
  </si>
  <si>
    <t>SR17062900007165</t>
  </si>
  <si>
    <t>OR17062900129868</t>
  </si>
  <si>
    <t>0053714806</t>
  </si>
  <si>
    <t>1000136753</t>
  </si>
  <si>
    <t>陈加桂</t>
  </si>
  <si>
    <t>SR17062900007167</t>
  </si>
  <si>
    <t>OR17062900129888</t>
  </si>
  <si>
    <t>0053720642</t>
  </si>
  <si>
    <t>1000127718</t>
  </si>
  <si>
    <t>陈文娟</t>
  </si>
  <si>
    <t>SR17062900007170</t>
  </si>
  <si>
    <t>OR17062900129935</t>
  </si>
  <si>
    <t>0053721223</t>
  </si>
  <si>
    <t>1000122705</t>
  </si>
  <si>
    <t>尹敏军</t>
  </si>
  <si>
    <t>SR17062900007172</t>
  </si>
  <si>
    <t>OR17062900129957</t>
  </si>
  <si>
    <t>0053721288</t>
  </si>
  <si>
    <t>1000020104</t>
  </si>
  <si>
    <t>程思文</t>
  </si>
  <si>
    <t>SR17062900007173</t>
  </si>
  <si>
    <t>OR17062900129965</t>
  </si>
  <si>
    <t>0053721325</t>
  </si>
  <si>
    <t>1000095205</t>
  </si>
  <si>
    <t>李丽花</t>
  </si>
  <si>
    <t>SR17062900007174</t>
  </si>
  <si>
    <t>OR17062900129968</t>
  </si>
  <si>
    <t>0053721590</t>
  </si>
  <si>
    <t>5335-3521008524</t>
  </si>
  <si>
    <t>卢永春</t>
  </si>
  <si>
    <t>SR17062900007175</t>
  </si>
  <si>
    <t>OR17062900129979</t>
  </si>
  <si>
    <t>0053722880</t>
  </si>
  <si>
    <t>1000087255</t>
  </si>
  <si>
    <t>黄艺虹</t>
  </si>
  <si>
    <t>SR17062900007179</t>
  </si>
  <si>
    <t>OR17062900130025</t>
  </si>
  <si>
    <t>0053723462</t>
  </si>
  <si>
    <t>0000099041</t>
  </si>
  <si>
    <t>陈彬</t>
  </si>
  <si>
    <t>SR17062900007184</t>
  </si>
  <si>
    <t>OR17062900130041</t>
  </si>
  <si>
    <t>0053725099</t>
  </si>
  <si>
    <t>1000124841</t>
  </si>
  <si>
    <t>赵望</t>
  </si>
  <si>
    <t>SR17062900007192</t>
  </si>
  <si>
    <t>OR17062900130099</t>
  </si>
  <si>
    <t>0053725865</t>
  </si>
  <si>
    <t>1000132168</t>
  </si>
  <si>
    <t>罗粉兰</t>
  </si>
  <si>
    <t>SR17062900007196</t>
  </si>
  <si>
    <t>OR17062900130131</t>
  </si>
  <si>
    <t>0053736497</t>
  </si>
  <si>
    <t>1000123691</t>
  </si>
  <si>
    <t>陶飞安</t>
  </si>
  <si>
    <t>SR17062900007202</t>
  </si>
  <si>
    <t>OR17062900130195</t>
  </si>
  <si>
    <t>0053758498</t>
  </si>
  <si>
    <t>1000136784</t>
  </si>
  <si>
    <t>李燕琴</t>
  </si>
  <si>
    <t>SR17062900007213</t>
  </si>
  <si>
    <t>OR17062900130259</t>
  </si>
  <si>
    <t>0053762289</t>
  </si>
  <si>
    <t>1000134752</t>
  </si>
  <si>
    <t>赵昆明</t>
  </si>
  <si>
    <t>SR17062900007215</t>
  </si>
  <si>
    <t>OR17062900130271</t>
  </si>
  <si>
    <t>0053763273</t>
  </si>
  <si>
    <t>1000136879</t>
  </si>
  <si>
    <t>何艳</t>
  </si>
  <si>
    <t>SR17062900007218</t>
  </si>
  <si>
    <t>OR17062900130296</t>
  </si>
  <si>
    <t>0053763459</t>
  </si>
  <si>
    <t>5300-5001281079</t>
  </si>
  <si>
    <t>杨惠砚</t>
  </si>
  <si>
    <t>SR17062900007219</t>
  </si>
  <si>
    <t>OR17062900130305</t>
  </si>
  <si>
    <t>0053764208</t>
  </si>
  <si>
    <t>0103053133</t>
  </si>
  <si>
    <t>秦淑珍</t>
  </si>
  <si>
    <t>SR17062900007222</t>
  </si>
  <si>
    <t>OR17062900130334</t>
  </si>
  <si>
    <t>0053764643</t>
  </si>
  <si>
    <t>1000131608</t>
  </si>
  <si>
    <t>韩小洪</t>
  </si>
  <si>
    <t>SR17062900007225</t>
  </si>
  <si>
    <t>OR17062900130357</t>
  </si>
  <si>
    <t>0053765380</t>
  </si>
  <si>
    <t>1000135940</t>
  </si>
  <si>
    <t>冯红春</t>
  </si>
  <si>
    <t>SR17062900007236</t>
  </si>
  <si>
    <t>OR17062900130386</t>
  </si>
  <si>
    <t>0053766294</t>
  </si>
  <si>
    <t>1000118596</t>
  </si>
  <si>
    <t>李赛红</t>
  </si>
  <si>
    <t>SR17062900007246</t>
  </si>
  <si>
    <t>OR17062900130424</t>
  </si>
  <si>
    <t>0053767176</t>
  </si>
  <si>
    <t>1000104024</t>
  </si>
  <si>
    <t>斯倩</t>
  </si>
  <si>
    <t>SR17062900007253</t>
  </si>
  <si>
    <t>OR17062900130463</t>
  </si>
  <si>
    <t>0053767987</t>
  </si>
  <si>
    <t>1000137210</t>
  </si>
  <si>
    <t>许松</t>
  </si>
  <si>
    <t>SR17062900007256</t>
  </si>
  <si>
    <t>OR17062900130476</t>
  </si>
  <si>
    <t>0053769638</t>
  </si>
  <si>
    <t>1000130661</t>
  </si>
  <si>
    <t>徐荣坤</t>
  </si>
  <si>
    <t>SR17062900007262</t>
  </si>
  <si>
    <t>OR17062900130501</t>
  </si>
  <si>
    <t>0053770143</t>
  </si>
  <si>
    <t>1000122237</t>
  </si>
  <si>
    <t>龚建敏</t>
  </si>
  <si>
    <t>SR17062900007265</t>
  </si>
  <si>
    <t>OR17062900130512</t>
  </si>
  <si>
    <t>0053770910</t>
  </si>
  <si>
    <t>1000077819</t>
  </si>
  <si>
    <t>普翠萍</t>
  </si>
  <si>
    <t>SR17062900007272</t>
  </si>
  <si>
    <t>OR17062900130530</t>
  </si>
  <si>
    <t>0053771364</t>
  </si>
  <si>
    <t>1000131398</t>
  </si>
  <si>
    <t>吴贵付</t>
  </si>
  <si>
    <t>SR17062900007276</t>
  </si>
  <si>
    <t>OR17062900130541</t>
  </si>
  <si>
    <t>0053771871</t>
  </si>
  <si>
    <t>1000076279</t>
  </si>
  <si>
    <t>刘厚春</t>
  </si>
  <si>
    <t>SR17062900007285</t>
  </si>
  <si>
    <t>OR17062900130564</t>
  </si>
  <si>
    <t>自助机广发036</t>
  </si>
  <si>
    <t>自助机广发019</t>
  </si>
  <si>
    <t>自助机广发038</t>
  </si>
  <si>
    <t>自助机广发041</t>
  </si>
  <si>
    <t xml:space="preserve"> </t>
  </si>
  <si>
    <t>SR17063000007297</t>
  </si>
  <si>
    <t>SR17063000007312</t>
  </si>
  <si>
    <t>SR17063000007322</t>
  </si>
  <si>
    <t>SR17063000007328</t>
  </si>
  <si>
    <t>SR17063000007330</t>
  </si>
  <si>
    <t>SR17063000007336</t>
  </si>
  <si>
    <t>SR17063000007353</t>
  </si>
  <si>
    <t>SR17063000007368</t>
  </si>
  <si>
    <t>SR17063000007369</t>
  </si>
  <si>
    <t>SR17063000007374</t>
  </si>
  <si>
    <t>SR17063000007380</t>
  </si>
  <si>
    <t>SR17063000007381</t>
  </si>
  <si>
    <t>SR17063000007384</t>
  </si>
  <si>
    <t>SR17063000007392</t>
  </si>
  <si>
    <t>SR17063000007397</t>
  </si>
  <si>
    <t>SR17063000007398</t>
  </si>
  <si>
    <t>SR17063000007401</t>
  </si>
  <si>
    <t>SR17063000007402</t>
  </si>
  <si>
    <t>SR17063000007411</t>
  </si>
  <si>
    <t>SR17063000007413</t>
  </si>
  <si>
    <t>SR17063000007420</t>
  </si>
  <si>
    <t>SR17063000007421</t>
  </si>
  <si>
    <t>SR17063000007422</t>
  </si>
  <si>
    <t>SR17063000007430</t>
  </si>
  <si>
    <t>SR17063000007431</t>
  </si>
  <si>
    <t>SR17063000007432</t>
  </si>
  <si>
    <t>SR17063000007446</t>
  </si>
  <si>
    <t>SR17063000007457</t>
  </si>
  <si>
    <t>SR17063000007459</t>
  </si>
  <si>
    <t>SR17063000007470</t>
  </si>
  <si>
    <t>SR17063000007471</t>
  </si>
  <si>
    <t>SR17063000007473</t>
  </si>
  <si>
    <t>SR17063000007475</t>
  </si>
  <si>
    <t>SR17063000007476</t>
  </si>
  <si>
    <t>SR17063000007482</t>
  </si>
  <si>
    <t>SR17063000007488</t>
  </si>
  <si>
    <t>SR17063000007496</t>
  </si>
  <si>
    <t>SR17063000007501</t>
  </si>
  <si>
    <t>SR17063000007504</t>
  </si>
  <si>
    <t>SR17063000007505</t>
  </si>
  <si>
    <t>SR17063000007507</t>
  </si>
  <si>
    <t>SR17063000007510</t>
  </si>
  <si>
    <t>SR17063000007511</t>
  </si>
  <si>
    <t>SR17063000007515</t>
  </si>
  <si>
    <t>SR17063000007520</t>
  </si>
  <si>
    <t>SR17063000007528</t>
  </si>
  <si>
    <t>SR17063000007533</t>
  </si>
  <si>
    <t>SR17063000007553</t>
  </si>
  <si>
    <t>SR17063000007574</t>
  </si>
  <si>
    <t>SR17063000007575</t>
  </si>
  <si>
    <t>SR17063000007577</t>
  </si>
  <si>
    <t>SR17063000007578</t>
  </si>
  <si>
    <t>SR17063000007582</t>
  </si>
  <si>
    <t>SR17063000007584</t>
  </si>
  <si>
    <t>SR17063000007594</t>
  </si>
  <si>
    <t>SR17063000007598</t>
  </si>
  <si>
    <t>SR17063000007602</t>
  </si>
  <si>
    <t>SR17063000007606</t>
  </si>
  <si>
    <t>SR17063000007620</t>
  </si>
  <si>
    <t>SR17063000007633</t>
  </si>
  <si>
    <t>SR17063000007634</t>
  </si>
  <si>
    <t>SR17063000007638</t>
  </si>
  <si>
    <t>SR17063000007639</t>
  </si>
  <si>
    <t>SR17063000007642</t>
  </si>
  <si>
    <t>SR17063000007643</t>
  </si>
  <si>
    <t>SR17063000007652</t>
  </si>
  <si>
    <t>SR17063000007654</t>
  </si>
  <si>
    <t>0053781898</t>
  </si>
  <si>
    <t>0053783463</t>
  </si>
  <si>
    <t>0053784944</t>
  </si>
  <si>
    <t>0053786297</t>
  </si>
  <si>
    <t>0053786942</t>
  </si>
  <si>
    <t>0053788365</t>
  </si>
  <si>
    <t>0053790876</t>
  </si>
  <si>
    <t>0053794861</t>
  </si>
  <si>
    <t>0053794993</t>
  </si>
  <si>
    <t>0053795514</t>
  </si>
  <si>
    <t>0053798316</t>
  </si>
  <si>
    <t>0053798530</t>
  </si>
  <si>
    <t>0053798595</t>
  </si>
  <si>
    <t>0053799821</t>
  </si>
  <si>
    <t>0053800588</t>
  </si>
  <si>
    <t>0053800646</t>
  </si>
  <si>
    <t>0053801406</t>
  </si>
  <si>
    <t>0053801425</t>
  </si>
  <si>
    <t>0053802207</t>
  </si>
  <si>
    <t>0053802722</t>
  </si>
  <si>
    <t>0053803451</t>
  </si>
  <si>
    <t>0053803547</t>
  </si>
  <si>
    <t>0053803831</t>
  </si>
  <si>
    <t>0053805796</t>
  </si>
  <si>
    <t>0053806098</t>
  </si>
  <si>
    <t>0053808207</t>
  </si>
  <si>
    <t>0053809665</t>
  </si>
  <si>
    <t>0053811098</t>
  </si>
  <si>
    <t>0053811470</t>
  </si>
  <si>
    <t>0053812082</t>
  </si>
  <si>
    <t>0053812139</t>
  </si>
  <si>
    <t>0053813135</t>
  </si>
  <si>
    <t>0053813340</t>
  </si>
  <si>
    <t>0053813384</t>
  </si>
  <si>
    <t>0053814275</t>
  </si>
  <si>
    <t>0053815173</t>
  </si>
  <si>
    <t>0053815623</t>
  </si>
  <si>
    <t>0053815828</t>
  </si>
  <si>
    <t>0053815997</t>
  </si>
  <si>
    <t>0053816002</t>
  </si>
  <si>
    <t>0053816214</t>
  </si>
  <si>
    <t>0053816476</t>
  </si>
  <si>
    <t>0053816481</t>
  </si>
  <si>
    <t>0053816597</t>
  </si>
  <si>
    <t>0053817283</t>
  </si>
  <si>
    <t>0053820424</t>
  </si>
  <si>
    <t>0053820562</t>
  </si>
  <si>
    <t>0053821519</t>
  </si>
  <si>
    <t>0053826689</t>
  </si>
  <si>
    <t>0053828747</t>
  </si>
  <si>
    <t>0053830008</t>
  </si>
  <si>
    <t>0053831697</t>
  </si>
  <si>
    <t>0053838120</t>
  </si>
  <si>
    <t>0053840044</t>
  </si>
  <si>
    <t>0053861469</t>
  </si>
  <si>
    <t>0053868529</t>
  </si>
  <si>
    <t>0053871498</t>
  </si>
  <si>
    <t>0053883208</t>
  </si>
  <si>
    <t>0053896566</t>
  </si>
  <si>
    <t>0053898089</t>
  </si>
  <si>
    <t>0053898226</t>
  </si>
  <si>
    <t>0053898545</t>
  </si>
  <si>
    <t>0053898628</t>
  </si>
  <si>
    <t>0053899948</t>
  </si>
  <si>
    <t>0053901432</t>
  </si>
  <si>
    <t>0053901931</t>
  </si>
  <si>
    <t>0053902135</t>
  </si>
  <si>
    <t>6225250412702729</t>
  </si>
  <si>
    <t>6212262505007040005</t>
  </si>
  <si>
    <t>6217232502001522076</t>
  </si>
  <si>
    <t>6228482898585173474</t>
  </si>
  <si>
    <t>6222620590007121449</t>
  </si>
  <si>
    <t>6217852700017856954</t>
  </si>
  <si>
    <t>6228482890862592617</t>
  </si>
  <si>
    <t>6223691445085198</t>
  </si>
  <si>
    <t>6228480861186616319</t>
  </si>
  <si>
    <t>6223690957624956</t>
  </si>
  <si>
    <t>6231900000042268777</t>
  </si>
  <si>
    <t>6228483618587649472</t>
  </si>
  <si>
    <t>6253335315222779</t>
  </si>
  <si>
    <t>6217003860036107694</t>
  </si>
  <si>
    <t>6228480861087762113</t>
  </si>
  <si>
    <t>6217232513000013140</t>
  </si>
  <si>
    <t>6217003880000267993</t>
  </si>
  <si>
    <t>6223691254639499</t>
  </si>
  <si>
    <t>6217003860022033235</t>
  </si>
  <si>
    <t>6214663860293764</t>
  </si>
  <si>
    <t>6217852700010125100</t>
  </si>
  <si>
    <t>6217997300000262900</t>
  </si>
  <si>
    <t>6222620590001022643</t>
  </si>
  <si>
    <t>6228483338059558677</t>
  </si>
  <si>
    <t>6210178002027891101</t>
  </si>
  <si>
    <t>6217003930000770742</t>
  </si>
  <si>
    <t>6231900000000616777</t>
  </si>
  <si>
    <t>6222370125726931</t>
  </si>
  <si>
    <t>6228480861073958311</t>
  </si>
  <si>
    <t>6221550369842558</t>
  </si>
  <si>
    <t>6217003880004041790</t>
  </si>
  <si>
    <t>6217003860019414141</t>
  </si>
  <si>
    <t>6283660022917112</t>
  </si>
  <si>
    <t>6228483318167398778</t>
  </si>
  <si>
    <t>6212262502027262131</t>
  </si>
  <si>
    <t>6212262502005875367</t>
  </si>
  <si>
    <t>6231900000012733883</t>
  </si>
  <si>
    <t>6214157312901416728</t>
  </si>
  <si>
    <t>6217997300051573023</t>
  </si>
  <si>
    <t>6214157312901420902</t>
  </si>
  <si>
    <t>6222319219434969</t>
  </si>
  <si>
    <t>6223691765748722</t>
  </si>
  <si>
    <t>6226560598980686</t>
  </si>
  <si>
    <t>6212262502003225219</t>
  </si>
  <si>
    <t>6228483316129457567</t>
  </si>
  <si>
    <t>6217003910003570141</t>
  </si>
  <si>
    <t>6283885168606761</t>
  </si>
  <si>
    <t>6226202201103923</t>
  </si>
  <si>
    <t>6222530596983929</t>
  </si>
  <si>
    <t>5257465300659442</t>
  </si>
  <si>
    <t>6230200072680106</t>
  </si>
  <si>
    <t>6230521920003809379</t>
  </si>
  <si>
    <t>6226000004285776</t>
  </si>
  <si>
    <t>6223691540349838</t>
  </si>
  <si>
    <t>6228483978593199270</t>
  </si>
  <si>
    <t>6258590031086164</t>
  </si>
  <si>
    <t>6225970052459179</t>
  </si>
  <si>
    <t>6283174240724680</t>
  </si>
  <si>
    <t>4367423910197016015</t>
  </si>
  <si>
    <t>6223691638647796</t>
  </si>
  <si>
    <t>6223691450290113</t>
  </si>
  <si>
    <t>6212262505000323929</t>
  </si>
  <si>
    <t>6217003890001061477</t>
  </si>
  <si>
    <t>6259650970123219</t>
  </si>
  <si>
    <t>6217359901020698205</t>
  </si>
  <si>
    <t>6212262502011320051</t>
  </si>
  <si>
    <t>6214157311800085188</t>
  </si>
  <si>
    <t>6230210070820141</t>
  </si>
  <si>
    <t>6259650874185413</t>
  </si>
  <si>
    <t>6228483966003620068</t>
  </si>
  <si>
    <t>6210178002024887482</t>
  </si>
  <si>
    <t>6217003860002585071</t>
  </si>
  <si>
    <t>6227003860590450240</t>
  </si>
  <si>
    <t>6222082505000538176</t>
  </si>
  <si>
    <t>6231900000115743508</t>
  </si>
  <si>
    <t>6212262502003497834</t>
  </si>
  <si>
    <t>6212262502018905706</t>
  </si>
  <si>
    <t>6217997300040741798</t>
  </si>
  <si>
    <t>6228450868004269870</t>
  </si>
  <si>
    <t>6227003673030205235</t>
  </si>
  <si>
    <t>6228481938602584070</t>
  </si>
  <si>
    <t>6228483860881615011</t>
  </si>
  <si>
    <t>6228483868502927772</t>
  </si>
  <si>
    <t>6223692081053979</t>
  </si>
  <si>
    <t>6217987300001239990</t>
  </si>
  <si>
    <t>6217790001063248856</t>
  </si>
  <si>
    <t>6217987300000437637</t>
  </si>
  <si>
    <t>6228483346254302262</t>
  </si>
  <si>
    <t>6228480868655991073</t>
  </si>
  <si>
    <t>6227003860150039441</t>
  </si>
  <si>
    <t>6217862700000217436</t>
  </si>
  <si>
    <t>6231900025540418962</t>
  </si>
  <si>
    <t>6212262502002086638</t>
  </si>
  <si>
    <t>6223691306941984</t>
  </si>
  <si>
    <t>6228480861107931813</t>
  </si>
  <si>
    <t>6221887300014806135</t>
  </si>
  <si>
    <t>6228480868207600370</t>
  </si>
  <si>
    <t>6228453338019044772</t>
  </si>
  <si>
    <t>6228480860335533318</t>
  </si>
  <si>
    <t>6228480866013676568</t>
  </si>
  <si>
    <t>6227003890530205453</t>
  </si>
  <si>
    <t>6228480868633295472</t>
  </si>
  <si>
    <t>6221550995046483</t>
  </si>
  <si>
    <t>6226192201703923</t>
  </si>
  <si>
    <t>6223691156095402</t>
  </si>
  <si>
    <t>6228480866188636462</t>
  </si>
  <si>
    <t>6221887300038837413</t>
  </si>
  <si>
    <t>6221570000573925</t>
  </si>
  <si>
    <t>6228480866232258768</t>
  </si>
  <si>
    <t>6223691289271524</t>
  </si>
  <si>
    <t>6216612700004740578</t>
  </si>
  <si>
    <t>5309700013834801</t>
  </si>
  <si>
    <t>6227003910480164672</t>
  </si>
  <si>
    <t>6259190034926273</t>
  </si>
  <si>
    <t>6282889219008283</t>
  </si>
  <si>
    <t>6231900000055864751</t>
  </si>
  <si>
    <t>6228480868628897175</t>
  </si>
  <si>
    <t>6222620590005619204</t>
  </si>
  <si>
    <t>6217711900122613</t>
  </si>
  <si>
    <t>6228480868619657471</t>
  </si>
  <si>
    <t>6231900025550086618</t>
  </si>
  <si>
    <t>6236683860005403949</t>
  </si>
  <si>
    <t>6212262505003337603</t>
  </si>
  <si>
    <t>6217003920002873883</t>
  </si>
  <si>
    <t>6222620590005635770</t>
  </si>
  <si>
    <t>6222530596688270</t>
  </si>
  <si>
    <t>6222620590005898345</t>
  </si>
  <si>
    <t>6228482898521911573</t>
  </si>
  <si>
    <t>6212262505001200761</t>
  </si>
  <si>
    <t>6228483346173702261</t>
  </si>
  <si>
    <t>6228483338587748170</t>
  </si>
  <si>
    <t>6228483358381347870</t>
  </si>
  <si>
    <t>6222520592380097</t>
  </si>
  <si>
    <t>6214663963366996</t>
  </si>
  <si>
    <t>6217997300005034262</t>
  </si>
  <si>
    <t>6228483610288501417</t>
  </si>
  <si>
    <t>6217997300045494849</t>
  </si>
  <si>
    <t>6231900000097982165</t>
  </si>
  <si>
    <t>6217003860007986662</t>
  </si>
  <si>
    <t>6217992610108849225</t>
  </si>
  <si>
    <t>6231900020003990847</t>
  </si>
  <si>
    <t>6228930001149940334</t>
  </si>
  <si>
    <t>6228481198052641074</t>
  </si>
  <si>
    <t>6223691566940809</t>
  </si>
  <si>
    <t>5201690753287089</t>
  </si>
  <si>
    <t>6217681900276232</t>
  </si>
  <si>
    <t>6231900000060706120</t>
  </si>
  <si>
    <t>6231900000036814529</t>
  </si>
  <si>
    <t>6225683228000081644</t>
  </si>
  <si>
    <t>6223691044641342</t>
  </si>
  <si>
    <t>6222520593482900</t>
  </si>
  <si>
    <t>6212262502004749761</t>
  </si>
  <si>
    <t>6217003860036037255</t>
  </si>
  <si>
    <t>6217003860008172882</t>
  </si>
  <si>
    <t>6217856200022018050</t>
  </si>
  <si>
    <t>6222520590726549</t>
  </si>
  <si>
    <t>6214600180003796062</t>
  </si>
  <si>
    <t>6216666100000375294</t>
  </si>
  <si>
    <t>6231900021741143178</t>
  </si>
  <si>
    <t>6228481198756838471</t>
  </si>
  <si>
    <t>6222082517000338085</t>
  </si>
  <si>
    <t>6227003860780358039</t>
  </si>
  <si>
    <t>6231900000127005797</t>
  </si>
  <si>
    <t>6228480868669145575</t>
  </si>
  <si>
    <t>6217003940001422953</t>
  </si>
  <si>
    <t>6217790001056620228</t>
  </si>
  <si>
    <t>6231900000000550307</t>
  </si>
  <si>
    <t>6231900020009934948</t>
  </si>
  <si>
    <t>6217003860000141992</t>
  </si>
  <si>
    <t>6222350063862161</t>
  </si>
  <si>
    <t>62230829005479484</t>
  </si>
  <si>
    <t>6230521930000427679</t>
  </si>
  <si>
    <t>6235752700000032517</t>
  </si>
  <si>
    <t>6222602410000518792</t>
  </si>
  <si>
    <t>6217997300018726862</t>
  </si>
  <si>
    <t>6222022502019251811</t>
  </si>
  <si>
    <t>6225211201498267</t>
  </si>
  <si>
    <t>6212262505003349129</t>
  </si>
  <si>
    <t>6200612700000447420</t>
  </si>
  <si>
    <t>6223691237699552</t>
  </si>
  <si>
    <t>6212261208000988616</t>
  </si>
  <si>
    <t>6228480868518017371</t>
  </si>
  <si>
    <t>6226388005044825</t>
  </si>
  <si>
    <t>6228930001157867080</t>
  </si>
  <si>
    <t>6228480868655592574</t>
  </si>
  <si>
    <t>6217993300004289101</t>
  </si>
  <si>
    <t>6226370007741038</t>
  </si>
  <si>
    <t>6228483348609077870</t>
  </si>
  <si>
    <t>6228413340357834912</t>
  </si>
  <si>
    <t>6217003860025802594</t>
  </si>
  <si>
    <t>6214600180009103016</t>
  </si>
  <si>
    <t>6217003860019459781</t>
  </si>
  <si>
    <t>6221550315852867</t>
  </si>
  <si>
    <t>6223691015350113</t>
  </si>
  <si>
    <t>6228930001063768026</t>
  </si>
  <si>
    <t>6217003860036831335</t>
  </si>
  <si>
    <t>6227003861300294894</t>
  </si>
  <si>
    <t>6228482898184350879</t>
  </si>
  <si>
    <t>6214157311800076690</t>
  </si>
  <si>
    <t>6212262502005513695</t>
  </si>
  <si>
    <t>6217790001073945426</t>
  </si>
  <si>
    <t>6222520593331768</t>
  </si>
  <si>
    <t>6230582000027180226</t>
  </si>
  <si>
    <t>6221550346605466</t>
  </si>
  <si>
    <t>5239591003450988</t>
  </si>
  <si>
    <t>6227007171510070613</t>
  </si>
  <si>
    <t>6217790001010809792</t>
  </si>
  <si>
    <t>6228480868589314772</t>
  </si>
  <si>
    <t>6217790001078511769</t>
  </si>
  <si>
    <t>6231900000118894175</t>
  </si>
  <si>
    <t>6231900000060980212</t>
  </si>
  <si>
    <t>6228480866223448766</t>
  </si>
  <si>
    <t>6221507300003992888</t>
  </si>
  <si>
    <t>6212820862509578171</t>
  </si>
  <si>
    <t>6226550012079827</t>
  </si>
  <si>
    <t>6212262505005872268</t>
  </si>
  <si>
    <t>6223690968447769</t>
  </si>
  <si>
    <t>6228480868300069077</t>
  </si>
  <si>
    <t>6228480868500385877</t>
  </si>
  <si>
    <t>6228480868678610379</t>
  </si>
  <si>
    <t>6236683860001544753</t>
  </si>
  <si>
    <t>6217003860007998279</t>
  </si>
  <si>
    <t>6231900020005070499</t>
  </si>
  <si>
    <t>6228480868173957473</t>
  </si>
  <si>
    <t>6228483308137341776</t>
  </si>
  <si>
    <t>6222600590003568878</t>
  </si>
  <si>
    <t>6227003861970178286</t>
  </si>
  <si>
    <t>6223692199265341</t>
  </si>
  <si>
    <t>622908473494358115</t>
  </si>
  <si>
    <t>6222620590000071682</t>
  </si>
  <si>
    <t>6212262504000799964</t>
  </si>
  <si>
    <t>6217003860022842841</t>
  </si>
  <si>
    <t>6228480448580336072</t>
  </si>
  <si>
    <t>6228480868105785570</t>
  </si>
  <si>
    <t>6217900800002360400</t>
  </si>
  <si>
    <t>6217003860034240224</t>
  </si>
  <si>
    <t>6217003860036915872</t>
  </si>
  <si>
    <t>6210178002012390507</t>
  </si>
  <si>
    <t>6217232504000051511</t>
  </si>
  <si>
    <t>6217997300006889144</t>
  </si>
  <si>
    <t>6227007171510137776</t>
  </si>
  <si>
    <t>6217997300018897440</t>
  </si>
  <si>
    <t>6231900022510962103</t>
  </si>
  <si>
    <t>6210813520004573609</t>
  </si>
  <si>
    <t>6217856000010895141</t>
  </si>
  <si>
    <t>6217003860003281654</t>
  </si>
  <si>
    <t>4581240591681854</t>
  </si>
  <si>
    <t>6228480868112977178</t>
  </si>
  <si>
    <t>6221551886128463</t>
  </si>
  <si>
    <t>6230520860000760673</t>
  </si>
  <si>
    <t>6227535300051959</t>
  </si>
  <si>
    <t>6231900000044298137</t>
  </si>
  <si>
    <t>6221560498399180</t>
  </si>
  <si>
    <t>6212262502027220998</t>
  </si>
  <si>
    <t>6216260000016392889</t>
  </si>
  <si>
    <t>4581230597087172</t>
  </si>
  <si>
    <t>6222350024558544</t>
  </si>
  <si>
    <t>6228480256335244263</t>
  </si>
  <si>
    <t>6231900000118257027</t>
  </si>
  <si>
    <t>6228483618584324475</t>
  </si>
  <si>
    <t>6228482896044096567</t>
  </si>
  <si>
    <t>6228483338149770878</t>
  </si>
  <si>
    <t>6222520645207693</t>
  </si>
  <si>
    <t>6226230306852094</t>
  </si>
  <si>
    <t>6226192201140282</t>
  </si>
  <si>
    <t>6228482898590892670</t>
  </si>
  <si>
    <t>6212262505004941858</t>
  </si>
  <si>
    <t>6228480868024368078</t>
  </si>
  <si>
    <t>6228452098015162470</t>
  </si>
  <si>
    <t>6217997070003891308</t>
  </si>
  <si>
    <t>6222620590004661033</t>
  </si>
  <si>
    <t>4581230591788304</t>
  </si>
  <si>
    <t>4367480092801219</t>
  </si>
  <si>
    <t>6231900000122438019</t>
  </si>
  <si>
    <t>6259960285163069</t>
  </si>
  <si>
    <t>6228484148591321677</t>
  </si>
  <si>
    <t>6212262502002556549</t>
  </si>
  <si>
    <t>6222002502202514904</t>
  </si>
  <si>
    <t>6231900021744808041</t>
  </si>
  <si>
    <t>6227003910450040720</t>
  </si>
  <si>
    <t>6212262502006081627</t>
  </si>
  <si>
    <t>6259190044840647</t>
  </si>
  <si>
    <t>6224698048417107</t>
  </si>
  <si>
    <t>6223692348629678</t>
  </si>
  <si>
    <t>6217993900045715756</t>
  </si>
  <si>
    <t>6227003860810118569</t>
  </si>
  <si>
    <t>6231900000094491996</t>
  </si>
  <si>
    <t>6259656001904196</t>
  </si>
  <si>
    <t>6224690106324101</t>
  </si>
  <si>
    <t>6228483618587301371</t>
  </si>
  <si>
    <t>6212262409002055987</t>
  </si>
  <si>
    <t>6236683890000043580</t>
  </si>
  <si>
    <t>6228481456735120076</t>
  </si>
  <si>
    <t>6214600180016915055</t>
  </si>
  <si>
    <t>6221887300040543553</t>
  </si>
  <si>
    <t>6214660943094359</t>
  </si>
  <si>
    <t>6231900000100876982</t>
  </si>
  <si>
    <t>6228481938503405177</t>
  </si>
  <si>
    <t>6217003860000064772</t>
  </si>
  <si>
    <t>6228930001140257647</t>
  </si>
  <si>
    <t>6228450860023600912</t>
  </si>
  <si>
    <t>6221550336915313</t>
  </si>
  <si>
    <t>6222082502007384118</t>
  </si>
  <si>
    <t>6227003861320168565</t>
  </si>
  <si>
    <t>6222022410003978292</t>
  </si>
  <si>
    <t>6283660013323296</t>
  </si>
  <si>
    <t>6231900000008032936</t>
  </si>
  <si>
    <t>6231900000106996669</t>
  </si>
  <si>
    <t>622908473234805813</t>
  </si>
  <si>
    <t>6231900000058274438</t>
  </si>
  <si>
    <t>6214600180019027700</t>
  </si>
  <si>
    <t>6212262515003314361</t>
  </si>
  <si>
    <t>6217003860011227384</t>
  </si>
  <si>
    <t>6228481198216969973</t>
  </si>
  <si>
    <t>6217003860019899085</t>
  </si>
  <si>
    <t>6214600180009205985</t>
  </si>
  <si>
    <t>6227003818520624847</t>
  </si>
  <si>
    <t>6230521920003575970</t>
  </si>
  <si>
    <t>6228483338584237771</t>
  </si>
  <si>
    <t>4218700017946489</t>
  </si>
  <si>
    <t>6231900000115626752</t>
  </si>
  <si>
    <t>6212262502027569121</t>
  </si>
  <si>
    <t>6282680024501731</t>
  </si>
  <si>
    <t>6231900000067842936</t>
  </si>
  <si>
    <t>6217852700008938126</t>
  </si>
  <si>
    <t>6222620810018078580</t>
  </si>
  <si>
    <t>6259651251580077</t>
  </si>
  <si>
    <t>6223691528394921</t>
  </si>
  <si>
    <t>6231900000066831138</t>
  </si>
  <si>
    <t>6212882502000134406</t>
  </si>
  <si>
    <t>6228480868613332774</t>
  </si>
  <si>
    <t>6225330060405153</t>
  </si>
  <si>
    <t>5239591004836409</t>
  </si>
  <si>
    <t>6231900000092243233</t>
  </si>
  <si>
    <t>6226661300813171</t>
  </si>
  <si>
    <t>6227003860280213759</t>
  </si>
  <si>
    <t>6222620590001756505</t>
  </si>
  <si>
    <t>6217872700000081350</t>
  </si>
  <si>
    <t>6217003920003810843</t>
  </si>
  <si>
    <t>6231900000122604420</t>
  </si>
  <si>
    <t>6217921274674319</t>
  </si>
  <si>
    <t>6212262502012441104</t>
  </si>
  <si>
    <t>6228483968583261172</t>
  </si>
  <si>
    <t>6231900000075284444</t>
  </si>
  <si>
    <t>6228483868217791174</t>
  </si>
  <si>
    <t>6228483868587731875</t>
  </si>
  <si>
    <t>6228480492972881618</t>
  </si>
  <si>
    <t>6217003860006242729</t>
  </si>
  <si>
    <t>6230200072315133</t>
  </si>
  <si>
    <t>6228483860230431318</t>
  </si>
  <si>
    <t>6228480868650983372</t>
  </si>
  <si>
    <t>6231900000100825518</t>
  </si>
  <si>
    <t>6226000016234440</t>
  </si>
  <si>
    <t>6228480861221414019</t>
  </si>
  <si>
    <t>6228450860019630816</t>
  </si>
  <si>
    <t>6231900000065775005</t>
  </si>
  <si>
    <t>6228482898602323078</t>
  </si>
  <si>
    <t>6222082502003656550</t>
  </si>
  <si>
    <t>6231900020009560255</t>
  </si>
  <si>
    <t>6227525300183696</t>
  </si>
  <si>
    <t>6212882502000120439</t>
  </si>
  <si>
    <t>6231900000015145564</t>
  </si>
  <si>
    <t>6217852700015370008</t>
  </si>
  <si>
    <t>6217852700001068467</t>
  </si>
  <si>
    <t>5218990594557034</t>
  </si>
  <si>
    <t>5229640596284452</t>
  </si>
  <si>
    <t>6231900000032265015</t>
  </si>
  <si>
    <t>6223691109130207</t>
  </si>
  <si>
    <t>6228480868507888774</t>
  </si>
  <si>
    <t>6217852700001448669</t>
  </si>
  <si>
    <t>6217003860022754558</t>
  </si>
  <si>
    <t>6217562700002714235</t>
  </si>
  <si>
    <t>6226230226989877</t>
  </si>
  <si>
    <t>6217003910002999275</t>
  </si>
  <si>
    <t>6222520116675683</t>
  </si>
  <si>
    <t>6223691264347448</t>
  </si>
  <si>
    <t>6212262505003001928</t>
  </si>
  <si>
    <t>6259656242094690</t>
  </si>
  <si>
    <t>6259760007682754</t>
  </si>
  <si>
    <t>6231900000120056797</t>
  </si>
  <si>
    <t>6231900000095259509</t>
  </si>
  <si>
    <t>6214921300112303</t>
  </si>
  <si>
    <t>6217003860017123843</t>
  </si>
  <si>
    <t>6253335346353171</t>
  </si>
  <si>
    <t>6212262507000910556</t>
  </si>
  <si>
    <t>6217852700005518780</t>
  </si>
  <si>
    <t>6259654240647965</t>
  </si>
  <si>
    <t>6221550700813961</t>
  </si>
  <si>
    <t>6217681900150429</t>
  </si>
  <si>
    <t>6217852700013273865</t>
  </si>
  <si>
    <t>6231900000116638640</t>
  </si>
  <si>
    <t>6217003960002801419</t>
  </si>
  <si>
    <t>6231900000055069781</t>
  </si>
  <si>
    <t>6223691536968708</t>
  </si>
  <si>
    <t>6231900000107890705</t>
  </si>
  <si>
    <t>6217003900000013484</t>
  </si>
  <si>
    <t>6214157312600258207</t>
  </si>
  <si>
    <t>6221550376868307</t>
  </si>
  <si>
    <t>6228480868619898570</t>
  </si>
  <si>
    <t>6216602700000573504</t>
  </si>
  <si>
    <t>6228483866296058465</t>
  </si>
  <si>
    <t>6230200350886029</t>
  </si>
  <si>
    <t>6228480868609493374</t>
  </si>
  <si>
    <t>6226230013380264</t>
  </si>
  <si>
    <t>6282880012930682</t>
  </si>
  <si>
    <t>6228930001122776333</t>
  </si>
  <si>
    <t>6212262502026647431</t>
  </si>
  <si>
    <t>6231900000065004331</t>
  </si>
  <si>
    <t>6231900000105058909</t>
  </si>
  <si>
    <t>62230827005606676</t>
  </si>
  <si>
    <t>6217852700006541625</t>
  </si>
  <si>
    <t>6231900021781714516</t>
  </si>
  <si>
    <t>6231900000036706568</t>
  </si>
  <si>
    <t>6212262517000552076</t>
  </si>
  <si>
    <t>6223691066666243</t>
  </si>
  <si>
    <t>6227003890530223910</t>
  </si>
  <si>
    <t>6212262502025797815</t>
  </si>
  <si>
    <t>6228480868661857771</t>
  </si>
  <si>
    <t>6222082502003993847</t>
  </si>
  <si>
    <t>6217997300005369445</t>
  </si>
  <si>
    <t>6223691018283378</t>
  </si>
  <si>
    <t>6231900000070887423</t>
  </si>
  <si>
    <t>6214663816969889</t>
  </si>
  <si>
    <t>6212262502000141708</t>
  </si>
  <si>
    <t>6259650805473029</t>
  </si>
  <si>
    <t>6228483868605289476</t>
  </si>
  <si>
    <t>6217003910005516373</t>
  </si>
  <si>
    <t>4340623860206663</t>
  </si>
  <si>
    <t>6217852700012635163</t>
  </si>
  <si>
    <t>6222082409000259935</t>
  </si>
  <si>
    <t>6282680024545373</t>
  </si>
  <si>
    <t>6231900000073421113</t>
  </si>
  <si>
    <t>6231900000019259130</t>
  </si>
  <si>
    <t>6236683860001510861</t>
  </si>
  <si>
    <t>6236683860004688888</t>
  </si>
  <si>
    <t>6228450868003983273</t>
  </si>
  <si>
    <t>6226800033399104</t>
  </si>
  <si>
    <t>4895920336195820</t>
  </si>
  <si>
    <t>6226621302717192</t>
  </si>
  <si>
    <t>6231900000106682103</t>
  </si>
  <si>
    <t>6236683860002731649</t>
  </si>
  <si>
    <t>6212262518000116102</t>
  </si>
  <si>
    <t>6236683860003464240</t>
  </si>
  <si>
    <t>6217003860028789186</t>
  </si>
  <si>
    <t>6259699800082475</t>
  </si>
  <si>
    <t>4563512700115429044</t>
  </si>
  <si>
    <t>6231900000111958431</t>
  </si>
  <si>
    <t>6228481198624366275</t>
  </si>
  <si>
    <t>6217852700015553900</t>
  </si>
  <si>
    <t>6217790001040230100</t>
  </si>
  <si>
    <t>6226371105317713</t>
  </si>
  <si>
    <t>6221887300028323523</t>
  </si>
  <si>
    <t>6228930001055431781</t>
  </si>
  <si>
    <t>6226961901646974</t>
  </si>
  <si>
    <t>6222620590005373760</t>
  </si>
  <si>
    <t>6226222204291178</t>
  </si>
  <si>
    <t>6217997300000723869</t>
  </si>
  <si>
    <t>6228484150946978813</t>
  </si>
  <si>
    <t>6214157311800256458</t>
  </si>
  <si>
    <t>6228484158585033873</t>
  </si>
  <si>
    <t>5189050003323778</t>
  </si>
  <si>
    <t>6222620590006952851</t>
  </si>
  <si>
    <t>4062522875773442</t>
  </si>
  <si>
    <t>6217003860036615746</t>
  </si>
  <si>
    <t>6228480868597765676</t>
  </si>
  <si>
    <t>6228930001045577685</t>
  </si>
  <si>
    <t>6228451928007365171</t>
  </si>
  <si>
    <t>6231900000054909664</t>
  </si>
  <si>
    <t>6228481938526094479</t>
  </si>
  <si>
    <t>6217997300023526562</t>
  </si>
  <si>
    <t>6217003860012205843</t>
  </si>
  <si>
    <t>6228930001085933038</t>
  </si>
  <si>
    <t>6223692354725907</t>
  </si>
  <si>
    <t>6217003860008686790</t>
  </si>
  <si>
    <t>6227003860300447460</t>
  </si>
  <si>
    <t>6230200071273275</t>
  </si>
  <si>
    <t>6217003860028490330</t>
  </si>
  <si>
    <t>6217993000017779136</t>
  </si>
  <si>
    <t>6212262502010388976</t>
  </si>
  <si>
    <t>6226192200117927</t>
  </si>
  <si>
    <t>6228481190722850912</t>
  </si>
  <si>
    <t>6217562700003037511</t>
  </si>
  <si>
    <t>6223690887553499</t>
  </si>
  <si>
    <t>6222350012570451</t>
  </si>
  <si>
    <t>6223691230498887</t>
  </si>
  <si>
    <t>6228483868595395473</t>
  </si>
  <si>
    <t>6227003880260203331</t>
  </si>
  <si>
    <t>6217987300000107883</t>
  </si>
  <si>
    <t>6253624010758801</t>
  </si>
  <si>
    <t>6217003860036075990</t>
  </si>
  <si>
    <t>6259980067710622</t>
  </si>
  <si>
    <t>6217997300020613298</t>
  </si>
  <si>
    <t>6217997300042331754</t>
  </si>
  <si>
    <t>6228480969613445879</t>
  </si>
  <si>
    <t>6224690052982100</t>
  </si>
  <si>
    <t>6227525307049098</t>
  </si>
  <si>
    <t>6217790001007802024</t>
  </si>
  <si>
    <t>5240943860236009</t>
  </si>
  <si>
    <t>6228480868026557272</t>
  </si>
  <si>
    <t>6228481928583611778</t>
  </si>
  <si>
    <t>6228480866244411363</t>
  </si>
  <si>
    <t>6228370240756643</t>
  </si>
  <si>
    <t>6253624027470580</t>
  </si>
  <si>
    <t>6227003982530023349</t>
  </si>
  <si>
    <t>6217232512000034098</t>
  </si>
  <si>
    <t>6212263602084624071</t>
  </si>
  <si>
    <t>6259588702789552</t>
  </si>
  <si>
    <t>6231900000030800367</t>
  </si>
  <si>
    <t>6212262502022336195</t>
  </si>
  <si>
    <t>6217003950003892277</t>
  </si>
  <si>
    <t>6231900000095290504</t>
  </si>
  <si>
    <t>6222082502007785215</t>
  </si>
  <si>
    <t>6228481198755861177</t>
  </si>
  <si>
    <t>6214623239000009813</t>
  </si>
  <si>
    <t>6230200073118213</t>
  </si>
  <si>
    <t>6217562700005193247</t>
  </si>
  <si>
    <t>6231900000060639990</t>
  </si>
  <si>
    <t>6231900025544196069</t>
  </si>
  <si>
    <t>6212262516001027955</t>
  </si>
  <si>
    <t>6282880012959244</t>
  </si>
  <si>
    <t>6228480868568767479</t>
  </si>
  <si>
    <t>6223691294611490</t>
  </si>
  <si>
    <t>6222082502004970299</t>
  </si>
  <si>
    <t>6212262502001342370</t>
  </si>
  <si>
    <t>6216612700001071373</t>
  </si>
  <si>
    <t>6223692268417211</t>
  </si>
  <si>
    <t>6228480868678590076</t>
  </si>
  <si>
    <t>6212262502018998602</t>
  </si>
  <si>
    <t>6259650855796592</t>
  </si>
  <si>
    <t>6214993979998999</t>
  </si>
  <si>
    <t>6228483868221570275</t>
  </si>
  <si>
    <t>6217007140000094251</t>
  </si>
  <si>
    <t>6217997070005373131</t>
  </si>
  <si>
    <t>6215983760010057543</t>
  </si>
  <si>
    <t>6212262502023828166</t>
  </si>
  <si>
    <t>6223691716946920</t>
  </si>
  <si>
    <t>6228484158585393376</t>
  </si>
  <si>
    <t>6283660000641023</t>
  </si>
  <si>
    <t>6227003890190130256</t>
  </si>
  <si>
    <t>6226201101868528</t>
  </si>
  <si>
    <t>6253624048983421</t>
  </si>
  <si>
    <t>5230368258351115</t>
  </si>
  <si>
    <t>6217003890005263491</t>
  </si>
  <si>
    <t>1000078836</t>
  </si>
  <si>
    <t>熊林雪</t>
  </si>
  <si>
    <t>1000138037</t>
  </si>
  <si>
    <t>马宇慧</t>
  </si>
  <si>
    <t>1000104416</t>
  </si>
  <si>
    <t>刘彩奎</t>
  </si>
  <si>
    <t>1000132513</t>
  </si>
  <si>
    <t>彭兴凰</t>
  </si>
  <si>
    <t>1000112910</t>
  </si>
  <si>
    <t>杨满</t>
  </si>
  <si>
    <t>1000025295</t>
  </si>
  <si>
    <t>肖明菊</t>
  </si>
  <si>
    <t>5329-2929007468</t>
  </si>
  <si>
    <t>何学武</t>
  </si>
  <si>
    <t>1000099676</t>
  </si>
  <si>
    <t>张冬</t>
  </si>
  <si>
    <t>1000119935</t>
  </si>
  <si>
    <t>刘莲春</t>
  </si>
  <si>
    <t>1000130856</t>
  </si>
  <si>
    <t>王顺洁</t>
  </si>
  <si>
    <t>1000035611</t>
  </si>
  <si>
    <t>邓溢涛</t>
  </si>
  <si>
    <t>1000101586</t>
  </si>
  <si>
    <t>王桂芬</t>
  </si>
  <si>
    <t>1000114285</t>
  </si>
  <si>
    <t>李记友</t>
  </si>
  <si>
    <t>1000123147</t>
  </si>
  <si>
    <t>郭永丽</t>
  </si>
  <si>
    <t>1000135158</t>
  </si>
  <si>
    <t>杨红星</t>
  </si>
  <si>
    <t>1000022125</t>
  </si>
  <si>
    <t>刘爱琳</t>
  </si>
  <si>
    <t>1000138217</t>
  </si>
  <si>
    <t>黄武平</t>
  </si>
  <si>
    <t>5300-0000057894</t>
  </si>
  <si>
    <t>罗葆荣</t>
  </si>
  <si>
    <t>1000138229</t>
  </si>
  <si>
    <t>钟萍</t>
  </si>
  <si>
    <t>1000125264</t>
  </si>
  <si>
    <t>马秀仙</t>
  </si>
  <si>
    <t>1000138751</t>
  </si>
  <si>
    <t>吕满贞</t>
  </si>
  <si>
    <t>1000139166</t>
  </si>
  <si>
    <t>刘芮含</t>
  </si>
  <si>
    <t>1000138172</t>
  </si>
  <si>
    <t>王运</t>
  </si>
  <si>
    <t>1000138484</t>
  </si>
  <si>
    <t>冯迎华</t>
  </si>
  <si>
    <t>1000138523</t>
  </si>
  <si>
    <t>唐方芬</t>
  </si>
  <si>
    <t>1000139402</t>
  </si>
  <si>
    <t>王雪</t>
  </si>
  <si>
    <t>5015148222</t>
  </si>
  <si>
    <t>郭乃政</t>
  </si>
  <si>
    <t>1000137953</t>
  </si>
  <si>
    <t>熊德清</t>
  </si>
  <si>
    <t>1000138518</t>
  </si>
  <si>
    <t>朱邓蕾</t>
  </si>
  <si>
    <t>1000123954</t>
  </si>
  <si>
    <t>祝吉凤</t>
  </si>
  <si>
    <t>1000136407</t>
  </si>
  <si>
    <t>何燕菊</t>
  </si>
  <si>
    <t>0111051840</t>
  </si>
  <si>
    <t>阮慧英</t>
  </si>
  <si>
    <t>1000099980</t>
  </si>
  <si>
    <t>黄初礼</t>
  </si>
  <si>
    <t>1000136253</t>
  </si>
  <si>
    <t>高艳菊</t>
  </si>
  <si>
    <t>自助机招商025</t>
  </si>
  <si>
    <t>1000115840</t>
  </si>
  <si>
    <t>陈树艳</t>
  </si>
  <si>
    <t>1000027501</t>
  </si>
  <si>
    <t>安里芬</t>
  </si>
  <si>
    <t>1000135423</t>
  </si>
  <si>
    <t>孙伶梅</t>
  </si>
  <si>
    <t>1000138475</t>
  </si>
  <si>
    <t>黄虎</t>
  </si>
  <si>
    <t>5300-0000246281</t>
  </si>
  <si>
    <t>朱希荣</t>
  </si>
  <si>
    <t>1000136783</t>
  </si>
  <si>
    <t>木华秋</t>
  </si>
  <si>
    <t>1000138985</t>
  </si>
  <si>
    <t>潘发珍</t>
  </si>
  <si>
    <t>1000137834</t>
  </si>
  <si>
    <t>杨宝兰</t>
  </si>
  <si>
    <t>1000083963</t>
  </si>
  <si>
    <t>1000139873</t>
  </si>
  <si>
    <t>潘佐花</t>
  </si>
  <si>
    <t>1000137820</t>
  </si>
  <si>
    <t>李晓玲</t>
  </si>
  <si>
    <t>1000000975</t>
  </si>
  <si>
    <t>黄先艳</t>
  </si>
  <si>
    <t>1000138514</t>
  </si>
  <si>
    <t>王健</t>
  </si>
  <si>
    <t>1000139713</t>
  </si>
  <si>
    <t>梅冬磊</t>
  </si>
  <si>
    <t>1000135137</t>
  </si>
  <si>
    <t>朱林媛</t>
  </si>
  <si>
    <t>1000133318</t>
  </si>
  <si>
    <t>陈先巧</t>
  </si>
  <si>
    <t>1000123617</t>
  </si>
  <si>
    <t>刘颖</t>
  </si>
  <si>
    <t>1000123621</t>
  </si>
  <si>
    <t>禄轶</t>
  </si>
  <si>
    <t>1000134667</t>
  </si>
  <si>
    <t>戴青梅</t>
  </si>
  <si>
    <t>1000139489</t>
  </si>
  <si>
    <t>刘方国</t>
  </si>
  <si>
    <t>1000136769</t>
  </si>
  <si>
    <t>董其森</t>
  </si>
  <si>
    <t>1000135139</t>
  </si>
  <si>
    <t>陈丽红</t>
  </si>
  <si>
    <t>1000099135</t>
  </si>
  <si>
    <t>李春芳</t>
  </si>
  <si>
    <t>5303-0381018585</t>
  </si>
  <si>
    <t>浦鸿英</t>
  </si>
  <si>
    <t>1000137625</t>
  </si>
  <si>
    <t>余全兴</t>
  </si>
  <si>
    <t>1000133099</t>
  </si>
  <si>
    <t>张黎</t>
  </si>
  <si>
    <t>1000126416</t>
  </si>
  <si>
    <t>韩瑶</t>
  </si>
  <si>
    <t>1000135694</t>
  </si>
  <si>
    <t>杨甜叶</t>
  </si>
  <si>
    <t>1000030384</t>
  </si>
  <si>
    <t>张志祥</t>
  </si>
  <si>
    <t>1000014318</t>
  </si>
  <si>
    <t>杨会琴</t>
  </si>
  <si>
    <t>0049807467</t>
  </si>
  <si>
    <t>1000022758</t>
  </si>
  <si>
    <t>杨梨源</t>
  </si>
  <si>
    <t>0049815287</t>
  </si>
  <si>
    <t>1000004582</t>
  </si>
  <si>
    <t>张玉双</t>
  </si>
  <si>
    <t>0049895808</t>
  </si>
  <si>
    <t>0049896363</t>
  </si>
  <si>
    <t>0049896366</t>
  </si>
  <si>
    <t>5010500329</t>
  </si>
  <si>
    <t>董晓星</t>
  </si>
  <si>
    <t>0049954593</t>
  </si>
  <si>
    <t>1000020307</t>
  </si>
  <si>
    <t>谢太波</t>
  </si>
  <si>
    <t>0050028657</t>
  </si>
  <si>
    <t>1000026366</t>
  </si>
  <si>
    <t>陈聪</t>
  </si>
  <si>
    <t>1000022754</t>
  </si>
  <si>
    <t>杨冲</t>
  </si>
  <si>
    <t>1000020476</t>
  </si>
  <si>
    <t>杨洪菊</t>
  </si>
  <si>
    <t>1000030543</t>
  </si>
  <si>
    <t>刘南琴</t>
  </si>
  <si>
    <t>0050176901</t>
  </si>
  <si>
    <t>5300-0000098581</t>
  </si>
  <si>
    <t>贾毅</t>
  </si>
  <si>
    <t>0050187209</t>
  </si>
  <si>
    <t>1000030655</t>
  </si>
  <si>
    <t>李国翠</t>
  </si>
  <si>
    <t>0050193275</t>
  </si>
  <si>
    <t>0122039614</t>
  </si>
  <si>
    <t>郭圆圆</t>
  </si>
  <si>
    <t>0050194950</t>
  </si>
  <si>
    <t>1000040258</t>
  </si>
  <si>
    <t>宋才文</t>
  </si>
  <si>
    <t>0050212734</t>
  </si>
  <si>
    <t>1000009807</t>
  </si>
  <si>
    <t>唐丽娟</t>
  </si>
  <si>
    <t>0050214119</t>
  </si>
  <si>
    <t>1000016723</t>
  </si>
  <si>
    <t>张小敏</t>
  </si>
  <si>
    <t>0050214432</t>
  </si>
  <si>
    <t>1000037606</t>
  </si>
  <si>
    <t>鲁英</t>
  </si>
  <si>
    <t>0050219657</t>
  </si>
  <si>
    <t>1000040852</t>
  </si>
  <si>
    <t>唐春垒</t>
  </si>
  <si>
    <t>1000043519</t>
  </si>
  <si>
    <t>刘义明</t>
  </si>
  <si>
    <t>0050222089</t>
  </si>
  <si>
    <t>1000041992</t>
  </si>
  <si>
    <t>钟志清</t>
  </si>
  <si>
    <t>0050222217</t>
  </si>
  <si>
    <t>1000024105</t>
  </si>
  <si>
    <t>闻浩</t>
  </si>
  <si>
    <t>0050222735</t>
  </si>
  <si>
    <t>5303-5030143122</t>
  </si>
  <si>
    <t>张俸华</t>
  </si>
  <si>
    <t>0050223201</t>
  </si>
  <si>
    <t>1000023436</t>
  </si>
  <si>
    <t>魏林燕</t>
  </si>
  <si>
    <t>0050225216</t>
  </si>
  <si>
    <t>1000016348</t>
  </si>
  <si>
    <t>钱贤浪</t>
  </si>
  <si>
    <t>1000036755</t>
  </si>
  <si>
    <t>高双娥</t>
  </si>
  <si>
    <t>1000041473</t>
  </si>
  <si>
    <t>李玉莲</t>
  </si>
  <si>
    <t>0050241008</t>
  </si>
  <si>
    <t>1000042560</t>
  </si>
  <si>
    <t>高艾</t>
  </si>
  <si>
    <t>0050242079</t>
  </si>
  <si>
    <t>1000042040</t>
  </si>
  <si>
    <t>黄飞霜</t>
  </si>
  <si>
    <t>0050245460</t>
  </si>
  <si>
    <t>1000027338</t>
  </si>
  <si>
    <t>王永蓬</t>
  </si>
  <si>
    <t>0050245570</t>
  </si>
  <si>
    <t>1000008116</t>
  </si>
  <si>
    <t>潘玉琳</t>
  </si>
  <si>
    <t>0050246202</t>
  </si>
  <si>
    <t>0103389866</t>
  </si>
  <si>
    <t>张红燕</t>
  </si>
  <si>
    <t>0050252349</t>
  </si>
  <si>
    <t>1000045532</t>
  </si>
  <si>
    <t>普郡</t>
  </si>
  <si>
    <t>0050257757</t>
  </si>
  <si>
    <t>1000040765</t>
  </si>
  <si>
    <t>段炜槐</t>
  </si>
  <si>
    <t>0050259053</t>
  </si>
  <si>
    <t>1000044770</t>
  </si>
  <si>
    <t>团月</t>
  </si>
  <si>
    <t>0050260086</t>
  </si>
  <si>
    <t>1000041960</t>
  </si>
  <si>
    <t>王聪</t>
  </si>
  <si>
    <t>0050268454</t>
  </si>
  <si>
    <t>1000046635</t>
  </si>
  <si>
    <t>舒兴燕</t>
  </si>
  <si>
    <t>0050279772</t>
  </si>
  <si>
    <t>1000032593</t>
  </si>
  <si>
    <t>李顺萍</t>
  </si>
  <si>
    <t>0050282209</t>
  </si>
  <si>
    <t>1000043126</t>
  </si>
  <si>
    <t>孙琳晓</t>
  </si>
  <si>
    <t>0050283382</t>
  </si>
  <si>
    <t>0050288090</t>
  </si>
  <si>
    <t>1000036866</t>
  </si>
  <si>
    <t>何兵兵</t>
  </si>
  <si>
    <t>1000040319</t>
  </si>
  <si>
    <t>徐睐怡</t>
  </si>
  <si>
    <t>0050325981</t>
  </si>
  <si>
    <t>0125033565</t>
  </si>
  <si>
    <t>杨秀娟</t>
  </si>
  <si>
    <t>5304-0423018879</t>
  </si>
  <si>
    <t>马继芳</t>
  </si>
  <si>
    <t>1000020363</t>
  </si>
  <si>
    <t>蔡宗武</t>
  </si>
  <si>
    <t>0050349671</t>
  </si>
  <si>
    <t>1000045093</t>
  </si>
  <si>
    <t>李珍</t>
  </si>
  <si>
    <t>1000032190</t>
  </si>
  <si>
    <t>陶玉美</t>
  </si>
  <si>
    <t>1000031269</t>
  </si>
  <si>
    <t>李绍强</t>
  </si>
  <si>
    <t>0050354339</t>
  </si>
  <si>
    <t>1000031023</t>
  </si>
  <si>
    <t>熊仕开</t>
  </si>
  <si>
    <t>0050354930</t>
  </si>
  <si>
    <t>5010613308</t>
  </si>
  <si>
    <t>万雪梅</t>
  </si>
  <si>
    <t>0050357045</t>
  </si>
  <si>
    <t>0156002277</t>
  </si>
  <si>
    <t>金小婷</t>
  </si>
  <si>
    <t>1000044283</t>
  </si>
  <si>
    <t>周洪科</t>
  </si>
  <si>
    <t>0050385190</t>
  </si>
  <si>
    <t>1000048284</t>
  </si>
  <si>
    <t>赵海燕</t>
  </si>
  <si>
    <t>0050399494</t>
  </si>
  <si>
    <t>1000032128</t>
  </si>
  <si>
    <t>何艳芬</t>
  </si>
  <si>
    <t>0050403490</t>
  </si>
  <si>
    <t>1000048792</t>
  </si>
  <si>
    <t>林昌合</t>
  </si>
  <si>
    <t>0050404905</t>
  </si>
  <si>
    <t>1000019347</t>
  </si>
  <si>
    <t>张家恒</t>
  </si>
  <si>
    <t>0050408894</t>
  </si>
  <si>
    <t>1000030977</t>
  </si>
  <si>
    <t>0050409479</t>
  </si>
  <si>
    <t>1000049232</t>
  </si>
  <si>
    <t>张孝慧</t>
  </si>
  <si>
    <t>0050410422</t>
  </si>
  <si>
    <t>1000050030</t>
  </si>
  <si>
    <t>窦龙光</t>
  </si>
  <si>
    <t>1000024147</t>
  </si>
  <si>
    <t>孔令志</t>
  </si>
  <si>
    <t>1000026381</t>
  </si>
  <si>
    <t>冯朝琼</t>
  </si>
  <si>
    <t>0050416933</t>
  </si>
  <si>
    <t>0181074473</t>
  </si>
  <si>
    <t>王雁彬</t>
  </si>
  <si>
    <t>1000042052</t>
  </si>
  <si>
    <t>马润华</t>
  </si>
  <si>
    <t>0050417135</t>
  </si>
  <si>
    <t>1000048833</t>
  </si>
  <si>
    <t>李仙会</t>
  </si>
  <si>
    <t>0050417267</t>
  </si>
  <si>
    <t>0050417333</t>
  </si>
  <si>
    <t>0050417361</t>
  </si>
  <si>
    <t>1000028734</t>
  </si>
  <si>
    <t>王子明</t>
  </si>
  <si>
    <t>0050417373</t>
  </si>
  <si>
    <t>0050417481</t>
  </si>
  <si>
    <t>0122042367</t>
  </si>
  <si>
    <t>张翠琼</t>
  </si>
  <si>
    <t>0050418554</t>
  </si>
  <si>
    <t>1000036538</t>
  </si>
  <si>
    <t>子树珍</t>
  </si>
  <si>
    <t>0050418813</t>
  </si>
  <si>
    <t>1000006612</t>
  </si>
  <si>
    <t>靳智敏</t>
  </si>
  <si>
    <t>1000022538</t>
  </si>
  <si>
    <t>阮婧</t>
  </si>
  <si>
    <t>1000026239</t>
  </si>
  <si>
    <t>李春丽</t>
  </si>
  <si>
    <t>0050419399</t>
  </si>
  <si>
    <t>1000042392</t>
  </si>
  <si>
    <t>和加松</t>
  </si>
  <si>
    <t>0050428001</t>
  </si>
  <si>
    <t>1000052783</t>
  </si>
  <si>
    <t>苏其美</t>
  </si>
  <si>
    <t>0050439575</t>
  </si>
  <si>
    <t>1000049861</t>
  </si>
  <si>
    <t>夏明卫</t>
  </si>
  <si>
    <t>1000052375</t>
  </si>
  <si>
    <t>陶卓</t>
  </si>
  <si>
    <t>0050442988</t>
  </si>
  <si>
    <t>1000007580</t>
  </si>
  <si>
    <t>刘佳昱</t>
  </si>
  <si>
    <t>1000049919</t>
  </si>
  <si>
    <t>唐君伟</t>
  </si>
  <si>
    <t>0050446853</t>
  </si>
  <si>
    <t>1000048185</t>
  </si>
  <si>
    <t>董慧芳</t>
  </si>
  <si>
    <t>1000047654</t>
  </si>
  <si>
    <t>蔡红英</t>
  </si>
  <si>
    <t>0050449448</t>
  </si>
  <si>
    <t>1000052996</t>
  </si>
  <si>
    <t>张爱林</t>
  </si>
  <si>
    <t>0050482547</t>
  </si>
  <si>
    <t>1000042186</t>
  </si>
  <si>
    <t>田雪梅</t>
  </si>
  <si>
    <t>0050514753</t>
  </si>
  <si>
    <t>1000039917</t>
  </si>
  <si>
    <t>董康治</t>
  </si>
  <si>
    <t>1000039723</t>
  </si>
  <si>
    <t>王昌敏</t>
  </si>
  <si>
    <t>0050539257</t>
  </si>
  <si>
    <t>1000050860</t>
  </si>
  <si>
    <t>何绍安</t>
  </si>
  <si>
    <t>1000020247</t>
  </si>
  <si>
    <t>赵迎春</t>
  </si>
  <si>
    <t>0050568086</t>
  </si>
  <si>
    <t>1000042704</t>
  </si>
  <si>
    <t>陈素芬</t>
  </si>
  <si>
    <t>1000033233</t>
  </si>
  <si>
    <t>赵立材</t>
  </si>
  <si>
    <t>1000038860</t>
  </si>
  <si>
    <t>卯明春</t>
  </si>
  <si>
    <t>0050569913</t>
  </si>
  <si>
    <t>1000032576</t>
  </si>
  <si>
    <t>朱华</t>
  </si>
  <si>
    <t>0050571869</t>
  </si>
  <si>
    <t>1000032448</t>
  </si>
  <si>
    <t>张红霞</t>
  </si>
  <si>
    <t>0050587126</t>
  </si>
  <si>
    <t>1000034705</t>
  </si>
  <si>
    <t>5015410887</t>
  </si>
  <si>
    <t>肖仕蓉</t>
  </si>
  <si>
    <t>0050589688</t>
  </si>
  <si>
    <t>0113002344</t>
  </si>
  <si>
    <t>徐大坤</t>
  </si>
  <si>
    <t>0050590472</t>
  </si>
  <si>
    <t>1000047484</t>
  </si>
  <si>
    <t>吕梅灵</t>
  </si>
  <si>
    <t>0050593683</t>
  </si>
  <si>
    <t>1000028456</t>
  </si>
  <si>
    <t>舒敏</t>
  </si>
  <si>
    <t>0050611126</t>
  </si>
  <si>
    <t>1000039338</t>
  </si>
  <si>
    <t>韩培培</t>
  </si>
  <si>
    <t>0050612698</t>
  </si>
  <si>
    <t>1000057411</t>
  </si>
  <si>
    <t>郭永珍</t>
  </si>
  <si>
    <t>0050614071</t>
  </si>
  <si>
    <t>1000049695</t>
  </si>
  <si>
    <t>邓红艳</t>
  </si>
  <si>
    <t>1000056101</t>
  </si>
  <si>
    <t>赵明颜</t>
  </si>
  <si>
    <t>0050617049</t>
  </si>
  <si>
    <t>1000059063</t>
  </si>
  <si>
    <t>郑霖紫欣</t>
  </si>
  <si>
    <t>0050617485</t>
  </si>
  <si>
    <t>1000054952</t>
  </si>
  <si>
    <t>金学波</t>
  </si>
  <si>
    <t>0050617723</t>
  </si>
  <si>
    <t>1000026124</t>
  </si>
  <si>
    <t>李卫玲</t>
  </si>
  <si>
    <t>0050618536</t>
  </si>
  <si>
    <t>1000056412</t>
  </si>
  <si>
    <t>李福吉</t>
  </si>
  <si>
    <t>0050618539</t>
  </si>
  <si>
    <t>1000057629</t>
  </si>
  <si>
    <t>吴志强</t>
  </si>
  <si>
    <t>1000058468</t>
  </si>
  <si>
    <t>孙雅岚</t>
  </si>
  <si>
    <t>0050621284</t>
  </si>
  <si>
    <t>1000057794</t>
  </si>
  <si>
    <t>王承桢</t>
  </si>
  <si>
    <t>0050622379</t>
  </si>
  <si>
    <t>1000027108</t>
  </si>
  <si>
    <t>陈贵美</t>
  </si>
  <si>
    <t>0050623888</t>
  </si>
  <si>
    <t>1000058070</t>
  </si>
  <si>
    <t>舒周粉</t>
  </si>
  <si>
    <t>0050627225</t>
  </si>
  <si>
    <t>1000042621</t>
  </si>
  <si>
    <t>朱华生</t>
  </si>
  <si>
    <t>1000049706</t>
  </si>
  <si>
    <t>易大会</t>
  </si>
  <si>
    <t>0050627953</t>
  </si>
  <si>
    <t>1000059848</t>
  </si>
  <si>
    <t>1000055707</t>
  </si>
  <si>
    <t>范子逸</t>
  </si>
  <si>
    <t>0050628372</t>
  </si>
  <si>
    <t>1000049927</t>
  </si>
  <si>
    <t>王丹丹</t>
  </si>
  <si>
    <t>0050628525</t>
  </si>
  <si>
    <t>0050633398</t>
  </si>
  <si>
    <t>0102504316</t>
  </si>
  <si>
    <t>施中能</t>
  </si>
  <si>
    <t>1000057136</t>
  </si>
  <si>
    <t>李双凤</t>
  </si>
  <si>
    <t>1000057092</t>
  </si>
  <si>
    <t>颜丽萍</t>
  </si>
  <si>
    <t>1000040806</t>
  </si>
  <si>
    <t>廖琴</t>
  </si>
  <si>
    <t>0050646902</t>
  </si>
  <si>
    <t>1000015863</t>
  </si>
  <si>
    <t>方艺</t>
  </si>
  <si>
    <t>1000044762</t>
  </si>
  <si>
    <t>起振春</t>
  </si>
  <si>
    <t>0050647985</t>
  </si>
  <si>
    <t>1000048812</t>
  </si>
  <si>
    <t>谭忠有</t>
  </si>
  <si>
    <t>0050651042</t>
  </si>
  <si>
    <t>0050651320</t>
  </si>
  <si>
    <t>1000032943</t>
  </si>
  <si>
    <t>杨继英</t>
  </si>
  <si>
    <t>0050653298</t>
  </si>
  <si>
    <t>1000032290</t>
  </si>
  <si>
    <t>陆祉霖</t>
  </si>
  <si>
    <t>0050654745</t>
  </si>
  <si>
    <t>5327-2730006169</t>
  </si>
  <si>
    <t>卢艳梅</t>
  </si>
  <si>
    <t>0050658729</t>
  </si>
  <si>
    <t>5300-0000097885</t>
  </si>
  <si>
    <t>刘春生</t>
  </si>
  <si>
    <t>自助机招商012</t>
  </si>
  <si>
    <t>0050658788</t>
  </si>
  <si>
    <t>1000056429</t>
  </si>
  <si>
    <t>王忠分</t>
  </si>
  <si>
    <t>0050671066</t>
  </si>
  <si>
    <t>0050674177</t>
  </si>
  <si>
    <t>1000030678</t>
  </si>
  <si>
    <t>谭代润</t>
  </si>
  <si>
    <t>0050695654</t>
  </si>
  <si>
    <t>5300-0000044902</t>
  </si>
  <si>
    <t>孟晓峰</t>
  </si>
  <si>
    <t>0050703667</t>
  </si>
  <si>
    <t>5011305991</t>
  </si>
  <si>
    <t>郑红琴</t>
  </si>
  <si>
    <t>0050711997</t>
  </si>
  <si>
    <t>1000048773</t>
  </si>
  <si>
    <t>朱烨萍</t>
  </si>
  <si>
    <t>0050712870</t>
  </si>
  <si>
    <t>1000053780</t>
  </si>
  <si>
    <t>周俊</t>
  </si>
  <si>
    <t>0050713342</t>
  </si>
  <si>
    <t>0050730678</t>
  </si>
  <si>
    <t>1000050434</t>
  </si>
  <si>
    <t>计光星</t>
  </si>
  <si>
    <t>1000016225</t>
  </si>
  <si>
    <t>杨蓉</t>
  </si>
  <si>
    <t>0050739010</t>
  </si>
  <si>
    <t>1000047746</t>
  </si>
  <si>
    <t>吴芝燕</t>
  </si>
  <si>
    <t>0050739678</t>
  </si>
  <si>
    <t>1000063306</t>
  </si>
  <si>
    <t>邹鹤贵</t>
  </si>
  <si>
    <t>0050741050</t>
  </si>
  <si>
    <t>1000016233</t>
  </si>
  <si>
    <t>赵久菊</t>
  </si>
  <si>
    <t>0050741487</t>
  </si>
  <si>
    <t>1000063842</t>
  </si>
  <si>
    <t>张竹</t>
  </si>
  <si>
    <t>0050746465</t>
  </si>
  <si>
    <t>1000062436</t>
  </si>
  <si>
    <t>黄丽萍</t>
  </si>
  <si>
    <t>0050747150</t>
  </si>
  <si>
    <t>0050759365</t>
  </si>
  <si>
    <t>1000019857</t>
  </si>
  <si>
    <t>王润利</t>
  </si>
  <si>
    <t>1000047923</t>
  </si>
  <si>
    <t>苏有莲</t>
  </si>
  <si>
    <t>1000030362</t>
  </si>
  <si>
    <t>田修达</t>
  </si>
  <si>
    <t>1000016528</t>
  </si>
  <si>
    <t>刁映翠</t>
  </si>
  <si>
    <t>0050766084</t>
  </si>
  <si>
    <t>1000064828</t>
  </si>
  <si>
    <t>尤丹</t>
  </si>
  <si>
    <t>0050768987</t>
  </si>
  <si>
    <t>0101082021</t>
  </si>
  <si>
    <t>张惠恒</t>
  </si>
  <si>
    <t>0050770163</t>
  </si>
  <si>
    <t>1000065589</t>
  </si>
  <si>
    <t>农玉英</t>
  </si>
  <si>
    <t>0050771813</t>
  </si>
  <si>
    <t>1000039560</t>
  </si>
  <si>
    <t>曾晓绘</t>
  </si>
  <si>
    <t>5011286483</t>
  </si>
  <si>
    <t>张娜</t>
  </si>
  <si>
    <t>0050773167</t>
  </si>
  <si>
    <t>1000055540</t>
  </si>
  <si>
    <t>丁文茹</t>
  </si>
  <si>
    <t>0050773349</t>
  </si>
  <si>
    <t>1000066644</t>
  </si>
  <si>
    <t>冯金岭</t>
  </si>
  <si>
    <t>0050773977</t>
  </si>
  <si>
    <t>1000019844</t>
  </si>
  <si>
    <t>蒋富红</t>
  </si>
  <si>
    <t>0050776592</t>
  </si>
  <si>
    <t>1000064229</t>
  </si>
  <si>
    <t>吴艳</t>
  </si>
  <si>
    <t>0050778955</t>
  </si>
  <si>
    <t>1000066164</t>
  </si>
  <si>
    <t>徐粉香</t>
  </si>
  <si>
    <t>0050780741</t>
  </si>
  <si>
    <t>1000026745</t>
  </si>
  <si>
    <t>孙梦遥</t>
  </si>
  <si>
    <t>0050780913</t>
  </si>
  <si>
    <t>1000067957</t>
  </si>
  <si>
    <t>陈晓潼</t>
  </si>
  <si>
    <t>0050782567</t>
  </si>
  <si>
    <t>1000049728</t>
  </si>
  <si>
    <t>杨丽琼</t>
  </si>
  <si>
    <t>1000060217</t>
  </si>
  <si>
    <t>唐本继</t>
  </si>
  <si>
    <t>0050782662</t>
  </si>
  <si>
    <t>1000060192</t>
  </si>
  <si>
    <t>路元粉</t>
  </si>
  <si>
    <t>0050783441</t>
  </si>
  <si>
    <t>1000049187</t>
  </si>
  <si>
    <t>申利琴</t>
  </si>
  <si>
    <t>0050791791</t>
  </si>
  <si>
    <t>1000000571</t>
  </si>
  <si>
    <t>杨青云</t>
  </si>
  <si>
    <t>0050795216</t>
  </si>
  <si>
    <t>1000061825</t>
  </si>
  <si>
    <t>刘兴莲</t>
  </si>
  <si>
    <t>0050798285</t>
  </si>
  <si>
    <t>1000025949</t>
  </si>
  <si>
    <t>吴艳彤</t>
  </si>
  <si>
    <t>0050811778</t>
  </si>
  <si>
    <t>1000070234</t>
  </si>
  <si>
    <t>张秀梅</t>
  </si>
  <si>
    <t>1000044159</t>
  </si>
  <si>
    <t>叶学凤</t>
  </si>
  <si>
    <t>0050817728</t>
  </si>
  <si>
    <t>1000067958</t>
  </si>
  <si>
    <t>钟伟</t>
  </si>
  <si>
    <t>0050823321</t>
  </si>
  <si>
    <t>0101069216</t>
  </si>
  <si>
    <t>尹利方</t>
  </si>
  <si>
    <t>0102598783</t>
  </si>
  <si>
    <t>杨丽香</t>
  </si>
  <si>
    <t>0050825412</t>
  </si>
  <si>
    <t>1000065679</t>
  </si>
  <si>
    <t>万瑾</t>
  </si>
  <si>
    <t>0050825696</t>
  </si>
  <si>
    <t>1000067654</t>
  </si>
  <si>
    <t>圣莉</t>
  </si>
  <si>
    <t>0050826662</t>
  </si>
  <si>
    <t>1000068275</t>
  </si>
  <si>
    <t>丁胡稳</t>
  </si>
  <si>
    <t>0050826730</t>
  </si>
  <si>
    <t>1000070546</t>
  </si>
  <si>
    <t>孙文旭</t>
  </si>
  <si>
    <t>0050829263</t>
  </si>
  <si>
    <t>1000064496</t>
  </si>
  <si>
    <t>郑时珍</t>
  </si>
  <si>
    <t>0050832641</t>
  </si>
  <si>
    <t>1000027520</t>
  </si>
  <si>
    <t>张利琼</t>
  </si>
  <si>
    <t>1000064891</t>
  </si>
  <si>
    <t>马振亮</t>
  </si>
  <si>
    <t>0050850903</t>
  </si>
  <si>
    <t>1000065749</t>
  </si>
  <si>
    <t>张馨予</t>
  </si>
  <si>
    <t>0050859162</t>
  </si>
  <si>
    <t>1000049661</t>
  </si>
  <si>
    <t>李唤美</t>
  </si>
  <si>
    <t>0050882701</t>
  </si>
  <si>
    <t>0102281549</t>
  </si>
  <si>
    <t>龚静</t>
  </si>
  <si>
    <t>0050897190</t>
  </si>
  <si>
    <t>1000067065</t>
  </si>
  <si>
    <t>孔瑞</t>
  </si>
  <si>
    <t>1000035395</t>
  </si>
  <si>
    <t>朱水荣</t>
  </si>
  <si>
    <t>0050911142</t>
  </si>
  <si>
    <t>1000069211</t>
  </si>
  <si>
    <t>张春芳</t>
  </si>
  <si>
    <t>0050920623</t>
  </si>
  <si>
    <t>1000069664</t>
  </si>
  <si>
    <t>罗羽诗</t>
  </si>
  <si>
    <t>0050927787</t>
  </si>
  <si>
    <t>1000071094</t>
  </si>
  <si>
    <t>杨璨宇</t>
  </si>
  <si>
    <t>1000065402</t>
  </si>
  <si>
    <t>金伟</t>
  </si>
  <si>
    <t>0050948977</t>
  </si>
  <si>
    <t>1000019164</t>
  </si>
  <si>
    <t>王祥琴</t>
  </si>
  <si>
    <t>0050978690</t>
  </si>
  <si>
    <t>0102530209</t>
  </si>
  <si>
    <t>施志玲</t>
  </si>
  <si>
    <t>1000068705</t>
  </si>
  <si>
    <t>赵合润</t>
  </si>
  <si>
    <t>0050999783</t>
  </si>
  <si>
    <t>1000071987</t>
  </si>
  <si>
    <t>邱韩虚</t>
  </si>
  <si>
    <t>0050999793</t>
  </si>
  <si>
    <t>1000069097</t>
  </si>
  <si>
    <t>王凤玲</t>
  </si>
  <si>
    <t>1000019943</t>
  </si>
  <si>
    <t>刘丽兰</t>
  </si>
  <si>
    <t>1000032520</t>
  </si>
  <si>
    <t>何杨李</t>
  </si>
  <si>
    <t>1000055286</t>
  </si>
  <si>
    <t>李凤仙</t>
  </si>
  <si>
    <t>1000065657</t>
  </si>
  <si>
    <t>杜安翠</t>
  </si>
  <si>
    <t>0051001959</t>
  </si>
  <si>
    <t>1000062394</t>
  </si>
  <si>
    <t>李继仙</t>
  </si>
  <si>
    <t>0051003307</t>
  </si>
  <si>
    <t>1000073427</t>
  </si>
  <si>
    <t>张蕾</t>
  </si>
  <si>
    <t>0051003475</t>
  </si>
  <si>
    <t>1000042308</t>
  </si>
  <si>
    <t>和弘英</t>
  </si>
  <si>
    <t>0051003720</t>
  </si>
  <si>
    <t>1000062101</t>
  </si>
  <si>
    <t>何建刚</t>
  </si>
  <si>
    <t>1000073551</t>
  </si>
  <si>
    <t>严艳</t>
  </si>
  <si>
    <t>1000072628</t>
  </si>
  <si>
    <t>黄建波</t>
  </si>
  <si>
    <t>1000072649</t>
  </si>
  <si>
    <t>李雯</t>
  </si>
  <si>
    <t>0051008455</t>
  </si>
  <si>
    <t>1000072678</t>
  </si>
  <si>
    <t>罗红</t>
  </si>
  <si>
    <t>0051008830</t>
  </si>
  <si>
    <t>1000026519</t>
  </si>
  <si>
    <t>曾圣丽</t>
  </si>
  <si>
    <t>0051008945</t>
  </si>
  <si>
    <t>1000028741</t>
  </si>
  <si>
    <t>王亚萍</t>
  </si>
  <si>
    <t>0051009385</t>
  </si>
  <si>
    <t>1000072817</t>
  </si>
  <si>
    <t>李芝翠</t>
  </si>
  <si>
    <t>1000065948</t>
  </si>
  <si>
    <t>汪莹吉</t>
  </si>
  <si>
    <t>0051009579</t>
  </si>
  <si>
    <t>1000074263</t>
  </si>
  <si>
    <t>田国婧</t>
  </si>
  <si>
    <t>0051010950</t>
  </si>
  <si>
    <t>1000013517</t>
  </si>
  <si>
    <t>刘兵清</t>
  </si>
  <si>
    <t>0051010965</t>
  </si>
  <si>
    <t>0051010980</t>
  </si>
  <si>
    <t>1000073599</t>
  </si>
  <si>
    <t>崔子玉</t>
  </si>
  <si>
    <t>1000074579</t>
  </si>
  <si>
    <t>冯晓尖</t>
  </si>
  <si>
    <t>0051011910</t>
  </si>
  <si>
    <t>1000065239</t>
  </si>
  <si>
    <t>石恒滔</t>
  </si>
  <si>
    <t>5012631192</t>
  </si>
  <si>
    <t>刘桂仙</t>
  </si>
  <si>
    <t>1000064769</t>
  </si>
  <si>
    <t>潘志敏</t>
  </si>
  <si>
    <t>0051027086</t>
  </si>
  <si>
    <t>5300-5001280282</t>
  </si>
  <si>
    <t>王莎莎</t>
  </si>
  <si>
    <t>1000069958</t>
  </si>
  <si>
    <t>陈凤祥</t>
  </si>
  <si>
    <t>0051035181</t>
  </si>
  <si>
    <t>1000075852</t>
  </si>
  <si>
    <t>潘星翰</t>
  </si>
  <si>
    <t>0051044054</t>
  </si>
  <si>
    <t>1000076990</t>
  </si>
  <si>
    <t>吴世雯</t>
  </si>
  <si>
    <t>0051044388</t>
  </si>
  <si>
    <t>1000049085</t>
  </si>
  <si>
    <t>马利红</t>
  </si>
  <si>
    <t>0051046864</t>
  </si>
  <si>
    <t>1000031818</t>
  </si>
  <si>
    <t>蒋金仙</t>
  </si>
  <si>
    <t>0051052190</t>
  </si>
  <si>
    <t>1000078510</t>
  </si>
  <si>
    <t>王星</t>
  </si>
  <si>
    <t>0051054386</t>
  </si>
  <si>
    <t>1000075809</t>
  </si>
  <si>
    <t>晏晓雪</t>
  </si>
  <si>
    <t>0051054540</t>
  </si>
  <si>
    <t>1000076268</t>
  </si>
  <si>
    <t>刘家茶</t>
  </si>
  <si>
    <t>0051058751</t>
  </si>
  <si>
    <t>0103208521</t>
  </si>
  <si>
    <t>胡建萍</t>
  </si>
  <si>
    <t>0051065340</t>
  </si>
  <si>
    <t>1000077147</t>
  </si>
  <si>
    <t>陈国佳</t>
  </si>
  <si>
    <t>0051066314</t>
  </si>
  <si>
    <t>1000077461</t>
  </si>
  <si>
    <t>朱翠林</t>
  </si>
  <si>
    <t>0051066363</t>
  </si>
  <si>
    <t>1000077358</t>
  </si>
  <si>
    <t>宁凤兰</t>
  </si>
  <si>
    <t>1000079139</t>
  </si>
  <si>
    <t>陆正美</t>
  </si>
  <si>
    <t>0051067078</t>
  </si>
  <si>
    <t>0153017021</t>
  </si>
  <si>
    <t>陈东米</t>
  </si>
  <si>
    <t>0051068984</t>
  </si>
  <si>
    <t>1000020855</t>
  </si>
  <si>
    <t>周美仙</t>
  </si>
  <si>
    <t>0051069708</t>
  </si>
  <si>
    <t>5303-5030349315</t>
  </si>
  <si>
    <t>谢莉</t>
  </si>
  <si>
    <t>0051070188</t>
  </si>
  <si>
    <t>1000050448</t>
  </si>
  <si>
    <t>黄雅静</t>
  </si>
  <si>
    <t>0051070702</t>
  </si>
  <si>
    <t>1000076450</t>
  </si>
  <si>
    <t>高正洪</t>
  </si>
  <si>
    <t>0051070793</t>
  </si>
  <si>
    <t>1000021803</t>
  </si>
  <si>
    <t>王兴翠</t>
  </si>
  <si>
    <t>0051070898</t>
  </si>
  <si>
    <t>1000075303</t>
  </si>
  <si>
    <t>孙美华</t>
  </si>
  <si>
    <t>1000079635</t>
  </si>
  <si>
    <t>何宣芬</t>
  </si>
  <si>
    <t>0051070962</t>
  </si>
  <si>
    <t>1000075083</t>
  </si>
  <si>
    <t>彭吾绒</t>
  </si>
  <si>
    <t>0051071864</t>
  </si>
  <si>
    <t>0101057863</t>
  </si>
  <si>
    <t>李清</t>
  </si>
  <si>
    <t>0051071933</t>
  </si>
  <si>
    <t>1000079021</t>
  </si>
  <si>
    <t>车玉兰</t>
  </si>
  <si>
    <t>0051072517</t>
  </si>
  <si>
    <t>1000067671</t>
  </si>
  <si>
    <t>陈买琼</t>
  </si>
  <si>
    <t>0051075888</t>
  </si>
  <si>
    <t>1000074993</t>
  </si>
  <si>
    <t>张昌林</t>
  </si>
  <si>
    <t>0051077133</t>
  </si>
  <si>
    <t>1000001658</t>
  </si>
  <si>
    <t>黄毅欣</t>
  </si>
  <si>
    <t>0051078719</t>
  </si>
  <si>
    <t>1000080204</t>
  </si>
  <si>
    <t>柏荔莲</t>
  </si>
  <si>
    <t>0051083684</t>
  </si>
  <si>
    <t>1000022942</t>
  </si>
  <si>
    <t>吴云丽</t>
  </si>
  <si>
    <t>0051083886</t>
  </si>
  <si>
    <t>1000076333</t>
  </si>
  <si>
    <t>杨晓燕</t>
  </si>
  <si>
    <t>1000021340</t>
  </si>
  <si>
    <t>王扬</t>
  </si>
  <si>
    <t>0051084583</t>
  </si>
  <si>
    <t>1000056137</t>
  </si>
  <si>
    <t>覃地巧</t>
  </si>
  <si>
    <t>0051085009</t>
  </si>
  <si>
    <t>5330-3001036736</t>
  </si>
  <si>
    <t>张袁伟</t>
  </si>
  <si>
    <t>0051085522</t>
  </si>
  <si>
    <t>1000042622</t>
  </si>
  <si>
    <t>刘万林</t>
  </si>
  <si>
    <t>0051093512</t>
  </si>
  <si>
    <t>1000079103</t>
  </si>
  <si>
    <t>张倩</t>
  </si>
  <si>
    <t>5011720654</t>
  </si>
  <si>
    <t>任萍萍</t>
  </si>
  <si>
    <t>0051094531</t>
  </si>
  <si>
    <t>1000020116</t>
  </si>
  <si>
    <t>肖梅开</t>
  </si>
  <si>
    <t>0051094718</t>
  </si>
  <si>
    <t>1000057607</t>
  </si>
  <si>
    <t>康兵辉</t>
  </si>
  <si>
    <t>0051095402</t>
  </si>
  <si>
    <t>5325-2525016577</t>
  </si>
  <si>
    <t>张皖婷</t>
  </si>
  <si>
    <t>0051096954</t>
  </si>
  <si>
    <t>1000078774</t>
  </si>
  <si>
    <t>孔清龙</t>
  </si>
  <si>
    <t>0051102855</t>
  </si>
  <si>
    <t>0051103175</t>
  </si>
  <si>
    <t>1000018396</t>
  </si>
  <si>
    <t>黄丽娜</t>
  </si>
  <si>
    <t>0051103277</t>
  </si>
  <si>
    <t>1000081087</t>
  </si>
  <si>
    <t>薛蕊</t>
  </si>
  <si>
    <t>0051103806</t>
  </si>
  <si>
    <t>1000078224</t>
  </si>
  <si>
    <t>赵倩琳</t>
  </si>
  <si>
    <t>0051104800</t>
  </si>
  <si>
    <t>1000035480</t>
  </si>
  <si>
    <t>蒋敏</t>
  </si>
  <si>
    <t>0051104959</t>
  </si>
  <si>
    <t>1000076436</t>
  </si>
  <si>
    <t>罗业芹</t>
  </si>
  <si>
    <t>0051105453</t>
  </si>
  <si>
    <t>5327-2700037768</t>
  </si>
  <si>
    <t>杨嘉才</t>
  </si>
  <si>
    <t>0051109912</t>
  </si>
  <si>
    <t>1000038781</t>
  </si>
  <si>
    <t>胡雅雯</t>
  </si>
  <si>
    <t>0051114786</t>
  </si>
  <si>
    <t>1000076495</t>
  </si>
  <si>
    <t>黄江红</t>
  </si>
  <si>
    <t>0051120790</t>
  </si>
  <si>
    <t>1000040273</t>
  </si>
  <si>
    <t>谢丽青</t>
  </si>
  <si>
    <t>0051148369</t>
  </si>
  <si>
    <t>1000076054</t>
  </si>
  <si>
    <t>薛菊</t>
  </si>
  <si>
    <t>0051151817</t>
  </si>
  <si>
    <t>1000080050</t>
  </si>
  <si>
    <t>马玉芝</t>
  </si>
  <si>
    <t>0051152701</t>
  </si>
  <si>
    <t>1000073361</t>
  </si>
  <si>
    <t>李娜</t>
  </si>
  <si>
    <t>0051156143</t>
  </si>
  <si>
    <t>5326-2627024442</t>
  </si>
  <si>
    <t>0051157428</t>
  </si>
  <si>
    <t>1000064436</t>
  </si>
  <si>
    <t>董丽霞</t>
  </si>
  <si>
    <t>0051162479</t>
  </si>
  <si>
    <t>1000033090</t>
  </si>
  <si>
    <t>田春花</t>
  </si>
  <si>
    <t>0051169253</t>
  </si>
  <si>
    <t>1000081411</t>
  </si>
  <si>
    <t>曾俊楠</t>
  </si>
  <si>
    <t>0051186788</t>
  </si>
  <si>
    <t>1000077434</t>
  </si>
  <si>
    <t>高瑞</t>
  </si>
  <si>
    <t>0051195363</t>
  </si>
  <si>
    <t>1000067114</t>
  </si>
  <si>
    <t>孔灿</t>
  </si>
  <si>
    <t>0051195475</t>
  </si>
  <si>
    <t>1000075783</t>
  </si>
  <si>
    <t>王云燕</t>
  </si>
  <si>
    <t>0051200365</t>
  </si>
  <si>
    <t>1000065870</t>
  </si>
  <si>
    <t>张金祥</t>
  </si>
  <si>
    <t>1000077283</t>
  </si>
  <si>
    <t>丁康有</t>
  </si>
  <si>
    <t>0051227430</t>
  </si>
  <si>
    <t>1000034803</t>
  </si>
  <si>
    <t>朱苑华</t>
  </si>
  <si>
    <t>0051227969</t>
  </si>
  <si>
    <t>1000075036</t>
  </si>
  <si>
    <t>黄艳芳</t>
  </si>
  <si>
    <t>1000079637</t>
  </si>
  <si>
    <t>王兴丽</t>
  </si>
  <si>
    <t>0051264306</t>
  </si>
  <si>
    <t>0051264408</t>
  </si>
  <si>
    <t>1000064376</t>
  </si>
  <si>
    <t>蒋德艳</t>
  </si>
  <si>
    <t>0051281457</t>
  </si>
  <si>
    <t>1000080495</t>
  </si>
  <si>
    <t>许潇元</t>
  </si>
  <si>
    <t>0051283388</t>
  </si>
  <si>
    <t>1000081530</t>
  </si>
  <si>
    <t>张胜凯</t>
  </si>
  <si>
    <t>0051323360</t>
  </si>
  <si>
    <t>1000080966</t>
  </si>
  <si>
    <t>汪莉</t>
  </si>
  <si>
    <t>0051323644</t>
  </si>
  <si>
    <t>1000077475</t>
  </si>
  <si>
    <t>宋佳丽</t>
  </si>
  <si>
    <t>1000078455</t>
  </si>
  <si>
    <t>张开二</t>
  </si>
  <si>
    <t>0051326313</t>
  </si>
  <si>
    <t>1000081561</t>
  </si>
  <si>
    <t>蒙璠璠</t>
  </si>
  <si>
    <t>0051326385</t>
  </si>
  <si>
    <t>1000035945</t>
  </si>
  <si>
    <t>唐万喜</t>
  </si>
  <si>
    <t>0051328039</t>
  </si>
  <si>
    <t>1000067203</t>
  </si>
  <si>
    <t>夏朝珍</t>
  </si>
  <si>
    <t>0051330974</t>
  </si>
  <si>
    <t>1000080601</t>
  </si>
  <si>
    <t>郭蓉</t>
  </si>
  <si>
    <t>0051346263</t>
  </si>
  <si>
    <t>1000082662</t>
  </si>
  <si>
    <t>高湘云</t>
  </si>
  <si>
    <t>0051347187</t>
  </si>
  <si>
    <t>1000082778</t>
  </si>
  <si>
    <t>王自凤</t>
  </si>
  <si>
    <t>1000077244</t>
  </si>
  <si>
    <t>张如换</t>
  </si>
  <si>
    <t>1000066316</t>
  </si>
  <si>
    <t>刘增进</t>
  </si>
  <si>
    <t>0051348776</t>
  </si>
  <si>
    <t>1000013287</t>
  </si>
  <si>
    <t>张雪娟</t>
  </si>
  <si>
    <t>0051351145</t>
  </si>
  <si>
    <t>1000083164</t>
  </si>
  <si>
    <t>方文文</t>
  </si>
  <si>
    <t>0051352471</t>
  </si>
  <si>
    <t>1000043716</t>
  </si>
  <si>
    <t>花春梅</t>
  </si>
  <si>
    <t>0051353276</t>
  </si>
  <si>
    <t>5327-2700037172</t>
  </si>
  <si>
    <t>陈芳</t>
  </si>
  <si>
    <t>0051358067</t>
  </si>
  <si>
    <t>1000078081</t>
  </si>
  <si>
    <t>胡淞</t>
  </si>
  <si>
    <t>0051358296</t>
  </si>
  <si>
    <t>1000072651</t>
  </si>
  <si>
    <t>梁志坤</t>
  </si>
  <si>
    <t>0051359156</t>
  </si>
  <si>
    <t>1000083826</t>
  </si>
  <si>
    <t>黄翠吉</t>
  </si>
  <si>
    <t>1000083002</t>
  </si>
  <si>
    <t>雷焱</t>
  </si>
  <si>
    <t>0051363489</t>
  </si>
  <si>
    <t>1000082872</t>
  </si>
  <si>
    <t>王国春</t>
  </si>
  <si>
    <t>1000083395</t>
  </si>
  <si>
    <t>班正玲</t>
  </si>
  <si>
    <t>0051368049</t>
  </si>
  <si>
    <t>1000080037</t>
  </si>
  <si>
    <t>龙志梅</t>
  </si>
  <si>
    <t>0051370988</t>
  </si>
  <si>
    <t>1000074934</t>
  </si>
  <si>
    <t>冉小容</t>
  </si>
  <si>
    <t>1000082374</t>
  </si>
  <si>
    <t>周江</t>
  </si>
  <si>
    <t>0051373818</t>
  </si>
  <si>
    <t>1000081670</t>
  </si>
  <si>
    <t>赵远来</t>
  </si>
  <si>
    <t>0051374451</t>
  </si>
  <si>
    <t>1000082161</t>
  </si>
  <si>
    <t>高俊</t>
  </si>
  <si>
    <t>0051381056</t>
  </si>
  <si>
    <t>1000083819</t>
  </si>
  <si>
    <t>周正义</t>
  </si>
  <si>
    <t>0051381454</t>
  </si>
  <si>
    <t>1000083794</t>
  </si>
  <si>
    <t>俞守新</t>
  </si>
  <si>
    <t>0051383995</t>
  </si>
  <si>
    <t>1000084512</t>
  </si>
  <si>
    <t>李红发</t>
  </si>
  <si>
    <t>0051385920</t>
  </si>
  <si>
    <t>1000082948</t>
  </si>
  <si>
    <t>赵四英</t>
  </si>
  <si>
    <t>0051388953</t>
  </si>
  <si>
    <t>1000081363</t>
  </si>
  <si>
    <t>阚伟</t>
  </si>
  <si>
    <t>0051390380</t>
  </si>
  <si>
    <t>0102278865</t>
  </si>
  <si>
    <t>郑瑶</t>
  </si>
  <si>
    <t>0051390991</t>
  </si>
  <si>
    <t>1000082999</t>
  </si>
  <si>
    <t>刘富兰</t>
  </si>
  <si>
    <t>1000084511</t>
  </si>
  <si>
    <t>李春琴</t>
  </si>
  <si>
    <t>0051391390</t>
  </si>
  <si>
    <t>5300-0000427581</t>
  </si>
  <si>
    <t>石青</t>
  </si>
  <si>
    <t>0051397926</t>
  </si>
  <si>
    <t>5012892971</t>
  </si>
  <si>
    <t>毕巧芳</t>
  </si>
  <si>
    <t>0051404597</t>
  </si>
  <si>
    <t>1000082684</t>
  </si>
  <si>
    <t>冯时英</t>
  </si>
  <si>
    <t>0051405190</t>
  </si>
  <si>
    <t>1000079926</t>
  </si>
  <si>
    <t>黄瑶转</t>
  </si>
  <si>
    <t>0051419103</t>
  </si>
  <si>
    <t>1000080714</t>
  </si>
  <si>
    <t>辉雪玮</t>
  </si>
  <si>
    <t>0051420121</t>
  </si>
  <si>
    <t>5335-3500026170</t>
  </si>
  <si>
    <t>0051422987</t>
  </si>
  <si>
    <t>1000042320</t>
  </si>
  <si>
    <t>张丽</t>
  </si>
  <si>
    <t>0051427457</t>
  </si>
  <si>
    <t>1000077408</t>
  </si>
  <si>
    <t>张天峰</t>
  </si>
  <si>
    <t>0051428973</t>
  </si>
  <si>
    <t>1000084576</t>
  </si>
  <si>
    <t>蒋丽莎</t>
  </si>
  <si>
    <t>0051430112</t>
  </si>
  <si>
    <t>1000026857</t>
  </si>
  <si>
    <t>王朝锋</t>
  </si>
  <si>
    <t>1000085217</t>
  </si>
  <si>
    <t>余红梅</t>
  </si>
  <si>
    <t>0051433328</t>
  </si>
  <si>
    <t>1000082622</t>
  </si>
  <si>
    <t>池开丽</t>
  </si>
  <si>
    <t>1000080950</t>
  </si>
  <si>
    <t>李建兰</t>
  </si>
  <si>
    <t>0051435109</t>
  </si>
  <si>
    <t>1000085008</t>
  </si>
  <si>
    <t>袁榕辰</t>
  </si>
  <si>
    <t>0051436169</t>
  </si>
  <si>
    <t>0051436641</t>
  </si>
  <si>
    <t>1000073043</t>
  </si>
  <si>
    <t>李明</t>
  </si>
  <si>
    <t>0051439085</t>
  </si>
  <si>
    <t>1000084955</t>
  </si>
  <si>
    <t>李春艳</t>
  </si>
  <si>
    <t>0051440827</t>
  </si>
  <si>
    <t>0051441750</t>
  </si>
  <si>
    <t>1000080782</t>
  </si>
  <si>
    <t>李小庆</t>
  </si>
  <si>
    <t>0051450442</t>
  </si>
  <si>
    <t>1000085636</t>
  </si>
  <si>
    <t>谢奕</t>
  </si>
  <si>
    <t>0051488985</t>
  </si>
  <si>
    <t>1000023000</t>
  </si>
  <si>
    <t>杨立顺</t>
  </si>
  <si>
    <t>0051489550</t>
  </si>
  <si>
    <t>1000027519</t>
  </si>
  <si>
    <t>刘书含</t>
  </si>
  <si>
    <t>0051489763</t>
  </si>
  <si>
    <t>1000083719</t>
  </si>
  <si>
    <t>白潼</t>
  </si>
  <si>
    <t>1000085203</t>
  </si>
  <si>
    <t>徐水平</t>
  </si>
  <si>
    <t>0051524766</t>
  </si>
  <si>
    <t>1000030227</t>
  </si>
  <si>
    <t>王建美</t>
  </si>
  <si>
    <t>0051536496</t>
  </si>
  <si>
    <t>1000082910</t>
  </si>
  <si>
    <t>李其霖</t>
  </si>
  <si>
    <t>0051565407</t>
  </si>
  <si>
    <t>0111242063</t>
  </si>
  <si>
    <t>杨伟艳</t>
  </si>
  <si>
    <t>1000082349</t>
  </si>
  <si>
    <t>李顺竹</t>
  </si>
  <si>
    <t>1000081984</t>
  </si>
  <si>
    <t>李均华</t>
  </si>
  <si>
    <t>0051604820</t>
  </si>
  <si>
    <t>1000025708</t>
  </si>
  <si>
    <t>李建华</t>
  </si>
  <si>
    <t>0051604817</t>
  </si>
  <si>
    <t>1000074690</t>
  </si>
  <si>
    <t>王远春</t>
  </si>
  <si>
    <t>0051609179</t>
  </si>
  <si>
    <t>1000052125</t>
  </si>
  <si>
    <t>普娇艳</t>
  </si>
  <si>
    <t>0051613202</t>
  </si>
  <si>
    <t>0102487348</t>
  </si>
  <si>
    <t>张贝</t>
  </si>
  <si>
    <t>0051624862</t>
  </si>
  <si>
    <t>5328-2801216587</t>
  </si>
  <si>
    <t>苏开相</t>
  </si>
  <si>
    <t>1000010777</t>
  </si>
  <si>
    <t>潘红</t>
  </si>
  <si>
    <t>0051629072</t>
  </si>
  <si>
    <t>0121073416</t>
  </si>
  <si>
    <t>赵翠萍</t>
  </si>
  <si>
    <t>0051629825</t>
  </si>
  <si>
    <t>1000086381</t>
  </si>
  <si>
    <t>罗满</t>
  </si>
  <si>
    <t>0051630941</t>
  </si>
  <si>
    <t>0101063339</t>
  </si>
  <si>
    <t>樊兴华</t>
  </si>
  <si>
    <t>1000079242</t>
  </si>
  <si>
    <t>0051632735</t>
  </si>
  <si>
    <t>1000087754</t>
  </si>
  <si>
    <t>普秀玉</t>
  </si>
  <si>
    <t>0051633041</t>
  </si>
  <si>
    <t>1000087688</t>
  </si>
  <si>
    <t>李伟</t>
  </si>
  <si>
    <t>1000075960</t>
  </si>
  <si>
    <t>吴学美</t>
  </si>
  <si>
    <t>1000075966</t>
  </si>
  <si>
    <t>段家军</t>
  </si>
  <si>
    <t>0051634789</t>
  </si>
  <si>
    <t>1000075961</t>
  </si>
  <si>
    <t>段国亮</t>
  </si>
  <si>
    <t>0051640424</t>
  </si>
  <si>
    <t>1000082314</t>
  </si>
  <si>
    <t>李宗梅</t>
  </si>
  <si>
    <t>1000067916</t>
  </si>
  <si>
    <t>罗承美</t>
  </si>
  <si>
    <t>0051644519</t>
  </si>
  <si>
    <t>0051654898</t>
  </si>
  <si>
    <t>1000080155</t>
  </si>
  <si>
    <t>余华琴</t>
  </si>
  <si>
    <t>0051660293</t>
  </si>
  <si>
    <t>5303-0322020628</t>
  </si>
  <si>
    <t>0051662501</t>
  </si>
  <si>
    <t>1000088319</t>
  </si>
  <si>
    <t>马亚玲</t>
  </si>
  <si>
    <t>0051664283</t>
  </si>
  <si>
    <t>0051664895</t>
  </si>
  <si>
    <t>1000086410</t>
  </si>
  <si>
    <t>缪应旭</t>
  </si>
  <si>
    <t>1000081097</t>
  </si>
  <si>
    <t>赵蓉</t>
  </si>
  <si>
    <t>0051666539</t>
  </si>
  <si>
    <t>1000088884</t>
  </si>
  <si>
    <t>杨存芬</t>
  </si>
  <si>
    <t>0051666867</t>
  </si>
  <si>
    <t>1000088838</t>
  </si>
  <si>
    <t>包艳敏</t>
  </si>
  <si>
    <t>0051666906</t>
  </si>
  <si>
    <t>0051671632</t>
  </si>
  <si>
    <t>1000087741</t>
  </si>
  <si>
    <t>杨赟霞</t>
  </si>
  <si>
    <t>0051672286</t>
  </si>
  <si>
    <t>5323-2301052961</t>
  </si>
  <si>
    <t>王海涛</t>
  </si>
  <si>
    <t>0051672330</t>
  </si>
  <si>
    <t>0051672856</t>
  </si>
  <si>
    <t>1000087716</t>
  </si>
  <si>
    <t>金妍杉</t>
  </si>
  <si>
    <t>0051673006</t>
  </si>
  <si>
    <t>1000072758</t>
  </si>
  <si>
    <t>易白莉</t>
  </si>
  <si>
    <t>0051673133</t>
  </si>
  <si>
    <t>1000081635</t>
  </si>
  <si>
    <t>李元勤</t>
  </si>
  <si>
    <t>0051673189</t>
  </si>
  <si>
    <t>1000072730</t>
  </si>
  <si>
    <t>周康健</t>
  </si>
  <si>
    <t>1000076297</t>
  </si>
  <si>
    <t>普丽红</t>
  </si>
  <si>
    <t>0051673908</t>
  </si>
  <si>
    <t>1000076512</t>
  </si>
  <si>
    <t>周云</t>
  </si>
  <si>
    <t>0051673986</t>
  </si>
  <si>
    <t>1000076520</t>
  </si>
  <si>
    <t>马亮</t>
  </si>
  <si>
    <t>0051674444</t>
  </si>
  <si>
    <t>5015825625</t>
  </si>
  <si>
    <t>黄杨欣</t>
  </si>
  <si>
    <t>1000087573</t>
  </si>
  <si>
    <t>罗中雪</t>
  </si>
  <si>
    <t>0051676320</t>
  </si>
  <si>
    <t>1000087692</t>
  </si>
  <si>
    <t>熊祥兰</t>
  </si>
  <si>
    <t>0051676452</t>
  </si>
  <si>
    <t>1000087633</t>
  </si>
  <si>
    <t>杨春秀</t>
  </si>
  <si>
    <t>0051676536</t>
  </si>
  <si>
    <t>1000089184</t>
  </si>
  <si>
    <t>周小龙</t>
  </si>
  <si>
    <t>0051676563</t>
  </si>
  <si>
    <t>1000088650</t>
  </si>
  <si>
    <t>岳艳</t>
  </si>
  <si>
    <t>0051677194</t>
  </si>
  <si>
    <t>1000088369</t>
  </si>
  <si>
    <t>李超</t>
  </si>
  <si>
    <t>0051677350</t>
  </si>
  <si>
    <t>1000001067</t>
  </si>
  <si>
    <t>李伶俐</t>
  </si>
  <si>
    <t>1000072600</t>
  </si>
  <si>
    <t>阳勇</t>
  </si>
  <si>
    <t>0051678150</t>
  </si>
  <si>
    <t>1000088494</t>
  </si>
  <si>
    <t>叶农</t>
  </si>
  <si>
    <t>0051678683</t>
  </si>
  <si>
    <t>1000087090</t>
  </si>
  <si>
    <t>飞汛</t>
  </si>
  <si>
    <t>0051680909</t>
  </si>
  <si>
    <t>1000048116</t>
  </si>
  <si>
    <t>向昕</t>
  </si>
  <si>
    <t>0051698605</t>
  </si>
  <si>
    <t>1000089728</t>
  </si>
  <si>
    <t>高德英</t>
  </si>
  <si>
    <t>0051699314</t>
  </si>
  <si>
    <t>0111240765</t>
  </si>
  <si>
    <t>尹江红</t>
  </si>
  <si>
    <t>0051701558</t>
  </si>
  <si>
    <t>1000040935</t>
  </si>
  <si>
    <t>张彩芬</t>
  </si>
  <si>
    <t>0051701577</t>
  </si>
  <si>
    <t>1000082540</t>
  </si>
  <si>
    <t>郑有才</t>
  </si>
  <si>
    <t>0051702471</t>
  </si>
  <si>
    <t>1000047619</t>
  </si>
  <si>
    <t>董汉萍</t>
  </si>
  <si>
    <t>0051705189</t>
  </si>
  <si>
    <t>自助机广发001</t>
  </si>
  <si>
    <t>0051705754</t>
  </si>
  <si>
    <t>1000052395</t>
  </si>
  <si>
    <t>张雪</t>
  </si>
  <si>
    <t>0051707781</t>
  </si>
  <si>
    <t>1000087412</t>
  </si>
  <si>
    <t>郑加翠</t>
  </si>
  <si>
    <t>0051708357</t>
  </si>
  <si>
    <t>1000088617</t>
  </si>
  <si>
    <t>周菊花</t>
  </si>
  <si>
    <t>0051710095</t>
  </si>
  <si>
    <t>0111006235</t>
  </si>
  <si>
    <t>赵群英</t>
  </si>
  <si>
    <t>0051710106</t>
  </si>
  <si>
    <t>1000083579</t>
  </si>
  <si>
    <t>薛文虎</t>
  </si>
  <si>
    <t>0051710257</t>
  </si>
  <si>
    <t>1000015688</t>
  </si>
  <si>
    <t>胡琳艳</t>
  </si>
  <si>
    <t>0051713227</t>
  </si>
  <si>
    <t>1000089971</t>
  </si>
  <si>
    <t>张铃雁</t>
  </si>
  <si>
    <t>1000074268</t>
  </si>
  <si>
    <t>王爱岚</t>
  </si>
  <si>
    <t>0051752474</t>
  </si>
  <si>
    <t>0103361792</t>
  </si>
  <si>
    <t>唐翠萍</t>
  </si>
  <si>
    <t>0051803495</t>
  </si>
  <si>
    <t>5300-0000841782</t>
  </si>
  <si>
    <t>李彦祥</t>
  </si>
  <si>
    <t>0051809057</t>
  </si>
  <si>
    <t>1000085746</t>
  </si>
  <si>
    <t>陈远</t>
  </si>
  <si>
    <t>1000090399</t>
  </si>
  <si>
    <t>杨松凤</t>
  </si>
  <si>
    <t>0051820142</t>
  </si>
  <si>
    <t>1000090463</t>
  </si>
  <si>
    <t>韦梅</t>
  </si>
  <si>
    <t>0051836123</t>
  </si>
  <si>
    <t>1000089270</t>
  </si>
  <si>
    <t>李瑞</t>
  </si>
  <si>
    <t>0051844747</t>
  </si>
  <si>
    <t>1000079825</t>
  </si>
  <si>
    <t>木美容</t>
  </si>
  <si>
    <t>0051848304</t>
  </si>
  <si>
    <t>1000079236</t>
  </si>
  <si>
    <t>李云帆</t>
  </si>
  <si>
    <t>0051852225</t>
  </si>
  <si>
    <t>1000089519</t>
  </si>
  <si>
    <t>李霏</t>
  </si>
  <si>
    <t>0051862850</t>
  </si>
  <si>
    <t>0154043973</t>
  </si>
  <si>
    <t>廖章春</t>
  </si>
  <si>
    <t>0051866587</t>
  </si>
  <si>
    <t>1000089699</t>
  </si>
  <si>
    <t>刘开吉</t>
  </si>
  <si>
    <t>0051866698</t>
  </si>
  <si>
    <t>1000081491</t>
  </si>
  <si>
    <t>陈正银</t>
  </si>
  <si>
    <t>0051866701</t>
  </si>
  <si>
    <t>1000082152</t>
  </si>
  <si>
    <t>敖仕亮</t>
  </si>
  <si>
    <t>1000086660</t>
  </si>
  <si>
    <t>李爱玲</t>
  </si>
  <si>
    <t>0051900900</t>
  </si>
  <si>
    <t>1000078392</t>
  </si>
  <si>
    <t>李华国</t>
  </si>
  <si>
    <t>1000091060</t>
  </si>
  <si>
    <t>沈大珍</t>
  </si>
  <si>
    <t>0051906232</t>
  </si>
  <si>
    <t>1000087722</t>
  </si>
  <si>
    <t>施银红</t>
  </si>
  <si>
    <t>0051906798</t>
  </si>
  <si>
    <t>1000084181</t>
  </si>
  <si>
    <t>李雪梅</t>
  </si>
  <si>
    <t>0051907089</t>
  </si>
  <si>
    <t>1000055313</t>
  </si>
  <si>
    <t>毕华生</t>
  </si>
  <si>
    <t>0051907368</t>
  </si>
  <si>
    <t>1000058707</t>
  </si>
  <si>
    <t>孙秀华</t>
  </si>
  <si>
    <t>0051907778</t>
  </si>
  <si>
    <t>1000010663</t>
  </si>
  <si>
    <t>张孟吉</t>
  </si>
  <si>
    <t>0051907913</t>
  </si>
  <si>
    <t>1000089625</t>
  </si>
  <si>
    <t>许宁</t>
  </si>
  <si>
    <t>0051910961</t>
  </si>
  <si>
    <t>1000092159</t>
  </si>
  <si>
    <t>王小凤</t>
  </si>
  <si>
    <t>0051911940</t>
  </si>
  <si>
    <t>1000076669</t>
  </si>
  <si>
    <t>叶跃仙</t>
  </si>
  <si>
    <t>0051914178</t>
  </si>
  <si>
    <t>1000092292</t>
  </si>
  <si>
    <t>刘保群</t>
  </si>
  <si>
    <t>0051915118</t>
  </si>
  <si>
    <t>1000087732</t>
  </si>
  <si>
    <t>赵晓娜</t>
  </si>
  <si>
    <t>0051915518</t>
  </si>
  <si>
    <t>1000092280</t>
  </si>
  <si>
    <t>侯飞</t>
  </si>
  <si>
    <t>0051916186</t>
  </si>
  <si>
    <t>1000063444</t>
  </si>
  <si>
    <t>和增昌</t>
  </si>
  <si>
    <t>0051918434</t>
  </si>
  <si>
    <t>1000091955</t>
  </si>
  <si>
    <t>吴国庆</t>
  </si>
  <si>
    <t>0051920349</t>
  </si>
  <si>
    <t>1000092007</t>
  </si>
  <si>
    <t>马顺莲</t>
  </si>
  <si>
    <t>0102552986</t>
  </si>
  <si>
    <t>沈飞宇</t>
  </si>
  <si>
    <t>0051922548</t>
  </si>
  <si>
    <t>1000089414</t>
  </si>
  <si>
    <t>张丽娟</t>
  </si>
  <si>
    <t>0051923311</t>
  </si>
  <si>
    <t>0113033956</t>
  </si>
  <si>
    <t>王嬿婉</t>
  </si>
  <si>
    <t>0051923579</t>
  </si>
  <si>
    <t>1000092050</t>
  </si>
  <si>
    <t>段蓉</t>
  </si>
  <si>
    <t>1000088435</t>
  </si>
  <si>
    <t>0051923801</t>
  </si>
  <si>
    <t>0103277723</t>
  </si>
  <si>
    <t>戴雯</t>
  </si>
  <si>
    <t>0051942934</t>
  </si>
  <si>
    <t>1000091032</t>
  </si>
  <si>
    <t>张丽华</t>
  </si>
  <si>
    <t>1000084600</t>
  </si>
  <si>
    <t>赵苏伟</t>
  </si>
  <si>
    <t>0051961496</t>
  </si>
  <si>
    <t>1000093559</t>
  </si>
  <si>
    <t>詹敏</t>
  </si>
  <si>
    <t>0051962707</t>
  </si>
  <si>
    <t>1000090737</t>
  </si>
  <si>
    <t>吕鹏</t>
  </si>
  <si>
    <t>0051968529</t>
  </si>
  <si>
    <t>1000091872</t>
  </si>
  <si>
    <t>聂晓梅</t>
  </si>
  <si>
    <t>0051968564</t>
  </si>
  <si>
    <t>1000091612</t>
  </si>
  <si>
    <t>杨艳美</t>
  </si>
  <si>
    <t>0051968745</t>
  </si>
  <si>
    <t>5010906576</t>
  </si>
  <si>
    <t>焦瑜</t>
  </si>
  <si>
    <t>0051969544</t>
  </si>
  <si>
    <t>1000093889</t>
  </si>
  <si>
    <t>何纯宇</t>
  </si>
  <si>
    <t>0051971678</t>
  </si>
  <si>
    <t>1000092274</t>
  </si>
  <si>
    <t>陈丽雄</t>
  </si>
  <si>
    <t>0051972488</t>
  </si>
  <si>
    <t>1000058408</t>
  </si>
  <si>
    <t>王粉乖</t>
  </si>
  <si>
    <t>0051972888</t>
  </si>
  <si>
    <t>1000091080</t>
  </si>
  <si>
    <t>李彦</t>
  </si>
  <si>
    <t>0051975121</t>
  </si>
  <si>
    <t>1000091678</t>
  </si>
  <si>
    <t>杨艳娇</t>
  </si>
  <si>
    <t>0051975975</t>
  </si>
  <si>
    <t>1000023266</t>
  </si>
  <si>
    <t>王芹</t>
  </si>
  <si>
    <t>0051976796</t>
  </si>
  <si>
    <t>1000093352</t>
  </si>
  <si>
    <t>毛莉秋</t>
  </si>
  <si>
    <t>0051977299</t>
  </si>
  <si>
    <t>1000066600</t>
  </si>
  <si>
    <t>0051977669</t>
  </si>
  <si>
    <t>1000078950</t>
  </si>
  <si>
    <t>胡传欢</t>
  </si>
  <si>
    <t>0051977717</t>
  </si>
  <si>
    <t>1000092865</t>
  </si>
  <si>
    <t>李家英</t>
  </si>
  <si>
    <t>1000084749</t>
  </si>
  <si>
    <t>1000076550</t>
  </si>
  <si>
    <t>0051994375</t>
  </si>
  <si>
    <t>1000081576</t>
  </si>
  <si>
    <t>王海珍</t>
  </si>
  <si>
    <t>0052003307</t>
  </si>
  <si>
    <t>1000093674</t>
  </si>
  <si>
    <t>李敏</t>
  </si>
  <si>
    <t>0052018746</t>
  </si>
  <si>
    <t>1000090389</t>
  </si>
  <si>
    <t>熊学艳</t>
  </si>
  <si>
    <t>0052023429</t>
  </si>
  <si>
    <t>1000094040</t>
  </si>
  <si>
    <t>保思宇</t>
  </si>
  <si>
    <t>1000090840</t>
  </si>
  <si>
    <t>0052070169</t>
  </si>
  <si>
    <t>1000085692</t>
  </si>
  <si>
    <t>高鹏</t>
  </si>
  <si>
    <t>0052113475</t>
  </si>
  <si>
    <t>1000094411</t>
  </si>
  <si>
    <t>张然</t>
  </si>
  <si>
    <t>0052114215</t>
  </si>
  <si>
    <t>5335-3528004371</t>
  </si>
  <si>
    <t>田军</t>
  </si>
  <si>
    <t>0052114927</t>
  </si>
  <si>
    <t>1000075957</t>
  </si>
  <si>
    <t>唐春花</t>
  </si>
  <si>
    <t>0052115863</t>
  </si>
  <si>
    <t>1000092306</t>
  </si>
  <si>
    <t>杨雨娇</t>
  </si>
  <si>
    <t>PAYER_ACCOUNT</t>
  </si>
  <si>
    <t>SR17060200000020</t>
  </si>
  <si>
    <t>OR17060200019332</t>
  </si>
  <si>
    <t>6214623221000253518</t>
  </si>
  <si>
    <t>SR17060200000022</t>
  </si>
  <si>
    <t>OR17060200019396</t>
  </si>
  <si>
    <t>6226200101707181</t>
  </si>
  <si>
    <t>SR17060300000026</t>
  </si>
  <si>
    <t>OR17060300023578</t>
  </si>
  <si>
    <t>6225758328414379</t>
  </si>
  <si>
    <t>SR17060400000031</t>
  </si>
  <si>
    <t>OR17060400023607</t>
  </si>
  <si>
    <t>SR17060400000032</t>
  </si>
  <si>
    <t>OR17060400023608</t>
  </si>
  <si>
    <t>6217003860016210559</t>
  </si>
  <si>
    <t>SR17060400000033</t>
  </si>
  <si>
    <t>OR17060400024862</t>
  </si>
  <si>
    <t>6225760021337667</t>
  </si>
  <si>
    <t>SR17060500000074</t>
  </si>
  <si>
    <t>OR17060500029701</t>
  </si>
  <si>
    <t>6227077780026904</t>
  </si>
  <si>
    <t>SR17060500000075</t>
  </si>
  <si>
    <t>OR17060500029806</t>
  </si>
  <si>
    <t>6259960074429085</t>
  </si>
  <si>
    <t>SR17060500000089</t>
  </si>
  <si>
    <t>OR17060500030092</t>
  </si>
  <si>
    <t>6224690037529109</t>
  </si>
  <si>
    <t>SR17060500000119</t>
  </si>
  <si>
    <t>OR17060500031571</t>
  </si>
  <si>
    <t>4581230588357956</t>
  </si>
  <si>
    <t>SR17060600000181</t>
  </si>
  <si>
    <t>OR17060600034073</t>
  </si>
  <si>
    <t>6227525300703543</t>
  </si>
  <si>
    <t>SR17060600000199</t>
  </si>
  <si>
    <t>OR17060600035074</t>
  </si>
  <si>
    <t>6228483868564654876</t>
  </si>
  <si>
    <t>SR17060600000204</t>
  </si>
  <si>
    <t>OR17060600035302</t>
  </si>
  <si>
    <t>6228480868635376270</t>
  </si>
  <si>
    <t>SR17060600000205</t>
  </si>
  <si>
    <t>OR17060600035356</t>
  </si>
  <si>
    <t>6221570098226865</t>
  </si>
  <si>
    <t>SR17060600000241</t>
  </si>
  <si>
    <t>OR17060600036266</t>
  </si>
  <si>
    <t>6228483978410399475</t>
  </si>
  <si>
    <t>SR17060600000244</t>
  </si>
  <si>
    <t>OR17060600036363</t>
  </si>
  <si>
    <t>6212262505002039127</t>
  </si>
  <si>
    <t>SR17060600000246</t>
  </si>
  <si>
    <t>OR17060600036389</t>
  </si>
  <si>
    <t>6221682296762011</t>
  </si>
  <si>
    <t>SR17060600000260</t>
  </si>
  <si>
    <t>OR17060600036676</t>
  </si>
  <si>
    <t>6217997300001191496</t>
  </si>
  <si>
    <t>0050221470</t>
  </si>
  <si>
    <t>SR17060600000267</t>
  </si>
  <si>
    <t>OR17060600036725</t>
  </si>
  <si>
    <t>6221551884847031</t>
  </si>
  <si>
    <t>SR17060600000269</t>
  </si>
  <si>
    <t>OR17060600036759</t>
  </si>
  <si>
    <t>6259656241566979</t>
  </si>
  <si>
    <t>SR17060600000270</t>
  </si>
  <si>
    <t>OR17060600036763</t>
  </si>
  <si>
    <t>6217003860024103424</t>
  </si>
  <si>
    <t>SR17060600000275</t>
  </si>
  <si>
    <t>OR17060600036789</t>
  </si>
  <si>
    <t>6228480866019475361</t>
  </si>
  <si>
    <t>SR17060600000276</t>
  </si>
  <si>
    <t>OR17060600036814</t>
  </si>
  <si>
    <t>6222082502002316107</t>
  </si>
  <si>
    <t>SR17060600000279</t>
  </si>
  <si>
    <t>OR17060600036888</t>
  </si>
  <si>
    <t>6222620590000856959</t>
  </si>
  <si>
    <t>0050225556</t>
  </si>
  <si>
    <t>SR17060600000281</t>
  </si>
  <si>
    <t>OR17060600036896</t>
  </si>
  <si>
    <t>6214978800056992</t>
  </si>
  <si>
    <t>0050232061</t>
  </si>
  <si>
    <t>SR17060600000289</t>
  </si>
  <si>
    <t>OR17060600037138</t>
  </si>
  <si>
    <t>6282880029117646</t>
  </si>
  <si>
    <t>SR17060600000293</t>
  </si>
  <si>
    <t>OR17060600037622</t>
  </si>
  <si>
    <t>6228450860019244519</t>
  </si>
  <si>
    <t>SR17060600000296</t>
  </si>
  <si>
    <t>OR17060600037673</t>
  </si>
  <si>
    <t>6227003860720165304</t>
  </si>
  <si>
    <t>SR17060600000305</t>
  </si>
  <si>
    <t>OR17060600037902</t>
  </si>
  <si>
    <t>6212262506000138143</t>
  </si>
  <si>
    <t>SR17060600000306</t>
  </si>
  <si>
    <t>OR17060600037915</t>
  </si>
  <si>
    <t>6221662143476205</t>
  </si>
  <si>
    <t>SR17060600000310</t>
  </si>
  <si>
    <t>OR17060600037986</t>
  </si>
  <si>
    <t>6236683860002136716</t>
  </si>
  <si>
    <t>SR17060600000320</t>
  </si>
  <si>
    <t>OR17060600038344</t>
  </si>
  <si>
    <t>6236683860002994890</t>
  </si>
  <si>
    <t>SR17060600000328</t>
  </si>
  <si>
    <t>OR17060600038613</t>
  </si>
  <si>
    <t>6217852700008846519</t>
  </si>
  <si>
    <t>SR17060600000329</t>
  </si>
  <si>
    <t>OR17060600038653</t>
  </si>
  <si>
    <t>6228483358381576478</t>
  </si>
  <si>
    <t>SR17060600000331</t>
  </si>
  <si>
    <t>OR17060600038684</t>
  </si>
  <si>
    <t>6214921300071541</t>
  </si>
  <si>
    <t>SR17060600000336</t>
  </si>
  <si>
    <t>OR17060600038740</t>
  </si>
  <si>
    <t>6212262512000918906</t>
  </si>
  <si>
    <t>SR17060600000338</t>
  </si>
  <si>
    <t>OR17060600038791</t>
  </si>
  <si>
    <t>6228413863001875262</t>
  </si>
  <si>
    <t>SR17060600000340</t>
  </si>
  <si>
    <t>OR17060600038800</t>
  </si>
  <si>
    <t>6217003860026769271</t>
  </si>
  <si>
    <t>SR17060600000341</t>
  </si>
  <si>
    <t>OR17060600038809</t>
  </si>
  <si>
    <t>SR17060600000343</t>
  </si>
  <si>
    <t>OR17060600038826</t>
  </si>
  <si>
    <t>6212262502019725137</t>
  </si>
  <si>
    <t>SR17060600000349</t>
  </si>
  <si>
    <t>OR17060600038911</t>
  </si>
  <si>
    <t>6227004022020139708</t>
  </si>
  <si>
    <t>SR17060600000357</t>
  </si>
  <si>
    <t>OR17060600038984</t>
  </si>
  <si>
    <t>6228480868647629070</t>
  </si>
  <si>
    <t>SR17060600000359</t>
  </si>
  <si>
    <t>OR17060600039036</t>
  </si>
  <si>
    <t>6231900000058997715</t>
  </si>
  <si>
    <t>SR17060600000365</t>
  </si>
  <si>
    <t>OR17060600039117</t>
  </si>
  <si>
    <t>6223691281347694</t>
  </si>
  <si>
    <t>SR17060600000370</t>
  </si>
  <si>
    <t>OR17060600039171</t>
  </si>
  <si>
    <t>6212262409003124931</t>
  </si>
  <si>
    <t>SR17060600000376</t>
  </si>
  <si>
    <t>OR17060600039212</t>
  </si>
  <si>
    <t>6223691729021810</t>
  </si>
  <si>
    <t>SR17060600000380</t>
  </si>
  <si>
    <t>OR17060600039251</t>
  </si>
  <si>
    <t>6223691424725640</t>
  </si>
  <si>
    <t>SR17060600000388</t>
  </si>
  <si>
    <t>OR17060600039304</t>
  </si>
  <si>
    <t>6212262513000940742</t>
  </si>
  <si>
    <t>SR17060600000390</t>
  </si>
  <si>
    <t>OR17060600039314</t>
  </si>
  <si>
    <t>6221682812008121</t>
  </si>
  <si>
    <t>SR17060600000394</t>
  </si>
  <si>
    <t>OR17060600039341</t>
  </si>
  <si>
    <t>6217921201023994</t>
  </si>
  <si>
    <t>SR17060700000418</t>
  </si>
  <si>
    <t>OR17060700039894</t>
  </si>
  <si>
    <t>6231900000068972070</t>
  </si>
  <si>
    <t>SR17060700000421</t>
  </si>
  <si>
    <t>OR17060700040284</t>
  </si>
  <si>
    <t>SR17060700000425</t>
  </si>
  <si>
    <t>OR17060700040419</t>
  </si>
  <si>
    <t>6236683860003951097</t>
  </si>
  <si>
    <t>SR17060700000444</t>
  </si>
  <si>
    <t>OR17060700041912</t>
  </si>
  <si>
    <t>6217003860008259440</t>
  </si>
  <si>
    <t>SR17060700000453</t>
  </si>
  <si>
    <t>OR17060700042107</t>
  </si>
  <si>
    <t>6217003860032510545</t>
  </si>
  <si>
    <t>SR17060700000459</t>
  </si>
  <si>
    <t>OR17060700042307</t>
  </si>
  <si>
    <t>6229807711500368085</t>
  </si>
  <si>
    <t>SR17060700000472</t>
  </si>
  <si>
    <t>OR17060700042843</t>
  </si>
  <si>
    <t>4367480092730582</t>
  </si>
  <si>
    <t>SR17060700000477</t>
  </si>
  <si>
    <t>OR17060700042896</t>
  </si>
  <si>
    <t>SR17060700000478</t>
  </si>
  <si>
    <t>OR17060700042915</t>
  </si>
  <si>
    <t>6226370008288864</t>
  </si>
  <si>
    <t>SR17060700000480</t>
  </si>
  <si>
    <t>OR17060700042980</t>
  </si>
  <si>
    <t>4895920327341649</t>
  </si>
  <si>
    <t>SR17060700000481</t>
  </si>
  <si>
    <t>OR17060700043002</t>
  </si>
  <si>
    <t>6231900000012418527</t>
  </si>
  <si>
    <t>SR17060700000483</t>
  </si>
  <si>
    <t>OR17060700043029</t>
  </si>
  <si>
    <t>0050412881</t>
  </si>
  <si>
    <t>SR17060700000488</t>
  </si>
  <si>
    <t>OR17060700043180</t>
  </si>
  <si>
    <t>5257465381658941</t>
  </si>
  <si>
    <t>SR17060700000508</t>
  </si>
  <si>
    <t>OR17060700043475</t>
  </si>
  <si>
    <t>6217003860010496931</t>
  </si>
  <si>
    <t>0050417034</t>
  </si>
  <si>
    <t>SR17060700000510</t>
  </si>
  <si>
    <t>OR17060700043486</t>
  </si>
  <si>
    <t>6259960249540493</t>
  </si>
  <si>
    <t>SR17060700000511</t>
  </si>
  <si>
    <t>OR17060700043491</t>
  </si>
  <si>
    <t>0050417197</t>
  </si>
  <si>
    <t>SR17060700000512</t>
  </si>
  <si>
    <t>OR17060700043498</t>
  </si>
  <si>
    <t>4033910023456885</t>
  </si>
  <si>
    <t>SR17060700000513</t>
  </si>
  <si>
    <t>OR17060700043503</t>
  </si>
  <si>
    <t>SR17060700000516</t>
  </si>
  <si>
    <t>OR17060700043509</t>
  </si>
  <si>
    <t>SR17060700000517</t>
  </si>
  <si>
    <t>OR17060700043512</t>
  </si>
  <si>
    <t>6222520599890973</t>
  </si>
  <si>
    <t>SR17060700000518</t>
  </si>
  <si>
    <t>OR17060700043515</t>
  </si>
  <si>
    <t>SR17060700000519</t>
  </si>
  <si>
    <t>OR17060700043519</t>
  </si>
  <si>
    <t>SR17060700000521</t>
  </si>
  <si>
    <t>OR17060700043532</t>
  </si>
  <si>
    <t>6236520600000116493</t>
  </si>
  <si>
    <t>SR17060700000526</t>
  </si>
  <si>
    <t>OR17060700043589</t>
  </si>
  <si>
    <t>6228483348604331975</t>
  </si>
  <si>
    <t>SR17060700000527</t>
  </si>
  <si>
    <t>OR17060700043618</t>
  </si>
  <si>
    <t>5288560017805255</t>
  </si>
  <si>
    <t>SR17060700000528</t>
  </si>
  <si>
    <t>OR17060700043634</t>
  </si>
  <si>
    <t>6221507300005799869</t>
  </si>
  <si>
    <t>SR17060700000529</t>
  </si>
  <si>
    <t>OR17060700043658</t>
  </si>
  <si>
    <t>6221503310012534492</t>
  </si>
  <si>
    <t>SR17060700000530</t>
  </si>
  <si>
    <t>OR17060700043671</t>
  </si>
  <si>
    <t>SR17060700000534</t>
  </si>
  <si>
    <t>OR17060700043958</t>
  </si>
  <si>
    <t>6212262502008806302</t>
  </si>
  <si>
    <t>SR17060700000547</t>
  </si>
  <si>
    <t>OR17060700044422</t>
  </si>
  <si>
    <t>6236683860000230677</t>
  </si>
  <si>
    <t>SR17060700000558</t>
  </si>
  <si>
    <t>OR17060700044686</t>
  </si>
  <si>
    <t>6214157312901874488</t>
  </si>
  <si>
    <t>SR17060700000560</t>
  </si>
  <si>
    <t>OR17060700044698</t>
  </si>
  <si>
    <t>6222600590005313190</t>
  </si>
  <si>
    <t>0050443986</t>
  </si>
  <si>
    <t>SR17060700000563</t>
  </si>
  <si>
    <t>OR17060700044759</t>
  </si>
  <si>
    <t>6228480868661689570</t>
  </si>
  <si>
    <t>SR17060700000570</t>
  </si>
  <si>
    <t>OR17060700044986</t>
  </si>
  <si>
    <t>6227601013762488</t>
  </si>
  <si>
    <t>0050447049</t>
  </si>
  <si>
    <t>SR17060700000571</t>
  </si>
  <si>
    <t>OR17060700045003</t>
  </si>
  <si>
    <t>6217232507000051407</t>
  </si>
  <si>
    <t>SR17060700000578</t>
  </si>
  <si>
    <t>OR17060700045129</t>
  </si>
  <si>
    <t>4033928006046242</t>
  </si>
  <si>
    <t>SR17060700000605</t>
  </si>
  <si>
    <t>OR17060700045540</t>
  </si>
  <si>
    <t>6226230214404053</t>
  </si>
  <si>
    <t>SR17060700000614</t>
  </si>
  <si>
    <t>OR17060700045680</t>
  </si>
  <si>
    <t>6217997300042827231</t>
  </si>
  <si>
    <t>SR17060700000616</t>
  </si>
  <si>
    <t>OR17060700045723</t>
  </si>
  <si>
    <t>6231900000076314968</t>
  </si>
  <si>
    <t>SR17060700000620</t>
  </si>
  <si>
    <t>OR17060700045754</t>
  </si>
  <si>
    <t>6212262507004241784</t>
  </si>
  <si>
    <t>SR17060700000621</t>
  </si>
  <si>
    <t>OR17060700045771</t>
  </si>
  <si>
    <t>62230827001542255</t>
  </si>
  <si>
    <t>SR17060700000627</t>
  </si>
  <si>
    <t>OR17060700045873</t>
  </si>
  <si>
    <t>6228480868679197970</t>
  </si>
  <si>
    <t>0050569114</t>
  </si>
  <si>
    <t>SR17060700000637</t>
  </si>
  <si>
    <t>OR17060700045974</t>
  </si>
  <si>
    <t>5239591002678886</t>
  </si>
  <si>
    <t>SR17060700000638</t>
  </si>
  <si>
    <t>OR17060700045987</t>
  </si>
  <si>
    <t>6231900000062398728</t>
  </si>
  <si>
    <t>SR17060700000639</t>
  </si>
  <si>
    <t>OR17060700045990</t>
  </si>
  <si>
    <t>SR17060700000642</t>
  </si>
  <si>
    <t>OR17060700046023</t>
  </si>
  <si>
    <t>0050570284</t>
  </si>
  <si>
    <t>SR17060700000646</t>
  </si>
  <si>
    <t>OR17060700046053</t>
  </si>
  <si>
    <t>SR17060700000659</t>
  </si>
  <si>
    <t>OR17060700046146</t>
  </si>
  <si>
    <t>6217003860029990486</t>
  </si>
  <si>
    <t>SR17060800000691</t>
  </si>
  <si>
    <t>OR17060800047376</t>
  </si>
  <si>
    <t>6228453448000406870</t>
  </si>
  <si>
    <t>0050587461</t>
  </si>
  <si>
    <t>SR17060800000696</t>
  </si>
  <si>
    <t>OR17060800047465</t>
  </si>
  <si>
    <t>6230582000064575205</t>
  </si>
  <si>
    <t>SR17060800000705</t>
  </si>
  <si>
    <t>OR17060800047755</t>
  </si>
  <si>
    <t>6212262502011903732</t>
  </si>
  <si>
    <t>SR17060800000710</t>
  </si>
  <si>
    <t>OR17060800047904</t>
  </si>
  <si>
    <t>4367480077091711</t>
  </si>
  <si>
    <t>SR17060800000719</t>
  </si>
  <si>
    <t>OR17060800048277</t>
  </si>
  <si>
    <t>6228481198782250279</t>
  </si>
  <si>
    <t>SR17060800000732</t>
  </si>
  <si>
    <t>OR17060800048885</t>
  </si>
  <si>
    <t>6221550895134553</t>
  </si>
  <si>
    <t>SR17060800000740</t>
  </si>
  <si>
    <t>OR17060800049158</t>
  </si>
  <si>
    <t>6212262505000773040</t>
  </si>
  <si>
    <t>SR17060800000743</t>
  </si>
  <si>
    <t>OR17060800049299</t>
  </si>
  <si>
    <t>6212262502014542743</t>
  </si>
  <si>
    <t>SR17060800000753</t>
  </si>
  <si>
    <t>OR17060800049630</t>
  </si>
  <si>
    <t>6214157312904127306</t>
  </si>
  <si>
    <t>SR17060800000755</t>
  </si>
  <si>
    <t>OR17060800049679</t>
  </si>
  <si>
    <t>6214993860340335</t>
  </si>
  <si>
    <t>SR17060800000760</t>
  </si>
  <si>
    <t>OR17060800049722</t>
  </si>
  <si>
    <t>6217232507000082691</t>
  </si>
  <si>
    <t>SR17060800000762</t>
  </si>
  <si>
    <t>OR17060800049755</t>
  </si>
  <si>
    <t>6222520599101850</t>
  </si>
  <si>
    <t>SR17060800000771</t>
  </si>
  <si>
    <t>OR17060800049874</t>
  </si>
  <si>
    <t>6221550369012269</t>
  </si>
  <si>
    <t>SR17060800000772</t>
  </si>
  <si>
    <t>OR17060800049875</t>
  </si>
  <si>
    <t>6236687170000099247</t>
  </si>
  <si>
    <t>SR17060800000782</t>
  </si>
  <si>
    <t>OR17060800050039</t>
  </si>
  <si>
    <t>62230827004925291</t>
  </si>
  <si>
    <t>SR17060800000783</t>
  </si>
  <si>
    <t>OR17060800050043</t>
  </si>
  <si>
    <t>SR17060800000785</t>
  </si>
  <si>
    <t>OR17060800050056</t>
  </si>
  <si>
    <t>SR17060800000786</t>
  </si>
  <si>
    <t>OR17060800050077</t>
  </si>
  <si>
    <t>6228480868111773172</t>
  </si>
  <si>
    <t>SR17060800000793</t>
  </si>
  <si>
    <t>OR17060800050125</t>
  </si>
  <si>
    <t>6228303984042961</t>
  </si>
  <si>
    <t>SR17060800000799</t>
  </si>
  <si>
    <t>OR17060800050210</t>
  </si>
  <si>
    <t>6228930001089579159</t>
  </si>
  <si>
    <t>SR17060800000808</t>
  </si>
  <si>
    <t>OR17060800050334</t>
  </si>
  <si>
    <t>6217997300029056267</t>
  </si>
  <si>
    <t>SR17060800000810</t>
  </si>
  <si>
    <t>OR17060800050365</t>
  </si>
  <si>
    <t>6231900023400457246</t>
  </si>
  <si>
    <t>SR17060800000812</t>
  </si>
  <si>
    <t>OR17060800050374</t>
  </si>
  <si>
    <t>SR17060800000813</t>
  </si>
  <si>
    <t>OR17060800050379</t>
  </si>
  <si>
    <t>6229014868978100</t>
  </si>
  <si>
    <t>0050628359</t>
  </si>
  <si>
    <t>SR17060800000818</t>
  </si>
  <si>
    <t>OR17060800050397</t>
  </si>
  <si>
    <t>6222082502007682982</t>
  </si>
  <si>
    <t>SR17060800000819</t>
  </si>
  <si>
    <t>OR17060800050399</t>
  </si>
  <si>
    <t>6212262502004579333</t>
  </si>
  <si>
    <t>SR17060800000820</t>
  </si>
  <si>
    <t>OR17060800050405</t>
  </si>
  <si>
    <t>SR17060800000830</t>
  </si>
  <si>
    <t>OR17060800050524</t>
  </si>
  <si>
    <t>6226230180274076</t>
  </si>
  <si>
    <t>0050636349</t>
  </si>
  <si>
    <t>SR17060800000834</t>
  </si>
  <si>
    <t>OR17060800050598</t>
  </si>
  <si>
    <t>6225258899949382</t>
  </si>
  <si>
    <t>0050636434</t>
  </si>
  <si>
    <t>SR17060800000835</t>
  </si>
  <si>
    <t>OR17060800050602</t>
  </si>
  <si>
    <t>SR17060800000839</t>
  </si>
  <si>
    <t>OR17060800050691</t>
  </si>
  <si>
    <t>SR17060800000842</t>
  </si>
  <si>
    <t>OR17060800050771</t>
  </si>
  <si>
    <t>SR17060800000843</t>
  </si>
  <si>
    <t>OR17060800050777</t>
  </si>
  <si>
    <t>6217987300000567615</t>
  </si>
  <si>
    <t>SR17060800000849</t>
  </si>
  <si>
    <t>OR17060800050886</t>
  </si>
  <si>
    <t>6231900000091230660</t>
  </si>
  <si>
    <t>SR17060800000859</t>
  </si>
  <si>
    <t>OR17060800051037</t>
  </si>
  <si>
    <t>6228930001087926030</t>
  </si>
  <si>
    <t>SR17060800000860</t>
  </si>
  <si>
    <t>OR17060800051077</t>
  </si>
  <si>
    <t>6231900000123108587</t>
  </si>
  <si>
    <t>SR17060800000861</t>
  </si>
  <si>
    <t>OR17060800051080</t>
  </si>
  <si>
    <t>SR17060800000862</t>
  </si>
  <si>
    <t>OR17060800051086</t>
  </si>
  <si>
    <t>6212262502027571309</t>
  </si>
  <si>
    <t>SR17060800000865</t>
  </si>
  <si>
    <t>OR17060800051237</t>
  </si>
  <si>
    <t>SR17060800000867</t>
  </si>
  <si>
    <t>OR17060800051281</t>
  </si>
  <si>
    <t>6217003950002126966</t>
  </si>
  <si>
    <t>SR17060800000872</t>
  </si>
  <si>
    <t>OR17060800051443</t>
  </si>
  <si>
    <t>6214663860079353</t>
  </si>
  <si>
    <t>SR17060800000876</t>
  </si>
  <si>
    <t>OR17060800051568</t>
  </si>
  <si>
    <t>6229180007646401</t>
  </si>
  <si>
    <t>0308</t>
  </si>
  <si>
    <t>SR17060800000890</t>
  </si>
  <si>
    <t>OR17060800051915</t>
  </si>
  <si>
    <t>6214623239000000580</t>
  </si>
  <si>
    <t>SR17060800000891</t>
  </si>
  <si>
    <t>OR17060800051924</t>
  </si>
  <si>
    <t>6228480868128526670</t>
  </si>
  <si>
    <t>0050667078</t>
  </si>
  <si>
    <t>SR17060800000918</t>
  </si>
  <si>
    <t>OR17060800052533</t>
  </si>
  <si>
    <t>SR17060800000919</t>
  </si>
  <si>
    <t>OR17060800052555</t>
  </si>
  <si>
    <t>SR17060800000921</t>
  </si>
  <si>
    <t>OR17060800052568</t>
  </si>
  <si>
    <t>6230910699013747931</t>
  </si>
  <si>
    <t>SR17060800000927</t>
  </si>
  <si>
    <t>OR17060800052672</t>
  </si>
  <si>
    <t>SR17060800000930</t>
  </si>
  <si>
    <t>OR17060800052704</t>
  </si>
  <si>
    <t>6222620590004224766</t>
  </si>
  <si>
    <t>SR17060800000933</t>
  </si>
  <si>
    <t>OR17060800052746</t>
  </si>
  <si>
    <t>6212262502004595677</t>
  </si>
  <si>
    <t>SR17060800000935</t>
  </si>
  <si>
    <t>OR17060800052749</t>
  </si>
  <si>
    <t>4033930015779508</t>
  </si>
  <si>
    <t>SR17060800000936</t>
  </si>
  <si>
    <t>OR17060800052753</t>
  </si>
  <si>
    <t>SR17060800000941</t>
  </si>
  <si>
    <t>OR17060800052826</t>
  </si>
  <si>
    <t>6216912200864745</t>
  </si>
  <si>
    <t>SR17060800000947</t>
  </si>
  <si>
    <t>OR17060800052897</t>
  </si>
  <si>
    <t>6231900000050541818</t>
  </si>
  <si>
    <t>SR17060800000950</t>
  </si>
  <si>
    <t>OR17060800052902</t>
  </si>
  <si>
    <t>SR17060800000968</t>
  </si>
  <si>
    <t>OR17060800053093</t>
  </si>
  <si>
    <t>6282880044014091</t>
  </si>
  <si>
    <t>SR17060800000971</t>
  </si>
  <si>
    <t>OR17060800053111</t>
  </si>
  <si>
    <t>6221681002140470</t>
  </si>
  <si>
    <t>SR17060800000977</t>
  </si>
  <si>
    <t>OR17060800053188</t>
  </si>
  <si>
    <t>4895920331915990</t>
  </si>
  <si>
    <t>SR17060800000984</t>
  </si>
  <si>
    <t>OR17060800053227</t>
  </si>
  <si>
    <t>6217233202008983475</t>
  </si>
  <si>
    <t>SR17060800000999</t>
  </si>
  <si>
    <t>OR17060800053354</t>
  </si>
  <si>
    <t>6253624240310084</t>
  </si>
  <si>
    <t>SR17060800001000</t>
  </si>
  <si>
    <t>OR17060800053357</t>
  </si>
  <si>
    <t>SR17060900001023</t>
  </si>
  <si>
    <t>OR17060900054799</t>
  </si>
  <si>
    <t>6222620590002596033</t>
  </si>
  <si>
    <t>SR17060900001028</t>
  </si>
  <si>
    <t>OR17060900055002</t>
  </si>
  <si>
    <t>6214157553000161083</t>
  </si>
  <si>
    <t>SR17060900001031</t>
  </si>
  <si>
    <t>OR17060900055151</t>
  </si>
  <si>
    <t>6223691584848984</t>
  </si>
  <si>
    <t>SR17060900001032</t>
  </si>
  <si>
    <t>OR17060900055156</t>
  </si>
  <si>
    <t>SR17060900001033</t>
  </si>
  <si>
    <t>OR17060900055158</t>
  </si>
  <si>
    <t>SR17060900001034</t>
  </si>
  <si>
    <t>OR17060900055165</t>
  </si>
  <si>
    <t>0050765288</t>
  </si>
  <si>
    <t>SR17060900001037</t>
  </si>
  <si>
    <t>OR17060900055485</t>
  </si>
  <si>
    <t>4041170055260354</t>
  </si>
  <si>
    <t>SR17060900001040</t>
  </si>
  <si>
    <t>OR17060900055577</t>
  </si>
  <si>
    <t>6217007170000705705</t>
  </si>
  <si>
    <t>SR17060900001045</t>
  </si>
  <si>
    <t>OR17060900055870</t>
  </si>
  <si>
    <t>SR17060900001046</t>
  </si>
  <si>
    <t>OR17060900055891</t>
  </si>
  <si>
    <t>SR17060900001048</t>
  </si>
  <si>
    <t>OR17060900055953</t>
  </si>
  <si>
    <t>6227003861100021737</t>
  </si>
  <si>
    <t>SR17060900001053</t>
  </si>
  <si>
    <t>OR17060900056121</t>
  </si>
  <si>
    <t>SR17060900001054</t>
  </si>
  <si>
    <t>OR17060900056163</t>
  </si>
  <si>
    <t>6221507300012984207</t>
  </si>
  <si>
    <t>SR17060900001055</t>
  </si>
  <si>
    <t>OR17060900056170</t>
  </si>
  <si>
    <t>SR17060900001059</t>
  </si>
  <si>
    <t>OR17060900056313</t>
  </si>
  <si>
    <t>6228483348589343276</t>
  </si>
  <si>
    <t>0050771952</t>
  </si>
  <si>
    <t>SR17060900001061</t>
  </si>
  <si>
    <t>OR17060900056338</t>
  </si>
  <si>
    <t>SR17060900001066</t>
  </si>
  <si>
    <t>OR17060900056480</t>
  </si>
  <si>
    <t>6222100318006472</t>
  </si>
  <si>
    <t>SR17060900001067</t>
  </si>
  <si>
    <t>OR17060900056500</t>
  </si>
  <si>
    <t>6222300080550729</t>
  </si>
  <si>
    <t>SR17060900001069</t>
  </si>
  <si>
    <t>OR17060900056566</t>
  </si>
  <si>
    <t>6228483318169213470</t>
  </si>
  <si>
    <t>SR17060900001072</t>
  </si>
  <si>
    <t>OR17060900056729</t>
  </si>
  <si>
    <t>6228481190593414210</t>
  </si>
  <si>
    <t>SR17060900001084</t>
  </si>
  <si>
    <t>OR17060900056887</t>
  </si>
  <si>
    <t>6236683860004858119</t>
  </si>
  <si>
    <t>SR17060900001090</t>
  </si>
  <si>
    <t>OR17060900057017</t>
  </si>
  <si>
    <t>6283660054474842</t>
  </si>
  <si>
    <t>SR17060900001091</t>
  </si>
  <si>
    <t>OR17060900057022</t>
  </si>
  <si>
    <t>SR17060900001092</t>
  </si>
  <si>
    <t>OR17060900057031</t>
  </si>
  <si>
    <t>6228480332047931610</t>
  </si>
  <si>
    <t>SR17060900001093</t>
  </si>
  <si>
    <t>OR17060900057040</t>
  </si>
  <si>
    <t>SR17060900001103</t>
  </si>
  <si>
    <t>OR17060900057232</t>
  </si>
  <si>
    <t>6228481921190361317</t>
  </si>
  <si>
    <t>0050782616</t>
  </si>
  <si>
    <t>SR17060900001104</t>
  </si>
  <si>
    <t>OR17060900057236</t>
  </si>
  <si>
    <t>6217790001002252605</t>
  </si>
  <si>
    <t>SR17060900001105</t>
  </si>
  <si>
    <t>OR17060900057238</t>
  </si>
  <si>
    <t>SR17060900001110</t>
  </si>
  <si>
    <t>OR17060900057304</t>
  </si>
  <si>
    <t>6212262406005213621</t>
  </si>
  <si>
    <t>SR17060900001126</t>
  </si>
  <si>
    <t>OR17060900057548</t>
  </si>
  <si>
    <t>6227003860150138979</t>
  </si>
  <si>
    <t>SR17060900001130</t>
  </si>
  <si>
    <t>OR17060900057716</t>
  </si>
  <si>
    <t>6212262504001473197</t>
  </si>
  <si>
    <t>SR17060900001136</t>
  </si>
  <si>
    <t>OR17060900057926</t>
  </si>
  <si>
    <t>6217004320000672537</t>
  </si>
  <si>
    <t>SR17060900001168</t>
  </si>
  <si>
    <t>OR17060900058603</t>
  </si>
  <si>
    <t>6217731900454741</t>
  </si>
  <si>
    <t>SR17060900001171</t>
  </si>
  <si>
    <t>OR17060900058659</t>
  </si>
  <si>
    <t>6223691659295863</t>
  </si>
  <si>
    <t>SR17060900001177</t>
  </si>
  <si>
    <t>OR17060900058809</t>
  </si>
  <si>
    <t>SR17060900001179</t>
  </si>
  <si>
    <t>OR17060900058837</t>
  </si>
  <si>
    <t>6212262502018772767</t>
  </si>
  <si>
    <t>SR17060900001194</t>
  </si>
  <si>
    <t>OR17060900059044</t>
  </si>
  <si>
    <t>6222082502005730155</t>
  </si>
  <si>
    <t>0050824256</t>
  </si>
  <si>
    <t>SR17060900001202</t>
  </si>
  <si>
    <t>OR17060900059107</t>
  </si>
  <si>
    <t>6217902700004396261</t>
  </si>
  <si>
    <t>SR17060900001205</t>
  </si>
  <si>
    <t>OR17060900059171</t>
  </si>
  <si>
    <t>6258600005264869</t>
  </si>
  <si>
    <t>SR17060900001206</t>
  </si>
  <si>
    <t>OR17060900059181</t>
  </si>
  <si>
    <t>6228480868636927378</t>
  </si>
  <si>
    <t>SR17060900001209</t>
  </si>
  <si>
    <t>OR17060900059235</t>
  </si>
  <si>
    <t>6222002502200246160</t>
  </si>
  <si>
    <t>SR17060900001211</t>
  </si>
  <si>
    <t>OR17060900059237</t>
  </si>
  <si>
    <t>6216260000018686858</t>
  </si>
  <si>
    <t>SR17060900001214</t>
  </si>
  <si>
    <t>OR17060900059253</t>
  </si>
  <si>
    <t>6212263100034391255</t>
  </si>
  <si>
    <t>SR17060900001217</t>
  </si>
  <si>
    <t>OR17060900059264</t>
  </si>
  <si>
    <t>6222602410000773454</t>
  </si>
  <si>
    <t>SR17060900001220</t>
  </si>
  <si>
    <t>OR17060900059333</t>
  </si>
  <si>
    <t>6231900000030972000</t>
  </si>
  <si>
    <t>SR17060900001221</t>
  </si>
  <si>
    <t>OR17060900059335</t>
  </si>
  <si>
    <t>SR17060900001222</t>
  </si>
  <si>
    <t>OR17060900059339</t>
  </si>
  <si>
    <t>6259588882654220</t>
  </si>
  <si>
    <t>SR17060900001224</t>
  </si>
  <si>
    <t>OR17060900059350</t>
  </si>
  <si>
    <t>SR17060900001228</t>
  </si>
  <si>
    <t>OR17060900059400</t>
  </si>
  <si>
    <t>6217996900034791229</t>
  </si>
  <si>
    <t>SR17060900001234</t>
  </si>
  <si>
    <t>OR17060900059554</t>
  </si>
  <si>
    <t>6259656240171466</t>
  </si>
  <si>
    <t>SR17060900001238</t>
  </si>
  <si>
    <t>OR17060900059609</t>
  </si>
  <si>
    <t>6212262505002285092</t>
  </si>
  <si>
    <t>SR17060900001239</t>
  </si>
  <si>
    <t>OR17060900059621</t>
  </si>
  <si>
    <t>6231900000054198318</t>
  </si>
  <si>
    <t>SR17060900001241</t>
  </si>
  <si>
    <t>OR17060900059667</t>
  </si>
  <si>
    <t>4367423890137021822</t>
  </si>
  <si>
    <t>SR17060900001244</t>
  </si>
  <si>
    <t>OR17060900059707</t>
  </si>
  <si>
    <t>6283880222165441</t>
  </si>
  <si>
    <t>SR17060900001250</t>
  </si>
  <si>
    <t>OR17060900059743</t>
  </si>
  <si>
    <t>6222530590658659</t>
  </si>
  <si>
    <t>0050941187</t>
  </si>
  <si>
    <t>SR17060900001256</t>
  </si>
  <si>
    <t>OR17060900059793</t>
  </si>
  <si>
    <t>4033910021666659</t>
  </si>
  <si>
    <t>SR17060900001258</t>
  </si>
  <si>
    <t>OR17060900059818</t>
  </si>
  <si>
    <t>6228483868439977676</t>
  </si>
  <si>
    <t>SR17060900001266</t>
  </si>
  <si>
    <t>OR17060900059913</t>
  </si>
  <si>
    <t>6259620299903104</t>
  </si>
  <si>
    <t>SR17060900001272</t>
  </si>
  <si>
    <t>OR17060900059970</t>
  </si>
  <si>
    <t>6231900000067229811</t>
  </si>
  <si>
    <t>SR17061000001295</t>
  </si>
  <si>
    <t>OR17061000060790</t>
  </si>
  <si>
    <t>SR17061000001297</t>
  </si>
  <si>
    <t>OR17061000060818</t>
  </si>
  <si>
    <t>6217003860009461557</t>
  </si>
  <si>
    <t>SR17061000001298</t>
  </si>
  <si>
    <t>OR17061000060821</t>
  </si>
  <si>
    <t>SR17061000001313</t>
  </si>
  <si>
    <t>OR17061000061112</t>
  </si>
  <si>
    <t>SR17061000001322</t>
  </si>
  <si>
    <t>OR17061000061171</t>
  </si>
  <si>
    <t>62230827006011926</t>
  </si>
  <si>
    <t>SR17061000001323</t>
  </si>
  <si>
    <t>OR17061000061172</t>
  </si>
  <si>
    <t>SR17061000001324</t>
  </si>
  <si>
    <t>OR17061000061207</t>
  </si>
  <si>
    <t>6231900000024140101</t>
  </si>
  <si>
    <t>SR17061000001325</t>
  </si>
  <si>
    <t>OR17061000061212</t>
  </si>
  <si>
    <t>0051001705</t>
  </si>
  <si>
    <t>SR17061000001327</t>
  </si>
  <si>
    <t>OR17061000061279</t>
  </si>
  <si>
    <t>6282880049043053</t>
  </si>
  <si>
    <t>SR17061000001329</t>
  </si>
  <si>
    <t>OR17061000061329</t>
  </si>
  <si>
    <t>SR17061000001330</t>
  </si>
  <si>
    <t>OR17061000061339</t>
  </si>
  <si>
    <t>6231900021781767829</t>
  </si>
  <si>
    <t>SR17061000001332</t>
  </si>
  <si>
    <t>OR17061000061344</t>
  </si>
  <si>
    <t>6217003920001621069</t>
  </si>
  <si>
    <t>SR17061000001333</t>
  </si>
  <si>
    <t>OR17061000061347</t>
  </si>
  <si>
    <t>SR17061000001334</t>
  </si>
  <si>
    <t>OR17061000061351</t>
  </si>
  <si>
    <t>SR17061000001335</t>
  </si>
  <si>
    <t>OR17061000061356</t>
  </si>
  <si>
    <t>SR17061000001352</t>
  </si>
  <si>
    <t>OR17061000061554</t>
  </si>
  <si>
    <t>6222022502010472234</t>
  </si>
  <si>
    <t>SR17061000001353</t>
  </si>
  <si>
    <t>OR17061000061582</t>
  </si>
  <si>
    <t>6217852700013976293</t>
  </si>
  <si>
    <t>SR17061000001359</t>
  </si>
  <si>
    <t>OR17061000061639</t>
  </si>
  <si>
    <t>5324580019888618</t>
  </si>
  <si>
    <t>SR17061000001379</t>
  </si>
  <si>
    <t>OR17061000061869</t>
  </si>
  <si>
    <t>6221507300010812467</t>
  </si>
  <si>
    <t>SR17061000001380</t>
  </si>
  <si>
    <t>OR17061000061870</t>
  </si>
  <si>
    <t>SR17061000001389</t>
  </si>
  <si>
    <t>OR17061000061938</t>
  </si>
  <si>
    <t>6223691296438751</t>
  </si>
  <si>
    <t>SR17061000001391</t>
  </si>
  <si>
    <t>OR17061000061940</t>
  </si>
  <si>
    <t>SR17061000001393</t>
  </si>
  <si>
    <t>OR17061000061944</t>
  </si>
  <si>
    <t>SR17061000001406</t>
  </si>
  <si>
    <t>OR17061000062107</t>
  </si>
  <si>
    <t>6217997300023930111</t>
  </si>
  <si>
    <t>SR17061000001411</t>
  </si>
  <si>
    <t>OR17061000062138</t>
  </si>
  <si>
    <t>6217852700006767774</t>
  </si>
  <si>
    <t>SR17061000001412</t>
  </si>
  <si>
    <t>OR17061000062147</t>
  </si>
  <si>
    <t>6222370235378888</t>
  </si>
  <si>
    <t>SR17061000001418</t>
  </si>
  <si>
    <t>OR17061000062230</t>
  </si>
  <si>
    <t>6221551898672029</t>
  </si>
  <si>
    <t>SR17061000001419</t>
  </si>
  <si>
    <t>OR17061000062237</t>
  </si>
  <si>
    <t>6231900000058230711</t>
  </si>
  <si>
    <t>SR17061000001420</t>
  </si>
  <si>
    <t>OR17061000062239</t>
  </si>
  <si>
    <t>SR17061000001422</t>
  </si>
  <si>
    <t>OR17061000062268</t>
  </si>
  <si>
    <t>6228450866013882667</t>
  </si>
  <si>
    <t>SR17061000001451</t>
  </si>
  <si>
    <t>OR17061000062453</t>
  </si>
  <si>
    <t>6221550351881333</t>
  </si>
  <si>
    <t>SR17061000001452</t>
  </si>
  <si>
    <t>OR17061000062455</t>
  </si>
  <si>
    <t>SR17061000001453</t>
  </si>
  <si>
    <t>OR17061000062456</t>
  </si>
  <si>
    <t>6227003862010073289</t>
  </si>
  <si>
    <t>SR17061000001459</t>
  </si>
  <si>
    <t>OR17061000062519</t>
  </si>
  <si>
    <t>6231900000058836533</t>
  </si>
  <si>
    <t>SR17061000001464</t>
  </si>
  <si>
    <t>OR17061000062554</t>
  </si>
  <si>
    <t>6227003861220141894</t>
  </si>
  <si>
    <t>0051022310</t>
  </si>
  <si>
    <t>SR17061100001495</t>
  </si>
  <si>
    <t>OR17061100062776</t>
  </si>
  <si>
    <t>6227003860260233033</t>
  </si>
  <si>
    <t>SR17061100001498</t>
  </si>
  <si>
    <t>OR17061100062921</t>
  </si>
  <si>
    <t>6231900000075608253</t>
  </si>
  <si>
    <t>SR17061100001507</t>
  </si>
  <si>
    <t>OR17061100063106</t>
  </si>
  <si>
    <t>6217003860031597964</t>
  </si>
  <si>
    <t>SR17061100001519</t>
  </si>
  <si>
    <t>OR17061100063412</t>
  </si>
  <si>
    <t>6231900000054434424</t>
  </si>
  <si>
    <t>SR17061100001520</t>
  </si>
  <si>
    <t>OR17061100063415</t>
  </si>
  <si>
    <t>SR17061100001544</t>
  </si>
  <si>
    <t>OR17061100063616</t>
  </si>
  <si>
    <t>6217003860007845157</t>
  </si>
  <si>
    <t>SR17061100001550</t>
  </si>
  <si>
    <t>OR17061100063751</t>
  </si>
  <si>
    <t>SR17061200001556</t>
  </si>
  <si>
    <t>OR17061200065163</t>
  </si>
  <si>
    <t>6215582502000896224</t>
  </si>
  <si>
    <t>SR17061200001558</t>
  </si>
  <si>
    <t>OR17061200065258</t>
  </si>
  <si>
    <t>6228483310401303318</t>
  </si>
  <si>
    <t>SR17061200001560</t>
  </si>
  <si>
    <t>OR17061200065617</t>
  </si>
  <si>
    <t>6228480868129256178</t>
  </si>
  <si>
    <t>SR17061200001563</t>
  </si>
  <si>
    <t>OR17061200066017</t>
  </si>
  <si>
    <t>6230210070266477</t>
  </si>
  <si>
    <t>SR17061200001570</t>
  </si>
  <si>
    <t>OR17061200066155</t>
  </si>
  <si>
    <t>6231900000117701231</t>
  </si>
  <si>
    <t>SR17061200001572</t>
  </si>
  <si>
    <t>OR17061200066161</t>
  </si>
  <si>
    <t>0051055906</t>
  </si>
  <si>
    <t>SR17061200001574</t>
  </si>
  <si>
    <t>OR17061200066315</t>
  </si>
  <si>
    <t>6259960217561844</t>
  </si>
  <si>
    <t>SR17061200001576</t>
  </si>
  <si>
    <t>OR17061200066523</t>
  </si>
  <si>
    <t>6217902700002122651</t>
  </si>
  <si>
    <t>SR17061200001599</t>
  </si>
  <si>
    <t>OR17061200066866</t>
  </si>
  <si>
    <t>6231900000126601398</t>
  </si>
  <si>
    <t>SR17061200001606</t>
  </si>
  <si>
    <t>OR17061200066924</t>
  </si>
  <si>
    <t>6231900020005884840</t>
  </si>
  <si>
    <t>0051066333</t>
  </si>
  <si>
    <t>SR17061200001608</t>
  </si>
  <si>
    <t>OR17061200066928</t>
  </si>
  <si>
    <t>SR17061200001609</t>
  </si>
  <si>
    <t>OR17061200066929</t>
  </si>
  <si>
    <t>0051066385</t>
  </si>
  <si>
    <t>SR17061200001610</t>
  </si>
  <si>
    <t>OR17061200066931</t>
  </si>
  <si>
    <t>6228480868654168871</t>
  </si>
  <si>
    <t>SR17061200001621</t>
  </si>
  <si>
    <t>OR17061200066986</t>
  </si>
  <si>
    <t>4033920022937488</t>
  </si>
  <si>
    <t>SR17061200001625</t>
  </si>
  <si>
    <t>OR17061200067102</t>
  </si>
  <si>
    <t>6231900000022139808</t>
  </si>
  <si>
    <t>SR17061200001626</t>
  </si>
  <si>
    <t>OR17061200067136</t>
  </si>
  <si>
    <t>6228461936004119762</t>
  </si>
  <si>
    <t>SR17061200001632</t>
  </si>
  <si>
    <t>OR17061200067161</t>
  </si>
  <si>
    <t>6212262502013716835</t>
  </si>
  <si>
    <t>SR17061200001635</t>
  </si>
  <si>
    <t>OR17061200067185</t>
  </si>
  <si>
    <t>6227007171570068077</t>
  </si>
  <si>
    <t>SR17061200001636</t>
  </si>
  <si>
    <t>OR17061200067192</t>
  </si>
  <si>
    <t>6228483868584361072</t>
  </si>
  <si>
    <t>SR17061200001638</t>
  </si>
  <si>
    <t>OR17061200067199</t>
  </si>
  <si>
    <t>6223690929710073</t>
  </si>
  <si>
    <t>0051070932</t>
  </si>
  <si>
    <t>SR17061200001639</t>
  </si>
  <si>
    <t>OR17061200067201</t>
  </si>
  <si>
    <t>6212812502000254506</t>
  </si>
  <si>
    <t>SR17061200001640</t>
  </si>
  <si>
    <t>OR17061200067204</t>
  </si>
  <si>
    <t>6223691136635061</t>
  </si>
  <si>
    <t>SR17061200001646</t>
  </si>
  <si>
    <t>OR17061200067262</t>
  </si>
  <si>
    <t>4367423860840079144</t>
  </si>
  <si>
    <t>SR17061200001647</t>
  </si>
  <si>
    <t>OR17061200067275</t>
  </si>
  <si>
    <t>6228411923027852661</t>
  </si>
  <si>
    <t>SR17061200001651</t>
  </si>
  <si>
    <t>OR17061200067310</t>
  </si>
  <si>
    <t>6236683860001303739</t>
  </si>
  <si>
    <t>SR17061200001663</t>
  </si>
  <si>
    <t>OR17061200067400</t>
  </si>
  <si>
    <t>6217003860003702287</t>
  </si>
  <si>
    <t>SR17061200001672</t>
  </si>
  <si>
    <t>OR17061200067448</t>
  </si>
  <si>
    <t>6013822700103882005</t>
  </si>
  <si>
    <t>SR17061200001678</t>
  </si>
  <si>
    <t>OR17061200067519</t>
  </si>
  <si>
    <t>6223690868607686</t>
  </si>
  <si>
    <t>SR17061200001692</t>
  </si>
  <si>
    <t>OR17061200067702</t>
  </si>
  <si>
    <t>4367455175992408</t>
  </si>
  <si>
    <t>SR17061200001693</t>
  </si>
  <si>
    <t>OR17061200067711</t>
  </si>
  <si>
    <t>4581230596982035</t>
  </si>
  <si>
    <t>0051084195</t>
  </si>
  <si>
    <t>SR17061200001694</t>
  </si>
  <si>
    <t>OR17061200067721</t>
  </si>
  <si>
    <t>6231900000059189288</t>
  </si>
  <si>
    <t>SR17061200001695</t>
  </si>
  <si>
    <t>OR17061200067730</t>
  </si>
  <si>
    <t>6223690824004879</t>
  </si>
  <si>
    <t>SR17061200001696</t>
  </si>
  <si>
    <t>OR17061200067749</t>
  </si>
  <si>
    <t>6259055320530016</t>
  </si>
  <si>
    <t>SR17061200001698</t>
  </si>
  <si>
    <t>OR17061200067772</t>
  </si>
  <si>
    <t>6227007102930211149</t>
  </si>
  <si>
    <t>0051092173</t>
  </si>
  <si>
    <t>SR17061200001712</t>
  </si>
  <si>
    <t>OR17061200068026</t>
  </si>
  <si>
    <t>SR17061200001718</t>
  </si>
  <si>
    <t>OR17061200068115</t>
  </si>
  <si>
    <t>6222082410002499099</t>
  </si>
  <si>
    <t>0051094056</t>
  </si>
  <si>
    <t>SR17061200001721</t>
  </si>
  <si>
    <t>OR17061200068158</t>
  </si>
  <si>
    <t>6228480868424933273</t>
  </si>
  <si>
    <t>SR17061200001725</t>
  </si>
  <si>
    <t>OR17061200068190</t>
  </si>
  <si>
    <t>6228483341081036019</t>
  </si>
  <si>
    <t>SR17061200001726</t>
  </si>
  <si>
    <t>OR17061200068204</t>
  </si>
  <si>
    <t>6228483878137248171</t>
  </si>
  <si>
    <t>SR17061200001728</t>
  </si>
  <si>
    <t>OR17061200068234</t>
  </si>
  <si>
    <t>6223691953722950</t>
  </si>
  <si>
    <t>SR17061200001732</t>
  </si>
  <si>
    <t>OR17061200068270</t>
  </si>
  <si>
    <t>6283174240764934</t>
  </si>
  <si>
    <t>SR17061200001741</t>
  </si>
  <si>
    <t>OR17061200068420</t>
  </si>
  <si>
    <t>0051103097</t>
  </si>
  <si>
    <t>SR17061200001743</t>
  </si>
  <si>
    <t>OR17061200068432</t>
  </si>
  <si>
    <t>SR17061200001744</t>
  </si>
  <si>
    <t>OR17061200068438</t>
  </si>
  <si>
    <t>SR17061200001746</t>
  </si>
  <si>
    <t>OR17061200068445</t>
  </si>
  <si>
    <t>4581236148483083</t>
  </si>
  <si>
    <t>SR17061200001752</t>
  </si>
  <si>
    <t>OR17061200068482</t>
  </si>
  <si>
    <t>5502130041408110</t>
  </si>
  <si>
    <t>SR17061200001755</t>
  </si>
  <si>
    <t>OR17061200068527</t>
  </si>
  <si>
    <t>6231900000107565513</t>
  </si>
  <si>
    <t>SR17061200001756</t>
  </si>
  <si>
    <t>OR17061200068533</t>
  </si>
  <si>
    <t>6227007171510076099</t>
  </si>
  <si>
    <t>SR17061200001759</t>
  </si>
  <si>
    <t>OR17061200068563</t>
  </si>
  <si>
    <t>4563512700118096998</t>
  </si>
  <si>
    <t>SR17061200001765</t>
  </si>
  <si>
    <t>OR17061200068610</t>
  </si>
  <si>
    <t>6228453616007888262</t>
  </si>
  <si>
    <t>SR17061200001774</t>
  </si>
  <si>
    <t>OR17061200068658</t>
  </si>
  <si>
    <t>SR17061200001778</t>
  </si>
  <si>
    <t>OR17061200068715</t>
  </si>
  <si>
    <t>6222082508000060142</t>
  </si>
  <si>
    <t>SR17061200001794</t>
  </si>
  <si>
    <t>OR17061200068832</t>
  </si>
  <si>
    <t>6228481198041431272</t>
  </si>
  <si>
    <t>SR17061200001799</t>
  </si>
  <si>
    <t>OR17061200068848</t>
  </si>
  <si>
    <t>6228481938590581476</t>
  </si>
  <si>
    <t>SR17061200001800</t>
  </si>
  <si>
    <t>OR17061200068850</t>
  </si>
  <si>
    <t>6217003910006157391</t>
  </si>
  <si>
    <t>SR17061200001807</t>
  </si>
  <si>
    <t>OR17061200068865</t>
  </si>
  <si>
    <t>6224690113419100</t>
  </si>
  <si>
    <t>SR17061200001808</t>
  </si>
  <si>
    <t>OR17061200068869</t>
  </si>
  <si>
    <t>6228484148585805974</t>
  </si>
  <si>
    <t>0051158170</t>
  </si>
  <si>
    <t>SR17061200001810</t>
  </si>
  <si>
    <t>OR17061200068874</t>
  </si>
  <si>
    <t>6228483316191366464</t>
  </si>
  <si>
    <t>SR17061200001816</t>
  </si>
  <si>
    <t>OR17061200068889</t>
  </si>
  <si>
    <t>6217790001085862395</t>
  </si>
  <si>
    <t>SR17061200001817</t>
  </si>
  <si>
    <t>OR17061200068907</t>
  </si>
  <si>
    <t>6212262502009962609</t>
  </si>
  <si>
    <t>SR17061200001828</t>
  </si>
  <si>
    <t>OR17061200068963</t>
  </si>
  <si>
    <t>6221550379966926</t>
  </si>
  <si>
    <t>SR17061200001833</t>
  </si>
  <si>
    <t>OR17061200068985</t>
  </si>
  <si>
    <t>6217003860013287055</t>
  </si>
  <si>
    <t>SR17061200001834</t>
  </si>
  <si>
    <t>OR17061200068986</t>
  </si>
  <si>
    <t>6217232507000525350</t>
  </si>
  <si>
    <t>SR17061200001836</t>
  </si>
  <si>
    <t>OR17061200068996</t>
  </si>
  <si>
    <t>6228450866018344267</t>
  </si>
  <si>
    <t>0051209077</t>
  </si>
  <si>
    <t>SR17061200001838</t>
  </si>
  <si>
    <t>OR17061200069016</t>
  </si>
  <si>
    <t>6217003860001557287</t>
  </si>
  <si>
    <t>SR17061200001847</t>
  </si>
  <si>
    <t>OR17061200069060</t>
  </si>
  <si>
    <t>6217003860033242460</t>
  </si>
  <si>
    <t>SR17061200001849</t>
  </si>
  <si>
    <t>OR17061200069062</t>
  </si>
  <si>
    <t>6231900000009916483</t>
  </si>
  <si>
    <t>0051231271</t>
  </si>
  <si>
    <t>SR17061200001850</t>
  </si>
  <si>
    <t>OR17061200069067</t>
  </si>
  <si>
    <t>6231900000057163269</t>
  </si>
  <si>
    <t>SR17061200001857</t>
  </si>
  <si>
    <t>OR17061200069120</t>
  </si>
  <si>
    <t>SR17061200001858</t>
  </si>
  <si>
    <t>OR17061200069121</t>
  </si>
  <si>
    <t>6217003860008538553</t>
  </si>
  <si>
    <t>SR17061200001864</t>
  </si>
  <si>
    <t>OR17061200069157</t>
  </si>
  <si>
    <t>6217003860025758978</t>
  </si>
  <si>
    <t>SR17061200001865</t>
  </si>
  <si>
    <t>OR17061200069160</t>
  </si>
  <si>
    <t>6222370212257782</t>
  </si>
  <si>
    <t>SR17061200001878</t>
  </si>
  <si>
    <t>OR17061200069209</t>
  </si>
  <si>
    <t>6250870456641109</t>
  </si>
  <si>
    <t>SR17061200001880</t>
  </si>
  <si>
    <t>OR17061200069211</t>
  </si>
  <si>
    <t>6215582502000551332</t>
  </si>
  <si>
    <t>0051326273</t>
  </si>
  <si>
    <t>SR17061200001886</t>
  </si>
  <si>
    <t>OR17061200069226</t>
  </si>
  <si>
    <t>6228480868657895371</t>
  </si>
  <si>
    <t>SR17061200001887</t>
  </si>
  <si>
    <t>OR17061200069227</t>
  </si>
  <si>
    <t>6222620590005223411</t>
  </si>
  <si>
    <t>SR17061200001888</t>
  </si>
  <si>
    <t>OR17061200069229</t>
  </si>
  <si>
    <t>6228480860601881813</t>
  </si>
  <si>
    <t>SR17061200001891</t>
  </si>
  <si>
    <t>OR17061200069249</t>
  </si>
  <si>
    <t>6222370182043261</t>
  </si>
  <si>
    <t>SR17061200001898</t>
  </si>
  <si>
    <t>OR17061200069307</t>
  </si>
  <si>
    <t>6217003860016521344</t>
  </si>
  <si>
    <t>SR17061300001909</t>
  </si>
  <si>
    <t>OR17061300070079</t>
  </si>
  <si>
    <t>6222620590000039820</t>
  </si>
  <si>
    <t>SR17061300001914</t>
  </si>
  <si>
    <t>OR17061300070295</t>
  </si>
  <si>
    <t>6217562700000877307</t>
  </si>
  <si>
    <t>0051347599</t>
  </si>
  <si>
    <t>SR17061300001916</t>
  </si>
  <si>
    <t>OR17061300070373</t>
  </si>
  <si>
    <t>6231900000074685138</t>
  </si>
  <si>
    <t>0051348274</t>
  </si>
  <si>
    <t>SR17061300001918</t>
  </si>
  <si>
    <t>OR17061300070468</t>
  </si>
  <si>
    <t>6217003860020064448</t>
  </si>
  <si>
    <t>SR17061300001919</t>
  </si>
  <si>
    <t>OR17061300070530</t>
  </si>
  <si>
    <t>6228482898597805774</t>
  </si>
  <si>
    <t>0051351056</t>
  </si>
  <si>
    <t>SR17061300001933</t>
  </si>
  <si>
    <t>OR17061300070765</t>
  </si>
  <si>
    <t>SR17061300001934</t>
  </si>
  <si>
    <t>OR17061300070776</t>
  </si>
  <si>
    <t>6217003860006783359</t>
  </si>
  <si>
    <t>SR17061300001937</t>
  </si>
  <si>
    <t>OR17061300070866</t>
  </si>
  <si>
    <t>6231900000101343065</t>
  </si>
  <si>
    <t>0051352845</t>
  </si>
  <si>
    <t>SR17061300001938</t>
  </si>
  <si>
    <t>OR17061300070886</t>
  </si>
  <si>
    <t>SR17061300001940</t>
  </si>
  <si>
    <t>OR17061300070903</t>
  </si>
  <si>
    <t>6217852700010603098</t>
  </si>
  <si>
    <t>SR17061300001949</t>
  </si>
  <si>
    <t>OR17061300071125</t>
  </si>
  <si>
    <t>6221887300043543162</t>
  </si>
  <si>
    <t>SR17061300001950</t>
  </si>
  <si>
    <t>OR17061300071144</t>
  </si>
  <si>
    <t>4349100596480780</t>
  </si>
  <si>
    <t>SR17061300001960</t>
  </si>
  <si>
    <t>OR17061300071230</t>
  </si>
  <si>
    <t>6226370007920756</t>
  </si>
  <si>
    <t>0051363078</t>
  </si>
  <si>
    <t>SR17061300001964</t>
  </si>
  <si>
    <t>OR17061300071445</t>
  </si>
  <si>
    <t>6217232409000737657</t>
  </si>
  <si>
    <t>SR17061300001966</t>
  </si>
  <si>
    <t>OR17061300071466</t>
  </si>
  <si>
    <t>6222350091461176</t>
  </si>
  <si>
    <t>0051366663</t>
  </si>
  <si>
    <t>SR17061300001974</t>
  </si>
  <si>
    <t>OR17061300071614</t>
  </si>
  <si>
    <t>5201690593188505</t>
  </si>
  <si>
    <t>SR17061300001978</t>
  </si>
  <si>
    <t>OR17061300071662</t>
  </si>
  <si>
    <t>6231900000054513490</t>
  </si>
  <si>
    <t>SR17061300001984</t>
  </si>
  <si>
    <t>OR17061300071795</t>
  </si>
  <si>
    <t>6228480868609110473</t>
  </si>
  <si>
    <t>0051372270</t>
  </si>
  <si>
    <t>SR17061300001990</t>
  </si>
  <si>
    <t>OR17061300071849</t>
  </si>
  <si>
    <t>0051373721</t>
  </si>
  <si>
    <t>SR17061300001997</t>
  </si>
  <si>
    <t>OR17061300071902</t>
  </si>
  <si>
    <t>6259960243680840</t>
  </si>
  <si>
    <t>SR17061300001999</t>
  </si>
  <si>
    <t>OR17061300071909</t>
  </si>
  <si>
    <t>6230910499014506695</t>
  </si>
  <si>
    <t>SR17061300002000</t>
  </si>
  <si>
    <t>OR17061300071926</t>
  </si>
  <si>
    <t>6228480128106002974</t>
  </si>
  <si>
    <t>SR17061300002016</t>
  </si>
  <si>
    <t>OR17061300072073</t>
  </si>
  <si>
    <t>6217003980001728447</t>
  </si>
  <si>
    <t>SR17061300002017</t>
  </si>
  <si>
    <t>OR17061300072075</t>
  </si>
  <si>
    <t>6217000110008682073</t>
  </si>
  <si>
    <t>SR17061300002019</t>
  </si>
  <si>
    <t>OR17061300072098</t>
  </si>
  <si>
    <t>6228480868112622774</t>
  </si>
  <si>
    <t>SR17061300002022</t>
  </si>
  <si>
    <t>OR17061300072121</t>
  </si>
  <si>
    <t>6228480351653656816</t>
  </si>
  <si>
    <t>SR17061300002028</t>
  </si>
  <si>
    <t>OR17061300072164</t>
  </si>
  <si>
    <t>SR17061300002034</t>
  </si>
  <si>
    <t>OR17061300072190</t>
  </si>
  <si>
    <t>6228480868443073077</t>
  </si>
  <si>
    <t>SR17061300002035</t>
  </si>
  <si>
    <t>OR17061300072204</t>
  </si>
  <si>
    <t>6230910799038035708</t>
  </si>
  <si>
    <t>0051391287</t>
  </si>
  <si>
    <t>SR17061300002037</t>
  </si>
  <si>
    <t>OR17061300072211</t>
  </si>
  <si>
    <t>6230523970000960772</t>
  </si>
  <si>
    <t>SR17061300002039</t>
  </si>
  <si>
    <t>OR17061300072215</t>
  </si>
  <si>
    <t>6282318800352447</t>
  </si>
  <si>
    <t>SR17061300002049</t>
  </si>
  <si>
    <t>OR17061300072300</t>
  </si>
  <si>
    <t>6228480866103918862</t>
  </si>
  <si>
    <t>SR17061300002056</t>
  </si>
  <si>
    <t>OR17061300072378</t>
  </si>
  <si>
    <t>6217790001021493412</t>
  </si>
  <si>
    <t>SR17061300002057</t>
  </si>
  <si>
    <t>OR17061300072386</t>
  </si>
  <si>
    <t>6229017519731109</t>
  </si>
  <si>
    <t>SR17061300002081</t>
  </si>
  <si>
    <t>OR17061300072621</t>
  </si>
  <si>
    <t>6228483308339665675</t>
  </si>
  <si>
    <t>SR17061300002082</t>
  </si>
  <si>
    <t>OR17061300072639</t>
  </si>
  <si>
    <t>SR17061300002087</t>
  </si>
  <si>
    <t>OR17061300072768</t>
  </si>
  <si>
    <t>6228480868657108676</t>
  </si>
  <si>
    <t>SR17061300002108</t>
  </si>
  <si>
    <t>OR17061300073012</t>
  </si>
  <si>
    <t>6217790001039704537</t>
  </si>
  <si>
    <t>SR17061300002112</t>
  </si>
  <si>
    <t>OR17061300073065</t>
  </si>
  <si>
    <t>6217004050002727704</t>
  </si>
  <si>
    <t>SR17061300002120</t>
  </si>
  <si>
    <t>OR17061300073120</t>
  </si>
  <si>
    <t>6228480861199181210</t>
  </si>
  <si>
    <t>0051433246</t>
  </si>
  <si>
    <t>SR17061300002130</t>
  </si>
  <si>
    <t>OR17061300073232</t>
  </si>
  <si>
    <t>6259980001536653</t>
  </si>
  <si>
    <t>SR17061300002131</t>
  </si>
  <si>
    <t>OR17061300073234</t>
  </si>
  <si>
    <t>6231900000002639801</t>
  </si>
  <si>
    <t>0051434321</t>
  </si>
  <si>
    <t>SR17061300002135</t>
  </si>
  <si>
    <t>OR17061300073279</t>
  </si>
  <si>
    <t>6259960062845557</t>
  </si>
  <si>
    <t>SR17061300002137</t>
  </si>
  <si>
    <t>OR17061300073313</t>
  </si>
  <si>
    <t>6231900020002082265</t>
  </si>
  <si>
    <t>SR17061300002144</t>
  </si>
  <si>
    <t>OR17061300073362</t>
  </si>
  <si>
    <t>SR17061300002145</t>
  </si>
  <si>
    <t>OR17061300073372</t>
  </si>
  <si>
    <t>6228930001157935465</t>
  </si>
  <si>
    <t>SR17061300002149</t>
  </si>
  <si>
    <t>OR17061300073434</t>
  </si>
  <si>
    <t>6231900020011708900</t>
  </si>
  <si>
    <t>SR17061300002164</t>
  </si>
  <si>
    <t>OR17061300073530</t>
  </si>
  <si>
    <t>SR17061300002165</t>
  </si>
  <si>
    <t>OR17061300073534</t>
  </si>
  <si>
    <t>6221550344179951</t>
  </si>
  <si>
    <t>SR17061300002167</t>
  </si>
  <si>
    <t>OR17061300073559</t>
  </si>
  <si>
    <t>6214600180003484859</t>
  </si>
  <si>
    <t>SR17061300002172</t>
  </si>
  <si>
    <t>OR17061300073655</t>
  </si>
  <si>
    <t>6231900000016675908</t>
  </si>
  <si>
    <t>SR17061300002173</t>
  </si>
  <si>
    <t>OR17061300073657</t>
  </si>
  <si>
    <t>6217003860033632017</t>
  </si>
  <si>
    <t>SR17061300002174</t>
  </si>
  <si>
    <t>OR17061300073661</t>
  </si>
  <si>
    <t>6223692532995406</t>
  </si>
  <si>
    <t>0051504798</t>
  </si>
  <si>
    <t>SR17061300002181</t>
  </si>
  <si>
    <t>OR17061300073709</t>
  </si>
  <si>
    <t>6217983300000705649</t>
  </si>
  <si>
    <t>SR17061300002188</t>
  </si>
  <si>
    <t>OR17061300073764</t>
  </si>
  <si>
    <t>6231900000127340731</t>
  </si>
  <si>
    <t>SR17061300002194</t>
  </si>
  <si>
    <t>OR17061300073789</t>
  </si>
  <si>
    <t>6222082502005001060</t>
  </si>
  <si>
    <t>SR17061300002201</t>
  </si>
  <si>
    <t>OR17061300073847</t>
  </si>
  <si>
    <t>6217003860004444509</t>
  </si>
  <si>
    <t>0051598959</t>
  </si>
  <si>
    <t>SR17061300002208</t>
  </si>
  <si>
    <t>OR17061300073908</t>
  </si>
  <si>
    <t>6228481190716220916</t>
  </si>
  <si>
    <t>0051604630</t>
  </si>
  <si>
    <t>SR17061300002216</t>
  </si>
  <si>
    <t>OR17061300073973</t>
  </si>
  <si>
    <t>6228480119437738576</t>
  </si>
  <si>
    <t>SR17061300002220</t>
  </si>
  <si>
    <t>OR17061300073984</t>
  </si>
  <si>
    <t>6212262502021871804</t>
  </si>
  <si>
    <t>SR17061300002221</t>
  </si>
  <si>
    <t>OR17061300073985</t>
  </si>
  <si>
    <t>6217562700000271600</t>
  </si>
  <si>
    <t>SR17061300002228</t>
  </si>
  <si>
    <t>OR17061300074026</t>
  </si>
  <si>
    <t>6228483616264449364</t>
  </si>
  <si>
    <t>SR17061300002239</t>
  </si>
  <si>
    <t>OR17061300074091</t>
  </si>
  <si>
    <t>6229180001833799</t>
  </si>
  <si>
    <t>SR17061400002250</t>
  </si>
  <si>
    <t>OR17061400074511</t>
  </si>
  <si>
    <t>6231900000107357895</t>
  </si>
  <si>
    <t>0051628864</t>
  </si>
  <si>
    <t>SR17061400002257</t>
  </si>
  <si>
    <t>OR17061400075071</t>
  </si>
  <si>
    <t>6236681460007957141</t>
  </si>
  <si>
    <t>SR17061400002258</t>
  </si>
  <si>
    <t>OR17061400075094</t>
  </si>
  <si>
    <t>6231900000054662552</t>
  </si>
  <si>
    <t>SR17061400002264</t>
  </si>
  <si>
    <t>OR17061400075208</t>
  </si>
  <si>
    <t>SR17061400002270</t>
  </si>
  <si>
    <t>OR17061400075342</t>
  </si>
  <si>
    <t>6212262507000926750</t>
  </si>
  <si>
    <t>0051631275</t>
  </si>
  <si>
    <t>SR17061400002272</t>
  </si>
  <si>
    <t>OR17061400075399</t>
  </si>
  <si>
    <t>SR17061400002274</t>
  </si>
  <si>
    <t>OR17061400075542</t>
  </si>
  <si>
    <t>4895920327481361</t>
  </si>
  <si>
    <t>SR17061400002275</t>
  </si>
  <si>
    <t>OR17061400075553</t>
  </si>
  <si>
    <t>0051633724</t>
  </si>
  <si>
    <t>SR17061400002276</t>
  </si>
  <si>
    <t>OR17061400075564</t>
  </si>
  <si>
    <t>6217007170005407166</t>
  </si>
  <si>
    <t>0051634682</t>
  </si>
  <si>
    <t>SR17061400002277</t>
  </si>
  <si>
    <t>OR17061400075600</t>
  </si>
  <si>
    <t>SR17061400002279</t>
  </si>
  <si>
    <t>OR17061400075614</t>
  </si>
  <si>
    <t>6258600049901906</t>
  </si>
  <si>
    <t>SR17061400002292</t>
  </si>
  <si>
    <t>OR17061400075861</t>
  </si>
  <si>
    <t>6231900000078525827</t>
  </si>
  <si>
    <t>0051643478</t>
  </si>
  <si>
    <t>SR17061400002297</t>
  </si>
  <si>
    <t>OR17061400075923</t>
  </si>
  <si>
    <t>6221550311355949</t>
  </si>
  <si>
    <t>SR17061400002298</t>
  </si>
  <si>
    <t>OR17061400075944</t>
  </si>
  <si>
    <t>SR17061400002308</t>
  </si>
  <si>
    <t>OR17061400076167</t>
  </si>
  <si>
    <t>6214600180000636188</t>
  </si>
  <si>
    <t>SR17061400002312</t>
  </si>
  <si>
    <t>OR17061400076276</t>
  </si>
  <si>
    <t>4563512700123027616</t>
  </si>
  <si>
    <t>SR17061400002322</t>
  </si>
  <si>
    <t>OR17061400076356</t>
  </si>
  <si>
    <t>6231900000026342614</t>
  </si>
  <si>
    <t>SR17061400002330</t>
  </si>
  <si>
    <t>OR17061400076441</t>
  </si>
  <si>
    <t>SR17061400002334</t>
  </si>
  <si>
    <t>OR17061400076488</t>
  </si>
  <si>
    <t>6217003890003785719</t>
  </si>
  <si>
    <t>0051666080</t>
  </si>
  <si>
    <t>SR17061400002336</t>
  </si>
  <si>
    <t>OR17061400076520</t>
  </si>
  <si>
    <t>6228483318270021671</t>
  </si>
  <si>
    <t>SR17061400002339</t>
  </si>
  <si>
    <t>OR17061400076540</t>
  </si>
  <si>
    <t>6231900000000772299</t>
  </si>
  <si>
    <t>SR17061400002341</t>
  </si>
  <si>
    <t>OR17061400076567</t>
  </si>
  <si>
    <t>5218990594759218</t>
  </si>
  <si>
    <t>SR17061400002342</t>
  </si>
  <si>
    <t>OR17061400076569</t>
  </si>
  <si>
    <t>SR17061400002363</t>
  </si>
  <si>
    <t>OR17061400076732</t>
  </si>
  <si>
    <t>6217852700014922296</t>
  </si>
  <si>
    <t>SR17061400002367</t>
  </si>
  <si>
    <t>OR17061400076768</t>
  </si>
  <si>
    <t>6227602529789742</t>
  </si>
  <si>
    <t>SR17061400002368</t>
  </si>
  <si>
    <t>OR17061400076771</t>
  </si>
  <si>
    <t>0051672683</t>
  </si>
  <si>
    <t>SR17061400002371</t>
  </si>
  <si>
    <t>OR17061400076790</t>
  </si>
  <si>
    <t>SR17061400002372</t>
  </si>
  <si>
    <t>OR17061400076799</t>
  </si>
  <si>
    <t>6231900000136007198</t>
  </si>
  <si>
    <t>SR17061400002373</t>
  </si>
  <si>
    <t>OR17061400076802</t>
  </si>
  <si>
    <t>6282880012832185</t>
  </si>
  <si>
    <t>SR17061400002374</t>
  </si>
  <si>
    <t>OR17061400076805</t>
  </si>
  <si>
    <t>6227003880180201753</t>
  </si>
  <si>
    <t>SR17061400002375</t>
  </si>
  <si>
    <t>OR17061400076807</t>
  </si>
  <si>
    <t>0051673839</t>
  </si>
  <si>
    <t>SR17061400002379</t>
  </si>
  <si>
    <t>OR17061400076822</t>
  </si>
  <si>
    <t>6231900000123072924</t>
  </si>
  <si>
    <t>SR17061400002380</t>
  </si>
  <si>
    <t>OR17061400076826</t>
  </si>
  <si>
    <t>6227007171540106254</t>
  </si>
  <si>
    <t>SR17061400002382</t>
  </si>
  <si>
    <t>OR17061400076829</t>
  </si>
  <si>
    <t>SR17061400002384</t>
  </si>
  <si>
    <t>OR17061400076851</t>
  </si>
  <si>
    <t>6217872700000038293</t>
  </si>
  <si>
    <t>0051675132</t>
  </si>
  <si>
    <t>SR17061400002386</t>
  </si>
  <si>
    <t>OR17061400076869</t>
  </si>
  <si>
    <t>6226580066891538</t>
  </si>
  <si>
    <t>SR17061400002395</t>
  </si>
  <si>
    <t>OR17061400076905</t>
  </si>
  <si>
    <t>6228450866017141367</t>
  </si>
  <si>
    <t>SR17061400002397</t>
  </si>
  <si>
    <t>OR17061400076914</t>
  </si>
  <si>
    <t>6221550364922231</t>
  </si>
  <si>
    <t>SR17061400002398</t>
  </si>
  <si>
    <t>OR17061400076917</t>
  </si>
  <si>
    <t>6228480868674975875</t>
  </si>
  <si>
    <t>SR17061400002399</t>
  </si>
  <si>
    <t>OR17061400076919</t>
  </si>
  <si>
    <t>6226562436880680</t>
  </si>
  <si>
    <t>SR17061400002400</t>
  </si>
  <si>
    <t>OR17061400076947</t>
  </si>
  <si>
    <t>6228450868004834772</t>
  </si>
  <si>
    <t>SR17061400002401</t>
  </si>
  <si>
    <t>OR17061400076953</t>
  </si>
  <si>
    <t>6231900000123075109</t>
  </si>
  <si>
    <t>0051677566</t>
  </si>
  <si>
    <t>SR17061400002402</t>
  </si>
  <si>
    <t>OR17061400076962</t>
  </si>
  <si>
    <t>6282880012670791</t>
  </si>
  <si>
    <t>SR17061400002407</t>
  </si>
  <si>
    <t>OR17061400076982</t>
  </si>
  <si>
    <t>6236684020000240130</t>
  </si>
  <si>
    <t>SR17061400002410</t>
  </si>
  <si>
    <t>OR17061400076994</t>
  </si>
  <si>
    <t>5268550799039805</t>
  </si>
  <si>
    <t>SR17061400002422</t>
  </si>
  <si>
    <t>OR17061400077140</t>
  </si>
  <si>
    <t>SR17061400002466</t>
  </si>
  <si>
    <t>OR17061400077554</t>
  </si>
  <si>
    <t>6212882502000218001</t>
  </si>
  <si>
    <t>SR17061400002469</t>
  </si>
  <si>
    <t>OR17061400077585</t>
  </si>
  <si>
    <t>6217852700008274456</t>
  </si>
  <si>
    <t>0051700503</t>
  </si>
  <si>
    <t>SR17061400002476</t>
  </si>
  <si>
    <t>OR17061400077637</t>
  </si>
  <si>
    <t>SR17061400002483</t>
  </si>
  <si>
    <t>OR17061400077684</t>
  </si>
  <si>
    <t>6228930001027075948</t>
  </si>
  <si>
    <t>SR17061400002485</t>
  </si>
  <si>
    <t>OR17061400077688</t>
  </si>
  <si>
    <t>SR17061400002489</t>
  </si>
  <si>
    <t>OR17061400077726</t>
  </si>
  <si>
    <t>6223690998657585</t>
  </si>
  <si>
    <t>SR17061400002497</t>
  </si>
  <si>
    <t>OR17061400077831</t>
  </si>
  <si>
    <t>6228480868593108178</t>
  </si>
  <si>
    <t>SR17061400002500</t>
  </si>
  <si>
    <t>OR17061400077853</t>
  </si>
  <si>
    <t>6228483306005747462</t>
  </si>
  <si>
    <t>SR17061400002505</t>
  </si>
  <si>
    <t>OR17061400077938</t>
  </si>
  <si>
    <t>6222350012580153</t>
  </si>
  <si>
    <t>SR17061400002510</t>
  </si>
  <si>
    <t>OR17061400077969</t>
  </si>
  <si>
    <t>6236987300000139605</t>
  </si>
  <si>
    <t>SR17061400002515</t>
  </si>
  <si>
    <t>OR17061400078037</t>
  </si>
  <si>
    <t>6212262502000944119</t>
  </si>
  <si>
    <t>SR17061400002516</t>
  </si>
  <si>
    <t>OR17061400078038</t>
  </si>
  <si>
    <t>6212262506001960230</t>
  </si>
  <si>
    <t>SR17061400002517</t>
  </si>
  <si>
    <t>OR17061400078042</t>
  </si>
  <si>
    <t>6228483308283584278</t>
  </si>
  <si>
    <t>SR17061400002520</t>
  </si>
  <si>
    <t>OR17061400078050</t>
  </si>
  <si>
    <t>6226192201589470</t>
  </si>
  <si>
    <t>0051741618</t>
  </si>
  <si>
    <t>SR17061400002534</t>
  </si>
  <si>
    <t>OR17061400078125</t>
  </si>
  <si>
    <t>6223691905170829</t>
  </si>
  <si>
    <t>SR17061400002538</t>
  </si>
  <si>
    <t>OR17061400078155</t>
  </si>
  <si>
    <t>6227003860310472854</t>
  </si>
  <si>
    <t>SR17061400002552</t>
  </si>
  <si>
    <t>OR17061400078250</t>
  </si>
  <si>
    <t>6236683860004657495</t>
  </si>
  <si>
    <t>SR17061400002557</t>
  </si>
  <si>
    <t>OR17061400078264</t>
  </si>
  <si>
    <t>6228480868633707872</t>
  </si>
  <si>
    <t>0051816742</t>
  </si>
  <si>
    <t>SR17061400002562</t>
  </si>
  <si>
    <t>OR17061400078280</t>
  </si>
  <si>
    <t>6231900000075414231</t>
  </si>
  <si>
    <t>SR17061400002563</t>
  </si>
  <si>
    <t>OR17061400078294</t>
  </si>
  <si>
    <t>6214993920000317</t>
  </si>
  <si>
    <t>SR17061400002571</t>
  </si>
  <si>
    <t>OR17061400078320</t>
  </si>
  <si>
    <t>6228481938587806175</t>
  </si>
  <si>
    <t>SR17061400002576</t>
  </si>
  <si>
    <t>OR17061400078340</t>
  </si>
  <si>
    <t>6215592512000002887</t>
  </si>
  <si>
    <t>SR17061400002578</t>
  </si>
  <si>
    <t>OR17061400078345</t>
  </si>
  <si>
    <t>6259656241931777</t>
  </si>
  <si>
    <t>SR17061400002582</t>
  </si>
  <si>
    <t>OR17061400078354</t>
  </si>
  <si>
    <t>6216612700004202363</t>
  </si>
  <si>
    <t>SR17061400002592</t>
  </si>
  <si>
    <t>OR17061400078386</t>
  </si>
  <si>
    <t>6259614113276102</t>
  </si>
  <si>
    <t>SR17061400002605</t>
  </si>
  <si>
    <t>OR17061400078423</t>
  </si>
  <si>
    <t>6223692584602991</t>
  </si>
  <si>
    <t>SR17061400002606</t>
  </si>
  <si>
    <t>OR17061400078426</t>
  </si>
  <si>
    <t>6231900000041147162</t>
  </si>
  <si>
    <t>SR17061400002607</t>
  </si>
  <si>
    <t>OR17061400078427</t>
  </si>
  <si>
    <t>6217232410001124614</t>
  </si>
  <si>
    <t>0051867030</t>
  </si>
  <si>
    <t>SR17061400002608</t>
  </si>
  <si>
    <t>OR17061400078429</t>
  </si>
  <si>
    <t>6228930001129551622</t>
  </si>
  <si>
    <t>SR17061500002653</t>
  </si>
  <si>
    <t>OR17061500079771</t>
  </si>
  <si>
    <t>6231900000013081985</t>
  </si>
  <si>
    <t>0051903042</t>
  </si>
  <si>
    <t>SR17061500002664</t>
  </si>
  <si>
    <t>OR17061500079951</t>
  </si>
  <si>
    <t>5257465388238754</t>
  </si>
  <si>
    <t>SR17061500002673</t>
  </si>
  <si>
    <t>OR17061500080146</t>
  </si>
  <si>
    <t>6222082502001301886</t>
  </si>
  <si>
    <t>SR17061500002676</t>
  </si>
  <si>
    <t>OR17061500080196</t>
  </si>
  <si>
    <t>6221550337541225</t>
  </si>
  <si>
    <t>SR17061500002680</t>
  </si>
  <si>
    <t>OR17061500080225</t>
  </si>
  <si>
    <t>6210178002011445864</t>
  </si>
  <si>
    <t>SR17061500002684</t>
  </si>
  <si>
    <t>OR17061500080256</t>
  </si>
  <si>
    <t>4270200064153738</t>
  </si>
  <si>
    <t>SR17061500002685</t>
  </si>
  <si>
    <t>OR17061500080281</t>
  </si>
  <si>
    <t>6217852700006003337</t>
  </si>
  <si>
    <t>SR17061500002686</t>
  </si>
  <si>
    <t>OR17061500080296</t>
  </si>
  <si>
    <t>6216612700003705663</t>
  </si>
  <si>
    <t>SR17061500002699</t>
  </si>
  <si>
    <t>OR17061500080500</t>
  </si>
  <si>
    <t>6223692081358089</t>
  </si>
  <si>
    <t>SR17061500002707</t>
  </si>
  <si>
    <t>OR17061500080562</t>
  </si>
  <si>
    <t>6223690877195137</t>
  </si>
  <si>
    <t>SR17061500002712</t>
  </si>
  <si>
    <t>OR17061500080699</t>
  </si>
  <si>
    <t>6228483348596834770</t>
  </si>
  <si>
    <t>SR17061500002720</t>
  </si>
  <si>
    <t>OR17061500080774</t>
  </si>
  <si>
    <t>6231900000025818325</t>
  </si>
  <si>
    <t>SR17061500002725</t>
  </si>
  <si>
    <t>OR17061500080808</t>
  </si>
  <si>
    <t>6231900000072152073</t>
  </si>
  <si>
    <t>SR17061500002728</t>
  </si>
  <si>
    <t>OR17061500080856</t>
  </si>
  <si>
    <t>6228484150242097011</t>
  </si>
  <si>
    <t>SR17061500002736</t>
  </si>
  <si>
    <t>OR17061500080959</t>
  </si>
  <si>
    <t>SR17061500002743</t>
  </si>
  <si>
    <t>OR17061500081008</t>
  </si>
  <si>
    <t>6217003900003756402</t>
  </si>
  <si>
    <t>0051921016</t>
  </si>
  <si>
    <t>SR17061500002748</t>
  </si>
  <si>
    <t>OR17061500081025</t>
  </si>
  <si>
    <t>62230828001814595</t>
  </si>
  <si>
    <t>SR17061500002759</t>
  </si>
  <si>
    <t>OR17061500081125</t>
  </si>
  <si>
    <t>6212262504001995884</t>
  </si>
  <si>
    <t>SR17061500002766</t>
  </si>
  <si>
    <t>OR17061500081159</t>
  </si>
  <si>
    <t>6217003860012964084</t>
  </si>
  <si>
    <t>SR17061500002768</t>
  </si>
  <si>
    <t>OR17061500081170</t>
  </si>
  <si>
    <t>6228480860698023618</t>
  </si>
  <si>
    <t>0051923781</t>
  </si>
  <si>
    <t>SR17061500002771</t>
  </si>
  <si>
    <t>OR17061500081180</t>
  </si>
  <si>
    <t>SR17061500002773</t>
  </si>
  <si>
    <t>OR17061500081183</t>
  </si>
  <si>
    <t>6231900025630761685</t>
  </si>
  <si>
    <t>0051924332</t>
  </si>
  <si>
    <t>SR17061500002776</t>
  </si>
  <si>
    <t>OR17061500081196</t>
  </si>
  <si>
    <t>SR17061500002807</t>
  </si>
  <si>
    <t>OR17061500081407</t>
  </si>
  <si>
    <t>6217003890004002387</t>
  </si>
  <si>
    <t>0051956069</t>
  </si>
  <si>
    <t>SR17061500002820</t>
  </si>
  <si>
    <t>OR17061500081608</t>
  </si>
  <si>
    <t>6282680042206164</t>
  </si>
  <si>
    <t>SR17061500002830</t>
  </si>
  <si>
    <t>OR17061500081849</t>
  </si>
  <si>
    <t>6217003590001400580</t>
  </si>
  <si>
    <t>SR17061500002832</t>
  </si>
  <si>
    <t>OR17061500081890</t>
  </si>
  <si>
    <t>6228100060606945</t>
  </si>
  <si>
    <t>SR17061500002850</t>
  </si>
  <si>
    <t>OR17061500082132</t>
  </si>
  <si>
    <t>6222082502008026429</t>
  </si>
  <si>
    <t>SR17061500002851</t>
  </si>
  <si>
    <t>OR17061500082133</t>
  </si>
  <si>
    <t>6231900000065005650</t>
  </si>
  <si>
    <t>SR17061500002852</t>
  </si>
  <si>
    <t>OR17061500082143</t>
  </si>
  <si>
    <t>6228480868597254374</t>
  </si>
  <si>
    <t>SR17061500002858</t>
  </si>
  <si>
    <t>OR17061500082173</t>
  </si>
  <si>
    <t>6228480866161593664</t>
  </si>
  <si>
    <t>SR17061500002870</t>
  </si>
  <si>
    <t>OR17061500082234</t>
  </si>
  <si>
    <t>6212262516001424558</t>
  </si>
  <si>
    <t>SR17061500002873</t>
  </si>
  <si>
    <t>OR17061500082257</t>
  </si>
  <si>
    <t>6222530591052456</t>
  </si>
  <si>
    <t>SR17061500002879</t>
  </si>
  <si>
    <t>OR17061500082277</t>
  </si>
  <si>
    <t>6217003910002887140</t>
  </si>
  <si>
    <t>0051974828</t>
  </si>
  <si>
    <t>SR17061500002899</t>
  </si>
  <si>
    <t>OR17061500082395</t>
  </si>
  <si>
    <t>SR17061500002900</t>
  </si>
  <si>
    <t>OR17061500082413</t>
  </si>
  <si>
    <t>6217003860031474891</t>
  </si>
  <si>
    <t>SR17061500002909</t>
  </si>
  <si>
    <t>OR17061500082454</t>
  </si>
  <si>
    <t>6214600180003733719</t>
  </si>
  <si>
    <t>SR17061500002914</t>
  </si>
  <si>
    <t>OR17061500082481</t>
  </si>
  <si>
    <t>6228480866222398566</t>
  </si>
  <si>
    <t>SR17061500002920</t>
  </si>
  <si>
    <t>OR17061500082506</t>
  </si>
  <si>
    <t>6236683860003581084</t>
  </si>
  <si>
    <t>SR17061500002924</t>
  </si>
  <si>
    <t>OR17061500082519</t>
  </si>
  <si>
    <t>6231900000056889047</t>
  </si>
  <si>
    <t>SR17061500002926</t>
  </si>
  <si>
    <t>OR17061500082522</t>
  </si>
  <si>
    <t>6228450866017984865</t>
  </si>
  <si>
    <t>0051978398</t>
  </si>
  <si>
    <t>SR17061500002936</t>
  </si>
  <si>
    <t>OR17061500082560</t>
  </si>
  <si>
    <t>0051985647</t>
  </si>
  <si>
    <t>SR17061500002942</t>
  </si>
  <si>
    <t>OR17061500082596</t>
  </si>
  <si>
    <t>SR17061500002950</t>
  </si>
  <si>
    <t>OR17061500082625</t>
  </si>
  <si>
    <t>6231900000089198887</t>
  </si>
  <si>
    <t>SR17061500002955</t>
  </si>
  <si>
    <t>OR17061500082660</t>
  </si>
  <si>
    <t>6221532320014157023</t>
  </si>
  <si>
    <t>SR17061500002962</t>
  </si>
  <si>
    <t>OR17061500082702</t>
  </si>
  <si>
    <t>6228483338306872970</t>
  </si>
  <si>
    <t>SR17061500002963</t>
  </si>
  <si>
    <t>OR17061500082709</t>
  </si>
  <si>
    <t>6228480868544638273</t>
  </si>
  <si>
    <t>0052052648</t>
  </si>
  <si>
    <t>SR17061500002986</t>
  </si>
  <si>
    <t>OR17061500082794</t>
  </si>
  <si>
    <t>SR17061500002997</t>
  </si>
  <si>
    <t>OR17061500082835</t>
  </si>
  <si>
    <t>6217003860011812730</t>
  </si>
  <si>
    <t>SR17061500003015</t>
  </si>
  <si>
    <t>OR17061500082946</t>
  </si>
  <si>
    <t>6226621302224645</t>
  </si>
  <si>
    <t>SR17061500003020</t>
  </si>
  <si>
    <t>OR17061500082963</t>
  </si>
  <si>
    <t>6231900000142445499</t>
  </si>
  <si>
    <t>SR17061500003023</t>
  </si>
  <si>
    <t>OR17061500082976</t>
  </si>
  <si>
    <t>6228481198010447978</t>
  </si>
  <si>
    <t>SR17061500003026</t>
  </si>
  <si>
    <t>OR17061500083000</t>
  </si>
  <si>
    <t>3563918002529671</t>
  </si>
  <si>
    <t>6228483868440138870</t>
  </si>
  <si>
    <t>OR17063000130801</t>
  </si>
  <si>
    <t>OR17063000131326</t>
  </si>
  <si>
    <t>OR17063000131572</t>
  </si>
  <si>
    <t>OR17063000131719</t>
  </si>
  <si>
    <t>OR17063000131773</t>
  </si>
  <si>
    <t>OR17063000131853</t>
  </si>
  <si>
    <t>OR17063000132070</t>
  </si>
  <si>
    <t>OR17063000132294</t>
  </si>
  <si>
    <t>OR17063000132306</t>
  </si>
  <si>
    <t>OR17063000132376</t>
  </si>
  <si>
    <t>OR17063000132478</t>
  </si>
  <si>
    <t>OR17063000132499</t>
  </si>
  <si>
    <t>OR17063000132514</t>
  </si>
  <si>
    <t>OR17063000132563</t>
  </si>
  <si>
    <t>OR17063000132601</t>
  </si>
  <si>
    <t>OR17063000132603</t>
  </si>
  <si>
    <t>OR17063000132617</t>
  </si>
  <si>
    <t>OR17063000132618</t>
  </si>
  <si>
    <t>OR17063000132652</t>
  </si>
  <si>
    <t>OR17063000132671</t>
  </si>
  <si>
    <t>OR17063000132707</t>
  </si>
  <si>
    <t>OR17063000132709</t>
  </si>
  <si>
    <t>OR17063000132718</t>
  </si>
  <si>
    <t>OR17063000132770</t>
  </si>
  <si>
    <t>OR17063000132772</t>
  </si>
  <si>
    <t>OR17063000132782</t>
  </si>
  <si>
    <t>OR17063000132828</t>
  </si>
  <si>
    <t>OR17063000132861</t>
  </si>
  <si>
    <t>OR17063000132870</t>
  </si>
  <si>
    <t>OR17063000132932</t>
  </si>
  <si>
    <t>OR17063000132938</t>
  </si>
  <si>
    <t>OR17063000133017</t>
  </si>
  <si>
    <t>OR17063000133052</t>
  </si>
  <si>
    <t>OR17063000133057</t>
  </si>
  <si>
    <t>OR17063000133136</t>
  </si>
  <si>
    <t>OR17063000133184</t>
  </si>
  <si>
    <t>OR17063000133225</t>
  </si>
  <si>
    <t>OR17063000133253</t>
  </si>
  <si>
    <t>OR17063000133269</t>
  </si>
  <si>
    <t>OR17063000133271</t>
  </si>
  <si>
    <t>OR17063000133292</t>
  </si>
  <si>
    <t>OR17063000133315</t>
  </si>
  <si>
    <t>OR17063000133317</t>
  </si>
  <si>
    <t>OR17063000133340</t>
  </si>
  <si>
    <t>OR17063000133368</t>
  </si>
  <si>
    <t>OR17063000133418</t>
  </si>
  <si>
    <t>OR17063000133429</t>
  </si>
  <si>
    <t>OR17063000133519</t>
  </si>
  <si>
    <t>OR17063000133609</t>
  </si>
  <si>
    <t>OR17063000133612</t>
  </si>
  <si>
    <t>OR17063000133615</t>
  </si>
  <si>
    <t>OR17063000133619</t>
  </si>
  <si>
    <t>OR17063000133630</t>
  </si>
  <si>
    <t>OR17063000133636</t>
  </si>
  <si>
    <t>OR17063000133677</t>
  </si>
  <si>
    <t>OR17063000133692</t>
  </si>
  <si>
    <t>OR17063000133702</t>
  </si>
  <si>
    <t>OR17063000133723</t>
  </si>
  <si>
    <t>OR17063000133773</t>
  </si>
  <si>
    <t>OR17063000133819</t>
  </si>
  <si>
    <t>OR17063000133824</t>
  </si>
  <si>
    <t>OR17063000133833</t>
  </si>
  <si>
    <t>OR17063000133834</t>
  </si>
  <si>
    <t>OR17063000133860</t>
  </si>
  <si>
    <t>OR17063000133873</t>
  </si>
  <si>
    <t>OR17063000133900</t>
  </si>
  <si>
    <t>OR17063000133911</t>
  </si>
  <si>
    <t>201706020049807467</t>
  </si>
  <si>
    <t>201706020049815287</t>
  </si>
  <si>
    <t>201706030049895808</t>
  </si>
  <si>
    <t>201706040049896363</t>
  </si>
  <si>
    <t>201706040049896366</t>
  </si>
  <si>
    <t>201706040049954593</t>
  </si>
  <si>
    <t>201706050050028657</t>
  </si>
  <si>
    <t>201706060050176901</t>
  </si>
  <si>
    <t>201706060050187209</t>
  </si>
  <si>
    <t>201706060050193275</t>
  </si>
  <si>
    <t>201706060050194950</t>
  </si>
  <si>
    <t>201706060050212734</t>
  </si>
  <si>
    <t>201706060050214119</t>
  </si>
  <si>
    <t>201706060050214432</t>
  </si>
  <si>
    <t>201706060050219657</t>
  </si>
  <si>
    <t>201706060050221470</t>
  </si>
  <si>
    <t>201706060050222089</t>
  </si>
  <si>
    <t>201706060050222217</t>
  </si>
  <si>
    <t>201706060050222735</t>
  </si>
  <si>
    <t>201706060050223201</t>
  </si>
  <si>
    <t>201706060050225216</t>
  </si>
  <si>
    <t>201706060050225556</t>
  </si>
  <si>
    <t>201706060050232061</t>
  </si>
  <si>
    <t>201706060050241008</t>
  </si>
  <si>
    <t>201706060050242079</t>
  </si>
  <si>
    <t>201706060050245460</t>
  </si>
  <si>
    <t>201706060050245570</t>
  </si>
  <si>
    <t>201706060050246202</t>
  </si>
  <si>
    <t>201706060050252349</t>
  </si>
  <si>
    <t>201706060050257757</t>
  </si>
  <si>
    <t>201706060050259053</t>
  </si>
  <si>
    <t>201706060050260086</t>
  </si>
  <si>
    <t>201706060050268454</t>
  </si>
  <si>
    <t>201706060050279772</t>
  </si>
  <si>
    <t>201706060050282209</t>
  </si>
  <si>
    <t>201706060050283382</t>
  </si>
  <si>
    <t>201706060050288090</t>
  </si>
  <si>
    <t>201706060050325981</t>
  </si>
  <si>
    <t>201706060050349671</t>
  </si>
  <si>
    <t>201706060050354339</t>
  </si>
  <si>
    <t>201706060050354930</t>
  </si>
  <si>
    <t>201706060050357045</t>
  </si>
  <si>
    <t>201706070050385190</t>
  </si>
  <si>
    <t>201706070050399494</t>
  </si>
  <si>
    <t>201706070050403490</t>
  </si>
  <si>
    <t>201706070050404905</t>
  </si>
  <si>
    <t>201706070050408894</t>
  </si>
  <si>
    <t>201706070050409479</t>
  </si>
  <si>
    <t>201706070050410422</t>
  </si>
  <si>
    <t>201706070050412881</t>
  </si>
  <si>
    <t>201706070050416933</t>
  </si>
  <si>
    <t>201706070050417034</t>
  </si>
  <si>
    <t>201706070050417135</t>
  </si>
  <si>
    <t>201706070050417197</t>
  </si>
  <si>
    <t>201706070050417267</t>
  </si>
  <si>
    <t>201706070050417333</t>
  </si>
  <si>
    <t>201706070050417361</t>
  </si>
  <si>
    <t>201706070050417373</t>
  </si>
  <si>
    <t>201706070050417481</t>
  </si>
  <si>
    <t>201706070050418554</t>
  </si>
  <si>
    <t>201706070050418813</t>
  </si>
  <si>
    <t>201706070050419399</t>
  </si>
  <si>
    <t>201706070050428001</t>
  </si>
  <si>
    <t>201706070050439575</t>
  </si>
  <si>
    <t>201706070050442988</t>
  </si>
  <si>
    <t>201706070050443986</t>
  </si>
  <si>
    <t>201706070050446853</t>
  </si>
  <si>
    <t>201706070050447049</t>
  </si>
  <si>
    <t>201706070050449448</t>
  </si>
  <si>
    <t>201706070050482547</t>
  </si>
  <si>
    <t>201706070050514753</t>
  </si>
  <si>
    <t>201706070050539257</t>
  </si>
  <si>
    <t>201706070050568086</t>
  </si>
  <si>
    <t>201706070050569114</t>
  </si>
  <si>
    <t>201706070050569913</t>
  </si>
  <si>
    <t>201706070050570284</t>
  </si>
  <si>
    <t>201706070050571869</t>
  </si>
  <si>
    <t>201706080050587126</t>
  </si>
  <si>
    <t>201706080050587461</t>
  </si>
  <si>
    <t>201706080050589688</t>
  </si>
  <si>
    <t>201706080050590472</t>
  </si>
  <si>
    <t>201706080050593683</t>
  </si>
  <si>
    <t>201706080050611126</t>
  </si>
  <si>
    <t>201706080050612698</t>
  </si>
  <si>
    <t>201706080050614071</t>
  </si>
  <si>
    <t>201706080050617049</t>
  </si>
  <si>
    <t>201706080050617485</t>
  </si>
  <si>
    <t>201706080050617723</t>
  </si>
  <si>
    <t>201706080050618536</t>
  </si>
  <si>
    <t>201706080050618539</t>
  </si>
  <si>
    <t>201706080050621284</t>
  </si>
  <si>
    <t>201706080050622379</t>
  </si>
  <si>
    <t>201706080050623888</t>
  </si>
  <si>
    <t>201706080050627225</t>
  </si>
  <si>
    <t>201706080050627953</t>
  </si>
  <si>
    <t>201706080050628359</t>
  </si>
  <si>
    <t>201706080050628372</t>
  </si>
  <si>
    <t>201706080050628525</t>
  </si>
  <si>
    <t>201706080050633398</t>
  </si>
  <si>
    <t>201706080050636349</t>
  </si>
  <si>
    <t>201706080050636434</t>
  </si>
  <si>
    <t>201706080050646902</t>
  </si>
  <si>
    <t>201706080050647985</t>
  </si>
  <si>
    <t>201706080050651042</t>
  </si>
  <si>
    <t>201706080050651320</t>
  </si>
  <si>
    <t>201706080050653298</t>
  </si>
  <si>
    <t>201706080050654745</t>
  </si>
  <si>
    <t>201706080050658729</t>
  </si>
  <si>
    <t>201706080050658788</t>
  </si>
  <si>
    <t>201706080050667078</t>
  </si>
  <si>
    <t>201706080050671066</t>
  </si>
  <si>
    <t>201706080050674177</t>
  </si>
  <si>
    <t>201706080050695654</t>
  </si>
  <si>
    <t>201706080050703667</t>
  </si>
  <si>
    <t>201706080050711997</t>
  </si>
  <si>
    <t>201706080050712870</t>
  </si>
  <si>
    <t>201706080050713342</t>
  </si>
  <si>
    <t>201706080050730678</t>
  </si>
  <si>
    <t>201706080050739010</t>
  </si>
  <si>
    <t>201706080050739678</t>
  </si>
  <si>
    <t>201706080050741050</t>
  </si>
  <si>
    <t>201706080050741487</t>
  </si>
  <si>
    <t>201706080050746465</t>
  </si>
  <si>
    <t>201706080050747150</t>
  </si>
  <si>
    <t>201706090050759365</t>
  </si>
  <si>
    <t>201706090050765288</t>
  </si>
  <si>
    <t>201706090050766084</t>
  </si>
  <si>
    <t>201706090050768987</t>
  </si>
  <si>
    <t>201706090050770163</t>
  </si>
  <si>
    <t>201706090050771813</t>
  </si>
  <si>
    <t>201706090050771952</t>
  </si>
  <si>
    <t>201706090050773167</t>
  </si>
  <si>
    <t>201706090050773349</t>
  </si>
  <si>
    <t>201706090050773977</t>
  </si>
  <si>
    <t>201706090050776592</t>
  </si>
  <si>
    <t>201706090050778955</t>
  </si>
  <si>
    <t>201706090050780741</t>
  </si>
  <si>
    <t>201706090050780913</t>
  </si>
  <si>
    <t>201706090050782567</t>
  </si>
  <si>
    <t>201706090050782616</t>
  </si>
  <si>
    <t>201706090050782662</t>
  </si>
  <si>
    <t>201706090050783441</t>
  </si>
  <si>
    <t>201706090050791791</t>
  </si>
  <si>
    <t>201706090050795216</t>
  </si>
  <si>
    <t>201706090050798285</t>
  </si>
  <si>
    <t>201706090050811778</t>
  </si>
  <si>
    <t>201706090050817728</t>
  </si>
  <si>
    <t>201706090050823321</t>
  </si>
  <si>
    <t>201706090050824256</t>
  </si>
  <si>
    <t>201706090050825412</t>
  </si>
  <si>
    <t>201706090050825696</t>
  </si>
  <si>
    <t>201706090050826662</t>
  </si>
  <si>
    <t>201706090050826730</t>
  </si>
  <si>
    <t>201706090050829263</t>
  </si>
  <si>
    <t>201706090050832641</t>
  </si>
  <si>
    <t>201706090050850903</t>
  </si>
  <si>
    <t>201706090050859162</t>
  </si>
  <si>
    <t>201706090050882701</t>
  </si>
  <si>
    <t>201706090050897190</t>
  </si>
  <si>
    <t>201706090050911142</t>
  </si>
  <si>
    <t>201706090050920623</t>
  </si>
  <si>
    <t>201706090050927787</t>
  </si>
  <si>
    <t>201706090050941187</t>
  </si>
  <si>
    <t>201706090050948977</t>
  </si>
  <si>
    <t>201706090050978690</t>
  </si>
  <si>
    <t>201706100050999783</t>
  </si>
  <si>
    <t>201706100050999793</t>
  </si>
  <si>
    <t>201706100051001705</t>
  </si>
  <si>
    <t>201706100051001959</t>
  </si>
  <si>
    <t>201706100051003307</t>
  </si>
  <si>
    <t>201706100051003475</t>
  </si>
  <si>
    <t>201706100051003720</t>
  </si>
  <si>
    <t>201706100051008455</t>
  </si>
  <si>
    <t>201706100051008830</t>
  </si>
  <si>
    <t>201706100051008945</t>
  </si>
  <si>
    <t>201706100051009385</t>
  </si>
  <si>
    <t>201706100051009579</t>
  </si>
  <si>
    <t>201706100051010950</t>
  </si>
  <si>
    <t>201706100051010965</t>
  </si>
  <si>
    <t>201706100051010980</t>
  </si>
  <si>
    <t>201706100051011910</t>
  </si>
  <si>
    <t>201706110051022310</t>
  </si>
  <si>
    <t>201706110051027086</t>
  </si>
  <si>
    <t>201706110051035181</t>
  </si>
  <si>
    <t>201706120051044054</t>
  </si>
  <si>
    <t>201706120051052190</t>
  </si>
  <si>
    <t>201706120051054386</t>
  </si>
  <si>
    <t>201706120051054540</t>
  </si>
  <si>
    <t>201706120051055906</t>
  </si>
  <si>
    <t>201706120051058751</t>
  </si>
  <si>
    <t>201706120051065340</t>
  </si>
  <si>
    <t>201706120051066314</t>
  </si>
  <si>
    <t>201706120051066333</t>
  </si>
  <si>
    <t>201706120051066363</t>
  </si>
  <si>
    <t>201706120051066385</t>
  </si>
  <si>
    <t>201706120051067078</t>
  </si>
  <si>
    <t>201706120051068984</t>
  </si>
  <si>
    <t>201706120051069708</t>
  </si>
  <si>
    <t>201706120051070188</t>
  </si>
  <si>
    <t>201706120051070702</t>
  </si>
  <si>
    <t>201706120051070793</t>
  </si>
  <si>
    <t>201706120051070898</t>
  </si>
  <si>
    <t>201706120051070932</t>
  </si>
  <si>
    <t>201706120051070962</t>
  </si>
  <si>
    <t>201706120051071864</t>
  </si>
  <si>
    <t>201706120051071933</t>
  </si>
  <si>
    <t>201706120051072517</t>
  </si>
  <si>
    <t>201706120051075888</t>
  </si>
  <si>
    <t>201706120051077133</t>
  </si>
  <si>
    <t>201706120051078719</t>
  </si>
  <si>
    <t>201706120051083684</t>
  </si>
  <si>
    <t>201706120051083886</t>
  </si>
  <si>
    <t>201706120051084195</t>
  </si>
  <si>
    <t>201706120051084583</t>
  </si>
  <si>
    <t>201706120051085009</t>
  </si>
  <si>
    <t>201706120051085522</t>
  </si>
  <si>
    <t>201706120051092173</t>
  </si>
  <si>
    <t>201706120051093512</t>
  </si>
  <si>
    <t>201706120051094056</t>
  </si>
  <si>
    <t>201706120051094531</t>
  </si>
  <si>
    <t>201706120051094718</t>
  </si>
  <si>
    <t>201706120051095402</t>
  </si>
  <si>
    <t>201706120051096954</t>
  </si>
  <si>
    <t>201706120051102855</t>
  </si>
  <si>
    <t>201706120051103097</t>
  </si>
  <si>
    <t>201706120051103175</t>
  </si>
  <si>
    <t>201706120051103277</t>
  </si>
  <si>
    <t>201706120051103806</t>
  </si>
  <si>
    <t>201706120051104800</t>
  </si>
  <si>
    <t>201706120051104959</t>
  </si>
  <si>
    <t>201706120051105453</t>
  </si>
  <si>
    <t>201706120051109912</t>
  </si>
  <si>
    <t>201706120051114786</t>
  </si>
  <si>
    <t>201706120051120790</t>
  </si>
  <si>
    <t>201706120051148369</t>
  </si>
  <si>
    <t>201706120051151817</t>
  </si>
  <si>
    <t>201706120051152701</t>
  </si>
  <si>
    <t>201706120051156143</t>
  </si>
  <si>
    <t>201706120051157428</t>
  </si>
  <si>
    <t>201706120051158170</t>
  </si>
  <si>
    <t>201706120051162479</t>
  </si>
  <si>
    <t>201706120051169253</t>
  </si>
  <si>
    <t>201706120051186788</t>
  </si>
  <si>
    <t>201706120051195363</t>
  </si>
  <si>
    <t>201706120051195475</t>
  </si>
  <si>
    <t>201706120051200365</t>
  </si>
  <si>
    <t>201706120051209077</t>
  </si>
  <si>
    <t>201706120051227430</t>
  </si>
  <si>
    <t>201706120051227969</t>
  </si>
  <si>
    <t>201706120051231271</t>
  </si>
  <si>
    <t>201706120051264306</t>
  </si>
  <si>
    <t>201706120051264408</t>
  </si>
  <si>
    <t>201706120051281457</t>
  </si>
  <si>
    <t>201706120051283388</t>
  </si>
  <si>
    <t>201706120051323360</t>
  </si>
  <si>
    <t>201706120051323644</t>
  </si>
  <si>
    <t>201706120051326273</t>
  </si>
  <si>
    <t>201706120051326313</t>
  </si>
  <si>
    <t>201706120051326385</t>
  </si>
  <si>
    <t>201706120051328039</t>
  </si>
  <si>
    <t>201706120051330974</t>
  </si>
  <si>
    <t>201706130051346263</t>
  </si>
  <si>
    <t>201706130051347187</t>
  </si>
  <si>
    <t>201706130051347599</t>
  </si>
  <si>
    <t>201706130051348274</t>
  </si>
  <si>
    <t>201706130051348776</t>
  </si>
  <si>
    <t>201706130051351056</t>
  </si>
  <si>
    <t>201706130051351145</t>
  </si>
  <si>
    <t>201706130051352471</t>
  </si>
  <si>
    <t>201706130051352845</t>
  </si>
  <si>
    <t>201706130051353276</t>
  </si>
  <si>
    <t>201706130051358067</t>
  </si>
  <si>
    <t>201706130051358296</t>
  </si>
  <si>
    <t>201706130051359156</t>
  </si>
  <si>
    <t>201706130051363078</t>
  </si>
  <si>
    <t>201706130051363489</t>
  </si>
  <si>
    <t>201706130051366663</t>
  </si>
  <si>
    <t>201706130051368049</t>
  </si>
  <si>
    <t>201706130051370988</t>
  </si>
  <si>
    <t>201706130051372270</t>
  </si>
  <si>
    <t>201706130051373721</t>
  </si>
  <si>
    <t>201706130051373818</t>
  </si>
  <si>
    <t>201706130051374451</t>
  </si>
  <si>
    <t>201706130051381056</t>
  </si>
  <si>
    <t>201706130051381454</t>
  </si>
  <si>
    <t>201706130051383995</t>
  </si>
  <si>
    <t>201706130051385920</t>
  </si>
  <si>
    <t>201706130051388953</t>
  </si>
  <si>
    <t>201706130051390380</t>
  </si>
  <si>
    <t>201706130051390991</t>
  </si>
  <si>
    <t>201706130051391287</t>
  </si>
  <si>
    <t>201706130051391390</t>
  </si>
  <si>
    <t>201706130051397926</t>
  </si>
  <si>
    <t>201706130051404597</t>
  </si>
  <si>
    <t>201706130051405190</t>
  </si>
  <si>
    <t>201706130051419103</t>
  </si>
  <si>
    <t>201706130051420121</t>
  </si>
  <si>
    <t>201706130051422987</t>
  </si>
  <si>
    <t>201706130051427457</t>
  </si>
  <si>
    <t>201706130051428973</t>
  </si>
  <si>
    <t>201706130051430112</t>
  </si>
  <si>
    <t>201706130051433246</t>
  </si>
  <si>
    <t>201706130051433328</t>
  </si>
  <si>
    <t>201706130051434321</t>
  </si>
  <si>
    <t>201706130051435109</t>
  </si>
  <si>
    <t>201706130051436169</t>
  </si>
  <si>
    <t>201706130051436641</t>
  </si>
  <si>
    <t>201706130051439085</t>
  </si>
  <si>
    <t>201706130051440827</t>
  </si>
  <si>
    <t>201706130051441750</t>
  </si>
  <si>
    <t>201706130051450442</t>
  </si>
  <si>
    <t>201706130051488985</t>
  </si>
  <si>
    <t>201706130051489550</t>
  </si>
  <si>
    <t>201706130051489763</t>
  </si>
  <si>
    <t>201706130051504798</t>
  </si>
  <si>
    <t>201706130051524766</t>
  </si>
  <si>
    <t>201706130051536496</t>
  </si>
  <si>
    <t>201706130051565407</t>
  </si>
  <si>
    <t>201706130051598959</t>
  </si>
  <si>
    <t>201706130051604630</t>
  </si>
  <si>
    <t>201706130051604817</t>
  </si>
  <si>
    <t>201706130051604820</t>
  </si>
  <si>
    <t>201706130051609179</t>
  </si>
  <si>
    <t>201706130051613202</t>
  </si>
  <si>
    <t>201706140051624862</t>
  </si>
  <si>
    <t>201706140051628864</t>
  </si>
  <si>
    <t>201706140051629072</t>
  </si>
  <si>
    <t>201706140051629825</t>
  </si>
  <si>
    <t>201706140051630941</t>
  </si>
  <si>
    <t>201706140051631275</t>
  </si>
  <si>
    <t>201706140051632735</t>
  </si>
  <si>
    <t>201706140051633041</t>
  </si>
  <si>
    <t>201706140051633724</t>
  </si>
  <si>
    <t>201706140051634682</t>
  </si>
  <si>
    <t>201706140051634789</t>
  </si>
  <si>
    <t>201706140051640424</t>
  </si>
  <si>
    <t>201706140051643478</t>
  </si>
  <si>
    <t>201706140051644519</t>
  </si>
  <si>
    <t>201706140051654898</t>
  </si>
  <si>
    <t>201706140051660293</t>
  </si>
  <si>
    <t>201706140051662501</t>
  </si>
  <si>
    <t>201706140051664283</t>
  </si>
  <si>
    <t>201706140051664895</t>
  </si>
  <si>
    <t>201706140051666080</t>
  </si>
  <si>
    <t>201706140051666539</t>
  </si>
  <si>
    <t>201706140051666867</t>
  </si>
  <si>
    <t>201706140051666906</t>
  </si>
  <si>
    <t>201706140051671632</t>
  </si>
  <si>
    <t>201706140051672286</t>
  </si>
  <si>
    <t>201706140051672330</t>
  </si>
  <si>
    <t>201706140051672683</t>
  </si>
  <si>
    <t>201706140051672856</t>
  </si>
  <si>
    <t>201706140051673006</t>
  </si>
  <si>
    <t>201706140051673133</t>
  </si>
  <si>
    <t>201706140051673189</t>
  </si>
  <si>
    <t>201706140051673839</t>
  </si>
  <si>
    <t>201706140051673908</t>
  </si>
  <si>
    <t>201706140051673986</t>
  </si>
  <si>
    <t>201706140051674444</t>
  </si>
  <si>
    <t>201706140051675132</t>
  </si>
  <si>
    <t>201706140051676320</t>
  </si>
  <si>
    <t>201706140051676452</t>
  </si>
  <si>
    <t>201706140051676536</t>
  </si>
  <si>
    <t>201706140051676563</t>
  </si>
  <si>
    <t>201706140051677194</t>
  </si>
  <si>
    <t>201706140051677350</t>
  </si>
  <si>
    <t>201706140051677566</t>
  </si>
  <si>
    <t>201706140051678150</t>
  </si>
  <si>
    <t>201706140051678683</t>
  </si>
  <si>
    <t>201706140051680909</t>
  </si>
  <si>
    <t>201706140051698605</t>
  </si>
  <si>
    <t>201706140051699314</t>
  </si>
  <si>
    <t>201706140051700503</t>
  </si>
  <si>
    <t>201706140051701558</t>
  </si>
  <si>
    <t>201706140051701577</t>
  </si>
  <si>
    <t>201706140051702471</t>
  </si>
  <si>
    <t>201706140051705189</t>
  </si>
  <si>
    <t>201706140051705754</t>
  </si>
  <si>
    <t>201706140051707781</t>
  </si>
  <si>
    <t>201706140051708357</t>
  </si>
  <si>
    <t>201706140051710095</t>
  </si>
  <si>
    <t>201706140051710106</t>
  </si>
  <si>
    <t>201706140051710257</t>
  </si>
  <si>
    <t>201706140051713227</t>
  </si>
  <si>
    <t>201706140051741618</t>
  </si>
  <si>
    <t>201706140051752474</t>
  </si>
  <si>
    <t>201706140051803495</t>
  </si>
  <si>
    <t>201706140051809057</t>
  </si>
  <si>
    <t>201706140051816742</t>
  </si>
  <si>
    <t>201706140051820142</t>
  </si>
  <si>
    <t>201706140051836123</t>
  </si>
  <si>
    <t>201706140051844747</t>
  </si>
  <si>
    <t>201706140051848304</t>
  </si>
  <si>
    <t>201706140051852225</t>
  </si>
  <si>
    <t>201706140051862850</t>
  </si>
  <si>
    <t>201706140051866587</t>
  </si>
  <si>
    <t>201706140051866698</t>
  </si>
  <si>
    <t>201706140051866701</t>
  </si>
  <si>
    <t>201706140051867030</t>
  </si>
  <si>
    <t>201706120051044388</t>
  </si>
  <si>
    <t>201706120051046864</t>
  </si>
  <si>
    <t>201706150051900900</t>
  </si>
  <si>
    <t>201706150051903042</t>
  </si>
  <si>
    <t>201706150051906232</t>
  </si>
  <si>
    <t>201706150051906798</t>
  </si>
  <si>
    <t>201706150051907089</t>
  </si>
  <si>
    <t>201706150051907368</t>
  </si>
  <si>
    <t>201706150051907778</t>
  </si>
  <si>
    <t>201706150051907913</t>
  </si>
  <si>
    <t>201706150051910961</t>
  </si>
  <si>
    <t>201706150051911940</t>
  </si>
  <si>
    <t>201706150051914178</t>
  </si>
  <si>
    <t>201706150051915118</t>
  </si>
  <si>
    <t>201706150051915518</t>
  </si>
  <si>
    <t>201706150051916186</t>
  </si>
  <si>
    <t>201706150051918434</t>
  </si>
  <si>
    <t>201706150051920349</t>
  </si>
  <si>
    <t>201706150051921016</t>
  </si>
  <si>
    <t>201706150051922548</t>
  </si>
  <si>
    <t>201706150051923311</t>
  </si>
  <si>
    <t>201706150051923579</t>
  </si>
  <si>
    <t>201706150051923781</t>
  </si>
  <si>
    <t>201706150051923801</t>
  </si>
  <si>
    <t>201706150051924332</t>
  </si>
  <si>
    <t>201706150051942934</t>
  </si>
  <si>
    <t>201706150051956069</t>
  </si>
  <si>
    <t>201706150051961496</t>
  </si>
  <si>
    <t>201706150051962707</t>
  </si>
  <si>
    <t>201706150051968529</t>
  </si>
  <si>
    <t>201706150051968564</t>
  </si>
  <si>
    <t>201706150051968745</t>
  </si>
  <si>
    <t>201706150051969544</t>
  </si>
  <si>
    <t>201706150051971678</t>
  </si>
  <si>
    <t>201706150051972488</t>
  </si>
  <si>
    <t>201706150051972888</t>
  </si>
  <si>
    <t>201706150051974828</t>
  </si>
  <si>
    <t>201706150051975121</t>
  </si>
  <si>
    <t>201706150051975975</t>
  </si>
  <si>
    <t>201706150051976796</t>
  </si>
  <si>
    <t>201706150051977299</t>
  </si>
  <si>
    <t>201706150051977669</t>
  </si>
  <si>
    <t>201706150051977717</t>
  </si>
  <si>
    <t>201706150051978398</t>
  </si>
  <si>
    <t>201706150051985647</t>
  </si>
  <si>
    <t>201706150051994375</t>
  </si>
  <si>
    <t>201706150052003307</t>
  </si>
  <si>
    <t>201706150052018746</t>
  </si>
  <si>
    <t>201706150052023429</t>
  </si>
  <si>
    <t>201706150052052648</t>
  </si>
  <si>
    <t>201706150052070169</t>
  </si>
  <si>
    <t>201706150052113475</t>
  </si>
  <si>
    <t>201706150052114215</t>
  </si>
  <si>
    <t>201706150052114927</t>
  </si>
  <si>
    <t>201706150052115863</t>
  </si>
  <si>
    <t>201706210052662475</t>
  </si>
  <si>
    <t>201706210052662498</t>
  </si>
  <si>
    <t>201706210052663606</t>
  </si>
  <si>
    <t>201706210052664239</t>
  </si>
  <si>
    <t>201706210052667092</t>
  </si>
  <si>
    <t>201706210052667869</t>
  </si>
  <si>
    <t>201706210052668010</t>
  </si>
  <si>
    <t>201706210052668066</t>
  </si>
  <si>
    <t>201706210052668236</t>
  </si>
  <si>
    <t>201706210052669834</t>
  </si>
  <si>
    <t>201706210052670008</t>
  </si>
  <si>
    <t>201706210052670371</t>
  </si>
  <si>
    <t>201706210052672712</t>
  </si>
  <si>
    <t>201706210052676207</t>
  </si>
  <si>
    <t>201706210052677649</t>
  </si>
  <si>
    <t>201706210052679974</t>
  </si>
  <si>
    <t>201706210052682784</t>
  </si>
  <si>
    <t>201706210052684430</t>
  </si>
  <si>
    <t>201706210052684544</t>
  </si>
  <si>
    <t>201706210052684626</t>
  </si>
  <si>
    <t>201706210052685582</t>
  </si>
  <si>
    <t>201706210052686667</t>
  </si>
  <si>
    <t>201706210052687588</t>
  </si>
  <si>
    <t>201706210052687645</t>
  </si>
  <si>
    <t>201706210052688060</t>
  </si>
  <si>
    <t>201706210052688997</t>
  </si>
  <si>
    <t>201706210052689317</t>
  </si>
  <si>
    <t>201706210052689512</t>
  </si>
  <si>
    <t>201706210052690199</t>
  </si>
  <si>
    <t>201706210052695966</t>
  </si>
  <si>
    <t>201706210052696237</t>
  </si>
  <si>
    <t>201706210052696410</t>
  </si>
  <si>
    <t>201706210052696857</t>
  </si>
  <si>
    <t>201706210052696893</t>
  </si>
  <si>
    <t>201706210052696904</t>
  </si>
  <si>
    <t>201706210052701863</t>
  </si>
  <si>
    <t>201706210052704805</t>
  </si>
  <si>
    <t>201706210052705147</t>
  </si>
  <si>
    <t>201706210052705287</t>
  </si>
  <si>
    <t>201706210052705607</t>
  </si>
  <si>
    <t>201706210052705632</t>
  </si>
  <si>
    <t>201706210052705843</t>
  </si>
  <si>
    <t>201706210052706268</t>
  </si>
  <si>
    <t>201706210052706277</t>
  </si>
  <si>
    <t>201706210052706470</t>
  </si>
  <si>
    <t>201706210052707617</t>
  </si>
  <si>
    <t>201706210052707697</t>
  </si>
  <si>
    <t>201706210052709030</t>
  </si>
  <si>
    <t>201706210052709334</t>
  </si>
  <si>
    <t>201706210052709478</t>
  </si>
  <si>
    <t>201706210052709864</t>
  </si>
  <si>
    <t>201706210052710591</t>
  </si>
  <si>
    <t>201706210052710940</t>
  </si>
  <si>
    <t>201706210052711090</t>
  </si>
  <si>
    <t>201706210052711226</t>
  </si>
  <si>
    <t>201706210052711372</t>
  </si>
  <si>
    <t>201706210052711467</t>
  </si>
  <si>
    <t>201706210052711517</t>
  </si>
  <si>
    <t>201706210052712092</t>
  </si>
  <si>
    <t>201706210052724175</t>
  </si>
  <si>
    <t>201706210052767304</t>
  </si>
  <si>
    <t>201706210052772567</t>
  </si>
  <si>
    <t>201706210052780940</t>
  </si>
  <si>
    <t>201706210052785030</t>
  </si>
  <si>
    <t>201706210052786821</t>
  </si>
  <si>
    <t>201706210052787071</t>
  </si>
  <si>
    <t>201706210052799343</t>
  </si>
  <si>
    <t>201706210052800500</t>
  </si>
  <si>
    <t>201706210052801498</t>
  </si>
  <si>
    <t>201706210052803304</t>
  </si>
  <si>
    <t>201706210052803403</t>
  </si>
  <si>
    <t>201706210052803448</t>
  </si>
  <si>
    <t>201706210052803526</t>
  </si>
  <si>
    <t>201706210052804655</t>
  </si>
  <si>
    <t>201706210052806925</t>
  </si>
  <si>
    <t>201706210052807096</t>
  </si>
  <si>
    <t>201706210052808312</t>
  </si>
  <si>
    <t>201706230052967072</t>
  </si>
  <si>
    <t>201706230052967908</t>
  </si>
  <si>
    <t>201706230052968194</t>
  </si>
  <si>
    <t>201706230052968593</t>
  </si>
  <si>
    <t>201706230052969091</t>
  </si>
  <si>
    <t>201706230052969434</t>
  </si>
  <si>
    <t>201706230052970583</t>
  </si>
  <si>
    <t>201706230052970931</t>
  </si>
  <si>
    <t>201706230052971475</t>
  </si>
  <si>
    <t>201706230052972918</t>
  </si>
  <si>
    <t>201706230052974361</t>
  </si>
  <si>
    <t>201706230052974406</t>
  </si>
  <si>
    <t>201706230052977153</t>
  </si>
  <si>
    <t>201706230052977323</t>
  </si>
  <si>
    <t>201706230052977969</t>
  </si>
  <si>
    <t>201706230052979334</t>
  </si>
  <si>
    <t>201706230052983046</t>
  </si>
  <si>
    <t>201706230052983110</t>
  </si>
  <si>
    <t>201706230052983447</t>
  </si>
  <si>
    <t>201706230052984031</t>
  </si>
  <si>
    <t>201706230052984477</t>
  </si>
  <si>
    <t>201706230052984674</t>
  </si>
  <si>
    <t>201706230052986191</t>
  </si>
  <si>
    <t>201706230052986704</t>
  </si>
  <si>
    <t>201706230052987109</t>
  </si>
  <si>
    <t>201706230052987455</t>
  </si>
  <si>
    <t>201706230052987459</t>
  </si>
  <si>
    <t>201706230052987823</t>
  </si>
  <si>
    <t>201706230052988329</t>
  </si>
  <si>
    <t>201706230052988354</t>
  </si>
  <si>
    <t>201706230052988376</t>
  </si>
  <si>
    <t>201706230052988515</t>
  </si>
  <si>
    <t>201706230052988699</t>
  </si>
  <si>
    <t>201706230052991159</t>
  </si>
  <si>
    <t>201706230052991863</t>
  </si>
  <si>
    <t>201706230052991965</t>
  </si>
  <si>
    <t>201706230052991973</t>
  </si>
  <si>
    <t>201706230052992749</t>
  </si>
  <si>
    <t>201706230052993197</t>
  </si>
  <si>
    <t>201706230052993641</t>
  </si>
  <si>
    <t>201706230052995609</t>
  </si>
  <si>
    <t>201706230053001377</t>
  </si>
  <si>
    <t>201706230053002665</t>
  </si>
  <si>
    <t>201706230053003565</t>
  </si>
  <si>
    <t>201706230053004335</t>
  </si>
  <si>
    <t>201706230053006863</t>
  </si>
  <si>
    <t>201706230053008209</t>
  </si>
  <si>
    <t>201706230053009030</t>
  </si>
  <si>
    <t>201706230053010259</t>
  </si>
  <si>
    <t>201706230053010451</t>
  </si>
  <si>
    <t>201706230053010519</t>
  </si>
  <si>
    <t>201706230053010943</t>
  </si>
  <si>
    <t>201706230053010947</t>
  </si>
  <si>
    <t>201706230053011359</t>
  </si>
  <si>
    <t>201706230053012671</t>
  </si>
  <si>
    <t>201706230053013397</t>
  </si>
  <si>
    <t>201706230053013982</t>
  </si>
  <si>
    <t>201706230053015160</t>
  </si>
  <si>
    <t>201706230053016995</t>
  </si>
  <si>
    <t>201706230053032285</t>
  </si>
  <si>
    <t>201706230053056322</t>
  </si>
  <si>
    <t>201706230053090008</t>
  </si>
  <si>
    <t>201706230053090092</t>
  </si>
  <si>
    <t>201706230053090386</t>
  </si>
  <si>
    <t>201706230053090426</t>
  </si>
  <si>
    <t>201706230053091647</t>
  </si>
  <si>
    <t>201706230053091798</t>
  </si>
  <si>
    <t>201706230053091920</t>
  </si>
  <si>
    <t>201706230053092027</t>
  </si>
  <si>
    <t>201706230053092653</t>
  </si>
  <si>
    <t>201706230053092710</t>
  </si>
  <si>
    <t>201706230053093082</t>
  </si>
  <si>
    <t>201706230053093205</t>
  </si>
  <si>
    <t>201706230053095586</t>
  </si>
  <si>
    <t>201706230053101198</t>
  </si>
  <si>
    <t>201706250053134105</t>
  </si>
  <si>
    <t>201706250053135910</t>
  </si>
  <si>
    <t>201706250053135943</t>
  </si>
  <si>
    <t>201706250053139543</t>
  </si>
  <si>
    <t>201706250053141984</t>
  </si>
  <si>
    <t>201706250053142020</t>
  </si>
  <si>
    <t>201706250053143058</t>
  </si>
  <si>
    <t>201706240053106524</t>
  </si>
  <si>
    <t>201706240053107632</t>
  </si>
  <si>
    <t>201706240053107940</t>
  </si>
  <si>
    <t>201706240053108520</t>
  </si>
  <si>
    <t>201706240053109096</t>
  </si>
  <si>
    <t>201706240053109118</t>
  </si>
  <si>
    <t>201706240053109679</t>
  </si>
  <si>
    <t>201706240053109841</t>
  </si>
  <si>
    <t>201706240053110290</t>
  </si>
  <si>
    <t>201706240053110318</t>
  </si>
  <si>
    <t>201706240053110431</t>
  </si>
  <si>
    <t>201706240053111354</t>
  </si>
  <si>
    <t>201706240053111895</t>
  </si>
  <si>
    <t>201706240053113593</t>
  </si>
  <si>
    <t>201706240053113948</t>
  </si>
  <si>
    <t>201706240053114401</t>
  </si>
  <si>
    <t>201706240053114871</t>
  </si>
  <si>
    <t>201706240053116522</t>
  </si>
  <si>
    <t>201706240053117180</t>
  </si>
  <si>
    <t>201706240053118128</t>
  </si>
  <si>
    <t>201706240053120115</t>
  </si>
  <si>
    <t>201706240053120720</t>
  </si>
  <si>
    <t>201706240053120727</t>
  </si>
  <si>
    <t>201706240053120762</t>
  </si>
  <si>
    <t>201706240053120865</t>
  </si>
  <si>
    <t>201706240053121239</t>
  </si>
  <si>
    <t>201706240053121440</t>
  </si>
  <si>
    <t>201706260053151638</t>
  </si>
  <si>
    <t>201706260053153867</t>
  </si>
  <si>
    <t>201706260053155165</t>
  </si>
  <si>
    <t>201706260053158209</t>
  </si>
  <si>
    <t>201706260053159500</t>
  </si>
  <si>
    <t>201706260053161814</t>
  </si>
  <si>
    <t>201706260053164036</t>
  </si>
  <si>
    <t>201706260053164312</t>
  </si>
  <si>
    <t>201706260053164367</t>
  </si>
  <si>
    <t>201706260053164570</t>
  </si>
  <si>
    <t>201706260053164690</t>
  </si>
  <si>
    <t>201706260053166108</t>
  </si>
  <si>
    <t>201706260053167040</t>
  </si>
  <si>
    <t>201706260053168824</t>
  </si>
  <si>
    <t>201706260053168889</t>
  </si>
  <si>
    <t>201706260053168956</t>
  </si>
  <si>
    <t>201706260053172832</t>
  </si>
  <si>
    <t>201706260053174335</t>
  </si>
  <si>
    <t>201706260053175184</t>
  </si>
  <si>
    <t>201706260053175848</t>
  </si>
  <si>
    <t>201706260053175979</t>
  </si>
  <si>
    <t>201706260053176084</t>
  </si>
  <si>
    <t>201706260053177550</t>
  </si>
  <si>
    <t>201706260053177620</t>
  </si>
  <si>
    <t>201706260053177761</t>
  </si>
  <si>
    <t>201706260053180510</t>
  </si>
  <si>
    <t>201706260053180729</t>
  </si>
  <si>
    <t>201706260053184469</t>
  </si>
  <si>
    <t>201706260053185556</t>
  </si>
  <si>
    <t>201706260053185599</t>
  </si>
  <si>
    <t>201706260053187311</t>
  </si>
  <si>
    <t>201706260053187463</t>
  </si>
  <si>
    <t>201706260053187475</t>
  </si>
  <si>
    <t>201706260053194417</t>
  </si>
  <si>
    <t>201706260053194907</t>
  </si>
  <si>
    <t>201706260053195979</t>
  </si>
  <si>
    <t>201706260053198655</t>
  </si>
  <si>
    <t>201706260053238413</t>
  </si>
  <si>
    <t>201706260053260984</t>
  </si>
  <si>
    <t>201706260053270161</t>
  </si>
  <si>
    <t>201706260053270835</t>
  </si>
  <si>
    <t>201706260053271744</t>
  </si>
  <si>
    <t>201706260053286042</t>
  </si>
  <si>
    <t>201706260053288356</t>
  </si>
  <si>
    <t>201706260053330788</t>
  </si>
  <si>
    <t>201706260053338388</t>
  </si>
  <si>
    <t>201706260053351550</t>
  </si>
  <si>
    <t>201706260053372542</t>
  </si>
  <si>
    <t>201706260053386399</t>
  </si>
  <si>
    <t>201706270053420793</t>
  </si>
  <si>
    <t>201706270053421079</t>
  </si>
  <si>
    <t>201706270053421942</t>
  </si>
  <si>
    <t>201706270053423369</t>
  </si>
  <si>
    <t>201706270053426895</t>
  </si>
  <si>
    <t>201706270053426987</t>
  </si>
  <si>
    <t>201706270053427631</t>
  </si>
  <si>
    <t>201706270053427978</t>
  </si>
  <si>
    <t>201706270053428336</t>
  </si>
  <si>
    <t>201706270053428539</t>
  </si>
  <si>
    <t>201706270053429041</t>
  </si>
  <si>
    <t>201706270053432148</t>
  </si>
  <si>
    <t>201706270053433841</t>
  </si>
  <si>
    <t>201706270053436319</t>
  </si>
  <si>
    <t>201706270053437127</t>
  </si>
  <si>
    <t>201706270053439027</t>
  </si>
  <si>
    <t>201706270053441432</t>
  </si>
  <si>
    <t>201706270053445287</t>
  </si>
  <si>
    <t>201706270053445502</t>
  </si>
  <si>
    <t>201706270053446251</t>
  </si>
  <si>
    <t>201706270053446269</t>
  </si>
  <si>
    <t>201706270053450790</t>
  </si>
  <si>
    <t>201706270053456579</t>
  </si>
  <si>
    <t>201706270053472905</t>
  </si>
  <si>
    <t>201706270053473111</t>
  </si>
  <si>
    <t>201706270053473972</t>
  </si>
  <si>
    <t>201706270053475769</t>
  </si>
  <si>
    <t>201706270053476831</t>
  </si>
  <si>
    <t>201706270053477673</t>
  </si>
  <si>
    <t>201706270053477965</t>
  </si>
  <si>
    <t>201706270053480829</t>
  </si>
  <si>
    <t>201706270053481265</t>
  </si>
  <si>
    <t>201706270053481894</t>
  </si>
  <si>
    <t>201706270053482448</t>
  </si>
  <si>
    <t>201706270053482907</t>
  </si>
  <si>
    <t>201706270053484103</t>
  </si>
  <si>
    <t>201706270053484294</t>
  </si>
  <si>
    <t>201706270053484399</t>
  </si>
  <si>
    <t>201706270053494287</t>
  </si>
  <si>
    <t>201706270053541206</t>
  </si>
  <si>
    <t>201706270053541263</t>
  </si>
  <si>
    <t>201706270053541744</t>
  </si>
  <si>
    <t>201706270053541953</t>
  </si>
  <si>
    <t>201706270053542487</t>
  </si>
  <si>
    <t>201706270053542666</t>
  </si>
  <si>
    <t>201706270053542737</t>
  </si>
  <si>
    <t>201706270053542752</t>
  </si>
  <si>
    <t>201706270053543338</t>
  </si>
  <si>
    <t>201706270053543659</t>
  </si>
  <si>
    <t>201706270053543790</t>
  </si>
  <si>
    <t>201706270053543948</t>
  </si>
  <si>
    <t>201706270053547134</t>
  </si>
  <si>
    <t>201706280053559594</t>
  </si>
  <si>
    <t>201706280053562768</t>
  </si>
  <si>
    <t>201706280053563645</t>
  </si>
  <si>
    <t>201706280053565143</t>
  </si>
  <si>
    <t>201706280053565352</t>
  </si>
  <si>
    <t>201706280053566773</t>
  </si>
  <si>
    <t>201706280053567401</t>
  </si>
  <si>
    <t>201706280053567451</t>
  </si>
  <si>
    <t>201706280053567855</t>
  </si>
  <si>
    <t>201706280053567916</t>
  </si>
  <si>
    <t>201706280053567953</t>
  </si>
  <si>
    <t>201706280053569026</t>
  </si>
  <si>
    <t>201706280053569887</t>
  </si>
  <si>
    <t>201706280053571349</t>
  </si>
  <si>
    <t>201706280053571791</t>
  </si>
  <si>
    <t>201706280053572024</t>
  </si>
  <si>
    <t>201706280053572057</t>
  </si>
  <si>
    <t>201706280053572227</t>
  </si>
  <si>
    <t>201706280053572535</t>
  </si>
  <si>
    <t>201706280053572670</t>
  </si>
  <si>
    <t>201706280053573056</t>
  </si>
  <si>
    <t>201706280053574210</t>
  </si>
  <si>
    <t>201706280053574341</t>
  </si>
  <si>
    <t>201706280053574362</t>
  </si>
  <si>
    <t>201706280053575391</t>
  </si>
  <si>
    <t>201706280053575998</t>
  </si>
  <si>
    <t>201706280053576032</t>
  </si>
  <si>
    <t>201706280053577465</t>
  </si>
  <si>
    <t>201706280053577700</t>
  </si>
  <si>
    <t>201706280053577912</t>
  </si>
  <si>
    <t>201706280053577949</t>
  </si>
  <si>
    <t>201706280053578124</t>
  </si>
  <si>
    <t>201706280053578370</t>
  </si>
  <si>
    <t>201706280053578632</t>
  </si>
  <si>
    <t>201706280053579066</t>
  </si>
  <si>
    <t>201706280053579133</t>
  </si>
  <si>
    <t>201706280053579155</t>
  </si>
  <si>
    <t>201706280053579165</t>
  </si>
  <si>
    <t>201706280053579217</t>
  </si>
  <si>
    <t>201706280053579351</t>
  </si>
  <si>
    <t>201706280053579762</t>
  </si>
  <si>
    <t>201706280053579846</t>
  </si>
  <si>
    <t>201706280053580339</t>
  </si>
  <si>
    <t>201706280053583006</t>
  </si>
  <si>
    <t>201706280053584838</t>
  </si>
  <si>
    <t>201706280053586066</t>
  </si>
  <si>
    <t>201706280053586298</t>
  </si>
  <si>
    <t>201706280053586694</t>
  </si>
  <si>
    <t>201706280053590336</t>
  </si>
  <si>
    <t>201706280053592632</t>
  </si>
  <si>
    <t>201706280053596561</t>
  </si>
  <si>
    <t>201706280053597536</t>
  </si>
  <si>
    <t>201706280053597958</t>
  </si>
  <si>
    <t>201706280053599020</t>
  </si>
  <si>
    <t>201706280053600306</t>
  </si>
  <si>
    <t>201706280053600611</t>
  </si>
  <si>
    <t>201706280053600780</t>
  </si>
  <si>
    <t>201706280053600797</t>
  </si>
  <si>
    <t>201706280053601206</t>
  </si>
  <si>
    <t>201706280053601804</t>
  </si>
  <si>
    <t>201706280053601924</t>
  </si>
  <si>
    <t>201706280053602897</t>
  </si>
  <si>
    <t>201706280053603259</t>
  </si>
  <si>
    <t>201706280053604463</t>
  </si>
  <si>
    <t>201706280053605065</t>
  </si>
  <si>
    <t>201706280053607950</t>
  </si>
  <si>
    <t>201706280053609656</t>
  </si>
  <si>
    <t>201706280053612143</t>
  </si>
  <si>
    <t>201706280053618839</t>
  </si>
  <si>
    <t>201706280053632349</t>
  </si>
  <si>
    <t>201706280053643841</t>
  </si>
  <si>
    <t>201706280053646695</t>
  </si>
  <si>
    <t>201706280053647169</t>
  </si>
  <si>
    <t>201706280053647276</t>
  </si>
  <si>
    <t>201706280053648425</t>
  </si>
  <si>
    <t>201706280053648434</t>
  </si>
  <si>
    <t>201706280053649176</t>
  </si>
  <si>
    <t>201706280053649362</t>
  </si>
  <si>
    <t>201706280053649981</t>
  </si>
  <si>
    <t>201706280053650233</t>
  </si>
  <si>
    <t>201706280053650447</t>
  </si>
  <si>
    <t>201706280053650948</t>
  </si>
  <si>
    <t>201706280053651954</t>
  </si>
  <si>
    <t>201706280053653000</t>
  </si>
  <si>
    <t>201706290053666291</t>
  </si>
  <si>
    <t>201706290053666939</t>
  </si>
  <si>
    <t>201706290053667088</t>
  </si>
  <si>
    <t>201706290053667586</t>
  </si>
  <si>
    <t>201706290053668211</t>
  </si>
  <si>
    <t>201706290053670040</t>
  </si>
  <si>
    <t>201706290053670671</t>
  </si>
  <si>
    <t>201706290053673668</t>
  </si>
  <si>
    <t>201706290053673863</t>
  </si>
  <si>
    <t>201706290053674093</t>
  </si>
  <si>
    <t>201706290053674188</t>
  </si>
  <si>
    <t>201706290053675522</t>
  </si>
  <si>
    <t>201706290053676601</t>
  </si>
  <si>
    <t>201706290053677130</t>
  </si>
  <si>
    <t>201706290053677158</t>
  </si>
  <si>
    <t>201706290053683158</t>
  </si>
  <si>
    <t>201706290053683296</t>
  </si>
  <si>
    <t>201706290053683551</t>
  </si>
  <si>
    <t>201706290053685331</t>
  </si>
  <si>
    <t>201706290053686366</t>
  </si>
  <si>
    <t>201706290053687898</t>
  </si>
  <si>
    <t>201706290053688860</t>
  </si>
  <si>
    <t>201706290053689218</t>
  </si>
  <si>
    <t>201706290053689540</t>
  </si>
  <si>
    <t>201706290053690017</t>
  </si>
  <si>
    <t>201706290053691880</t>
  </si>
  <si>
    <t>201706290053692316</t>
  </si>
  <si>
    <t>201706290053692659</t>
  </si>
  <si>
    <t>201706290053693077</t>
  </si>
  <si>
    <t>201706290053695194</t>
  </si>
  <si>
    <t>201706290053695594</t>
  </si>
  <si>
    <t>201706290053695750</t>
  </si>
  <si>
    <t>201706290053697032</t>
  </si>
  <si>
    <t>201706290053698293</t>
  </si>
  <si>
    <t>201706290053698436</t>
  </si>
  <si>
    <t>201706290053703959</t>
  </si>
  <si>
    <t>201706290053707806</t>
  </si>
  <si>
    <t>201706290053708033</t>
  </si>
  <si>
    <t>201706290053708238</t>
  </si>
  <si>
    <t>201706290053708485</t>
  </si>
  <si>
    <t>201706290053709245</t>
  </si>
  <si>
    <t>201706290053710117</t>
  </si>
  <si>
    <t>201706290053710388</t>
  </si>
  <si>
    <t>201706290053712029</t>
  </si>
  <si>
    <t>201706290053712589</t>
  </si>
  <si>
    <t>201706290053713900</t>
  </si>
  <si>
    <t>201706290053714197</t>
  </si>
  <si>
    <t>201706290053714806</t>
  </si>
  <si>
    <t>201706290053720642</t>
  </si>
  <si>
    <t>201706290053721223</t>
  </si>
  <si>
    <t>201706290053721288</t>
  </si>
  <si>
    <t>201706290053721325</t>
  </si>
  <si>
    <t>201706290053721590</t>
  </si>
  <si>
    <t>201706290053722880</t>
  </si>
  <si>
    <t>201706290053723462</t>
  </si>
  <si>
    <t>201706290053725099</t>
  </si>
  <si>
    <t>201706290053725865</t>
  </si>
  <si>
    <t>201706290053736497</t>
  </si>
  <si>
    <t>201706290053758498</t>
  </si>
  <si>
    <t>201706290053762289</t>
  </si>
  <si>
    <t>201706290053763273</t>
  </si>
  <si>
    <t>201706290053763459</t>
  </si>
  <si>
    <t>201706290053764208</t>
  </si>
  <si>
    <t>201706290053764643</t>
  </si>
  <si>
    <t>201706290053765380</t>
  </si>
  <si>
    <t>201706290053766294</t>
  </si>
  <si>
    <t>201706290053767176</t>
  </si>
  <si>
    <t>201706290053767987</t>
  </si>
  <si>
    <t>201706290053769638</t>
  </si>
  <si>
    <t>201706290053770143</t>
  </si>
  <si>
    <t>201706290053770910</t>
  </si>
  <si>
    <t>201706290053771364</t>
  </si>
  <si>
    <t>201706290053771871</t>
  </si>
  <si>
    <t>201706300053781898</t>
  </si>
  <si>
    <t>201706300053783463</t>
  </si>
  <si>
    <t>201706300053784944</t>
  </si>
  <si>
    <t>201706300053786297</t>
  </si>
  <si>
    <t>201706300053786942</t>
  </si>
  <si>
    <t>201706300053788365</t>
  </si>
  <si>
    <t>201706300053790876</t>
  </si>
  <si>
    <t>201706300053794861</t>
  </si>
  <si>
    <t>201706300053794993</t>
  </si>
  <si>
    <t>201706300053795514</t>
  </si>
  <si>
    <t>201706300053798316</t>
  </si>
  <si>
    <t>201706300053798530</t>
  </si>
  <si>
    <t>201706300053798595</t>
  </si>
  <si>
    <t>201706300053799821</t>
  </si>
  <si>
    <t>201706300053800588</t>
  </si>
  <si>
    <t>201706300053800646</t>
  </si>
  <si>
    <t>201706300053801406</t>
  </si>
  <si>
    <t>201706300053801425</t>
  </si>
  <si>
    <t>201706300053802207</t>
  </si>
  <si>
    <t>201706300053802722</t>
  </si>
  <si>
    <t>201706300053803451</t>
  </si>
  <si>
    <t>201706300053803547</t>
  </si>
  <si>
    <t>201706300053803831</t>
  </si>
  <si>
    <t>201706300053805796</t>
  </si>
  <si>
    <t>201706300053806098</t>
  </si>
  <si>
    <t>201706300053808207</t>
  </si>
  <si>
    <t>201706300053809665</t>
  </si>
  <si>
    <t>201706300053811098</t>
  </si>
  <si>
    <t>201706300053811470</t>
  </si>
  <si>
    <t>201706300053812082</t>
  </si>
  <si>
    <t>201706300053812139</t>
  </si>
  <si>
    <t>201706300053813135</t>
  </si>
  <si>
    <t>201706300053813340</t>
  </si>
  <si>
    <t>201706300053813384</t>
  </si>
  <si>
    <t>201706300053814275</t>
  </si>
  <si>
    <t>201706300053815173</t>
  </si>
  <si>
    <t>201706300053815623</t>
  </si>
  <si>
    <t>201706300053815828</t>
  </si>
  <si>
    <t>201706300053815997</t>
  </si>
  <si>
    <t>201706300053816002</t>
  </si>
  <si>
    <t>201706300053816214</t>
  </si>
  <si>
    <t>201706300053816476</t>
  </si>
  <si>
    <t>201706300053816481</t>
  </si>
  <si>
    <t>201706300053816597</t>
  </si>
  <si>
    <t>201706300053817283</t>
  </si>
  <si>
    <t>201706300053820424</t>
  </si>
  <si>
    <t>201706300053820562</t>
  </si>
  <si>
    <t>201706300053821519</t>
  </si>
  <si>
    <t>201706300053826689</t>
  </si>
  <si>
    <t>201706300053828747</t>
  </si>
  <si>
    <t>201706300053830008</t>
  </si>
  <si>
    <t>201706300053831697</t>
  </si>
  <si>
    <t>201706300053838120</t>
  </si>
  <si>
    <t>201706300053840044</t>
  </si>
  <si>
    <t>201706300053861469</t>
  </si>
  <si>
    <t>201706300053868529</t>
  </si>
  <si>
    <t>201706300053871498</t>
  </si>
  <si>
    <t>201706300053883208</t>
  </si>
  <si>
    <t>201706300053896566</t>
  </si>
  <si>
    <t>201706300053898089</t>
  </si>
  <si>
    <t>201706300053898226</t>
  </si>
  <si>
    <t>201706300053898545</t>
  </si>
  <si>
    <t>201706300053898628</t>
  </si>
  <si>
    <t>201706300053899948</t>
  </si>
  <si>
    <t>201706300053901432</t>
  </si>
  <si>
    <t>201706300053901931</t>
  </si>
  <si>
    <t>201706300053902135</t>
  </si>
  <si>
    <t>银行流水</t>
    <phoneticPr fontId="3" type="noConversion"/>
  </si>
  <si>
    <t>交易行所</t>
  </si>
  <si>
    <t>凭证号</t>
  </si>
  <si>
    <t>用途</t>
  </si>
  <si>
    <t>000004095680</t>
  </si>
  <si>
    <t>广发银行昆明分行金碧路支行</t>
  </si>
  <si>
    <t>000004094196</t>
  </si>
  <si>
    <t>000004091575</t>
  </si>
  <si>
    <t>000004088996</t>
  </si>
  <si>
    <t>000004087470</t>
  </si>
  <si>
    <t>000004086101</t>
  </si>
  <si>
    <t>000004084191</t>
  </si>
  <si>
    <t>000004082154</t>
  </si>
  <si>
    <t>王兴忠</t>
  </si>
  <si>
    <t>000004079999</t>
  </si>
  <si>
    <t>张恒春</t>
  </si>
  <si>
    <t>000004077921</t>
  </si>
  <si>
    <t>000004076133</t>
  </si>
  <si>
    <t>000004073935</t>
  </si>
  <si>
    <t>户名有误</t>
  </si>
  <si>
    <t>000004071875</t>
  </si>
  <si>
    <t>退汇，账户名不符，301290000007不受理对公对私业务，请选择正确的接收行行号。</t>
  </si>
  <si>
    <t>000004069909</t>
  </si>
  <si>
    <t>000004062238</t>
  </si>
  <si>
    <t>000004059740</t>
  </si>
  <si>
    <t>000004058090</t>
  </si>
  <si>
    <t>系统自动退汇</t>
  </si>
  <si>
    <t>000004056117</t>
  </si>
  <si>
    <t>000003704765</t>
  </si>
  <si>
    <t>信用卡系统内清算款项（往来账专户）</t>
  </si>
  <si>
    <t>普通汇兑</t>
  </si>
  <si>
    <t>000002186771</t>
  </si>
  <si>
    <t>黎会前</t>
  </si>
  <si>
    <t>000002185529</t>
  </si>
  <si>
    <t>000002184361</t>
  </si>
  <si>
    <t>000002183275</t>
  </si>
  <si>
    <t>户名有误退回</t>
  </si>
  <si>
    <t>000002182150</t>
  </si>
  <si>
    <t>000002181180</t>
  </si>
  <si>
    <t>无此账号</t>
  </si>
  <si>
    <t>000002180163</t>
  </si>
  <si>
    <t>000002179129</t>
  </si>
  <si>
    <t>000002178160</t>
  </si>
  <si>
    <t>000002175478</t>
  </si>
  <si>
    <t>000002174334</t>
  </si>
  <si>
    <t>户名误</t>
  </si>
  <si>
    <t>000002169647</t>
  </si>
  <si>
    <t>收款人账号</t>
  </si>
  <si>
    <t>000002168529</t>
  </si>
  <si>
    <t>收款账户户名不符</t>
  </si>
  <si>
    <t>000002167339</t>
  </si>
  <si>
    <t>000002166271</t>
  </si>
  <si>
    <t>000002164797</t>
  </si>
  <si>
    <t>000002163460</t>
  </si>
  <si>
    <t>账号户名不符退回。</t>
  </si>
  <si>
    <t>000002162118</t>
  </si>
  <si>
    <t>000002134453</t>
  </si>
  <si>
    <t>000002132978</t>
  </si>
  <si>
    <t>000003734016</t>
  </si>
  <si>
    <t>000003363285</t>
  </si>
  <si>
    <t>中国建设银行信用卡中心存放款项户</t>
  </si>
  <si>
    <t>000003785960</t>
  </si>
  <si>
    <t>刘宝磊</t>
  </si>
  <si>
    <t>000003783487</t>
  </si>
  <si>
    <t>000003780380</t>
  </si>
  <si>
    <t>000003778217</t>
  </si>
  <si>
    <t>000003897575</t>
  </si>
  <si>
    <t>000003896043</t>
  </si>
  <si>
    <t>000003894627</t>
  </si>
  <si>
    <t>000003892889</t>
  </si>
  <si>
    <t>000003891017</t>
  </si>
  <si>
    <t>000003889626</t>
  </si>
  <si>
    <t>000001971076</t>
  </si>
  <si>
    <t>000001969593</t>
  </si>
  <si>
    <t>000001968067</t>
  </si>
  <si>
    <t>000001965721</t>
  </si>
  <si>
    <t>000001962487</t>
  </si>
  <si>
    <t>000001960520</t>
  </si>
  <si>
    <t>000001958674</t>
  </si>
  <si>
    <t>000001956902</t>
  </si>
  <si>
    <t>000001955361</t>
  </si>
  <si>
    <t>账号不符</t>
  </si>
  <si>
    <t>000001952884</t>
  </si>
  <si>
    <t>户名错</t>
  </si>
  <si>
    <t>000004507298</t>
  </si>
  <si>
    <t>收款人户名有误，退回</t>
  </si>
  <si>
    <t>000004505689</t>
  </si>
  <si>
    <t>000004503736</t>
  </si>
  <si>
    <t>000003884637</t>
  </si>
  <si>
    <t>000003882731</t>
  </si>
  <si>
    <t>周荣</t>
  </si>
  <si>
    <t>000003880837</t>
  </si>
  <si>
    <t>000003878196</t>
  </si>
  <si>
    <t>000003875837</t>
  </si>
  <si>
    <t>000003873678</t>
  </si>
  <si>
    <t>退汇，301290000007不接收对公对私业务，请选择正确的接收行行号。</t>
  </si>
  <si>
    <t>000003410026</t>
  </si>
  <si>
    <t>000002075657</t>
  </si>
  <si>
    <t>000002073677</t>
  </si>
  <si>
    <t>收款账号与名称不符</t>
  </si>
  <si>
    <t>000002070413</t>
  </si>
  <si>
    <t>000002068557</t>
  </si>
  <si>
    <t>000002066760</t>
  </si>
  <si>
    <t>李万凡</t>
  </si>
  <si>
    <t>000002064465</t>
  </si>
  <si>
    <t>000002062537</t>
  </si>
  <si>
    <t>000003368056</t>
  </si>
  <si>
    <t>000003366280</t>
  </si>
  <si>
    <t>000003364448</t>
  </si>
  <si>
    <t>000003362670</t>
  </si>
  <si>
    <t>收款人户名有误</t>
  </si>
  <si>
    <t>000003361180</t>
  </si>
  <si>
    <t>000003355909</t>
  </si>
  <si>
    <t>收款人户名不符</t>
  </si>
  <si>
    <t>000003354210</t>
  </si>
  <si>
    <t>000003351464</t>
  </si>
  <si>
    <t>000003348371</t>
  </si>
  <si>
    <t>000003346678</t>
  </si>
  <si>
    <t>000002835123</t>
  </si>
  <si>
    <t>卡号户名不符应为黄琦云</t>
  </si>
  <si>
    <t>000046096188</t>
  </si>
  <si>
    <t>退汇，账户名不符，301290000007不接收对公对私业务，请选择正确的接收行行号。</t>
  </si>
  <si>
    <t>000046094098</t>
  </si>
  <si>
    <t>000046092077</t>
  </si>
  <si>
    <t>张林</t>
  </si>
  <si>
    <t>000046089981</t>
  </si>
  <si>
    <t>000046085811</t>
  </si>
  <si>
    <t>000046084143</t>
  </si>
  <si>
    <t>000046081946</t>
  </si>
  <si>
    <t>000046079345</t>
  </si>
  <si>
    <t>000046075374</t>
  </si>
  <si>
    <t>000046072237</t>
  </si>
  <si>
    <t>000046067066</t>
  </si>
  <si>
    <t>000046064396</t>
  </si>
  <si>
    <t>000046056042</t>
  </si>
  <si>
    <t>000046050509</t>
  </si>
  <si>
    <t>账号户名不符</t>
  </si>
  <si>
    <t>000046047949</t>
  </si>
  <si>
    <t>户名与账号不符</t>
  </si>
  <si>
    <t>000004097385</t>
  </si>
  <si>
    <t>收款人名称与账号不符</t>
  </si>
  <si>
    <t>000004094648</t>
  </si>
  <si>
    <t>000004091035</t>
  </si>
  <si>
    <t>000004088199</t>
  </si>
  <si>
    <t>000004086311</t>
  </si>
  <si>
    <t>退汇,301290000007不接收对公对私业务,请选择正确的接收行行号</t>
  </si>
  <si>
    <t>000004084466</t>
  </si>
  <si>
    <t>000004082269</t>
  </si>
  <si>
    <t>000004079152</t>
  </si>
  <si>
    <t>000004076717</t>
  </si>
  <si>
    <t>000004073908</t>
  </si>
  <si>
    <t>000004070145</t>
  </si>
  <si>
    <t>000004065346</t>
  </si>
  <si>
    <t>000003723505</t>
  </si>
  <si>
    <t>户名不符6221681004971179蔡文艳</t>
  </si>
  <si>
    <t>000003723461</t>
  </si>
  <si>
    <t>000003723379</t>
  </si>
  <si>
    <t>000004574640</t>
  </si>
  <si>
    <t>000004570565</t>
  </si>
  <si>
    <t>000004566629</t>
  </si>
  <si>
    <t>000004563913</t>
  </si>
  <si>
    <t>000004560626</t>
  </si>
  <si>
    <t>000004557627</t>
  </si>
  <si>
    <t>000004555118</t>
  </si>
  <si>
    <t>帐号与户名不匹配</t>
  </si>
  <si>
    <t>000003925399</t>
  </si>
  <si>
    <t>000003925041</t>
  </si>
  <si>
    <t>000004357863</t>
  </si>
  <si>
    <t>000004355455</t>
  </si>
  <si>
    <t>000004353782</t>
  </si>
  <si>
    <t>主机记账失败【原因：转入账号户名不符】</t>
  </si>
  <si>
    <t>000004351821</t>
  </si>
  <si>
    <t>000004348909</t>
  </si>
  <si>
    <t>黎鲡</t>
  </si>
  <si>
    <t>000004346278</t>
  </si>
  <si>
    <t>000001612933</t>
  </si>
  <si>
    <t>000001600900</t>
  </si>
  <si>
    <t>000001599731</t>
  </si>
  <si>
    <t>000001598413</t>
  </si>
  <si>
    <t>000001597293</t>
  </si>
  <si>
    <t>000001595652</t>
  </si>
  <si>
    <t>000001594009</t>
  </si>
  <si>
    <t>蒋良永</t>
  </si>
  <si>
    <t>000001592565</t>
  </si>
  <si>
    <t>000001588813</t>
  </si>
  <si>
    <t>000003577028</t>
  </si>
  <si>
    <t>孙正楷</t>
  </si>
  <si>
    <t>000003575568</t>
  </si>
  <si>
    <t>000003573958</t>
  </si>
  <si>
    <t>000003572103</t>
  </si>
  <si>
    <t>000003569141</t>
  </si>
  <si>
    <t>000003541636</t>
  </si>
  <si>
    <t>000003539700</t>
  </si>
  <si>
    <t>000003530790</t>
  </si>
  <si>
    <t>000003528269</t>
  </si>
  <si>
    <t>帐户户名不符退</t>
  </si>
  <si>
    <t>000003523337</t>
  </si>
  <si>
    <t>000003520759</t>
  </si>
  <si>
    <t>名称有误 退</t>
  </si>
  <si>
    <t>000003518912</t>
  </si>
  <si>
    <t>000003516193</t>
  </si>
  <si>
    <t>000003366518</t>
  </si>
  <si>
    <t>000004375112</t>
  </si>
  <si>
    <t>000004373563</t>
  </si>
  <si>
    <t>000004372097</t>
  </si>
  <si>
    <t>000004369940</t>
  </si>
  <si>
    <t>帐号与户名不符</t>
  </si>
  <si>
    <t>000004368073</t>
  </si>
  <si>
    <t>000004366222</t>
  </si>
  <si>
    <t>000004364558</t>
  </si>
  <si>
    <t>000004362507</t>
  </si>
  <si>
    <t>000004353914</t>
  </si>
  <si>
    <t>000004351674</t>
  </si>
  <si>
    <t>信用卡号不存在</t>
  </si>
  <si>
    <t>000004349329</t>
  </si>
  <si>
    <t>000004347036</t>
  </si>
  <si>
    <t>000003870743</t>
  </si>
  <si>
    <t>000003868385</t>
  </si>
  <si>
    <t>000003865897</t>
  </si>
  <si>
    <t>杨惠</t>
  </si>
  <si>
    <t>000003530934</t>
  </si>
  <si>
    <t>000003708772</t>
  </si>
  <si>
    <t>000003703773</t>
  </si>
  <si>
    <t>000003701835</t>
  </si>
  <si>
    <t>000003694140</t>
  </si>
  <si>
    <t>000003692555</t>
  </si>
  <si>
    <t>000003690940</t>
  </si>
  <si>
    <t>000003670131</t>
  </si>
  <si>
    <t>000003659148</t>
  </si>
  <si>
    <t>000003657064</t>
  </si>
  <si>
    <t>000003655105</t>
  </si>
  <si>
    <t>000003652643</t>
  </si>
  <si>
    <t>000003714050</t>
  </si>
  <si>
    <t>收款人账号户名有误</t>
  </si>
  <si>
    <t>000003709231</t>
  </si>
  <si>
    <t>000003703702</t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</si>
  <si>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</si>
  <si>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账户+AMT</t>
    <phoneticPr fontId="3" type="noConversion"/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</si>
  <si>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</si>
  <si>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</si>
  <si>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</si>
  <si>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</si>
  <si>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</si>
  <si>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备注</t>
    <phoneticPr fontId="3" type="noConversion"/>
  </si>
  <si>
    <t>调节后总发生额</t>
    <phoneticPr fontId="3" type="noConversion"/>
  </si>
  <si>
    <t>调节后总发生额</t>
    <phoneticPr fontId="3" type="noConversion"/>
  </si>
  <si>
    <t>广发退汇调节表 2017-06-02</t>
  </si>
  <si>
    <t>广发退汇调节表 2017-06-03</t>
  </si>
  <si>
    <t>广发退汇调节表 2017-06-04</t>
  </si>
  <si>
    <t>广发退汇调节表 2017-06-05</t>
  </si>
  <si>
    <t>广发退汇调节表 2017-06-06</t>
  </si>
  <si>
    <t>广发退汇调节表 2017-06-07</t>
  </si>
  <si>
    <t>广发退汇调节表 2017-06-08</t>
  </si>
  <si>
    <t>广发退汇调节表 2017-06-09</t>
  </si>
  <si>
    <t>广发退汇调节表 2017-06-10</t>
  </si>
  <si>
    <t>广发退汇调节表 2017-06-11</t>
  </si>
  <si>
    <t>广发退汇调节表 2017-06-12</t>
  </si>
  <si>
    <t>广发退汇调节表 2017-06-13</t>
  </si>
  <si>
    <t>广发退汇调节表 2017-06-14</t>
  </si>
  <si>
    <t>广发退汇调节表 2017-06-15</t>
  </si>
  <si>
    <t>广发退汇调节表 2017-06-16</t>
  </si>
  <si>
    <t>广发退汇调节表 2017-06-17</t>
  </si>
  <si>
    <t>广发退汇调节表 2017-06-18</t>
  </si>
  <si>
    <t>广发退汇调节表 2017-06-19</t>
  </si>
  <si>
    <t>广发退汇调节表 2017-06-20</t>
  </si>
  <si>
    <t>广发退汇调节表 2017-06-21</t>
  </si>
  <si>
    <t>广发退汇调节表 2017-06-22</t>
  </si>
  <si>
    <t>广发退汇调节表 2017-06-23</t>
  </si>
  <si>
    <t>广发退汇调节表 2017-06-24</t>
  </si>
  <si>
    <t>广发退汇调节表 2017-06-25</t>
  </si>
  <si>
    <t>广发退汇调节表 2017-06-26</t>
  </si>
  <si>
    <t>广发退汇调节表 2017-06-27</t>
  </si>
  <si>
    <t>广发退汇调节表 2017-06-28</t>
  </si>
  <si>
    <t>广发退汇调节表 2017-06-29</t>
  </si>
  <si>
    <t>广发退汇调节表 2017-06-30</t>
  </si>
  <si>
    <t>本日HIS端解冻</t>
  </si>
  <si>
    <t>自助机当日前未入处理</t>
    <phoneticPr fontId="3" type="noConversion"/>
  </si>
  <si>
    <t>自助机当日应入未入</t>
    <phoneticPr fontId="3" type="noConversion"/>
  </si>
  <si>
    <t>当日银行未受理</t>
    <phoneticPr fontId="3" type="noConversion"/>
  </si>
  <si>
    <t>本日银行退汇</t>
  </si>
  <si>
    <t>原预存ID</t>
  </si>
  <si>
    <t>退汇状态</t>
    <phoneticPr fontId="3" type="noConversion"/>
  </si>
  <si>
    <t>银行卡号</t>
  </si>
  <si>
    <r>
      <t>ACC</t>
    </r>
    <r>
      <rPr>
        <sz val="11"/>
        <color theme="1"/>
        <rFont val="宋体"/>
        <family val="3"/>
        <charset val="134"/>
        <scheme val="minor"/>
      </rPr>
      <t>+ATM</t>
    </r>
    <phoneticPr fontId="3" type="noConversion"/>
  </si>
  <si>
    <t>自助机状态</t>
    <phoneticPr fontId="3" type="noConversion"/>
  </si>
  <si>
    <t>银行退汇状态</t>
    <phoneticPr fontId="3" type="noConversion"/>
  </si>
  <si>
    <t>卡号户名不符，应为太洪斌</t>
    <phoneticPr fontId="3" type="noConversion"/>
  </si>
  <si>
    <t>李正坤6226000016234440李锐</t>
    <phoneticPr fontId="3" type="noConversion"/>
  </si>
  <si>
    <t>户名不符6259651251580077钱怡璇</t>
    <phoneticPr fontId="3" type="noConversion"/>
  </si>
  <si>
    <t>户名不符6259650874185413李虹宇</t>
    <phoneticPr fontId="3" type="noConversion"/>
  </si>
  <si>
    <t>户名不符6221681004971179蔡文艳</t>
    <phoneticPr fontId="3" type="noConversion"/>
  </si>
  <si>
    <t>户名不符6221681004971179朱宏伟</t>
    <phoneticPr fontId="3" type="noConversion"/>
  </si>
  <si>
    <t>户名不符4895920327481361李伟</t>
    <phoneticPr fontId="3" type="noConversion"/>
  </si>
  <si>
    <t>户名不符4895920327481361普秀玉</t>
    <phoneticPr fontId="3" type="noConversion"/>
  </si>
  <si>
    <t>户名不符4367455175992408吴云丽</t>
    <phoneticPr fontId="3" type="noConversion"/>
  </si>
  <si>
    <t>户名不符4895920331915990赵久菊</t>
    <phoneticPr fontId="3" type="noConversion"/>
  </si>
  <si>
    <t>6226000016234440</t>
    <phoneticPr fontId="3" type="noConversion"/>
  </si>
  <si>
    <t>自助机时间</t>
    <phoneticPr fontId="3" type="noConversion"/>
  </si>
  <si>
    <t>解冻标志</t>
    <phoneticPr fontId="3" type="noConversion"/>
  </si>
  <si>
    <t>6217003880000267993</t>
    <phoneticPr fontId="3" type="noConversion"/>
  </si>
  <si>
    <t>退汇时间</t>
  </si>
  <si>
    <t>退汇时间</t>
    <phoneticPr fontId="3" type="noConversion"/>
  </si>
  <si>
    <t>6226230013380264</t>
    <phoneticPr fontId="3" type="noConversion"/>
  </si>
  <si>
    <t>6210178002016233489</t>
    <phoneticPr fontId="3" type="noConversion"/>
  </si>
  <si>
    <t>6226230013380264</t>
    <phoneticPr fontId="3" type="noConversion"/>
  </si>
  <si>
    <t>6226000004285776</t>
    <phoneticPr fontId="3" type="noConversion"/>
  </si>
  <si>
    <t>HIS解冻</t>
    <phoneticPr fontId="3" type="noConversion"/>
  </si>
  <si>
    <t>SR17061700003506</t>
    <phoneticPr fontId="3" type="noConversion"/>
  </si>
  <si>
    <t>自助机当日应入未入</t>
    <phoneticPr fontId="3" type="noConversion"/>
  </si>
  <si>
    <t>异常记录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</si>
</sst>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49" fontId="4" fillId="0" borderId="2" xfId="0" applyNumberFormat="1" applyFont="1" applyBorder="1" applyAlignment="1">
      <alignment horizontal="right"/>
    </xf>
    <xf numFmtId="0" fontId="0" fillId="0" borderId="0" xfId="0" applyAlignment="1">
      <alignment horizontal="right" vertical="center"/>
    </xf>
    <xf numFmtId="22" fontId="0" fillId="0" borderId="0" xfId="0" applyNumberFormat="1">
      <alignment vertical="center"/>
    </xf>
    <xf numFmtId="4" fontId="0" fillId="0" borderId="0" xfId="0" applyNumberFormat="1" applyAlignment="1">
      <alignment horizontal="right"/>
    </xf>
    <xf numFmtId="0" fontId="7" fillId="5" borderId="3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176" fontId="4" fillId="0" borderId="0" xfId="0" applyNumberFormat="1" applyFont="1" applyFill="1">
      <alignment vertical="center"/>
    </xf>
    <xf numFmtId="49" fontId="7" fillId="5" borderId="3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NumberFormat="1" applyFill="1" applyAlignment="1">
      <alignment horizontal="right"/>
    </xf>
    <xf numFmtId="4" fontId="0" fillId="7" borderId="0" xfId="0" applyNumberFormat="1" applyFill="1" applyAlignment="1">
      <alignment horizontal="right"/>
    </xf>
    <xf numFmtId="49" fontId="0" fillId="7" borderId="0" xfId="0" applyNumberFormat="1" applyFill="1">
      <alignment vertical="center"/>
    </xf>
    <xf numFmtId="0" fontId="4" fillId="7" borderId="0" xfId="0" applyFont="1" applyFill="1">
      <alignment vertical="center"/>
    </xf>
    <xf numFmtId="0" fontId="0" fillId="6" borderId="0" xfId="0" applyNumberFormat="1" applyFill="1" applyAlignment="1">
      <alignment horizontal="right"/>
    </xf>
    <xf numFmtId="4" fontId="0" fillId="6" borderId="0" xfId="0" applyNumberFormat="1" applyFill="1" applyAlignment="1">
      <alignment horizontal="right"/>
    </xf>
    <xf numFmtId="49" fontId="0" fillId="6" borderId="0" xfId="0" applyNumberFormat="1" applyFill="1">
      <alignment vertical="center"/>
    </xf>
    <xf numFmtId="0" fontId="4" fillId="6" borderId="0" xfId="0" applyFont="1" applyFill="1">
      <alignment vertical="center"/>
    </xf>
    <xf numFmtId="49" fontId="4" fillId="7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22" fontId="0" fillId="6" borderId="0" xfId="0" applyNumberFormat="1" applyFill="1">
      <alignment vertical="center"/>
    </xf>
    <xf numFmtId="22" fontId="0" fillId="7" borderId="0" xfId="0" applyNumberFormat="1" applyFill="1">
      <alignment vertical="center"/>
    </xf>
    <xf numFmtId="176" fontId="4" fillId="0" borderId="2" xfId="0" applyNumberFormat="1" applyFont="1" applyBorder="1" applyAlignment="1"/>
    <xf numFmtId="176" fontId="4" fillId="0" borderId="0" xfId="0" applyNumberFormat="1" applyFont="1" applyAlignment="1"/>
    <xf numFmtId="49" fontId="4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0" fontId="4" fillId="2" borderId="0" xfId="0" applyNumberFormat="1" applyFont="1" applyFill="1" applyAlignment="1"/>
    <xf numFmtId="176" fontId="4" fillId="2" borderId="0" xfId="0" applyNumberFormat="1" applyFont="1" applyFill="1" applyAlignment="1"/>
    <xf numFmtId="0" fontId="0" fillId="2" borderId="0" xfId="0" applyNumberForma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8" fontId="0" fillId="0" borderId="1" xfId="0" applyNumberFormat="1" applyBorder="1">
      <alignment vertical="center"/>
    </xf>
    <xf numFmtId="0" fontId="4" fillId="0" borderId="4" xfId="0" applyFont="1" applyFill="1" applyBorder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89" t="s">
        <v>0</v>
      </c>
      <c r="B1" s="89"/>
      <c r="C1" s="89"/>
      <c r="D1" s="89"/>
      <c r="E1" s="89"/>
      <c r="F1" s="89"/>
      <c r="G1" s="89"/>
      <c r="H1" s="89"/>
    </row>
    <row r="2" spans="1:8" s="1" customFormat="1" ht="15" customHeight="1">
      <c r="A2" s="89" t="s">
        <v>1</v>
      </c>
      <c r="B2" s="89"/>
      <c r="C2" s="89"/>
      <c r="D2" s="89"/>
      <c r="E2" s="89"/>
      <c r="F2" s="89"/>
      <c r="G2" s="89"/>
      <c r="H2" s="89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90" t="s">
        <v>0</v>
      </c>
      <c r="B8" s="90"/>
      <c r="C8" s="90"/>
      <c r="D8" s="90"/>
      <c r="E8" s="90"/>
      <c r="F8" s="90"/>
      <c r="G8" s="90"/>
      <c r="H8" s="90"/>
    </row>
    <row r="9" spans="1:8" s="2" customFormat="1" ht="14.25">
      <c r="A9" s="91" t="s">
        <v>12</v>
      </c>
      <c r="B9" s="91"/>
      <c r="C9" s="91"/>
      <c r="D9" s="91"/>
      <c r="E9" s="91"/>
      <c r="F9" s="91"/>
      <c r="G9" s="91"/>
      <c r="H9" s="91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90" t="s">
        <v>0</v>
      </c>
      <c r="B15" s="90"/>
      <c r="C15" s="90"/>
      <c r="D15" s="90"/>
      <c r="E15" s="90"/>
      <c r="F15" s="90"/>
      <c r="G15" s="90"/>
      <c r="H15" s="90"/>
    </row>
    <row r="16" spans="1:8" ht="14.25">
      <c r="A16" s="91" t="s">
        <v>14</v>
      </c>
      <c r="B16" s="91"/>
      <c r="C16" s="91"/>
      <c r="D16" s="91"/>
      <c r="E16" s="91"/>
      <c r="F16" s="91"/>
      <c r="G16" s="91"/>
      <c r="H16" s="91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90" t="s">
        <v>0</v>
      </c>
      <c r="B22" s="90"/>
      <c r="C22" s="90"/>
      <c r="D22" s="90"/>
      <c r="E22" s="90"/>
      <c r="F22" s="90"/>
      <c r="G22" s="90"/>
      <c r="H22" s="90"/>
    </row>
    <row r="23" spans="1:8" ht="17.100000000000001" customHeight="1">
      <c r="A23" s="91" t="s">
        <v>15</v>
      </c>
      <c r="B23" s="91"/>
      <c r="C23" s="91"/>
      <c r="D23" s="91"/>
      <c r="E23" s="91"/>
      <c r="F23" s="91"/>
      <c r="G23" s="91"/>
      <c r="H23" s="91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90" t="s">
        <v>0</v>
      </c>
      <c r="B29" s="90"/>
      <c r="C29" s="90"/>
      <c r="D29" s="90"/>
      <c r="E29" s="90"/>
      <c r="F29" s="90"/>
      <c r="G29" s="90"/>
      <c r="H29" s="90"/>
    </row>
    <row r="30" spans="1:8" ht="14.25">
      <c r="A30" s="91" t="s">
        <v>16</v>
      </c>
      <c r="B30" s="91"/>
      <c r="C30" s="91"/>
      <c r="D30" s="91"/>
      <c r="E30" s="91"/>
      <c r="F30" s="91"/>
      <c r="G30" s="91"/>
      <c r="H30" s="91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90" t="s">
        <v>17</v>
      </c>
      <c r="B37" s="90"/>
      <c r="C37" s="90"/>
      <c r="D37" s="90"/>
      <c r="E37" s="90"/>
      <c r="F37" s="90"/>
      <c r="G37" s="90"/>
      <c r="H37" s="90"/>
    </row>
    <row r="38" spans="1:8" ht="14.25">
      <c r="A38" s="90" t="s">
        <v>91</v>
      </c>
      <c r="B38" s="90"/>
      <c r="C38" s="90"/>
      <c r="D38" s="90"/>
      <c r="E38" s="90"/>
      <c r="F38" s="90"/>
      <c r="G38" s="90"/>
      <c r="H38" s="90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296"/>
  <sheetViews>
    <sheetView zoomScale="85" zoomScaleNormal="85" workbookViewId="0">
      <pane ySplit="1" topLeftCell="A17" activePane="bottomLeft" state="frozen"/>
      <selection pane="bottomLeft" activeCell="F122" sqref="F122"/>
    </sheetView>
  </sheetViews>
  <sheetFormatPr defaultRowHeight="13.5"/>
  <cols>
    <col min="1" max="1" width="18.375" bestFit="1" customWidth="1"/>
    <col min="2" max="2" width="20.5" bestFit="1" customWidth="1"/>
    <col min="3" max="3" width="11.125" bestFit="1" customWidth="1"/>
    <col min="4" max="4" width="11.625" bestFit="1" customWidth="1"/>
    <col min="5" max="5" width="9.75" style="43" customWidth="1"/>
    <col min="6" max="6" width="21.625" customWidth="1"/>
    <col min="7" max="7" width="9.5" style="61" customWidth="1"/>
    <col min="8" max="8" width="24.5" style="43" customWidth="1"/>
    <col min="9" max="9" width="11.25" style="43" customWidth="1"/>
    <col min="10" max="10" width="9" style="43"/>
    <col min="11" max="11" width="18.5" style="17" customWidth="1"/>
    <col min="12" max="12" width="9.625" customWidth="1"/>
    <col min="13" max="13" width="10.5" style="43" bestFit="1" customWidth="1"/>
    <col min="14" max="15" width="5.25" bestFit="1" customWidth="1"/>
    <col min="16" max="16" width="11.5" customWidth="1"/>
    <col min="21" max="21" width="13" bestFit="1" customWidth="1"/>
  </cols>
  <sheetData>
    <row r="1" spans="1:22">
      <c r="A1" s="42" t="s">
        <v>1827</v>
      </c>
      <c r="B1" s="47" t="s">
        <v>1830</v>
      </c>
      <c r="C1" s="47" t="s">
        <v>1844</v>
      </c>
      <c r="D1" s="47" t="s">
        <v>9141</v>
      </c>
      <c r="E1" s="42" t="s">
        <v>1828</v>
      </c>
      <c r="F1" s="42" t="s">
        <v>114</v>
      </c>
      <c r="G1" s="60" t="s">
        <v>26</v>
      </c>
      <c r="H1" s="47" t="s">
        <v>140</v>
      </c>
      <c r="I1" s="47" t="s">
        <v>1829</v>
      </c>
      <c r="J1" s="47" t="s">
        <v>115</v>
      </c>
      <c r="K1" s="82" t="s">
        <v>9441</v>
      </c>
      <c r="L1" s="37"/>
      <c r="M1" s="44"/>
      <c r="N1" s="37"/>
      <c r="O1" s="37"/>
      <c r="P1" s="37"/>
      <c r="Q1" s="37"/>
      <c r="R1" s="37"/>
      <c r="S1" s="37"/>
      <c r="T1" s="37"/>
      <c r="U1" s="42"/>
      <c r="V1" s="46"/>
    </row>
    <row r="2" spans="1:22" hidden="1">
      <c r="A2" t="s">
        <v>6542</v>
      </c>
      <c r="B2" s="23" t="s">
        <v>8176</v>
      </c>
      <c r="C2" s="49" t="str">
        <f>LEFT(B2,8)</f>
        <v>20170602</v>
      </c>
      <c r="D2" s="49" t="str">
        <f>RIGHT(B2,10)</f>
        <v>0049807467</v>
      </c>
      <c r="E2" t="s">
        <v>105</v>
      </c>
      <c r="F2" s="23" t="s">
        <v>6544</v>
      </c>
      <c r="G2">
        <v>10</v>
      </c>
      <c r="H2" s="48" t="str">
        <f>F2&amp;G2</f>
        <v>621462322100025351810</v>
      </c>
      <c r="I2" s="48" t="e">
        <f>VLOOKUP(H2,网银退汇!C:D,2,FALSE)</f>
        <v>#N/A</v>
      </c>
      <c r="J2" s="48" t="e">
        <f>IF(I2&gt;0,1,"")</f>
        <v>#N/A</v>
      </c>
      <c r="K2" s="83" t="e">
        <f>VLOOKUP(H2,网银退汇!C:H,6,FALSE)</f>
        <v>#N/A</v>
      </c>
      <c r="L2" s="38"/>
      <c r="M2" s="45"/>
      <c r="N2" s="38"/>
      <c r="O2" s="38"/>
      <c r="P2" s="38"/>
      <c r="Q2" s="38"/>
      <c r="R2" s="38"/>
      <c r="S2" s="38"/>
      <c r="T2" s="38"/>
      <c r="U2" s="38"/>
    </row>
    <row r="3" spans="1:22" hidden="1">
      <c r="A3" t="s">
        <v>6545</v>
      </c>
      <c r="B3" s="23" t="s">
        <v>8177</v>
      </c>
      <c r="C3" s="49" t="str">
        <f t="shared" ref="C3:C66" si="0">LEFT(B3,8)</f>
        <v>20170602</v>
      </c>
      <c r="D3" s="49" t="str">
        <f t="shared" ref="D3:D66" si="1">RIGHT(B3,10)</f>
        <v>0049815287</v>
      </c>
      <c r="E3" t="s">
        <v>105</v>
      </c>
      <c r="F3" s="23" t="s">
        <v>6547</v>
      </c>
      <c r="G3">
        <v>1</v>
      </c>
      <c r="H3" s="48" t="str">
        <f t="shared" ref="H3:H66" si="2">F3&amp;G3</f>
        <v>62262001017071811</v>
      </c>
      <c r="I3" s="48" t="e">
        <f>VLOOKUP(H3,网银退汇!C:D,2,FALSE)</f>
        <v>#N/A</v>
      </c>
      <c r="J3" s="48" t="e">
        <f t="shared" ref="J3:J66" si="3">IF(I3&gt;0,1,"")</f>
        <v>#N/A</v>
      </c>
      <c r="K3" s="83" t="e">
        <f>VLOOKUP(H3,网银退汇!C:H,6,FALSE)</f>
        <v>#N/A</v>
      </c>
      <c r="L3" s="38"/>
      <c r="M3" s="45"/>
      <c r="N3" s="38"/>
      <c r="O3" s="38"/>
      <c r="P3" s="38"/>
      <c r="Q3" s="38"/>
      <c r="R3" s="38"/>
      <c r="S3" s="38"/>
      <c r="T3" s="38"/>
      <c r="U3" s="38"/>
    </row>
    <row r="4" spans="1:22" hidden="1">
      <c r="A4" t="s">
        <v>6548</v>
      </c>
      <c r="B4" s="23" t="s">
        <v>8178</v>
      </c>
      <c r="C4" s="49" t="str">
        <f t="shared" si="0"/>
        <v>20170603</v>
      </c>
      <c r="D4" s="49" t="str">
        <f t="shared" si="1"/>
        <v>0049895808</v>
      </c>
      <c r="E4" t="s">
        <v>105</v>
      </c>
      <c r="F4" s="23" t="s">
        <v>6550</v>
      </c>
      <c r="G4">
        <v>1</v>
      </c>
      <c r="H4" s="48" t="str">
        <f t="shared" si="2"/>
        <v>62257583284143791</v>
      </c>
      <c r="I4" s="48" t="e">
        <f>VLOOKUP(H4,网银退汇!C:D,2,FALSE)</f>
        <v>#N/A</v>
      </c>
      <c r="J4" s="48" t="e">
        <f t="shared" si="3"/>
        <v>#N/A</v>
      </c>
      <c r="K4" s="83" t="e">
        <f>VLOOKUP(H4,网银退汇!C:H,6,FALSE)</f>
        <v>#N/A</v>
      </c>
      <c r="L4" s="38"/>
      <c r="M4" s="45"/>
      <c r="N4" s="38"/>
      <c r="O4" s="38"/>
      <c r="P4" s="38"/>
      <c r="Q4" s="38"/>
      <c r="R4" s="38"/>
      <c r="S4" s="38"/>
      <c r="T4" s="38"/>
      <c r="U4" s="38"/>
    </row>
    <row r="5" spans="1:22" hidden="1">
      <c r="A5" t="s">
        <v>6551</v>
      </c>
      <c r="B5" s="23" t="s">
        <v>8179</v>
      </c>
      <c r="C5" s="49" t="str">
        <f t="shared" si="0"/>
        <v>20170604</v>
      </c>
      <c r="D5" s="49" t="str">
        <f t="shared" si="1"/>
        <v>0049896363</v>
      </c>
      <c r="E5" t="s">
        <v>105</v>
      </c>
      <c r="F5" s="23" t="s">
        <v>6547</v>
      </c>
      <c r="G5">
        <v>1</v>
      </c>
      <c r="H5" s="48" t="str">
        <f t="shared" si="2"/>
        <v>62262001017071811</v>
      </c>
      <c r="I5" s="48" t="e">
        <f>VLOOKUP(H5,网银退汇!C:D,2,FALSE)</f>
        <v>#N/A</v>
      </c>
      <c r="J5" s="48" t="e">
        <f t="shared" si="3"/>
        <v>#N/A</v>
      </c>
      <c r="K5" s="83" t="e">
        <f>VLOOKUP(H5,网银退汇!C:H,6,FALSE)</f>
        <v>#N/A</v>
      </c>
      <c r="L5" s="38"/>
      <c r="M5" s="45"/>
      <c r="N5" s="38"/>
      <c r="O5" s="38"/>
      <c r="P5" s="38"/>
      <c r="Q5" s="38"/>
      <c r="R5" s="38"/>
      <c r="S5" s="38"/>
      <c r="T5" s="38"/>
      <c r="U5" s="38"/>
    </row>
    <row r="6" spans="1:22" hidden="1">
      <c r="A6" t="s">
        <v>6553</v>
      </c>
      <c r="B6" s="23" t="s">
        <v>8180</v>
      </c>
      <c r="C6" s="49" t="str">
        <f t="shared" si="0"/>
        <v>20170604</v>
      </c>
      <c r="D6" s="49" t="str">
        <f t="shared" si="1"/>
        <v>0049896366</v>
      </c>
      <c r="E6" t="s">
        <v>105</v>
      </c>
      <c r="F6" s="23" t="s">
        <v>6555</v>
      </c>
      <c r="G6">
        <v>9999</v>
      </c>
      <c r="H6" s="48" t="str">
        <f t="shared" si="2"/>
        <v>62170038600162105599999</v>
      </c>
      <c r="I6" s="48" t="e">
        <f>VLOOKUP(H6,网银退汇!C:D,2,FALSE)</f>
        <v>#N/A</v>
      </c>
      <c r="J6" s="48" t="e">
        <f t="shared" si="3"/>
        <v>#N/A</v>
      </c>
      <c r="K6" s="83" t="e">
        <f>VLOOKUP(H6,网银退汇!C:H,6,FALSE)</f>
        <v>#N/A</v>
      </c>
      <c r="L6" s="38"/>
      <c r="M6" s="45"/>
      <c r="N6" s="38"/>
      <c r="O6" s="38"/>
      <c r="P6" s="38"/>
      <c r="Q6" s="38"/>
      <c r="R6" s="38"/>
      <c r="S6" s="38"/>
      <c r="T6" s="38"/>
      <c r="U6" s="38"/>
    </row>
    <row r="7" spans="1:22" hidden="1">
      <c r="A7" t="s">
        <v>6556</v>
      </c>
      <c r="B7" s="23" t="s">
        <v>8181</v>
      </c>
      <c r="C7" s="49" t="str">
        <f t="shared" si="0"/>
        <v>20170604</v>
      </c>
      <c r="D7" s="49" t="str">
        <f t="shared" si="1"/>
        <v>0049954593</v>
      </c>
      <c r="E7" t="s">
        <v>105</v>
      </c>
      <c r="F7" s="23" t="s">
        <v>6558</v>
      </c>
      <c r="G7">
        <v>757</v>
      </c>
      <c r="H7" s="48" t="str">
        <f t="shared" si="2"/>
        <v>6225760021337667757</v>
      </c>
      <c r="I7" s="48" t="e">
        <f>VLOOKUP(H7,网银退汇!C:D,2,FALSE)</f>
        <v>#N/A</v>
      </c>
      <c r="J7" s="48" t="e">
        <f t="shared" si="3"/>
        <v>#N/A</v>
      </c>
      <c r="K7" s="83" t="e">
        <f>VLOOKUP(H7,网银退汇!C:H,6,FALSE)</f>
        <v>#N/A</v>
      </c>
      <c r="L7" s="38"/>
      <c r="M7" s="45"/>
      <c r="N7" s="38"/>
      <c r="O7" s="38"/>
      <c r="P7" s="38"/>
      <c r="Q7" s="38"/>
      <c r="R7" s="38"/>
      <c r="S7" s="38"/>
      <c r="T7" s="38"/>
      <c r="U7" s="38"/>
    </row>
    <row r="8" spans="1:22" hidden="1">
      <c r="A8" t="s">
        <v>6559</v>
      </c>
      <c r="B8" s="23" t="s">
        <v>8182</v>
      </c>
      <c r="C8" s="49" t="str">
        <f t="shared" si="0"/>
        <v>20170605</v>
      </c>
      <c r="D8" s="49" t="str">
        <f t="shared" si="1"/>
        <v>0050028657</v>
      </c>
      <c r="E8" t="s">
        <v>105</v>
      </c>
      <c r="F8" s="23" t="s">
        <v>6561</v>
      </c>
      <c r="G8">
        <v>1000</v>
      </c>
      <c r="H8" s="48" t="str">
        <f t="shared" si="2"/>
        <v>62270777800269041000</v>
      </c>
      <c r="I8" s="48" t="e">
        <f>VLOOKUP(H8,网银退汇!C:D,2,FALSE)</f>
        <v>#N/A</v>
      </c>
      <c r="J8" s="48" t="e">
        <f t="shared" si="3"/>
        <v>#N/A</v>
      </c>
      <c r="K8" s="83" t="e">
        <f>VLOOKUP(H8,网银退汇!C:H,6,FALSE)</f>
        <v>#N/A</v>
      </c>
      <c r="L8" s="38"/>
      <c r="M8" s="45"/>
      <c r="N8" s="38"/>
      <c r="O8" s="38"/>
      <c r="P8" s="38"/>
      <c r="Q8" s="38"/>
      <c r="R8" s="38"/>
      <c r="S8" s="38"/>
      <c r="T8" s="38"/>
      <c r="U8" s="38"/>
    </row>
    <row r="9" spans="1:22" hidden="1">
      <c r="A9" t="s">
        <v>6571</v>
      </c>
      <c r="B9" s="23" t="s">
        <v>8183</v>
      </c>
      <c r="C9" s="49" t="str">
        <f t="shared" si="0"/>
        <v>20170606</v>
      </c>
      <c r="D9" s="49" t="str">
        <f t="shared" si="1"/>
        <v>0050176901</v>
      </c>
      <c r="E9" t="s">
        <v>105</v>
      </c>
      <c r="F9" s="23" t="s">
        <v>6573</v>
      </c>
      <c r="G9">
        <v>10</v>
      </c>
      <c r="H9" s="48" t="str">
        <f t="shared" si="2"/>
        <v>622752530070354310</v>
      </c>
      <c r="I9" s="48" t="e">
        <f>VLOOKUP(H9,网银退汇!C:D,2,FALSE)</f>
        <v>#N/A</v>
      </c>
      <c r="J9" s="48" t="e">
        <f t="shared" si="3"/>
        <v>#N/A</v>
      </c>
      <c r="K9" s="83" t="e">
        <f>VLOOKUP(H9,网银退汇!C:H,6,FALSE)</f>
        <v>#N/A</v>
      </c>
      <c r="L9" s="38"/>
      <c r="M9" s="45"/>
      <c r="N9" s="38"/>
      <c r="O9" s="38"/>
      <c r="P9" s="38"/>
      <c r="Q9" s="38"/>
      <c r="R9" s="38"/>
      <c r="S9" s="38"/>
      <c r="T9" s="38"/>
      <c r="U9" s="38"/>
    </row>
    <row r="10" spans="1:22" hidden="1">
      <c r="A10" t="s">
        <v>6574</v>
      </c>
      <c r="B10" s="23" t="s">
        <v>8184</v>
      </c>
      <c r="C10" s="49" t="str">
        <f t="shared" si="0"/>
        <v>20170606</v>
      </c>
      <c r="D10" s="49" t="str">
        <f t="shared" si="1"/>
        <v>0050187209</v>
      </c>
      <c r="E10" t="s">
        <v>105</v>
      </c>
      <c r="F10" s="23" t="s">
        <v>6576</v>
      </c>
      <c r="G10">
        <v>945</v>
      </c>
      <c r="H10" s="48" t="str">
        <f t="shared" si="2"/>
        <v>6228483868564654876945</v>
      </c>
      <c r="I10" s="48" t="e">
        <f>VLOOKUP(H10,网银退汇!C:D,2,FALSE)</f>
        <v>#N/A</v>
      </c>
      <c r="J10" s="48" t="e">
        <f t="shared" si="3"/>
        <v>#N/A</v>
      </c>
      <c r="K10" s="83" t="e">
        <f>VLOOKUP(H10,网银退汇!C:H,6,FALSE)</f>
        <v>#N/A</v>
      </c>
      <c r="L10" s="38"/>
      <c r="M10" s="45"/>
      <c r="N10" s="38"/>
      <c r="O10" s="38"/>
      <c r="P10" s="38"/>
      <c r="Q10" s="38"/>
      <c r="R10" s="38"/>
      <c r="S10" s="38"/>
      <c r="T10" s="38"/>
      <c r="U10" s="38"/>
    </row>
    <row r="11" spans="1:22" hidden="1">
      <c r="A11" t="s">
        <v>6577</v>
      </c>
      <c r="B11" s="23" t="s">
        <v>8185</v>
      </c>
      <c r="C11" s="49" t="str">
        <f t="shared" si="0"/>
        <v>20170606</v>
      </c>
      <c r="D11" s="49" t="str">
        <f t="shared" si="1"/>
        <v>0050193275</v>
      </c>
      <c r="E11" t="s">
        <v>105</v>
      </c>
      <c r="F11" s="23" t="s">
        <v>6579</v>
      </c>
      <c r="G11">
        <v>694</v>
      </c>
      <c r="H11" s="48" t="str">
        <f t="shared" si="2"/>
        <v>6228480868635376270694</v>
      </c>
      <c r="I11" s="48" t="e">
        <f>VLOOKUP(H11,网银退汇!C:D,2,FALSE)</f>
        <v>#N/A</v>
      </c>
      <c r="J11" s="48" t="e">
        <f t="shared" si="3"/>
        <v>#N/A</v>
      </c>
      <c r="K11" s="83" t="e">
        <f>VLOOKUP(H11,网银退汇!C:H,6,FALSE)</f>
        <v>#N/A</v>
      </c>
      <c r="L11" s="38"/>
      <c r="M11" s="45"/>
      <c r="N11" s="38"/>
      <c r="O11" s="38"/>
      <c r="P11" s="38"/>
      <c r="Q11" s="38"/>
      <c r="R11" s="38"/>
      <c r="S11" s="38"/>
      <c r="T11" s="38"/>
      <c r="U11" s="38"/>
    </row>
    <row r="12" spans="1:22" hidden="1">
      <c r="A12" t="s">
        <v>6580</v>
      </c>
      <c r="B12" s="23" t="s">
        <v>8186</v>
      </c>
      <c r="C12" s="49" t="str">
        <f t="shared" si="0"/>
        <v>20170606</v>
      </c>
      <c r="D12" s="49" t="str">
        <f t="shared" si="1"/>
        <v>0050194950</v>
      </c>
      <c r="E12" t="s">
        <v>105</v>
      </c>
      <c r="F12" s="23" t="s">
        <v>6582</v>
      </c>
      <c r="G12">
        <v>247</v>
      </c>
      <c r="H12" s="48" t="str">
        <f t="shared" si="2"/>
        <v>6221570098226865247</v>
      </c>
      <c r="I12" s="48" t="e">
        <f>VLOOKUP(H12,网银退汇!C:D,2,FALSE)</f>
        <v>#N/A</v>
      </c>
      <c r="J12" s="48" t="e">
        <f t="shared" si="3"/>
        <v>#N/A</v>
      </c>
      <c r="K12" s="83" t="e">
        <f>VLOOKUP(H12,网银退汇!C:H,6,FALSE)</f>
        <v>#N/A</v>
      </c>
      <c r="L12" s="38"/>
      <c r="M12" s="45"/>
      <c r="N12" s="38"/>
      <c r="O12" s="38"/>
      <c r="P12" s="38"/>
      <c r="Q12" s="38"/>
      <c r="R12" s="38"/>
      <c r="S12" s="38"/>
      <c r="T12" s="38"/>
      <c r="U12" s="38"/>
    </row>
    <row r="13" spans="1:22" hidden="1">
      <c r="A13" t="s">
        <v>6583</v>
      </c>
      <c r="B13" s="23" t="s">
        <v>8187</v>
      </c>
      <c r="C13" s="49" t="str">
        <f t="shared" si="0"/>
        <v>20170606</v>
      </c>
      <c r="D13" s="49" t="str">
        <f t="shared" si="1"/>
        <v>0050212734</v>
      </c>
      <c r="E13" t="s">
        <v>105</v>
      </c>
      <c r="F13" s="23" t="s">
        <v>6585</v>
      </c>
      <c r="G13">
        <v>1170</v>
      </c>
      <c r="H13" s="48" t="str">
        <f t="shared" si="2"/>
        <v>62284839784103994751170</v>
      </c>
      <c r="I13" s="48" t="e">
        <f>VLOOKUP(H13,网银退汇!C:D,2,FALSE)</f>
        <v>#N/A</v>
      </c>
      <c r="J13" s="48" t="e">
        <f t="shared" si="3"/>
        <v>#N/A</v>
      </c>
      <c r="K13" s="83" t="e">
        <f>VLOOKUP(H13,网银退汇!C:H,6,FALSE)</f>
        <v>#N/A</v>
      </c>
      <c r="L13" s="38"/>
      <c r="M13" s="45"/>
      <c r="N13" s="38"/>
      <c r="O13" s="38"/>
      <c r="P13" s="38"/>
      <c r="Q13" s="38"/>
      <c r="R13" s="38"/>
      <c r="S13" s="38"/>
      <c r="T13" s="38"/>
      <c r="U13" s="38"/>
    </row>
    <row r="14" spans="1:22" hidden="1">
      <c r="A14" t="s">
        <v>6586</v>
      </c>
      <c r="B14" s="23" t="s">
        <v>8188</v>
      </c>
      <c r="C14" s="49" t="str">
        <f t="shared" si="0"/>
        <v>20170606</v>
      </c>
      <c r="D14" s="49" t="str">
        <f t="shared" si="1"/>
        <v>0050214119</v>
      </c>
      <c r="E14" t="s">
        <v>105</v>
      </c>
      <c r="F14" s="23" t="s">
        <v>6588</v>
      </c>
      <c r="G14">
        <v>747</v>
      </c>
      <c r="H14" s="48" t="str">
        <f t="shared" si="2"/>
        <v>6212262505002039127747</v>
      </c>
      <c r="I14" s="48" t="e">
        <f>VLOOKUP(H14,网银退汇!C:D,2,FALSE)</f>
        <v>#N/A</v>
      </c>
      <c r="J14" s="48" t="e">
        <f t="shared" si="3"/>
        <v>#N/A</v>
      </c>
      <c r="K14" s="83" t="e">
        <f>VLOOKUP(H14,网银退汇!C:H,6,FALSE)</f>
        <v>#N/A</v>
      </c>
      <c r="L14" s="38"/>
      <c r="M14" s="45"/>
      <c r="N14" s="38"/>
      <c r="O14" s="38"/>
      <c r="P14" s="38"/>
      <c r="Q14" s="38"/>
      <c r="R14" s="38"/>
      <c r="S14" s="38"/>
      <c r="T14" s="38"/>
      <c r="U14" s="38"/>
    </row>
    <row r="15" spans="1:22" hidden="1">
      <c r="A15" t="s">
        <v>6589</v>
      </c>
      <c r="B15" s="23" t="s">
        <v>8189</v>
      </c>
      <c r="C15" s="49" t="str">
        <f t="shared" si="0"/>
        <v>20170606</v>
      </c>
      <c r="D15" s="49" t="str">
        <f t="shared" si="1"/>
        <v>0050214432</v>
      </c>
      <c r="E15" t="s">
        <v>105</v>
      </c>
      <c r="F15" s="23" t="s">
        <v>6591</v>
      </c>
      <c r="G15">
        <v>4000</v>
      </c>
      <c r="H15" s="48" t="str">
        <f t="shared" si="2"/>
        <v>62216822967620114000</v>
      </c>
      <c r="I15" s="48" t="e">
        <f>VLOOKUP(H15,网银退汇!C:D,2,FALSE)</f>
        <v>#N/A</v>
      </c>
      <c r="J15" s="48" t="e">
        <f t="shared" si="3"/>
        <v>#N/A</v>
      </c>
      <c r="K15" s="83" t="e">
        <f>VLOOKUP(H15,网银退汇!C:H,6,FALSE)</f>
        <v>#N/A</v>
      </c>
      <c r="L15" s="38"/>
      <c r="M15" s="45"/>
      <c r="N15" s="38"/>
      <c r="O15" s="38"/>
      <c r="P15" s="38"/>
      <c r="Q15" s="38"/>
      <c r="R15" s="38"/>
      <c r="S15" s="38"/>
      <c r="T15" s="38"/>
      <c r="U15" s="38"/>
    </row>
    <row r="16" spans="1:22" hidden="1">
      <c r="A16" t="s">
        <v>6592</v>
      </c>
      <c r="B16" s="23" t="s">
        <v>8190</v>
      </c>
      <c r="C16" s="49" t="str">
        <f t="shared" si="0"/>
        <v>20170606</v>
      </c>
      <c r="D16" s="49" t="str">
        <f t="shared" si="1"/>
        <v>0050219657</v>
      </c>
      <c r="E16" t="s">
        <v>105</v>
      </c>
      <c r="F16" s="23" t="s">
        <v>6594</v>
      </c>
      <c r="G16">
        <v>147</v>
      </c>
      <c r="H16" s="48" t="str">
        <f t="shared" si="2"/>
        <v>6217997300001191496147</v>
      </c>
      <c r="I16" s="48" t="e">
        <f>VLOOKUP(H16,网银退汇!C:D,2,FALSE)</f>
        <v>#N/A</v>
      </c>
      <c r="J16" s="48" t="e">
        <f t="shared" si="3"/>
        <v>#N/A</v>
      </c>
      <c r="K16" s="83" t="e">
        <f>VLOOKUP(H16,网银退汇!C:H,6,FALSE)</f>
        <v>#N/A</v>
      </c>
      <c r="L16" s="38"/>
      <c r="M16" s="45"/>
      <c r="N16" s="38"/>
      <c r="O16" s="38"/>
      <c r="P16" s="38"/>
      <c r="Q16" s="38"/>
      <c r="R16" s="38"/>
      <c r="S16" s="38"/>
      <c r="T16" s="38"/>
      <c r="U16" s="38"/>
    </row>
    <row r="17" spans="1:21">
      <c r="A17" t="s">
        <v>6596</v>
      </c>
      <c r="B17" s="23" t="s">
        <v>8191</v>
      </c>
      <c r="C17" s="49" t="str">
        <f t="shared" si="0"/>
        <v>20170606</v>
      </c>
      <c r="D17" s="49" t="str">
        <f t="shared" si="1"/>
        <v>0050221470</v>
      </c>
      <c r="E17" t="s">
        <v>105</v>
      </c>
      <c r="F17" s="23" t="s">
        <v>6598</v>
      </c>
      <c r="G17">
        <v>870</v>
      </c>
      <c r="H17" s="48" t="str">
        <f t="shared" si="2"/>
        <v>6221551884847031870</v>
      </c>
      <c r="I17" s="48">
        <f>VLOOKUP(H17,网银退汇!C:D,2,FALSE)</f>
        <v>870</v>
      </c>
      <c r="J17" s="48">
        <f t="shared" si="3"/>
        <v>1</v>
      </c>
      <c r="K17" s="83">
        <f>VLOOKUP(H17,网银退汇!C:H,6,FALSE)</f>
        <v>42892.677534722221</v>
      </c>
      <c r="L17" s="38"/>
      <c r="M17" s="45"/>
      <c r="N17" s="38"/>
      <c r="O17" s="38"/>
      <c r="P17" s="38"/>
      <c r="Q17" s="38"/>
      <c r="R17" s="38"/>
      <c r="S17" s="38"/>
      <c r="T17" s="38"/>
      <c r="U17" s="38"/>
    </row>
    <row r="18" spans="1:21" hidden="1">
      <c r="A18" t="s">
        <v>6599</v>
      </c>
      <c r="B18" s="23" t="s">
        <v>8192</v>
      </c>
      <c r="C18" s="49" t="str">
        <f t="shared" si="0"/>
        <v>20170606</v>
      </c>
      <c r="D18" s="49" t="str">
        <f t="shared" si="1"/>
        <v>0050222089</v>
      </c>
      <c r="E18" t="s">
        <v>105</v>
      </c>
      <c r="F18" s="23" t="s">
        <v>6601</v>
      </c>
      <c r="G18">
        <v>6</v>
      </c>
      <c r="H18" s="48" t="str">
        <f t="shared" si="2"/>
        <v>62596562415669796</v>
      </c>
      <c r="I18" s="48" t="e">
        <f>VLOOKUP(H18,网银退汇!C:D,2,FALSE)</f>
        <v>#N/A</v>
      </c>
      <c r="J18" s="48" t="e">
        <f t="shared" si="3"/>
        <v>#N/A</v>
      </c>
      <c r="K18" s="83" t="e">
        <f>VLOOKUP(H18,网银退汇!C:H,6,FALSE)</f>
        <v>#N/A</v>
      </c>
      <c r="L18" s="38"/>
      <c r="M18" s="45"/>
      <c r="N18" s="38"/>
      <c r="O18" s="38"/>
      <c r="P18" s="38"/>
      <c r="Q18" s="38"/>
      <c r="R18" s="38"/>
      <c r="S18" s="38"/>
      <c r="T18" s="38"/>
      <c r="U18" s="38"/>
    </row>
    <row r="19" spans="1:21" hidden="1">
      <c r="A19" t="s">
        <v>6602</v>
      </c>
      <c r="B19" s="23" t="s">
        <v>8193</v>
      </c>
      <c r="C19" s="49" t="str">
        <f t="shared" si="0"/>
        <v>20170606</v>
      </c>
      <c r="D19" s="49" t="str">
        <f t="shared" si="1"/>
        <v>0050222217</v>
      </c>
      <c r="E19" t="s">
        <v>105</v>
      </c>
      <c r="F19" s="23" t="s">
        <v>6604</v>
      </c>
      <c r="G19">
        <v>350</v>
      </c>
      <c r="H19" s="48" t="str">
        <f t="shared" si="2"/>
        <v>6217003860024103424350</v>
      </c>
      <c r="I19" s="48" t="e">
        <f>VLOOKUP(H19,网银退汇!C:D,2,FALSE)</f>
        <v>#N/A</v>
      </c>
      <c r="J19" s="48" t="e">
        <f t="shared" si="3"/>
        <v>#N/A</v>
      </c>
      <c r="K19" s="83" t="e">
        <f>VLOOKUP(H19,网银退汇!C:H,6,FALSE)</f>
        <v>#N/A</v>
      </c>
      <c r="L19" s="38"/>
      <c r="M19" s="45"/>
      <c r="N19" s="38"/>
      <c r="O19" s="38"/>
      <c r="P19" s="38"/>
      <c r="Q19" s="38"/>
      <c r="R19" s="38"/>
      <c r="S19" s="38"/>
      <c r="T19" s="38"/>
      <c r="U19" s="38"/>
    </row>
    <row r="20" spans="1:21" hidden="1">
      <c r="A20" t="s">
        <v>6605</v>
      </c>
      <c r="B20" s="23" t="s">
        <v>8194</v>
      </c>
      <c r="C20" s="49" t="str">
        <f t="shared" si="0"/>
        <v>20170606</v>
      </c>
      <c r="D20" s="49" t="str">
        <f t="shared" si="1"/>
        <v>0050222735</v>
      </c>
      <c r="E20" t="s">
        <v>105</v>
      </c>
      <c r="F20" s="23" t="s">
        <v>6607</v>
      </c>
      <c r="G20">
        <v>2626</v>
      </c>
      <c r="H20" s="48" t="str">
        <f t="shared" si="2"/>
        <v>62284808660194753612626</v>
      </c>
      <c r="I20" s="48" t="e">
        <f>VLOOKUP(H20,网银退汇!C:D,2,FALSE)</f>
        <v>#N/A</v>
      </c>
      <c r="J20" s="48" t="e">
        <f t="shared" si="3"/>
        <v>#N/A</v>
      </c>
      <c r="K20" s="83" t="e">
        <f>VLOOKUP(H20,网银退汇!C:H,6,FALSE)</f>
        <v>#N/A</v>
      </c>
      <c r="L20" s="38"/>
      <c r="M20" s="45"/>
      <c r="N20" s="38"/>
      <c r="O20" s="38"/>
      <c r="P20" s="38"/>
      <c r="Q20" s="38"/>
      <c r="R20" s="38"/>
      <c r="S20" s="38"/>
      <c r="T20" s="38"/>
      <c r="U20" s="38"/>
    </row>
    <row r="21" spans="1:21" hidden="1">
      <c r="A21" t="s">
        <v>6608</v>
      </c>
      <c r="B21" s="23" t="s">
        <v>8195</v>
      </c>
      <c r="C21" s="49" t="str">
        <f t="shared" si="0"/>
        <v>20170606</v>
      </c>
      <c r="D21" s="49" t="str">
        <f t="shared" si="1"/>
        <v>0050223201</v>
      </c>
      <c r="E21" t="s">
        <v>105</v>
      </c>
      <c r="F21" s="23" t="s">
        <v>6610</v>
      </c>
      <c r="G21">
        <v>624</v>
      </c>
      <c r="H21" s="48" t="str">
        <f t="shared" si="2"/>
        <v>6222082502002316107624</v>
      </c>
      <c r="I21" s="48" t="e">
        <f>VLOOKUP(H21,网银退汇!C:D,2,FALSE)</f>
        <v>#N/A</v>
      </c>
      <c r="J21" s="48" t="e">
        <f t="shared" si="3"/>
        <v>#N/A</v>
      </c>
      <c r="K21" s="83" t="e">
        <f>VLOOKUP(H21,网银退汇!C:H,6,FALSE)</f>
        <v>#N/A</v>
      </c>
      <c r="L21" s="38"/>
      <c r="M21" s="45"/>
      <c r="N21" s="38"/>
      <c r="O21" s="38"/>
      <c r="P21" s="38"/>
      <c r="Q21" s="38"/>
      <c r="R21" s="38"/>
      <c r="S21" s="38"/>
      <c r="T21" s="38"/>
      <c r="U21" s="38"/>
    </row>
    <row r="22" spans="1:21" hidden="1">
      <c r="A22" t="s">
        <v>6611</v>
      </c>
      <c r="B22" s="23" t="s">
        <v>8196</v>
      </c>
      <c r="C22" s="49" t="str">
        <f t="shared" si="0"/>
        <v>20170606</v>
      </c>
      <c r="D22" s="49" t="str">
        <f t="shared" si="1"/>
        <v>0050225216</v>
      </c>
      <c r="E22" t="s">
        <v>105</v>
      </c>
      <c r="F22" s="23" t="s">
        <v>6613</v>
      </c>
      <c r="G22">
        <v>192</v>
      </c>
      <c r="H22" s="48" t="str">
        <f t="shared" si="2"/>
        <v>6222620590000856959192</v>
      </c>
      <c r="I22" s="48" t="e">
        <f>VLOOKUP(H22,网银退汇!C:D,2,FALSE)</f>
        <v>#N/A</v>
      </c>
      <c r="J22" s="48" t="e">
        <f t="shared" si="3"/>
        <v>#N/A</v>
      </c>
      <c r="K22" s="83" t="e">
        <f>VLOOKUP(H22,网银退汇!C:H,6,FALSE)</f>
        <v>#N/A</v>
      </c>
      <c r="L22" s="38"/>
      <c r="M22" s="45"/>
      <c r="N22" s="38"/>
      <c r="O22" s="38"/>
      <c r="P22" s="38"/>
      <c r="Q22" s="38"/>
      <c r="R22" s="38"/>
      <c r="S22" s="38"/>
      <c r="T22" s="38"/>
      <c r="U22" s="38"/>
    </row>
    <row r="23" spans="1:21">
      <c r="A23" t="s">
        <v>6615</v>
      </c>
      <c r="B23" s="23" t="s">
        <v>8197</v>
      </c>
      <c r="C23" s="49" t="str">
        <f t="shared" si="0"/>
        <v>20170606</v>
      </c>
      <c r="D23" s="49" t="str">
        <f t="shared" si="1"/>
        <v>0050225556</v>
      </c>
      <c r="E23" t="s">
        <v>105</v>
      </c>
      <c r="F23" s="23" t="s">
        <v>6617</v>
      </c>
      <c r="G23">
        <v>964</v>
      </c>
      <c r="H23" s="48" t="str">
        <f t="shared" si="2"/>
        <v>6214978800056992964</v>
      </c>
      <c r="I23" s="48">
        <f>VLOOKUP(H23,网银退汇!C:D,2,FALSE)</f>
        <v>964</v>
      </c>
      <c r="J23" s="48">
        <f t="shared" si="3"/>
        <v>1</v>
      </c>
      <c r="K23" s="83">
        <f>VLOOKUP(H23,网银退汇!C:H,6,FALSE)</f>
        <v>42892.67869212963</v>
      </c>
      <c r="L23" s="38"/>
      <c r="M23" s="45"/>
      <c r="N23" s="38"/>
      <c r="O23" s="38"/>
      <c r="P23" s="38"/>
      <c r="Q23" s="38"/>
      <c r="R23" s="38"/>
      <c r="S23" s="38"/>
      <c r="T23" s="38"/>
      <c r="U23" s="38"/>
    </row>
    <row r="24" spans="1:21">
      <c r="A24" t="s">
        <v>6619</v>
      </c>
      <c r="B24" s="23" t="s">
        <v>8198</v>
      </c>
      <c r="C24" s="49" t="str">
        <f t="shared" si="0"/>
        <v>20170606</v>
      </c>
      <c r="D24" s="49" t="str">
        <f t="shared" si="1"/>
        <v>0050232061</v>
      </c>
      <c r="E24" t="s">
        <v>105</v>
      </c>
      <c r="F24" s="23" t="s">
        <v>6621</v>
      </c>
      <c r="G24">
        <v>804</v>
      </c>
      <c r="H24" s="48" t="str">
        <f t="shared" si="2"/>
        <v>6282880029117646804</v>
      </c>
      <c r="I24" s="48">
        <f>VLOOKUP(H24,网银退汇!C:D,2,FALSE)</f>
        <v>804</v>
      </c>
      <c r="J24" s="48">
        <f t="shared" si="3"/>
        <v>1</v>
      </c>
      <c r="K24" s="83">
        <f>VLOOKUP(H24,网银退汇!C:H,6,FALSE)</f>
        <v>42892.678148148145</v>
      </c>
      <c r="L24" s="38"/>
      <c r="M24" s="45"/>
      <c r="N24" s="38"/>
      <c r="O24" s="38"/>
      <c r="P24" s="38"/>
      <c r="Q24" s="38"/>
      <c r="R24" s="38"/>
      <c r="S24" s="38"/>
      <c r="T24" s="38"/>
      <c r="U24" s="38"/>
    </row>
    <row r="25" spans="1:21" hidden="1">
      <c r="A25" t="s">
        <v>6622</v>
      </c>
      <c r="B25" s="23" t="s">
        <v>8199</v>
      </c>
      <c r="C25" s="49" t="str">
        <f t="shared" si="0"/>
        <v>20170606</v>
      </c>
      <c r="D25" s="49" t="str">
        <f t="shared" si="1"/>
        <v>0050241008</v>
      </c>
      <c r="E25" t="s">
        <v>105</v>
      </c>
      <c r="F25" s="23" t="s">
        <v>6624</v>
      </c>
      <c r="G25">
        <v>44</v>
      </c>
      <c r="H25" s="48" t="str">
        <f t="shared" si="2"/>
        <v>622845086001924451944</v>
      </c>
      <c r="I25" s="48" t="e">
        <f>VLOOKUP(H25,网银退汇!C:D,2,FALSE)</f>
        <v>#N/A</v>
      </c>
      <c r="J25" s="48" t="e">
        <f t="shared" si="3"/>
        <v>#N/A</v>
      </c>
      <c r="K25" s="83" t="e">
        <f>VLOOKUP(H25,网银退汇!C:H,6,FALSE)</f>
        <v>#N/A</v>
      </c>
      <c r="L25" s="38"/>
      <c r="M25" s="45"/>
      <c r="N25" s="38"/>
      <c r="O25" s="38"/>
      <c r="P25" s="38"/>
      <c r="Q25" s="38"/>
      <c r="R25" s="38"/>
      <c r="S25" s="38"/>
      <c r="T25" s="38"/>
      <c r="U25" s="38"/>
    </row>
    <row r="26" spans="1:21" hidden="1">
      <c r="A26" t="s">
        <v>6625</v>
      </c>
      <c r="B26" s="23" t="s">
        <v>8200</v>
      </c>
      <c r="C26" s="49" t="str">
        <f t="shared" si="0"/>
        <v>20170606</v>
      </c>
      <c r="D26" s="49" t="str">
        <f t="shared" si="1"/>
        <v>0050242079</v>
      </c>
      <c r="E26" t="s">
        <v>105</v>
      </c>
      <c r="F26" s="23" t="s">
        <v>6627</v>
      </c>
      <c r="G26">
        <v>950</v>
      </c>
      <c r="H26" s="48" t="str">
        <f t="shared" si="2"/>
        <v>6227003860720165304950</v>
      </c>
      <c r="I26" s="48" t="e">
        <f>VLOOKUP(H26,网银退汇!C:D,2,FALSE)</f>
        <v>#N/A</v>
      </c>
      <c r="J26" s="48" t="e">
        <f t="shared" si="3"/>
        <v>#N/A</v>
      </c>
      <c r="K26" s="83" t="e">
        <f>VLOOKUP(H26,网银退汇!C:H,6,FALSE)</f>
        <v>#N/A</v>
      </c>
      <c r="L26" s="38"/>
      <c r="M26" s="45"/>
      <c r="N26" s="38"/>
      <c r="O26" s="38"/>
      <c r="P26" s="38"/>
      <c r="Q26" s="38"/>
      <c r="R26" s="38"/>
      <c r="S26" s="38"/>
      <c r="T26" s="38"/>
      <c r="U26" s="38"/>
    </row>
    <row r="27" spans="1:21" hidden="1">
      <c r="A27" t="s">
        <v>6628</v>
      </c>
      <c r="B27" s="23" t="s">
        <v>8201</v>
      </c>
      <c r="C27" s="49" t="str">
        <f t="shared" si="0"/>
        <v>20170606</v>
      </c>
      <c r="D27" s="49" t="str">
        <f t="shared" si="1"/>
        <v>0050245460</v>
      </c>
      <c r="E27" t="s">
        <v>105</v>
      </c>
      <c r="F27" s="23" t="s">
        <v>6630</v>
      </c>
      <c r="G27">
        <v>100</v>
      </c>
      <c r="H27" s="48" t="str">
        <f t="shared" si="2"/>
        <v>6212262506000138143100</v>
      </c>
      <c r="I27" s="48" t="e">
        <f>VLOOKUP(H27,网银退汇!C:D,2,FALSE)</f>
        <v>#N/A</v>
      </c>
      <c r="J27" s="48" t="e">
        <f t="shared" si="3"/>
        <v>#N/A</v>
      </c>
      <c r="K27" s="83" t="e">
        <f>VLOOKUP(H27,网银退汇!C:H,6,FALSE)</f>
        <v>#N/A</v>
      </c>
      <c r="L27" s="38"/>
      <c r="M27" s="45"/>
      <c r="N27" s="38"/>
      <c r="O27" s="38"/>
      <c r="P27" s="38"/>
      <c r="Q27" s="38"/>
      <c r="R27" s="38"/>
      <c r="S27" s="38"/>
      <c r="T27" s="38"/>
      <c r="U27" s="38"/>
    </row>
    <row r="28" spans="1:21" hidden="1">
      <c r="A28" t="s">
        <v>6631</v>
      </c>
      <c r="B28" s="23" t="s">
        <v>8202</v>
      </c>
      <c r="C28" s="49" t="str">
        <f t="shared" si="0"/>
        <v>20170606</v>
      </c>
      <c r="D28" s="49" t="str">
        <f t="shared" si="1"/>
        <v>0050245570</v>
      </c>
      <c r="E28" t="s">
        <v>105</v>
      </c>
      <c r="F28" s="23" t="s">
        <v>6633</v>
      </c>
      <c r="G28">
        <v>12</v>
      </c>
      <c r="H28" s="48" t="str">
        <f t="shared" si="2"/>
        <v>622166214347620512</v>
      </c>
      <c r="I28" s="48" t="e">
        <f>VLOOKUP(H28,网银退汇!C:D,2,FALSE)</f>
        <v>#N/A</v>
      </c>
      <c r="J28" s="48" t="e">
        <f t="shared" si="3"/>
        <v>#N/A</v>
      </c>
      <c r="K28" s="83" t="e">
        <f>VLOOKUP(H28,网银退汇!C:H,6,FALSE)</f>
        <v>#N/A</v>
      </c>
      <c r="L28" s="38"/>
      <c r="M28" s="45"/>
      <c r="N28" s="38"/>
      <c r="O28" s="38"/>
      <c r="P28" s="38"/>
      <c r="Q28" s="38"/>
      <c r="R28" s="38"/>
      <c r="S28" s="38"/>
      <c r="T28" s="38"/>
      <c r="U28" s="38"/>
    </row>
    <row r="29" spans="1:21" hidden="1">
      <c r="A29" t="s">
        <v>6634</v>
      </c>
      <c r="B29" s="23" t="s">
        <v>8203</v>
      </c>
      <c r="C29" s="49" t="str">
        <f t="shared" si="0"/>
        <v>20170606</v>
      </c>
      <c r="D29" s="49" t="str">
        <f t="shared" si="1"/>
        <v>0050246202</v>
      </c>
      <c r="E29" t="s">
        <v>105</v>
      </c>
      <c r="F29" s="23" t="s">
        <v>6636</v>
      </c>
      <c r="G29">
        <v>343</v>
      </c>
      <c r="H29" s="48" t="str">
        <f t="shared" si="2"/>
        <v>6236683860002136716343</v>
      </c>
      <c r="I29" s="48" t="e">
        <f>VLOOKUP(H29,网银退汇!C:D,2,FALSE)</f>
        <v>#N/A</v>
      </c>
      <c r="J29" s="48" t="e">
        <f t="shared" si="3"/>
        <v>#N/A</v>
      </c>
      <c r="K29" s="83" t="e">
        <f>VLOOKUP(H29,网银退汇!C:H,6,FALSE)</f>
        <v>#N/A</v>
      </c>
      <c r="L29" s="38"/>
      <c r="M29" s="45"/>
      <c r="N29" s="38"/>
      <c r="O29" s="38"/>
      <c r="P29" s="38"/>
      <c r="Q29" s="38"/>
      <c r="R29" s="38"/>
      <c r="S29" s="38"/>
      <c r="T29" s="38"/>
      <c r="U29" s="38"/>
    </row>
    <row r="30" spans="1:21" hidden="1">
      <c r="A30" t="s">
        <v>6637</v>
      </c>
      <c r="B30" s="23" t="s">
        <v>8204</v>
      </c>
      <c r="C30" s="49" t="str">
        <f t="shared" si="0"/>
        <v>20170606</v>
      </c>
      <c r="D30" s="49" t="str">
        <f t="shared" si="1"/>
        <v>0050252349</v>
      </c>
      <c r="E30" t="s">
        <v>105</v>
      </c>
      <c r="F30" s="23" t="s">
        <v>6639</v>
      </c>
      <c r="G30">
        <v>300</v>
      </c>
      <c r="H30" s="48" t="str">
        <f t="shared" si="2"/>
        <v>6236683860002994890300</v>
      </c>
      <c r="I30" s="48" t="e">
        <f>VLOOKUP(H30,网银退汇!C:D,2,FALSE)</f>
        <v>#N/A</v>
      </c>
      <c r="J30" s="48" t="e">
        <f t="shared" si="3"/>
        <v>#N/A</v>
      </c>
      <c r="K30" s="83" t="e">
        <f>VLOOKUP(H30,网银退汇!C:H,6,FALSE)</f>
        <v>#N/A</v>
      </c>
      <c r="L30" s="38"/>
      <c r="M30" s="45"/>
      <c r="N30" s="38"/>
      <c r="O30" s="38"/>
      <c r="P30" s="38"/>
      <c r="Q30" s="38"/>
      <c r="R30" s="38"/>
      <c r="S30" s="38"/>
      <c r="T30" s="38"/>
      <c r="U30" s="38"/>
    </row>
    <row r="31" spans="1:21" hidden="1">
      <c r="A31" t="s">
        <v>6640</v>
      </c>
      <c r="B31" s="23" t="s">
        <v>8205</v>
      </c>
      <c r="C31" s="49" t="str">
        <f t="shared" si="0"/>
        <v>20170606</v>
      </c>
      <c r="D31" s="49" t="str">
        <f t="shared" si="1"/>
        <v>0050257757</v>
      </c>
      <c r="E31" t="s">
        <v>105</v>
      </c>
      <c r="F31" s="23" t="s">
        <v>6642</v>
      </c>
      <c r="G31">
        <v>65</v>
      </c>
      <c r="H31" s="48" t="str">
        <f t="shared" si="2"/>
        <v>621785270000884651965</v>
      </c>
      <c r="I31" s="48" t="e">
        <f>VLOOKUP(H31,网银退汇!C:D,2,FALSE)</f>
        <v>#N/A</v>
      </c>
      <c r="J31" s="48" t="e">
        <f t="shared" si="3"/>
        <v>#N/A</v>
      </c>
      <c r="K31" s="83" t="e">
        <f>VLOOKUP(H31,网银退汇!C:H,6,FALSE)</f>
        <v>#N/A</v>
      </c>
      <c r="L31" s="38"/>
      <c r="M31" s="45"/>
      <c r="N31" s="38"/>
      <c r="O31" s="38"/>
      <c r="P31" s="38"/>
      <c r="Q31" s="38"/>
      <c r="R31" s="38"/>
      <c r="S31" s="38"/>
      <c r="T31" s="38"/>
      <c r="U31" s="38"/>
    </row>
    <row r="32" spans="1:21" hidden="1">
      <c r="A32" t="s">
        <v>6643</v>
      </c>
      <c r="B32" s="23" t="s">
        <v>8206</v>
      </c>
      <c r="C32" s="49" t="str">
        <f t="shared" si="0"/>
        <v>20170606</v>
      </c>
      <c r="D32" s="49" t="str">
        <f t="shared" si="1"/>
        <v>0050259053</v>
      </c>
      <c r="E32" t="s">
        <v>105</v>
      </c>
      <c r="F32" s="23" t="s">
        <v>6645</v>
      </c>
      <c r="G32">
        <v>179</v>
      </c>
      <c r="H32" s="48" t="str">
        <f t="shared" si="2"/>
        <v>6228483358381576478179</v>
      </c>
      <c r="I32" s="48" t="e">
        <f>VLOOKUP(H32,网银退汇!C:D,2,FALSE)</f>
        <v>#N/A</v>
      </c>
      <c r="J32" s="48" t="e">
        <f t="shared" si="3"/>
        <v>#N/A</v>
      </c>
      <c r="K32" s="83" t="e">
        <f>VLOOKUP(H32,网银退汇!C:H,6,FALSE)</f>
        <v>#N/A</v>
      </c>
      <c r="L32" s="38"/>
      <c r="M32" s="45"/>
      <c r="N32" s="38"/>
      <c r="O32" s="38"/>
      <c r="P32" s="38"/>
      <c r="Q32" s="38"/>
      <c r="R32" s="38"/>
      <c r="S32" s="38"/>
      <c r="T32" s="38"/>
      <c r="U32" s="38"/>
    </row>
    <row r="33" spans="1:21" hidden="1">
      <c r="A33" t="s">
        <v>6646</v>
      </c>
      <c r="B33" s="23" t="s">
        <v>8207</v>
      </c>
      <c r="C33" s="49" t="str">
        <f t="shared" si="0"/>
        <v>20170606</v>
      </c>
      <c r="D33" s="49" t="str">
        <f t="shared" si="1"/>
        <v>0050260086</v>
      </c>
      <c r="E33" t="s">
        <v>105</v>
      </c>
      <c r="F33" s="23" t="s">
        <v>6648</v>
      </c>
      <c r="G33">
        <v>2996</v>
      </c>
      <c r="H33" s="48" t="str">
        <f t="shared" si="2"/>
        <v>62149213000715412996</v>
      </c>
      <c r="I33" s="48" t="e">
        <f>VLOOKUP(H33,网银退汇!C:D,2,FALSE)</f>
        <v>#N/A</v>
      </c>
      <c r="J33" s="48" t="e">
        <f t="shared" si="3"/>
        <v>#N/A</v>
      </c>
      <c r="K33" s="83" t="e">
        <f>VLOOKUP(H33,网银退汇!C:H,6,FALSE)</f>
        <v>#N/A</v>
      </c>
      <c r="L33" s="38"/>
      <c r="M33" s="45"/>
      <c r="N33" s="38"/>
      <c r="O33" s="38"/>
      <c r="P33" s="38"/>
      <c r="Q33" s="38"/>
      <c r="R33" s="38"/>
      <c r="S33" s="38"/>
      <c r="T33" s="38"/>
      <c r="U33" s="38"/>
    </row>
    <row r="34" spans="1:21" hidden="1">
      <c r="A34" t="s">
        <v>6649</v>
      </c>
      <c r="B34" s="23" t="s">
        <v>8208</v>
      </c>
      <c r="C34" s="49" t="str">
        <f t="shared" si="0"/>
        <v>20170606</v>
      </c>
      <c r="D34" s="49" t="str">
        <f t="shared" si="1"/>
        <v>0050268454</v>
      </c>
      <c r="E34" t="s">
        <v>105</v>
      </c>
      <c r="F34" s="23" t="s">
        <v>6651</v>
      </c>
      <c r="G34">
        <v>500</v>
      </c>
      <c r="H34" s="48" t="str">
        <f t="shared" si="2"/>
        <v>6212262512000918906500</v>
      </c>
      <c r="I34" s="48" t="e">
        <f>VLOOKUP(H34,网银退汇!C:D,2,FALSE)</f>
        <v>#N/A</v>
      </c>
      <c r="J34" s="48" t="e">
        <f t="shared" si="3"/>
        <v>#N/A</v>
      </c>
      <c r="K34" s="83" t="e">
        <f>VLOOKUP(H34,网银退汇!C:H,6,FALSE)</f>
        <v>#N/A</v>
      </c>
      <c r="L34" s="38"/>
      <c r="M34" s="45"/>
      <c r="N34" s="38"/>
      <c r="O34" s="38"/>
      <c r="P34" s="38"/>
      <c r="Q34" s="38"/>
      <c r="R34" s="38"/>
      <c r="S34" s="38"/>
      <c r="T34" s="38"/>
      <c r="U34" s="38"/>
    </row>
    <row r="35" spans="1:21" hidden="1">
      <c r="A35" t="s">
        <v>6652</v>
      </c>
      <c r="B35" s="23" t="s">
        <v>8209</v>
      </c>
      <c r="C35" s="49" t="str">
        <f t="shared" si="0"/>
        <v>20170606</v>
      </c>
      <c r="D35" s="49" t="str">
        <f t="shared" si="1"/>
        <v>0050279772</v>
      </c>
      <c r="E35" t="s">
        <v>105</v>
      </c>
      <c r="F35" s="23" t="s">
        <v>6654</v>
      </c>
      <c r="G35">
        <v>2000</v>
      </c>
      <c r="H35" s="48" t="str">
        <f t="shared" si="2"/>
        <v>62284138630018752622000</v>
      </c>
      <c r="I35" s="48" t="e">
        <f>VLOOKUP(H35,网银退汇!C:D,2,FALSE)</f>
        <v>#N/A</v>
      </c>
      <c r="J35" s="48" t="e">
        <f t="shared" si="3"/>
        <v>#N/A</v>
      </c>
      <c r="K35" s="83" t="e">
        <f>VLOOKUP(H35,网银退汇!C:H,6,FALSE)</f>
        <v>#N/A</v>
      </c>
      <c r="L35" s="38"/>
      <c r="M35" s="45"/>
      <c r="N35" s="38"/>
      <c r="O35" s="38"/>
      <c r="P35" s="38"/>
      <c r="Q35" s="38"/>
      <c r="R35" s="38"/>
      <c r="S35" s="38"/>
      <c r="T35" s="38"/>
      <c r="U35" s="38"/>
    </row>
    <row r="36" spans="1:21" hidden="1">
      <c r="A36" t="s">
        <v>6655</v>
      </c>
      <c r="B36" s="23" t="s">
        <v>8210</v>
      </c>
      <c r="C36" s="49" t="str">
        <f t="shared" si="0"/>
        <v>20170606</v>
      </c>
      <c r="D36" s="49" t="str">
        <f t="shared" si="1"/>
        <v>0050282209</v>
      </c>
      <c r="E36" t="s">
        <v>105</v>
      </c>
      <c r="F36" s="23" t="s">
        <v>6657</v>
      </c>
      <c r="G36">
        <v>132</v>
      </c>
      <c r="H36" s="48" t="str">
        <f t="shared" si="2"/>
        <v>6217003860026769271132</v>
      </c>
      <c r="I36" s="48" t="e">
        <f>VLOOKUP(H36,网银退汇!C:D,2,FALSE)</f>
        <v>#N/A</v>
      </c>
      <c r="J36" s="48" t="e">
        <f t="shared" si="3"/>
        <v>#N/A</v>
      </c>
      <c r="K36" s="83" t="e">
        <f>VLOOKUP(H36,网银退汇!C:H,6,FALSE)</f>
        <v>#N/A</v>
      </c>
      <c r="L36" s="38"/>
      <c r="M36" s="45"/>
      <c r="N36" s="38"/>
      <c r="O36" s="38"/>
      <c r="P36" s="38"/>
      <c r="Q36" s="38"/>
      <c r="R36" s="38"/>
      <c r="S36" s="38"/>
      <c r="T36" s="38"/>
      <c r="U36" s="38"/>
    </row>
    <row r="37" spans="1:21" hidden="1">
      <c r="A37" t="s">
        <v>6658</v>
      </c>
      <c r="B37" s="23" t="s">
        <v>8211</v>
      </c>
      <c r="C37" s="49" t="str">
        <f t="shared" si="0"/>
        <v>20170606</v>
      </c>
      <c r="D37" s="49" t="str">
        <f t="shared" si="1"/>
        <v>0050283382</v>
      </c>
      <c r="E37" t="s">
        <v>105</v>
      </c>
      <c r="F37" s="23" t="s">
        <v>6654</v>
      </c>
      <c r="G37">
        <v>1</v>
      </c>
      <c r="H37" s="48" t="str">
        <f t="shared" si="2"/>
        <v>62284138630018752621</v>
      </c>
      <c r="I37" s="48" t="e">
        <f>VLOOKUP(H37,网银退汇!C:D,2,FALSE)</f>
        <v>#N/A</v>
      </c>
      <c r="J37" s="48" t="e">
        <f t="shared" si="3"/>
        <v>#N/A</v>
      </c>
      <c r="K37" s="83" t="e">
        <f>VLOOKUP(H37,网银退汇!C:H,6,FALSE)</f>
        <v>#N/A</v>
      </c>
      <c r="L37" s="38"/>
      <c r="M37" s="45"/>
      <c r="N37" s="38"/>
      <c r="O37" s="38"/>
      <c r="P37" s="38"/>
      <c r="Q37" s="38"/>
      <c r="R37" s="38"/>
      <c r="S37" s="38"/>
      <c r="T37" s="38"/>
      <c r="U37" s="38"/>
    </row>
    <row r="38" spans="1:21" hidden="1">
      <c r="A38" t="s">
        <v>6660</v>
      </c>
      <c r="B38" s="23" t="s">
        <v>8212</v>
      </c>
      <c r="C38" s="49" t="str">
        <f t="shared" si="0"/>
        <v>20170606</v>
      </c>
      <c r="D38" s="49" t="str">
        <f t="shared" si="1"/>
        <v>0050288090</v>
      </c>
      <c r="E38" t="s">
        <v>105</v>
      </c>
      <c r="F38" s="23" t="s">
        <v>6662</v>
      </c>
      <c r="G38">
        <v>50</v>
      </c>
      <c r="H38" s="48" t="str">
        <f t="shared" si="2"/>
        <v>621226250201972513750</v>
      </c>
      <c r="I38" s="48" t="e">
        <f>VLOOKUP(H38,网银退汇!C:D,2,FALSE)</f>
        <v>#N/A</v>
      </c>
      <c r="J38" s="48" t="e">
        <f t="shared" si="3"/>
        <v>#N/A</v>
      </c>
      <c r="K38" s="83" t="e">
        <f>VLOOKUP(H38,网银退汇!C:H,6,FALSE)</f>
        <v>#N/A</v>
      </c>
      <c r="L38" s="38"/>
      <c r="M38" s="45"/>
      <c r="N38" s="38"/>
      <c r="O38" s="38"/>
      <c r="P38" s="38"/>
      <c r="Q38" s="38"/>
      <c r="R38" s="38"/>
      <c r="S38" s="38"/>
      <c r="T38" s="38"/>
      <c r="U38" s="38"/>
    </row>
    <row r="39" spans="1:21" hidden="1">
      <c r="A39" t="s">
        <v>6666</v>
      </c>
      <c r="B39" s="23" t="s">
        <v>8213</v>
      </c>
      <c r="C39" s="49" t="str">
        <f t="shared" si="0"/>
        <v>20170606</v>
      </c>
      <c r="D39" s="49" t="str">
        <f t="shared" si="1"/>
        <v>0050325981</v>
      </c>
      <c r="E39" t="s">
        <v>105</v>
      </c>
      <c r="F39" s="23" t="s">
        <v>6668</v>
      </c>
      <c r="G39">
        <v>879</v>
      </c>
      <c r="H39" s="48" t="str">
        <f t="shared" si="2"/>
        <v>6228480868647629070879</v>
      </c>
      <c r="I39" s="48" t="e">
        <f>VLOOKUP(H39,网银退汇!C:D,2,FALSE)</f>
        <v>#N/A</v>
      </c>
      <c r="J39" s="48" t="e">
        <f t="shared" si="3"/>
        <v>#N/A</v>
      </c>
      <c r="K39" s="83" t="e">
        <f>VLOOKUP(H39,网银退汇!C:H,6,FALSE)</f>
        <v>#N/A</v>
      </c>
      <c r="L39" s="38"/>
      <c r="M39" s="45"/>
      <c r="N39" s="38"/>
      <c r="O39" s="38"/>
      <c r="P39" s="38"/>
      <c r="Q39" s="38"/>
      <c r="R39" s="38"/>
      <c r="S39" s="38"/>
      <c r="T39" s="38"/>
      <c r="U39" s="38"/>
    </row>
    <row r="40" spans="1:21" hidden="1">
      <c r="A40" t="s">
        <v>6675</v>
      </c>
      <c r="B40" s="23" t="s">
        <v>8214</v>
      </c>
      <c r="C40" s="49" t="str">
        <f t="shared" si="0"/>
        <v>20170606</v>
      </c>
      <c r="D40" s="49" t="str">
        <f t="shared" si="1"/>
        <v>0050349671</v>
      </c>
      <c r="E40" t="s">
        <v>105</v>
      </c>
      <c r="F40" s="23" t="s">
        <v>6677</v>
      </c>
      <c r="G40">
        <v>752</v>
      </c>
      <c r="H40" s="48" t="str">
        <f t="shared" si="2"/>
        <v>6212262409003124931752</v>
      </c>
      <c r="I40" s="48" t="e">
        <f>VLOOKUP(H40,网银退汇!C:D,2,FALSE)</f>
        <v>#N/A</v>
      </c>
      <c r="J40" s="48" t="e">
        <f t="shared" si="3"/>
        <v>#N/A</v>
      </c>
      <c r="K40" s="83" t="e">
        <f>VLOOKUP(H40,网银退汇!C:H,6,FALSE)</f>
        <v>#N/A</v>
      </c>
      <c r="L40" s="38"/>
      <c r="M40" s="45"/>
      <c r="N40" s="38"/>
      <c r="O40" s="38"/>
      <c r="P40" s="38"/>
      <c r="Q40" s="38"/>
      <c r="R40" s="38"/>
      <c r="S40" s="38"/>
      <c r="T40" s="38"/>
      <c r="U40" s="38"/>
    </row>
    <row r="41" spans="1:21" hidden="1">
      <c r="A41" t="s">
        <v>6684</v>
      </c>
      <c r="B41" s="23" t="s">
        <v>8215</v>
      </c>
      <c r="C41" s="49" t="str">
        <f t="shared" si="0"/>
        <v>20170606</v>
      </c>
      <c r="D41" s="49" t="str">
        <f t="shared" si="1"/>
        <v>0050354339</v>
      </c>
      <c r="E41" t="s">
        <v>105</v>
      </c>
      <c r="F41" s="23" t="s">
        <v>6686</v>
      </c>
      <c r="G41">
        <v>300</v>
      </c>
      <c r="H41" s="48" t="str">
        <f t="shared" si="2"/>
        <v>6212262513000940742300</v>
      </c>
      <c r="I41" s="48" t="e">
        <f>VLOOKUP(H41,网银退汇!C:D,2,FALSE)</f>
        <v>#N/A</v>
      </c>
      <c r="J41" s="48" t="e">
        <f t="shared" si="3"/>
        <v>#N/A</v>
      </c>
      <c r="K41" s="83" t="e">
        <f>VLOOKUP(H41,网银退汇!C:H,6,FALSE)</f>
        <v>#N/A</v>
      </c>
      <c r="L41" s="38"/>
      <c r="M41" s="45"/>
      <c r="N41" s="38"/>
      <c r="O41" s="38"/>
      <c r="P41" s="38"/>
      <c r="Q41" s="38"/>
      <c r="R41" s="38"/>
      <c r="S41" s="38"/>
      <c r="T41" s="38"/>
      <c r="U41" s="38"/>
    </row>
    <row r="42" spans="1:21" hidden="1">
      <c r="A42" t="s">
        <v>6687</v>
      </c>
      <c r="B42" s="23" t="s">
        <v>8216</v>
      </c>
      <c r="C42" s="49" t="str">
        <f t="shared" si="0"/>
        <v>20170606</v>
      </c>
      <c r="D42" s="49" t="str">
        <f t="shared" si="1"/>
        <v>0050354930</v>
      </c>
      <c r="E42" t="s">
        <v>105</v>
      </c>
      <c r="F42" s="23" t="s">
        <v>6689</v>
      </c>
      <c r="G42">
        <v>5613</v>
      </c>
      <c r="H42" s="48" t="str">
        <f t="shared" si="2"/>
        <v>62216828120081215613</v>
      </c>
      <c r="I42" s="48" t="e">
        <f>VLOOKUP(H42,网银退汇!C:D,2,FALSE)</f>
        <v>#N/A</v>
      </c>
      <c r="J42" s="48" t="e">
        <f t="shared" si="3"/>
        <v>#N/A</v>
      </c>
      <c r="K42" s="83" t="e">
        <f>VLOOKUP(H42,网银退汇!C:H,6,FALSE)</f>
        <v>#N/A</v>
      </c>
      <c r="L42" s="38"/>
      <c r="M42" s="45"/>
      <c r="N42" s="38"/>
      <c r="O42" s="38"/>
      <c r="P42" s="38"/>
      <c r="Q42" s="38"/>
      <c r="R42" s="38"/>
      <c r="S42" s="38"/>
      <c r="T42" s="38"/>
      <c r="U42" s="38"/>
    </row>
    <row r="43" spans="1:21" hidden="1">
      <c r="A43" t="s">
        <v>6690</v>
      </c>
      <c r="B43" s="23" t="s">
        <v>8217</v>
      </c>
      <c r="C43" s="49" t="str">
        <f t="shared" si="0"/>
        <v>20170606</v>
      </c>
      <c r="D43" s="49" t="str">
        <f t="shared" si="1"/>
        <v>0050357045</v>
      </c>
      <c r="E43" t="s">
        <v>105</v>
      </c>
      <c r="F43" s="23" t="s">
        <v>6692</v>
      </c>
      <c r="G43">
        <v>1400</v>
      </c>
      <c r="H43" s="48" t="str">
        <f t="shared" si="2"/>
        <v>62179212010239941400</v>
      </c>
      <c r="I43" s="48" t="e">
        <f>VLOOKUP(H43,网银退汇!C:D,2,FALSE)</f>
        <v>#N/A</v>
      </c>
      <c r="J43" s="48" t="e">
        <f t="shared" si="3"/>
        <v>#N/A</v>
      </c>
      <c r="K43" s="83" t="e">
        <f>VLOOKUP(H43,网银退汇!C:H,6,FALSE)</f>
        <v>#N/A</v>
      </c>
      <c r="L43" s="38"/>
      <c r="M43" s="45"/>
      <c r="N43" s="38"/>
      <c r="O43" s="38"/>
      <c r="P43" s="38"/>
      <c r="Q43" s="38"/>
      <c r="R43" s="38"/>
      <c r="S43" s="38"/>
      <c r="T43" s="38"/>
      <c r="U43" s="38"/>
    </row>
    <row r="44" spans="1:21" hidden="1">
      <c r="A44" t="s">
        <v>6698</v>
      </c>
      <c r="B44" s="23" t="s">
        <v>8218</v>
      </c>
      <c r="C44" s="49" t="str">
        <f t="shared" si="0"/>
        <v>20170607</v>
      </c>
      <c r="D44" s="49" t="str">
        <f t="shared" si="1"/>
        <v>0050385190</v>
      </c>
      <c r="E44" t="s">
        <v>105</v>
      </c>
      <c r="F44" s="23" t="s">
        <v>6700</v>
      </c>
      <c r="G44">
        <v>129</v>
      </c>
      <c r="H44" s="48" t="str">
        <f t="shared" si="2"/>
        <v>6236683860003951097129</v>
      </c>
      <c r="I44" s="48" t="e">
        <f>VLOOKUP(H44,网银退汇!C:D,2,FALSE)</f>
        <v>#N/A</v>
      </c>
      <c r="J44" s="48" t="e">
        <f t="shared" si="3"/>
        <v>#N/A</v>
      </c>
      <c r="K44" s="83" t="e">
        <f>VLOOKUP(H44,网银退汇!C:H,6,FALSE)</f>
        <v>#N/A</v>
      </c>
      <c r="L44" s="38"/>
      <c r="M44" s="45"/>
      <c r="N44" s="38"/>
      <c r="O44" s="38"/>
      <c r="P44" s="38"/>
      <c r="Q44" s="38"/>
      <c r="R44" s="38"/>
      <c r="S44" s="38"/>
      <c r="T44" s="38"/>
      <c r="U44" s="38"/>
    </row>
    <row r="45" spans="1:21" hidden="1">
      <c r="A45" t="s">
        <v>6701</v>
      </c>
      <c r="B45" s="23" t="s">
        <v>8219</v>
      </c>
      <c r="C45" s="49" t="str">
        <f t="shared" si="0"/>
        <v>20170607</v>
      </c>
      <c r="D45" s="49" t="str">
        <f t="shared" si="1"/>
        <v>0050399494</v>
      </c>
      <c r="E45" t="s">
        <v>105</v>
      </c>
      <c r="F45" s="23" t="s">
        <v>6703</v>
      </c>
      <c r="G45">
        <v>510</v>
      </c>
      <c r="H45" s="48" t="str">
        <f t="shared" si="2"/>
        <v>6217003860008259440510</v>
      </c>
      <c r="I45" s="48" t="e">
        <f>VLOOKUP(H45,网银退汇!C:D,2,FALSE)</f>
        <v>#N/A</v>
      </c>
      <c r="J45" s="48" t="e">
        <f t="shared" si="3"/>
        <v>#N/A</v>
      </c>
      <c r="K45" s="83" t="e">
        <f>VLOOKUP(H45,网银退汇!C:H,6,FALSE)</f>
        <v>#N/A</v>
      </c>
      <c r="L45" s="38"/>
      <c r="M45" s="45"/>
      <c r="N45" s="38"/>
      <c r="O45" s="38"/>
      <c r="P45" s="38"/>
      <c r="Q45" s="38"/>
      <c r="R45" s="38"/>
      <c r="S45" s="38"/>
      <c r="T45" s="38"/>
      <c r="U45" s="38"/>
    </row>
    <row r="46" spans="1:21" hidden="1">
      <c r="A46" t="s">
        <v>6704</v>
      </c>
      <c r="B46" s="23" t="s">
        <v>8220</v>
      </c>
      <c r="C46" s="49" t="str">
        <f t="shared" si="0"/>
        <v>20170607</v>
      </c>
      <c r="D46" s="49" t="str">
        <f t="shared" si="1"/>
        <v>0050403490</v>
      </c>
      <c r="E46" t="s">
        <v>105</v>
      </c>
      <c r="F46" s="23" t="s">
        <v>6706</v>
      </c>
      <c r="G46">
        <v>247</v>
      </c>
      <c r="H46" s="48" t="str">
        <f t="shared" si="2"/>
        <v>6217003860032510545247</v>
      </c>
      <c r="I46" s="48" t="e">
        <f>VLOOKUP(H46,网银退汇!C:D,2,FALSE)</f>
        <v>#N/A</v>
      </c>
      <c r="J46" s="48" t="e">
        <f t="shared" si="3"/>
        <v>#N/A</v>
      </c>
      <c r="K46" s="83" t="e">
        <f>VLOOKUP(H46,网银退汇!C:H,6,FALSE)</f>
        <v>#N/A</v>
      </c>
      <c r="L46" s="38"/>
      <c r="M46" s="45"/>
      <c r="N46" s="38"/>
      <c r="O46" s="38"/>
      <c r="P46" s="38"/>
      <c r="Q46" s="38"/>
      <c r="R46" s="38"/>
      <c r="S46" s="38"/>
      <c r="T46" s="38"/>
      <c r="U46" s="38"/>
    </row>
    <row r="47" spans="1:21" hidden="1">
      <c r="A47" t="s">
        <v>6707</v>
      </c>
      <c r="B47" s="23" t="s">
        <v>8221</v>
      </c>
      <c r="C47" s="49" t="str">
        <f t="shared" si="0"/>
        <v>20170607</v>
      </c>
      <c r="D47" s="49" t="str">
        <f t="shared" si="1"/>
        <v>0050404905</v>
      </c>
      <c r="E47" t="s">
        <v>105</v>
      </c>
      <c r="F47" s="23" t="s">
        <v>6709</v>
      </c>
      <c r="G47">
        <v>1100</v>
      </c>
      <c r="H47" s="48" t="str">
        <f t="shared" si="2"/>
        <v>62298077115003680851100</v>
      </c>
      <c r="I47" s="48" t="e">
        <f>VLOOKUP(H47,网银退汇!C:D,2,FALSE)</f>
        <v>#N/A</v>
      </c>
      <c r="J47" s="48" t="e">
        <f t="shared" si="3"/>
        <v>#N/A</v>
      </c>
      <c r="K47" s="83" t="e">
        <f>VLOOKUP(H47,网银退汇!C:H,6,FALSE)</f>
        <v>#N/A</v>
      </c>
      <c r="L47" s="38"/>
      <c r="M47" s="45"/>
      <c r="N47" s="38"/>
      <c r="O47" s="38"/>
      <c r="P47" s="38"/>
      <c r="Q47" s="38"/>
      <c r="R47" s="38"/>
      <c r="S47" s="38"/>
      <c r="T47" s="38"/>
      <c r="U47" s="38"/>
    </row>
    <row r="48" spans="1:21" hidden="1">
      <c r="A48" t="s">
        <v>6710</v>
      </c>
      <c r="B48" s="23" t="s">
        <v>8222</v>
      </c>
      <c r="C48" s="49" t="str">
        <f t="shared" si="0"/>
        <v>20170607</v>
      </c>
      <c r="D48" s="49" t="str">
        <f t="shared" si="1"/>
        <v>0050408894</v>
      </c>
      <c r="E48" t="s">
        <v>105</v>
      </c>
      <c r="F48" s="23" t="s">
        <v>6712</v>
      </c>
      <c r="G48">
        <v>48</v>
      </c>
      <c r="H48" s="48" t="str">
        <f t="shared" si="2"/>
        <v>436748009273058248</v>
      </c>
      <c r="I48" s="48" t="e">
        <f>VLOOKUP(H48,网银退汇!C:D,2,FALSE)</f>
        <v>#N/A</v>
      </c>
      <c r="J48" s="48" t="e">
        <f t="shared" si="3"/>
        <v>#N/A</v>
      </c>
      <c r="K48" s="83" t="e">
        <f>VLOOKUP(H48,网银退汇!C:H,6,FALSE)</f>
        <v>#N/A</v>
      </c>
      <c r="L48" s="38"/>
      <c r="M48" s="45"/>
      <c r="N48" s="38"/>
      <c r="O48" s="38"/>
      <c r="P48" s="38"/>
      <c r="Q48" s="38"/>
      <c r="R48" s="38"/>
      <c r="S48" s="38"/>
      <c r="T48" s="38"/>
      <c r="U48" s="38"/>
    </row>
    <row r="49" spans="1:21" hidden="1">
      <c r="A49" t="s">
        <v>6715</v>
      </c>
      <c r="B49" s="23" t="s">
        <v>8223</v>
      </c>
      <c r="C49" s="49" t="str">
        <f t="shared" si="0"/>
        <v>20170607</v>
      </c>
      <c r="D49" s="49" t="str">
        <f t="shared" si="1"/>
        <v>0050409479</v>
      </c>
      <c r="E49" t="s">
        <v>105</v>
      </c>
      <c r="F49" s="23" t="s">
        <v>6717</v>
      </c>
      <c r="G49">
        <v>70</v>
      </c>
      <c r="H49" s="48" t="str">
        <f t="shared" si="2"/>
        <v>622637000828886470</v>
      </c>
      <c r="I49" s="48" t="e">
        <f>VLOOKUP(H49,网银退汇!C:D,2,FALSE)</f>
        <v>#N/A</v>
      </c>
      <c r="J49" s="48" t="e">
        <f t="shared" si="3"/>
        <v>#N/A</v>
      </c>
      <c r="K49" s="83" t="e">
        <f>VLOOKUP(H49,网银退汇!C:H,6,FALSE)</f>
        <v>#N/A</v>
      </c>
      <c r="L49" s="38"/>
      <c r="M49" s="45"/>
      <c r="N49" s="38"/>
      <c r="O49" s="38"/>
      <c r="P49" s="38"/>
      <c r="Q49" s="38"/>
      <c r="R49" s="38"/>
      <c r="S49" s="38"/>
      <c r="T49" s="38"/>
      <c r="U49" s="38"/>
    </row>
    <row r="50" spans="1:21" hidden="1">
      <c r="A50" t="s">
        <v>6718</v>
      </c>
      <c r="B50" s="23" t="s">
        <v>8224</v>
      </c>
      <c r="C50" s="49" t="str">
        <f t="shared" si="0"/>
        <v>20170607</v>
      </c>
      <c r="D50" s="49" t="str">
        <f t="shared" si="1"/>
        <v>0050410422</v>
      </c>
      <c r="E50" t="s">
        <v>105</v>
      </c>
      <c r="F50" s="23" t="s">
        <v>6720</v>
      </c>
      <c r="G50">
        <v>1900</v>
      </c>
      <c r="H50" s="48" t="str">
        <f t="shared" si="2"/>
        <v>48959203273416491900</v>
      </c>
      <c r="I50" s="48" t="e">
        <f>VLOOKUP(H50,网银退汇!C:D,2,FALSE)</f>
        <v>#N/A</v>
      </c>
      <c r="J50" s="48" t="e">
        <f t="shared" si="3"/>
        <v>#N/A</v>
      </c>
      <c r="K50" s="83" t="e">
        <f>VLOOKUP(H50,网银退汇!C:H,6,FALSE)</f>
        <v>#N/A</v>
      </c>
      <c r="L50" s="38"/>
      <c r="M50" s="45"/>
      <c r="N50" s="38"/>
      <c r="O50" s="38"/>
      <c r="P50" s="38"/>
      <c r="Q50" s="38"/>
      <c r="R50" s="38"/>
      <c r="S50" s="38"/>
      <c r="T50" s="38"/>
      <c r="U50" s="38"/>
    </row>
    <row r="51" spans="1:21">
      <c r="A51" t="s">
        <v>6727</v>
      </c>
      <c r="B51" s="23" t="s">
        <v>8225</v>
      </c>
      <c r="C51" s="49" t="str">
        <f t="shared" si="0"/>
        <v>20170607</v>
      </c>
      <c r="D51" s="49" t="str">
        <f t="shared" si="1"/>
        <v>0050412881</v>
      </c>
      <c r="E51" t="s">
        <v>105</v>
      </c>
      <c r="F51" s="23" t="s">
        <v>6729</v>
      </c>
      <c r="G51">
        <v>1100</v>
      </c>
      <c r="H51" s="48" t="str">
        <f t="shared" si="2"/>
        <v>52574653816589411100</v>
      </c>
      <c r="I51" s="48">
        <f>VLOOKUP(H51,网银退汇!C:D,2,FALSE)</f>
        <v>1100</v>
      </c>
      <c r="J51" s="48">
        <f t="shared" si="3"/>
        <v>1</v>
      </c>
      <c r="K51" s="83">
        <f>VLOOKUP(H51,网银退汇!C:H,6,FALSE)</f>
        <v>42893.693842592591</v>
      </c>
      <c r="L51" s="38"/>
      <c r="M51" s="45"/>
      <c r="N51" s="38"/>
      <c r="O51" s="38"/>
      <c r="P51" s="38"/>
      <c r="Q51" s="38"/>
      <c r="R51" s="38"/>
      <c r="S51" s="38"/>
      <c r="T51" s="38"/>
      <c r="U51" s="38"/>
    </row>
    <row r="52" spans="1:21" hidden="1">
      <c r="A52" t="s">
        <v>6730</v>
      </c>
      <c r="B52" s="23" t="s">
        <v>8226</v>
      </c>
      <c r="C52" s="49" t="str">
        <f t="shared" si="0"/>
        <v>20170607</v>
      </c>
      <c r="D52" s="49" t="str">
        <f t="shared" si="1"/>
        <v>0050416933</v>
      </c>
      <c r="E52" t="s">
        <v>105</v>
      </c>
      <c r="F52" s="23" t="s">
        <v>6732</v>
      </c>
      <c r="G52">
        <v>1494</v>
      </c>
      <c r="H52" s="48" t="str">
        <f t="shared" si="2"/>
        <v>62170038600104969311494</v>
      </c>
      <c r="I52" s="48" t="e">
        <f>VLOOKUP(H52,网银退汇!C:D,2,FALSE)</f>
        <v>#N/A</v>
      </c>
      <c r="J52" s="48" t="e">
        <f t="shared" si="3"/>
        <v>#N/A</v>
      </c>
      <c r="K52" s="83" t="e">
        <f>VLOOKUP(H52,网银退汇!C:H,6,FALSE)</f>
        <v>#N/A</v>
      </c>
      <c r="L52" s="38"/>
      <c r="M52" s="45"/>
      <c r="N52" s="38"/>
      <c r="O52" s="38"/>
      <c r="P52" s="38"/>
      <c r="Q52" s="38"/>
      <c r="R52" s="38"/>
      <c r="S52" s="38"/>
      <c r="T52" s="38"/>
      <c r="U52" s="38"/>
    </row>
    <row r="53" spans="1:21">
      <c r="A53" t="s">
        <v>6734</v>
      </c>
      <c r="B53" s="23" t="s">
        <v>8227</v>
      </c>
      <c r="C53" s="49" t="str">
        <f t="shared" si="0"/>
        <v>20170607</v>
      </c>
      <c r="D53" s="49" t="str">
        <f t="shared" si="1"/>
        <v>0050417034</v>
      </c>
      <c r="E53" t="s">
        <v>105</v>
      </c>
      <c r="F53" s="23" t="s">
        <v>6736</v>
      </c>
      <c r="G53">
        <v>115</v>
      </c>
      <c r="H53" s="48" t="str">
        <f t="shared" si="2"/>
        <v>6259960249540493115</v>
      </c>
      <c r="I53" s="48">
        <f>VLOOKUP(H53,网银退汇!C:D,2,FALSE)</f>
        <v>115</v>
      </c>
      <c r="J53" s="48">
        <f t="shared" si="3"/>
        <v>1</v>
      </c>
      <c r="K53" s="83">
        <f>VLOOKUP(H53,网银退汇!C:H,6,FALSE)</f>
        <v>42893.694050925929</v>
      </c>
      <c r="L53" s="38"/>
      <c r="M53" s="45"/>
      <c r="N53" s="38"/>
      <c r="O53" s="38"/>
      <c r="P53" s="38"/>
      <c r="Q53" s="38"/>
      <c r="R53" s="38"/>
      <c r="S53" s="38"/>
      <c r="T53" s="38"/>
      <c r="U53" s="38"/>
    </row>
    <row r="54" spans="1:21" hidden="1">
      <c r="A54" t="s">
        <v>6737</v>
      </c>
      <c r="B54" s="23" t="s">
        <v>8228</v>
      </c>
      <c r="C54" s="49" t="str">
        <f t="shared" si="0"/>
        <v>20170607</v>
      </c>
      <c r="D54" s="49" t="str">
        <f t="shared" si="1"/>
        <v>0050417135</v>
      </c>
      <c r="E54" t="s">
        <v>105</v>
      </c>
      <c r="F54" s="23" t="s">
        <v>4839</v>
      </c>
      <c r="G54">
        <v>1231</v>
      </c>
      <c r="H54" s="48" t="str">
        <f t="shared" si="2"/>
        <v>62162600000163928891231</v>
      </c>
      <c r="I54" s="48" t="e">
        <f>VLOOKUP(H54,网银退汇!C:D,2,FALSE)</f>
        <v>#N/A</v>
      </c>
      <c r="J54" s="48" t="e">
        <f t="shared" si="3"/>
        <v>#N/A</v>
      </c>
      <c r="K54" s="83" t="e">
        <f>VLOOKUP(H54,网银退汇!C:H,6,FALSE)</f>
        <v>#N/A</v>
      </c>
      <c r="L54" s="38"/>
      <c r="M54" s="45"/>
      <c r="N54" s="38"/>
      <c r="O54" s="38"/>
      <c r="P54" s="38"/>
      <c r="Q54" s="38"/>
      <c r="R54" s="38"/>
      <c r="S54" s="38"/>
      <c r="T54" s="38"/>
      <c r="U54" s="38"/>
    </row>
    <row r="55" spans="1:21">
      <c r="A55" t="s">
        <v>6740</v>
      </c>
      <c r="B55" s="23" t="s">
        <v>8229</v>
      </c>
      <c r="C55" s="49" t="str">
        <f t="shared" si="0"/>
        <v>20170607</v>
      </c>
      <c r="D55" s="49" t="str">
        <f t="shared" si="1"/>
        <v>0050417197</v>
      </c>
      <c r="E55" t="s">
        <v>105</v>
      </c>
      <c r="F55" s="23" t="s">
        <v>6742</v>
      </c>
      <c r="G55">
        <v>115</v>
      </c>
      <c r="H55" s="48" t="str">
        <f t="shared" si="2"/>
        <v>4033910023456885115</v>
      </c>
      <c r="I55" s="48">
        <f>VLOOKUP(H55,网银退汇!C:D,2,FALSE)</f>
        <v>115</v>
      </c>
      <c r="J55" s="48">
        <f t="shared" si="3"/>
        <v>1</v>
      </c>
      <c r="K55" s="83">
        <f>VLOOKUP(H55,网银退汇!C:H,6,FALSE)</f>
        <v>42893.693564814814</v>
      </c>
      <c r="L55" s="38"/>
      <c r="M55" s="45"/>
      <c r="N55" s="38"/>
      <c r="O55" s="38"/>
      <c r="P55" s="38"/>
      <c r="Q55" s="38"/>
      <c r="R55" s="38"/>
      <c r="S55" s="38"/>
      <c r="T55" s="38"/>
      <c r="U55" s="38"/>
    </row>
    <row r="56" spans="1:21" hidden="1">
      <c r="A56" t="s">
        <v>6743</v>
      </c>
      <c r="B56" s="23" t="s">
        <v>8230</v>
      </c>
      <c r="C56" s="49" t="str">
        <f t="shared" si="0"/>
        <v>20170607</v>
      </c>
      <c r="D56" s="49" t="str">
        <f t="shared" si="1"/>
        <v>0050417267</v>
      </c>
      <c r="E56" t="s">
        <v>105</v>
      </c>
      <c r="F56" s="23" t="s">
        <v>4839</v>
      </c>
      <c r="G56">
        <v>123</v>
      </c>
      <c r="H56" s="48" t="str">
        <f t="shared" si="2"/>
        <v>6216260000016392889123</v>
      </c>
      <c r="I56" s="48" t="e">
        <f>VLOOKUP(H56,网银退汇!C:D,2,FALSE)</f>
        <v>#N/A</v>
      </c>
      <c r="J56" s="48" t="e">
        <f t="shared" si="3"/>
        <v>#N/A</v>
      </c>
      <c r="K56" s="83" t="e">
        <f>VLOOKUP(H56,网银退汇!C:H,6,FALSE)</f>
        <v>#N/A</v>
      </c>
      <c r="L56" s="38"/>
      <c r="M56" s="45"/>
      <c r="N56" s="38"/>
      <c r="O56" s="38"/>
      <c r="P56" s="38"/>
      <c r="Q56" s="38"/>
      <c r="R56" s="38"/>
      <c r="S56" s="38"/>
      <c r="T56" s="38"/>
      <c r="U56" s="38"/>
    </row>
    <row r="57" spans="1:21" hidden="1">
      <c r="A57" t="s">
        <v>6745</v>
      </c>
      <c r="B57" s="23" t="s">
        <v>8231</v>
      </c>
      <c r="C57" s="49" t="str">
        <f t="shared" si="0"/>
        <v>20170607</v>
      </c>
      <c r="D57" s="49" t="str">
        <f t="shared" si="1"/>
        <v>0050417333</v>
      </c>
      <c r="E57" t="s">
        <v>105</v>
      </c>
      <c r="F57" s="23" t="s">
        <v>4839</v>
      </c>
      <c r="G57">
        <v>12</v>
      </c>
      <c r="H57" s="48" t="str">
        <f t="shared" si="2"/>
        <v>621626000001639288912</v>
      </c>
      <c r="I57" s="48" t="e">
        <f>VLOOKUP(H57,网银退汇!C:D,2,FALSE)</f>
        <v>#N/A</v>
      </c>
      <c r="J57" s="48" t="e">
        <f t="shared" si="3"/>
        <v>#N/A</v>
      </c>
      <c r="K57" s="83" t="e">
        <f>VLOOKUP(H57,网银退汇!C:H,6,FALSE)</f>
        <v>#N/A</v>
      </c>
      <c r="L57" s="38"/>
      <c r="M57" s="45"/>
      <c r="N57" s="38"/>
      <c r="O57" s="38"/>
      <c r="P57" s="38"/>
      <c r="Q57" s="38"/>
      <c r="R57" s="38"/>
      <c r="S57" s="38"/>
      <c r="T57" s="38"/>
      <c r="U57" s="38"/>
    </row>
    <row r="58" spans="1:21" hidden="1">
      <c r="A58" t="s">
        <v>6747</v>
      </c>
      <c r="B58" s="23" t="s">
        <v>8232</v>
      </c>
      <c r="C58" s="49" t="str">
        <f t="shared" si="0"/>
        <v>20170607</v>
      </c>
      <c r="D58" s="49" t="str">
        <f t="shared" si="1"/>
        <v>0050417361</v>
      </c>
      <c r="E58" t="s">
        <v>105</v>
      </c>
      <c r="F58" s="23" t="s">
        <v>6749</v>
      </c>
      <c r="G58">
        <v>179</v>
      </c>
      <c r="H58" s="48" t="str">
        <f t="shared" si="2"/>
        <v>6222520599890973179</v>
      </c>
      <c r="I58" s="48" t="e">
        <f>VLOOKUP(H58,网银退汇!C:D,2,FALSE)</f>
        <v>#N/A</v>
      </c>
      <c r="J58" s="48" t="e">
        <f t="shared" si="3"/>
        <v>#N/A</v>
      </c>
      <c r="K58" s="83" t="e">
        <f>VLOOKUP(H58,网银退汇!C:H,6,FALSE)</f>
        <v>#N/A</v>
      </c>
      <c r="L58" s="38"/>
      <c r="M58" s="45"/>
      <c r="N58" s="38"/>
      <c r="O58" s="38"/>
      <c r="P58" s="38"/>
      <c r="Q58" s="38"/>
      <c r="R58" s="38"/>
      <c r="S58" s="38"/>
      <c r="T58" s="38"/>
      <c r="U58" s="38"/>
    </row>
    <row r="59" spans="1:21" hidden="1">
      <c r="A59" t="s">
        <v>6750</v>
      </c>
      <c r="B59" s="23" t="s">
        <v>8233</v>
      </c>
      <c r="C59" s="49" t="str">
        <f t="shared" si="0"/>
        <v>20170607</v>
      </c>
      <c r="D59" s="49" t="str">
        <f t="shared" si="1"/>
        <v>0050417373</v>
      </c>
      <c r="E59" t="s">
        <v>105</v>
      </c>
      <c r="F59" s="23" t="s">
        <v>4839</v>
      </c>
      <c r="G59">
        <v>12</v>
      </c>
      <c r="H59" s="48" t="str">
        <f t="shared" si="2"/>
        <v>621626000001639288912</v>
      </c>
      <c r="I59" s="48" t="e">
        <f>VLOOKUP(H59,网银退汇!C:D,2,FALSE)</f>
        <v>#N/A</v>
      </c>
      <c r="J59" s="48" t="e">
        <f t="shared" si="3"/>
        <v>#N/A</v>
      </c>
      <c r="K59" s="83" t="e">
        <f>VLOOKUP(H59,网银退汇!C:H,6,FALSE)</f>
        <v>#N/A</v>
      </c>
      <c r="L59" s="38"/>
      <c r="M59" s="45"/>
      <c r="N59" s="38"/>
      <c r="O59" s="38"/>
      <c r="P59" s="38"/>
      <c r="Q59" s="38"/>
      <c r="R59" s="38"/>
      <c r="S59" s="38"/>
      <c r="T59" s="38"/>
      <c r="U59" s="38"/>
    </row>
    <row r="60" spans="1:21" hidden="1">
      <c r="A60" t="s">
        <v>6752</v>
      </c>
      <c r="B60" s="23" t="s">
        <v>8234</v>
      </c>
      <c r="C60" s="49" t="str">
        <f t="shared" si="0"/>
        <v>20170607</v>
      </c>
      <c r="D60" s="49" t="str">
        <f t="shared" si="1"/>
        <v>0050417481</v>
      </c>
      <c r="E60" t="s">
        <v>105</v>
      </c>
      <c r="F60" s="23" t="s">
        <v>4839</v>
      </c>
      <c r="G60">
        <v>48</v>
      </c>
      <c r="H60" s="48" t="str">
        <f t="shared" si="2"/>
        <v>621626000001639288948</v>
      </c>
      <c r="I60" s="48" t="e">
        <f>VLOOKUP(H60,网银退汇!C:D,2,FALSE)</f>
        <v>#N/A</v>
      </c>
      <c r="J60" s="48" t="e">
        <f t="shared" si="3"/>
        <v>#N/A</v>
      </c>
      <c r="K60" s="83" t="e">
        <f>VLOOKUP(H60,网银退汇!C:H,6,FALSE)</f>
        <v>#N/A</v>
      </c>
      <c r="L60" s="38"/>
      <c r="M60" s="45"/>
      <c r="N60" s="38"/>
      <c r="O60" s="38"/>
      <c r="P60" s="38"/>
      <c r="Q60" s="38"/>
      <c r="R60" s="38"/>
      <c r="S60" s="38"/>
      <c r="T60" s="38"/>
      <c r="U60" s="38"/>
    </row>
    <row r="61" spans="1:21" hidden="1">
      <c r="A61" t="s">
        <v>6757</v>
      </c>
      <c r="B61" s="23" t="s">
        <v>8235</v>
      </c>
      <c r="C61" s="49" t="str">
        <f t="shared" si="0"/>
        <v>20170607</v>
      </c>
      <c r="D61" s="49" t="str">
        <f t="shared" si="1"/>
        <v>0050418554</v>
      </c>
      <c r="E61" t="s">
        <v>105</v>
      </c>
      <c r="F61" s="23" t="s">
        <v>6759</v>
      </c>
      <c r="G61">
        <v>62</v>
      </c>
      <c r="H61" s="48" t="str">
        <f t="shared" si="2"/>
        <v>622848334860433197562</v>
      </c>
      <c r="I61" s="48" t="e">
        <f>VLOOKUP(H61,网银退汇!C:D,2,FALSE)</f>
        <v>#N/A</v>
      </c>
      <c r="J61" s="48" t="e">
        <f t="shared" si="3"/>
        <v>#N/A</v>
      </c>
      <c r="K61" s="83" t="e">
        <f>VLOOKUP(H61,网银退汇!C:H,6,FALSE)</f>
        <v>#N/A</v>
      </c>
      <c r="L61" s="38"/>
      <c r="M61" s="45"/>
      <c r="N61" s="38"/>
      <c r="O61" s="38"/>
      <c r="P61" s="38"/>
      <c r="Q61" s="38"/>
      <c r="R61" s="38"/>
      <c r="S61" s="38"/>
      <c r="T61" s="38"/>
      <c r="U61" s="38"/>
    </row>
    <row r="62" spans="1:21" hidden="1">
      <c r="A62" t="s">
        <v>6760</v>
      </c>
      <c r="B62" s="23" t="s">
        <v>8236</v>
      </c>
      <c r="C62" s="49" t="str">
        <f t="shared" si="0"/>
        <v>20170607</v>
      </c>
      <c r="D62" s="49" t="str">
        <f t="shared" si="1"/>
        <v>0050418813</v>
      </c>
      <c r="E62" t="s">
        <v>105</v>
      </c>
      <c r="F62" s="23" t="s">
        <v>6762</v>
      </c>
      <c r="G62">
        <v>100</v>
      </c>
      <c r="H62" s="48" t="str">
        <f t="shared" si="2"/>
        <v>5288560017805255100</v>
      </c>
      <c r="I62" s="48" t="e">
        <f>VLOOKUP(H62,网银退汇!C:D,2,FALSE)</f>
        <v>#N/A</v>
      </c>
      <c r="J62" s="48" t="e">
        <f t="shared" si="3"/>
        <v>#N/A</v>
      </c>
      <c r="K62" s="83" t="e">
        <f>VLOOKUP(H62,网银退汇!C:H,6,FALSE)</f>
        <v>#N/A</v>
      </c>
      <c r="L62" s="38"/>
      <c r="M62" s="45"/>
      <c r="N62" s="38"/>
      <c r="O62" s="38"/>
      <c r="P62" s="38"/>
      <c r="Q62" s="38"/>
      <c r="R62" s="38"/>
      <c r="S62" s="38"/>
      <c r="T62" s="38"/>
      <c r="U62" s="38"/>
    </row>
    <row r="63" spans="1:21" hidden="1">
      <c r="A63" t="s">
        <v>6769</v>
      </c>
      <c r="B63" s="23" t="s">
        <v>8237</v>
      </c>
      <c r="C63" s="49" t="str">
        <f t="shared" si="0"/>
        <v>20170607</v>
      </c>
      <c r="D63" s="49" t="str">
        <f t="shared" si="1"/>
        <v>0050419399</v>
      </c>
      <c r="E63" t="s">
        <v>105</v>
      </c>
      <c r="F63" s="23" t="s">
        <v>6686</v>
      </c>
      <c r="G63">
        <v>21</v>
      </c>
      <c r="H63" s="48" t="str">
        <f t="shared" si="2"/>
        <v>621226251300094074221</v>
      </c>
      <c r="I63" s="48" t="e">
        <f>VLOOKUP(H63,网银退汇!C:D,2,FALSE)</f>
        <v>#N/A</v>
      </c>
      <c r="J63" s="48" t="e">
        <f t="shared" si="3"/>
        <v>#N/A</v>
      </c>
      <c r="K63" s="83" t="e">
        <f>VLOOKUP(H63,网银退汇!C:H,6,FALSE)</f>
        <v>#N/A</v>
      </c>
      <c r="L63" s="38"/>
      <c r="M63" s="45"/>
      <c r="N63" s="38"/>
      <c r="O63" s="38"/>
      <c r="P63" s="38"/>
      <c r="Q63" s="38"/>
      <c r="R63" s="38"/>
      <c r="S63" s="38"/>
      <c r="T63" s="38"/>
      <c r="U63" s="38"/>
    </row>
    <row r="64" spans="1:21" hidden="1">
      <c r="A64" t="s">
        <v>6771</v>
      </c>
      <c r="B64" s="23" t="s">
        <v>8238</v>
      </c>
      <c r="C64" s="49" t="str">
        <f t="shared" si="0"/>
        <v>20170607</v>
      </c>
      <c r="D64" s="49" t="str">
        <f t="shared" si="1"/>
        <v>0050428001</v>
      </c>
      <c r="E64" t="s">
        <v>105</v>
      </c>
      <c r="F64" s="23" t="s">
        <v>6773</v>
      </c>
      <c r="G64">
        <v>300</v>
      </c>
      <c r="H64" s="48" t="str">
        <f t="shared" si="2"/>
        <v>6212262502008806302300</v>
      </c>
      <c r="I64" s="48" t="e">
        <f>VLOOKUP(H64,网银退汇!C:D,2,FALSE)</f>
        <v>#N/A</v>
      </c>
      <c r="J64" s="48" t="e">
        <f t="shared" si="3"/>
        <v>#N/A</v>
      </c>
      <c r="K64" s="83" t="e">
        <f>VLOOKUP(H64,网银退汇!C:H,6,FALSE)</f>
        <v>#N/A</v>
      </c>
      <c r="L64" s="38"/>
      <c r="M64" s="45"/>
      <c r="N64" s="38"/>
      <c r="O64" s="38"/>
      <c r="P64" s="38"/>
      <c r="Q64" s="38"/>
      <c r="R64" s="38"/>
      <c r="S64" s="38"/>
      <c r="T64" s="38"/>
      <c r="U64" s="38"/>
    </row>
    <row r="65" spans="1:21" hidden="1">
      <c r="A65" t="s">
        <v>6774</v>
      </c>
      <c r="B65" s="23" t="s">
        <v>8239</v>
      </c>
      <c r="C65" s="49" t="str">
        <f t="shared" si="0"/>
        <v>20170607</v>
      </c>
      <c r="D65" s="49" t="str">
        <f t="shared" si="1"/>
        <v>0050439575</v>
      </c>
      <c r="E65" t="s">
        <v>105</v>
      </c>
      <c r="F65" s="23" t="s">
        <v>6776</v>
      </c>
      <c r="G65">
        <v>100</v>
      </c>
      <c r="H65" s="48" t="str">
        <f t="shared" si="2"/>
        <v>6236683860000230677100</v>
      </c>
      <c r="I65" s="48" t="e">
        <f>VLOOKUP(H65,网银退汇!C:D,2,FALSE)</f>
        <v>#N/A</v>
      </c>
      <c r="J65" s="48" t="e">
        <f t="shared" si="3"/>
        <v>#N/A</v>
      </c>
      <c r="K65" s="83" t="e">
        <f>VLOOKUP(H65,网银退汇!C:H,6,FALSE)</f>
        <v>#N/A</v>
      </c>
      <c r="L65" s="38"/>
      <c r="M65" s="45"/>
      <c r="N65" s="38"/>
      <c r="O65" s="38"/>
      <c r="P65" s="38"/>
      <c r="Q65" s="38"/>
      <c r="R65" s="38"/>
      <c r="S65" s="38"/>
      <c r="T65" s="38"/>
      <c r="U65" s="38"/>
    </row>
    <row r="66" spans="1:21" hidden="1">
      <c r="A66" t="s">
        <v>6780</v>
      </c>
      <c r="B66" s="23" t="s">
        <v>8240</v>
      </c>
      <c r="C66" s="49" t="str">
        <f t="shared" si="0"/>
        <v>20170607</v>
      </c>
      <c r="D66" s="49" t="str">
        <f t="shared" si="1"/>
        <v>0050442988</v>
      </c>
      <c r="E66" t="s">
        <v>105</v>
      </c>
      <c r="F66" s="23" t="s">
        <v>6782</v>
      </c>
      <c r="G66">
        <v>100</v>
      </c>
      <c r="H66" s="48" t="str">
        <f t="shared" si="2"/>
        <v>6222600590005313190100</v>
      </c>
      <c r="I66" s="48" t="e">
        <f>VLOOKUP(H66,网银退汇!C:D,2,FALSE)</f>
        <v>#N/A</v>
      </c>
      <c r="J66" s="48" t="e">
        <f t="shared" si="3"/>
        <v>#N/A</v>
      </c>
      <c r="K66" s="83" t="e">
        <f>VLOOKUP(H66,网银退汇!C:H,6,FALSE)</f>
        <v>#N/A</v>
      </c>
      <c r="L66" s="38"/>
      <c r="M66" s="45"/>
      <c r="N66" s="38"/>
      <c r="O66" s="38"/>
      <c r="P66" s="38"/>
      <c r="Q66" s="38"/>
      <c r="R66" s="38"/>
      <c r="S66" s="38"/>
      <c r="T66" s="38"/>
      <c r="U66" s="38"/>
    </row>
    <row r="67" spans="1:21">
      <c r="A67" t="s">
        <v>6784</v>
      </c>
      <c r="B67" s="23" t="s">
        <v>8241</v>
      </c>
      <c r="C67" s="49" t="str">
        <f t="shared" ref="C67:C130" si="4">LEFT(B67,8)</f>
        <v>20170607</v>
      </c>
      <c r="D67" s="49" t="str">
        <f t="shared" ref="D67:D130" si="5">RIGHT(B67,10)</f>
        <v>0050443986</v>
      </c>
      <c r="E67" t="s">
        <v>105</v>
      </c>
      <c r="F67" s="23" t="s">
        <v>6786</v>
      </c>
      <c r="G67">
        <v>57</v>
      </c>
      <c r="H67" s="48" t="str">
        <f t="shared" ref="H67:H130" si="6">F67&amp;G67</f>
        <v>622848086866168957057</v>
      </c>
      <c r="I67" s="48">
        <f>VLOOKUP(H67,网银退汇!C:D,2,FALSE)</f>
        <v>57</v>
      </c>
      <c r="J67" s="48">
        <f t="shared" ref="J67:J130" si="7">IF(I67&gt;0,1,"")</f>
        <v>1</v>
      </c>
      <c r="K67" s="83">
        <f>VLOOKUP(H67,网银退汇!C:H,6,FALSE)</f>
        <v>42893.69425925926</v>
      </c>
      <c r="L67" s="38"/>
      <c r="M67" s="45"/>
      <c r="N67" s="38"/>
      <c r="O67" s="38"/>
      <c r="P67" s="38"/>
      <c r="Q67" s="38"/>
      <c r="R67" s="38"/>
      <c r="S67" s="38"/>
      <c r="T67" s="38"/>
      <c r="U67" s="38"/>
    </row>
    <row r="68" spans="1:21" hidden="1">
      <c r="A68" t="s">
        <v>6787</v>
      </c>
      <c r="B68" s="23" t="s">
        <v>8242</v>
      </c>
      <c r="C68" s="49" t="str">
        <f t="shared" si="4"/>
        <v>20170607</v>
      </c>
      <c r="D68" s="49" t="str">
        <f t="shared" si="5"/>
        <v>0050446853</v>
      </c>
      <c r="E68" t="s">
        <v>105</v>
      </c>
      <c r="F68" s="23" t="s">
        <v>6789</v>
      </c>
      <c r="G68">
        <v>500</v>
      </c>
      <c r="H68" s="48" t="str">
        <f t="shared" si="6"/>
        <v>6227601013762488500</v>
      </c>
      <c r="I68" s="48" t="e">
        <f>VLOOKUP(H68,网银退汇!C:D,2,FALSE)</f>
        <v>#N/A</v>
      </c>
      <c r="J68" s="48" t="e">
        <f t="shared" si="7"/>
        <v>#N/A</v>
      </c>
      <c r="K68" s="83" t="e">
        <f>VLOOKUP(H68,网银退汇!C:H,6,FALSE)</f>
        <v>#N/A</v>
      </c>
      <c r="L68" s="38"/>
      <c r="M68" s="45"/>
      <c r="N68" s="38"/>
      <c r="O68" s="38"/>
      <c r="P68" s="38"/>
      <c r="Q68" s="38"/>
      <c r="R68" s="38"/>
      <c r="S68" s="38"/>
      <c r="T68" s="38"/>
      <c r="U68" s="38"/>
    </row>
    <row r="69" spans="1:21">
      <c r="A69" t="s">
        <v>6791</v>
      </c>
      <c r="B69" s="23" t="s">
        <v>8243</v>
      </c>
      <c r="C69" s="49" t="str">
        <f t="shared" si="4"/>
        <v>20170607</v>
      </c>
      <c r="D69" s="49" t="str">
        <f t="shared" si="5"/>
        <v>0050447049</v>
      </c>
      <c r="E69" t="s">
        <v>105</v>
      </c>
      <c r="F69" s="23" t="s">
        <v>6793</v>
      </c>
      <c r="G69">
        <v>304</v>
      </c>
      <c r="H69" s="48" t="str">
        <f t="shared" si="6"/>
        <v>6217232507000051407304</v>
      </c>
      <c r="I69" s="48">
        <f>VLOOKUP(H69,网银退汇!C:D,2,FALSE)</f>
        <v>304</v>
      </c>
      <c r="J69" s="48">
        <f t="shared" si="7"/>
        <v>1</v>
      </c>
      <c r="K69" s="83">
        <f>VLOOKUP(H69,网银退汇!C:H,6,FALSE)</f>
        <v>42893.695428240739</v>
      </c>
      <c r="L69" s="38"/>
      <c r="M69" s="45"/>
      <c r="N69" s="38"/>
      <c r="O69" s="38"/>
      <c r="P69" s="38"/>
      <c r="Q69" s="38"/>
      <c r="R69" s="38"/>
      <c r="S69" s="38"/>
      <c r="T69" s="38"/>
      <c r="U69" s="38"/>
    </row>
    <row r="70" spans="1:21" hidden="1">
      <c r="A70" t="s">
        <v>6794</v>
      </c>
      <c r="B70" s="23" t="s">
        <v>8244</v>
      </c>
      <c r="C70" s="49" t="str">
        <f t="shared" si="4"/>
        <v>20170607</v>
      </c>
      <c r="D70" s="49" t="str">
        <f t="shared" si="5"/>
        <v>0050449448</v>
      </c>
      <c r="E70" t="s">
        <v>105</v>
      </c>
      <c r="F70" s="23" t="s">
        <v>6796</v>
      </c>
      <c r="G70">
        <v>374</v>
      </c>
      <c r="H70" s="48" t="str">
        <f t="shared" si="6"/>
        <v>4033928006046242374</v>
      </c>
      <c r="I70" s="48" t="e">
        <f>VLOOKUP(H70,网银退汇!C:D,2,FALSE)</f>
        <v>#N/A</v>
      </c>
      <c r="J70" s="48" t="e">
        <f t="shared" si="7"/>
        <v>#N/A</v>
      </c>
      <c r="K70" s="83" t="e">
        <f>VLOOKUP(H70,网银退汇!C:H,6,FALSE)</f>
        <v>#N/A</v>
      </c>
      <c r="L70" s="38"/>
      <c r="M70" s="45"/>
      <c r="N70" s="38"/>
      <c r="O70" s="38"/>
      <c r="P70" s="38"/>
      <c r="Q70" s="38"/>
      <c r="R70" s="38"/>
      <c r="S70" s="38"/>
      <c r="T70" s="38"/>
      <c r="U70" s="38"/>
    </row>
    <row r="71" spans="1:21" hidden="1">
      <c r="A71" t="s">
        <v>6797</v>
      </c>
      <c r="B71" s="23" t="s">
        <v>8245</v>
      </c>
      <c r="C71" s="49" t="str">
        <f t="shared" si="4"/>
        <v>20170607</v>
      </c>
      <c r="D71" s="49" t="str">
        <f t="shared" si="5"/>
        <v>0050482547</v>
      </c>
      <c r="E71" t="s">
        <v>105</v>
      </c>
      <c r="F71" s="23" t="s">
        <v>6799</v>
      </c>
      <c r="G71">
        <v>34</v>
      </c>
      <c r="H71" s="48" t="str">
        <f t="shared" si="6"/>
        <v>622623021440405334</v>
      </c>
      <c r="I71" s="48" t="e">
        <f>VLOOKUP(H71,网银退汇!C:D,2,FALSE)</f>
        <v>#N/A</v>
      </c>
      <c r="J71" s="48" t="e">
        <f t="shared" si="7"/>
        <v>#N/A</v>
      </c>
      <c r="K71" s="83" t="e">
        <f>VLOOKUP(H71,网银退汇!C:H,6,FALSE)</f>
        <v>#N/A</v>
      </c>
      <c r="L71" s="38"/>
      <c r="M71" s="45"/>
      <c r="N71" s="38"/>
      <c r="O71" s="38"/>
      <c r="P71" s="38"/>
      <c r="Q71" s="38"/>
      <c r="R71" s="38"/>
      <c r="S71" s="38"/>
      <c r="T71" s="38"/>
      <c r="U71" s="38"/>
    </row>
    <row r="72" spans="1:21" hidden="1">
      <c r="A72" t="s">
        <v>6800</v>
      </c>
      <c r="B72" s="23" t="s">
        <v>8246</v>
      </c>
      <c r="C72" s="49" t="str">
        <f t="shared" si="4"/>
        <v>20170607</v>
      </c>
      <c r="D72" s="49" t="str">
        <f t="shared" si="5"/>
        <v>0050514753</v>
      </c>
      <c r="E72" t="s">
        <v>105</v>
      </c>
      <c r="F72" s="23" t="s">
        <v>6802</v>
      </c>
      <c r="G72">
        <v>996</v>
      </c>
      <c r="H72" s="48" t="str">
        <f t="shared" si="6"/>
        <v>6217997300042827231996</v>
      </c>
      <c r="I72" s="48" t="e">
        <f>VLOOKUP(H72,网银退汇!C:D,2,FALSE)</f>
        <v>#N/A</v>
      </c>
      <c r="J72" s="48" t="e">
        <f t="shared" si="7"/>
        <v>#N/A</v>
      </c>
      <c r="K72" s="83" t="e">
        <f>VLOOKUP(H72,网银退汇!C:H,6,FALSE)</f>
        <v>#N/A</v>
      </c>
      <c r="L72" s="38"/>
      <c r="M72" s="45"/>
      <c r="N72" s="38"/>
      <c r="O72" s="38"/>
      <c r="P72" s="38"/>
      <c r="Q72" s="38"/>
      <c r="R72" s="38"/>
      <c r="S72" s="38"/>
      <c r="T72" s="38"/>
      <c r="U72" s="38"/>
    </row>
    <row r="73" spans="1:21" hidden="1">
      <c r="A73" t="s">
        <v>6806</v>
      </c>
      <c r="B73" s="23" t="s">
        <v>8247</v>
      </c>
      <c r="C73" s="49" t="str">
        <f t="shared" si="4"/>
        <v>20170607</v>
      </c>
      <c r="D73" s="49" t="str">
        <f t="shared" si="5"/>
        <v>0050539257</v>
      </c>
      <c r="E73" t="s">
        <v>105</v>
      </c>
      <c r="F73" s="23" t="s">
        <v>6808</v>
      </c>
      <c r="G73">
        <v>783</v>
      </c>
      <c r="H73" s="48" t="str">
        <f t="shared" si="6"/>
        <v>6212262507004241784783</v>
      </c>
      <c r="I73" s="48" t="e">
        <f>VLOOKUP(H73,网银退汇!C:D,2,FALSE)</f>
        <v>#N/A</v>
      </c>
      <c r="J73" s="48" t="e">
        <f t="shared" si="7"/>
        <v>#N/A</v>
      </c>
      <c r="K73" s="83" t="e">
        <f>VLOOKUP(H73,网银退汇!C:H,6,FALSE)</f>
        <v>#N/A</v>
      </c>
      <c r="L73" s="38"/>
      <c r="M73" s="45"/>
      <c r="N73" s="38"/>
      <c r="O73" s="38"/>
      <c r="P73" s="38"/>
      <c r="Q73" s="38"/>
      <c r="R73" s="38"/>
      <c r="S73" s="38"/>
      <c r="T73" s="38"/>
      <c r="U73" s="38"/>
    </row>
    <row r="74" spans="1:21" hidden="1">
      <c r="A74" t="s">
        <v>6812</v>
      </c>
      <c r="B74" s="23" t="s">
        <v>8248</v>
      </c>
      <c r="C74" s="49" t="str">
        <f t="shared" si="4"/>
        <v>20170607</v>
      </c>
      <c r="D74" s="49" t="str">
        <f t="shared" si="5"/>
        <v>0050568086</v>
      </c>
      <c r="E74" t="s">
        <v>105</v>
      </c>
      <c r="F74" s="23" t="s">
        <v>6814</v>
      </c>
      <c r="G74">
        <v>195</v>
      </c>
      <c r="H74" s="48" t="str">
        <f t="shared" si="6"/>
        <v>6228480868679197970195</v>
      </c>
      <c r="I74" s="48" t="e">
        <f>VLOOKUP(H74,网银退汇!C:D,2,FALSE)</f>
        <v>#N/A</v>
      </c>
      <c r="J74" s="48" t="e">
        <f t="shared" si="7"/>
        <v>#N/A</v>
      </c>
      <c r="K74" s="83" t="e">
        <f>VLOOKUP(H74,网银退汇!C:H,6,FALSE)</f>
        <v>#N/A</v>
      </c>
      <c r="L74" s="38"/>
      <c r="M74" s="45"/>
      <c r="N74" s="38"/>
      <c r="O74" s="38"/>
      <c r="P74" s="38"/>
      <c r="Q74" s="38"/>
      <c r="R74" s="38"/>
      <c r="S74" s="38"/>
      <c r="T74" s="38"/>
      <c r="U74" s="38"/>
    </row>
    <row r="75" spans="1:21">
      <c r="A75" t="s">
        <v>6816</v>
      </c>
      <c r="B75" s="23" t="s">
        <v>8249</v>
      </c>
      <c r="C75" s="49" t="str">
        <f t="shared" si="4"/>
        <v>20170607</v>
      </c>
      <c r="D75" s="49" t="str">
        <f t="shared" si="5"/>
        <v>0050569114</v>
      </c>
      <c r="E75" t="s">
        <v>105</v>
      </c>
      <c r="F75" s="23" t="s">
        <v>6818</v>
      </c>
      <c r="G75">
        <v>70</v>
      </c>
      <c r="H75" s="48" t="str">
        <f t="shared" si="6"/>
        <v>523959100267888670</v>
      </c>
      <c r="I75" s="48">
        <f>VLOOKUP(H75,网银退汇!C:D,2,FALSE)</f>
        <v>70</v>
      </c>
      <c r="J75" s="48">
        <f t="shared" si="7"/>
        <v>1</v>
      </c>
      <c r="K75" s="83">
        <f>VLOOKUP(H75,网银退汇!C:H,6,FALSE)</f>
        <v>42894.688969907409</v>
      </c>
      <c r="L75" s="38"/>
      <c r="M75" s="45"/>
      <c r="N75" s="38"/>
      <c r="O75" s="38"/>
      <c r="P75" s="38"/>
      <c r="Q75" s="38"/>
      <c r="R75" s="38"/>
      <c r="S75" s="38"/>
      <c r="T75" s="38"/>
      <c r="U75" s="38"/>
    </row>
    <row r="76" spans="1:21" hidden="1">
      <c r="A76" t="s">
        <v>6824</v>
      </c>
      <c r="B76" s="23" t="s">
        <v>8250</v>
      </c>
      <c r="C76" s="49" t="str">
        <f t="shared" si="4"/>
        <v>20170607</v>
      </c>
      <c r="D76" s="49" t="str">
        <f t="shared" si="5"/>
        <v>0050569913</v>
      </c>
      <c r="E76" t="s">
        <v>105</v>
      </c>
      <c r="F76" s="23" t="s">
        <v>4601</v>
      </c>
      <c r="G76">
        <v>2245</v>
      </c>
      <c r="H76" s="48" t="str">
        <f t="shared" si="6"/>
        <v>62170038800002679932245</v>
      </c>
      <c r="I76" s="48" t="e">
        <f>VLOOKUP(H76,网银退汇!C:D,2,FALSE)</f>
        <v>#N/A</v>
      </c>
      <c r="J76" s="48" t="e">
        <f t="shared" si="7"/>
        <v>#N/A</v>
      </c>
      <c r="K76" s="83" t="e">
        <f>VLOOKUP(H76,网银退汇!C:H,6,FALSE)</f>
        <v>#N/A</v>
      </c>
      <c r="L76" s="38"/>
      <c r="M76" s="45"/>
      <c r="N76" s="38"/>
      <c r="O76" s="38"/>
      <c r="P76" s="38"/>
      <c r="Q76" s="38"/>
      <c r="R76" s="38"/>
      <c r="S76" s="38"/>
      <c r="T76" s="38"/>
      <c r="U76" s="38"/>
    </row>
    <row r="77" spans="1:21">
      <c r="A77" t="s">
        <v>6827</v>
      </c>
      <c r="B77" s="23" t="s">
        <v>8251</v>
      </c>
      <c r="C77" s="49" t="str">
        <f t="shared" si="4"/>
        <v>20170607</v>
      </c>
      <c r="D77" s="49" t="str">
        <f t="shared" si="5"/>
        <v>0050570284</v>
      </c>
      <c r="E77" t="s">
        <v>105</v>
      </c>
      <c r="F77" s="23" t="s">
        <v>4601</v>
      </c>
      <c r="G77">
        <v>3500</v>
      </c>
      <c r="H77" s="48" t="str">
        <f t="shared" si="6"/>
        <v>62170038800002679933500</v>
      </c>
      <c r="I77" s="48">
        <f>VLOOKUP(H77,网银退汇!C:D,2,FALSE)</f>
        <v>3500</v>
      </c>
      <c r="J77" s="48">
        <f t="shared" si="7"/>
        <v>1</v>
      </c>
      <c r="K77" s="83">
        <f>VLOOKUP(H77,网银退汇!C:H,6,FALSE)</f>
        <v>42894.687731481485</v>
      </c>
      <c r="L77" s="38"/>
      <c r="M77" s="45"/>
      <c r="N77" s="38"/>
      <c r="O77" s="38"/>
      <c r="P77" s="38"/>
      <c r="Q77" s="38"/>
      <c r="R77" s="38"/>
      <c r="S77" s="38"/>
      <c r="T77" s="38"/>
      <c r="U77" s="38"/>
    </row>
    <row r="78" spans="1:21" hidden="1">
      <c r="A78" t="s">
        <v>6829</v>
      </c>
      <c r="B78" s="23" t="s">
        <v>8252</v>
      </c>
      <c r="C78" s="49" t="str">
        <f t="shared" si="4"/>
        <v>20170607</v>
      </c>
      <c r="D78" s="49" t="str">
        <f t="shared" si="5"/>
        <v>0050571869</v>
      </c>
      <c r="E78" t="s">
        <v>105</v>
      </c>
      <c r="F78" s="23" t="s">
        <v>6831</v>
      </c>
      <c r="G78">
        <v>187</v>
      </c>
      <c r="H78" s="48" t="str">
        <f t="shared" si="6"/>
        <v>6217003860029990486187</v>
      </c>
      <c r="I78" s="48" t="e">
        <f>VLOOKUP(H78,网银退汇!C:D,2,FALSE)</f>
        <v>#N/A</v>
      </c>
      <c r="J78" s="48" t="e">
        <f t="shared" si="7"/>
        <v>#N/A</v>
      </c>
      <c r="K78" s="83" t="e">
        <f>VLOOKUP(H78,网银退汇!C:H,6,FALSE)</f>
        <v>#N/A</v>
      </c>
      <c r="L78" s="38"/>
      <c r="M78" s="45"/>
      <c r="N78" s="38"/>
      <c r="O78" s="38"/>
      <c r="P78" s="38"/>
      <c r="Q78" s="38"/>
      <c r="R78" s="38"/>
      <c r="S78" s="38"/>
      <c r="T78" s="38"/>
      <c r="U78" s="38"/>
    </row>
    <row r="79" spans="1:21" hidden="1">
      <c r="A79" t="s">
        <v>6832</v>
      </c>
      <c r="B79" s="23" t="s">
        <v>8253</v>
      </c>
      <c r="C79" s="49" t="str">
        <f t="shared" si="4"/>
        <v>20170608</v>
      </c>
      <c r="D79" s="49" t="str">
        <f t="shared" si="5"/>
        <v>0050587126</v>
      </c>
      <c r="E79" t="s">
        <v>105</v>
      </c>
      <c r="F79" s="23" t="s">
        <v>6834</v>
      </c>
      <c r="G79">
        <v>94</v>
      </c>
      <c r="H79" s="48" t="str">
        <f t="shared" si="6"/>
        <v>622845344800040687094</v>
      </c>
      <c r="I79" s="48" t="e">
        <f>VLOOKUP(H79,网银退汇!C:D,2,FALSE)</f>
        <v>#N/A</v>
      </c>
      <c r="J79" s="48" t="e">
        <f t="shared" si="7"/>
        <v>#N/A</v>
      </c>
      <c r="K79" s="83" t="e">
        <f>VLOOKUP(H79,网银退汇!C:H,6,FALSE)</f>
        <v>#N/A</v>
      </c>
      <c r="L79" s="38"/>
      <c r="M79" s="45"/>
      <c r="N79" s="38"/>
      <c r="O79" s="38"/>
      <c r="P79" s="38"/>
      <c r="Q79" s="38"/>
      <c r="R79" s="38"/>
      <c r="S79" s="38"/>
      <c r="T79" s="38"/>
      <c r="U79" s="38"/>
    </row>
    <row r="80" spans="1:21">
      <c r="A80" t="s">
        <v>6836</v>
      </c>
      <c r="B80" s="23" t="s">
        <v>8254</v>
      </c>
      <c r="C80" s="49" t="str">
        <f t="shared" si="4"/>
        <v>20170608</v>
      </c>
      <c r="D80" s="49" t="str">
        <f t="shared" si="5"/>
        <v>0050587461</v>
      </c>
      <c r="E80" t="s">
        <v>105</v>
      </c>
      <c r="F80" s="23" t="s">
        <v>6838</v>
      </c>
      <c r="G80">
        <v>572</v>
      </c>
      <c r="H80" s="48" t="str">
        <f t="shared" si="6"/>
        <v>6230582000064575205572</v>
      </c>
      <c r="I80" s="48">
        <f>VLOOKUP(H80,网银退汇!C:D,2,FALSE)</f>
        <v>572</v>
      </c>
      <c r="J80" s="48">
        <f t="shared" si="7"/>
        <v>1</v>
      </c>
      <c r="K80" s="83">
        <f>VLOOKUP(H80,网银退汇!C:H,6,FALSE)</f>
        <v>42894.6875462963</v>
      </c>
      <c r="L80" s="38"/>
      <c r="M80" s="45"/>
      <c r="N80" s="38"/>
      <c r="O80" s="38"/>
      <c r="P80" s="38"/>
      <c r="Q80" s="38"/>
      <c r="R80" s="38"/>
      <c r="S80" s="38"/>
      <c r="T80" s="38"/>
      <c r="U80" s="38"/>
    </row>
    <row r="81" spans="1:21" hidden="1">
      <c r="A81" t="s">
        <v>6839</v>
      </c>
      <c r="B81" s="23" t="s">
        <v>8255</v>
      </c>
      <c r="C81" s="49" t="str">
        <f t="shared" si="4"/>
        <v>20170608</v>
      </c>
      <c r="D81" s="49" t="str">
        <f t="shared" si="5"/>
        <v>0050589688</v>
      </c>
      <c r="E81" t="s">
        <v>105</v>
      </c>
      <c r="F81" s="23" t="s">
        <v>6841</v>
      </c>
      <c r="G81">
        <v>400</v>
      </c>
      <c r="H81" s="48" t="str">
        <f t="shared" si="6"/>
        <v>6212262502011903732400</v>
      </c>
      <c r="I81" s="48" t="e">
        <f>VLOOKUP(H81,网银退汇!C:D,2,FALSE)</f>
        <v>#N/A</v>
      </c>
      <c r="J81" s="48" t="e">
        <f t="shared" si="7"/>
        <v>#N/A</v>
      </c>
      <c r="K81" s="83" t="e">
        <f>VLOOKUP(H81,网银退汇!C:H,6,FALSE)</f>
        <v>#N/A</v>
      </c>
      <c r="L81" s="38"/>
      <c r="M81" s="45"/>
      <c r="N81" s="38"/>
      <c r="O81" s="38"/>
      <c r="P81" s="38"/>
      <c r="Q81" s="38"/>
      <c r="R81" s="38"/>
      <c r="S81" s="38"/>
      <c r="T81" s="38"/>
      <c r="U81" s="38"/>
    </row>
    <row r="82" spans="1:21" hidden="1">
      <c r="A82" t="s">
        <v>6842</v>
      </c>
      <c r="B82" s="23" t="s">
        <v>8256</v>
      </c>
      <c r="C82" s="49" t="str">
        <f t="shared" si="4"/>
        <v>20170608</v>
      </c>
      <c r="D82" s="49" t="str">
        <f t="shared" si="5"/>
        <v>0050590472</v>
      </c>
      <c r="E82" t="s">
        <v>105</v>
      </c>
      <c r="F82" s="23" t="s">
        <v>6844</v>
      </c>
      <c r="G82">
        <v>1606</v>
      </c>
      <c r="H82" s="48" t="str">
        <f t="shared" si="6"/>
        <v>43674800770917111606</v>
      </c>
      <c r="I82" s="48" t="e">
        <f>VLOOKUP(H82,网银退汇!C:D,2,FALSE)</f>
        <v>#N/A</v>
      </c>
      <c r="J82" s="48" t="e">
        <f t="shared" si="7"/>
        <v>#N/A</v>
      </c>
      <c r="K82" s="83" t="e">
        <f>VLOOKUP(H82,网银退汇!C:H,6,FALSE)</f>
        <v>#N/A</v>
      </c>
      <c r="L82" s="38"/>
      <c r="M82" s="45"/>
      <c r="N82" s="38"/>
      <c r="O82" s="38"/>
      <c r="P82" s="38"/>
      <c r="Q82" s="38"/>
      <c r="R82" s="38"/>
      <c r="S82" s="38"/>
      <c r="T82" s="38"/>
      <c r="U82" s="38"/>
    </row>
    <row r="83" spans="1:21" hidden="1">
      <c r="A83" t="s">
        <v>6845</v>
      </c>
      <c r="B83" s="23" t="s">
        <v>8257</v>
      </c>
      <c r="C83" s="49" t="str">
        <f t="shared" si="4"/>
        <v>20170608</v>
      </c>
      <c r="D83" s="49" t="str">
        <f t="shared" si="5"/>
        <v>0050593683</v>
      </c>
      <c r="E83" t="s">
        <v>105</v>
      </c>
      <c r="F83" s="23" t="s">
        <v>6847</v>
      </c>
      <c r="G83">
        <v>7</v>
      </c>
      <c r="H83" s="48" t="str">
        <f t="shared" si="6"/>
        <v>62284811987822502797</v>
      </c>
      <c r="I83" s="48" t="e">
        <f>VLOOKUP(H83,网银退汇!C:D,2,FALSE)</f>
        <v>#N/A</v>
      </c>
      <c r="J83" s="48" t="e">
        <f t="shared" si="7"/>
        <v>#N/A</v>
      </c>
      <c r="K83" s="83" t="e">
        <f>VLOOKUP(H83,网银退汇!C:H,6,FALSE)</f>
        <v>#N/A</v>
      </c>
      <c r="L83" s="38"/>
      <c r="M83" s="45"/>
      <c r="N83" s="38"/>
      <c r="O83" s="38"/>
      <c r="P83" s="38"/>
      <c r="Q83" s="38"/>
      <c r="R83" s="38"/>
      <c r="S83" s="38"/>
      <c r="T83" s="38"/>
      <c r="U83" s="38"/>
    </row>
    <row r="84" spans="1:21" hidden="1">
      <c r="A84" t="s">
        <v>6848</v>
      </c>
      <c r="B84" s="23" t="s">
        <v>8258</v>
      </c>
      <c r="C84" s="49" t="str">
        <f t="shared" si="4"/>
        <v>20170608</v>
      </c>
      <c r="D84" s="49" t="str">
        <f t="shared" si="5"/>
        <v>0050611126</v>
      </c>
      <c r="E84" t="s">
        <v>105</v>
      </c>
      <c r="F84" s="23" t="s">
        <v>6850</v>
      </c>
      <c r="G84">
        <v>4017</v>
      </c>
      <c r="H84" s="48" t="str">
        <f t="shared" si="6"/>
        <v>62215508951345534017</v>
      </c>
      <c r="I84" s="48" t="e">
        <f>VLOOKUP(H84,网银退汇!C:D,2,FALSE)</f>
        <v>#N/A</v>
      </c>
      <c r="J84" s="48" t="e">
        <f t="shared" si="7"/>
        <v>#N/A</v>
      </c>
      <c r="K84" s="83" t="e">
        <f>VLOOKUP(H84,网银退汇!C:H,6,FALSE)</f>
        <v>#N/A</v>
      </c>
      <c r="L84" s="38"/>
      <c r="M84" s="45"/>
      <c r="N84" s="38"/>
      <c r="O84" s="38"/>
      <c r="P84" s="38"/>
      <c r="Q84" s="38"/>
      <c r="R84" s="38"/>
      <c r="S84" s="38"/>
      <c r="T84" s="38"/>
      <c r="U84" s="38"/>
    </row>
    <row r="85" spans="1:21" hidden="1">
      <c r="A85" t="s">
        <v>6851</v>
      </c>
      <c r="B85" s="23" t="s">
        <v>8259</v>
      </c>
      <c r="C85" s="49" t="str">
        <f t="shared" si="4"/>
        <v>20170608</v>
      </c>
      <c r="D85" s="49" t="str">
        <f t="shared" si="5"/>
        <v>0050612698</v>
      </c>
      <c r="E85" t="s">
        <v>105</v>
      </c>
      <c r="F85" s="23" t="s">
        <v>6853</v>
      </c>
      <c r="G85">
        <v>296</v>
      </c>
      <c r="H85" s="48" t="str">
        <f t="shared" si="6"/>
        <v>6212262505000773040296</v>
      </c>
      <c r="I85" s="48" t="e">
        <f>VLOOKUP(H85,网银退汇!C:D,2,FALSE)</f>
        <v>#N/A</v>
      </c>
      <c r="J85" s="48" t="e">
        <f t="shared" si="7"/>
        <v>#N/A</v>
      </c>
      <c r="K85" s="83" t="e">
        <f>VLOOKUP(H85,网银退汇!C:H,6,FALSE)</f>
        <v>#N/A</v>
      </c>
      <c r="L85" s="38"/>
      <c r="M85" s="45"/>
      <c r="N85" s="38"/>
      <c r="O85" s="38"/>
      <c r="P85" s="38"/>
      <c r="Q85" s="38"/>
      <c r="R85" s="38"/>
      <c r="S85" s="38"/>
      <c r="T85" s="38"/>
      <c r="U85" s="38"/>
    </row>
    <row r="86" spans="1:21" hidden="1">
      <c r="A86" t="s">
        <v>6854</v>
      </c>
      <c r="B86" s="23" t="s">
        <v>8260</v>
      </c>
      <c r="C86" s="49" t="str">
        <f t="shared" si="4"/>
        <v>20170608</v>
      </c>
      <c r="D86" s="49" t="str">
        <f t="shared" si="5"/>
        <v>0050614071</v>
      </c>
      <c r="E86" t="s">
        <v>105</v>
      </c>
      <c r="F86" s="23" t="s">
        <v>6856</v>
      </c>
      <c r="G86">
        <v>800</v>
      </c>
      <c r="H86" s="48" t="str">
        <f t="shared" si="6"/>
        <v>6212262502014542743800</v>
      </c>
      <c r="I86" s="48" t="e">
        <f>VLOOKUP(H86,网银退汇!C:D,2,FALSE)</f>
        <v>#N/A</v>
      </c>
      <c r="J86" s="48" t="e">
        <f t="shared" si="7"/>
        <v>#N/A</v>
      </c>
      <c r="K86" s="83" t="e">
        <f>VLOOKUP(H86,网银退汇!C:H,6,FALSE)</f>
        <v>#N/A</v>
      </c>
      <c r="L86" s="38"/>
      <c r="M86" s="45"/>
      <c r="N86" s="38"/>
      <c r="O86" s="38"/>
      <c r="P86" s="38"/>
      <c r="Q86" s="38"/>
      <c r="R86" s="38"/>
      <c r="S86" s="38"/>
      <c r="T86" s="38"/>
      <c r="U86" s="38"/>
    </row>
    <row r="87" spans="1:21" hidden="1">
      <c r="A87" t="s">
        <v>6860</v>
      </c>
      <c r="B87" s="23" t="s">
        <v>8261</v>
      </c>
      <c r="C87" s="49" t="str">
        <f t="shared" si="4"/>
        <v>20170608</v>
      </c>
      <c r="D87" s="49" t="str">
        <f t="shared" si="5"/>
        <v>0050617049</v>
      </c>
      <c r="E87" t="s">
        <v>105</v>
      </c>
      <c r="F87" s="23" t="s">
        <v>6862</v>
      </c>
      <c r="G87">
        <v>350</v>
      </c>
      <c r="H87" s="48" t="str">
        <f t="shared" si="6"/>
        <v>6214993860340335350</v>
      </c>
      <c r="I87" s="48" t="e">
        <f>VLOOKUP(H87,网银退汇!C:D,2,FALSE)</f>
        <v>#N/A</v>
      </c>
      <c r="J87" s="48" t="e">
        <f t="shared" si="7"/>
        <v>#N/A</v>
      </c>
      <c r="K87" s="83" t="e">
        <f>VLOOKUP(H87,网银退汇!C:H,6,FALSE)</f>
        <v>#N/A</v>
      </c>
      <c r="L87" s="38"/>
      <c r="M87" s="45"/>
      <c r="N87" s="38"/>
      <c r="O87" s="38"/>
      <c r="P87" s="38"/>
      <c r="Q87" s="38"/>
      <c r="R87" s="38"/>
      <c r="S87" s="38"/>
      <c r="T87" s="38"/>
      <c r="U87" s="38"/>
    </row>
    <row r="88" spans="1:21" hidden="1">
      <c r="A88" t="s">
        <v>6863</v>
      </c>
      <c r="B88" s="23" t="s">
        <v>8262</v>
      </c>
      <c r="C88" s="49" t="str">
        <f t="shared" si="4"/>
        <v>20170608</v>
      </c>
      <c r="D88" s="49" t="str">
        <f t="shared" si="5"/>
        <v>0050617485</v>
      </c>
      <c r="E88" t="s">
        <v>105</v>
      </c>
      <c r="F88" s="23" t="s">
        <v>6865</v>
      </c>
      <c r="G88">
        <v>92</v>
      </c>
      <c r="H88" s="48" t="str">
        <f t="shared" si="6"/>
        <v>621723250700008269192</v>
      </c>
      <c r="I88" s="48" t="e">
        <f>VLOOKUP(H88,网银退汇!C:D,2,FALSE)</f>
        <v>#N/A</v>
      </c>
      <c r="J88" s="48" t="e">
        <f t="shared" si="7"/>
        <v>#N/A</v>
      </c>
      <c r="K88" s="83" t="e">
        <f>VLOOKUP(H88,网银退汇!C:H,6,FALSE)</f>
        <v>#N/A</v>
      </c>
      <c r="L88" s="38"/>
      <c r="M88" s="45"/>
      <c r="N88" s="38"/>
      <c r="O88" s="38"/>
      <c r="P88" s="38"/>
      <c r="Q88" s="38"/>
      <c r="R88" s="38"/>
      <c r="S88" s="38"/>
      <c r="T88" s="38"/>
      <c r="U88" s="38"/>
    </row>
    <row r="89" spans="1:21" hidden="1">
      <c r="A89" t="s">
        <v>6866</v>
      </c>
      <c r="B89" s="23" t="s">
        <v>8263</v>
      </c>
      <c r="C89" s="49" t="str">
        <f t="shared" si="4"/>
        <v>20170608</v>
      </c>
      <c r="D89" s="49" t="str">
        <f t="shared" si="5"/>
        <v>0050617723</v>
      </c>
      <c r="E89" t="s">
        <v>105</v>
      </c>
      <c r="F89" s="23" t="s">
        <v>6868</v>
      </c>
      <c r="G89">
        <v>757</v>
      </c>
      <c r="H89" s="48" t="str">
        <f t="shared" si="6"/>
        <v>6222520599101850757</v>
      </c>
      <c r="I89" s="48" t="e">
        <f>VLOOKUP(H89,网银退汇!C:D,2,FALSE)</f>
        <v>#N/A</v>
      </c>
      <c r="J89" s="48" t="e">
        <f t="shared" si="7"/>
        <v>#N/A</v>
      </c>
      <c r="K89" s="83" t="e">
        <f>VLOOKUP(H89,网银退汇!C:H,6,FALSE)</f>
        <v>#N/A</v>
      </c>
      <c r="L89" s="38"/>
      <c r="M89" s="45"/>
      <c r="N89" s="38"/>
      <c r="O89" s="38"/>
      <c r="P89" s="38"/>
      <c r="Q89" s="38"/>
      <c r="R89" s="38"/>
      <c r="S89" s="38"/>
      <c r="T89" s="38"/>
      <c r="U89" s="38"/>
    </row>
    <row r="90" spans="1:21" hidden="1">
      <c r="A90" t="s">
        <v>6869</v>
      </c>
      <c r="B90" s="23" t="s">
        <v>8264</v>
      </c>
      <c r="C90" s="49" t="str">
        <f t="shared" si="4"/>
        <v>20170608</v>
      </c>
      <c r="D90" s="49" t="str">
        <f t="shared" si="5"/>
        <v>0050618536</v>
      </c>
      <c r="E90" t="s">
        <v>105</v>
      </c>
      <c r="F90" s="23" t="s">
        <v>6871</v>
      </c>
      <c r="G90">
        <v>1887</v>
      </c>
      <c r="H90" s="48" t="str">
        <f t="shared" si="6"/>
        <v>62215503690122691887</v>
      </c>
      <c r="I90" s="48" t="e">
        <f>VLOOKUP(H90,网银退汇!C:D,2,FALSE)</f>
        <v>#N/A</v>
      </c>
      <c r="J90" s="48" t="e">
        <f t="shared" si="7"/>
        <v>#N/A</v>
      </c>
      <c r="K90" s="83" t="e">
        <f>VLOOKUP(H90,网银退汇!C:H,6,FALSE)</f>
        <v>#N/A</v>
      </c>
      <c r="L90" s="38"/>
      <c r="M90" s="45"/>
      <c r="N90" s="38"/>
      <c r="O90" s="38"/>
      <c r="P90" s="38"/>
      <c r="Q90" s="38"/>
      <c r="R90" s="38"/>
      <c r="S90" s="38"/>
      <c r="T90" s="38"/>
      <c r="U90" s="38"/>
    </row>
    <row r="91" spans="1:21" hidden="1">
      <c r="A91" t="s">
        <v>6872</v>
      </c>
      <c r="B91" s="23" t="s">
        <v>8265</v>
      </c>
      <c r="C91" s="49" t="str">
        <f t="shared" si="4"/>
        <v>20170608</v>
      </c>
      <c r="D91" s="49" t="str">
        <f t="shared" si="5"/>
        <v>0050618539</v>
      </c>
      <c r="E91" t="s">
        <v>105</v>
      </c>
      <c r="F91" s="23" t="s">
        <v>6874</v>
      </c>
      <c r="G91">
        <v>380</v>
      </c>
      <c r="H91" s="48" t="str">
        <f t="shared" si="6"/>
        <v>6236687170000099247380</v>
      </c>
      <c r="I91" s="48" t="e">
        <f>VLOOKUP(H91,网银退汇!C:D,2,FALSE)</f>
        <v>#N/A</v>
      </c>
      <c r="J91" s="48" t="e">
        <f t="shared" si="7"/>
        <v>#N/A</v>
      </c>
      <c r="K91" s="83" t="e">
        <f>VLOOKUP(H91,网银退汇!C:H,6,FALSE)</f>
        <v>#N/A</v>
      </c>
      <c r="L91" s="38"/>
      <c r="M91" s="45"/>
      <c r="N91" s="38"/>
      <c r="O91" s="38"/>
      <c r="P91" s="38"/>
      <c r="Q91" s="38"/>
      <c r="R91" s="38"/>
      <c r="S91" s="38"/>
      <c r="T91" s="38"/>
      <c r="U91" s="38"/>
    </row>
    <row r="92" spans="1:21" hidden="1">
      <c r="A92" t="s">
        <v>6882</v>
      </c>
      <c r="B92" s="23" t="s">
        <v>8266</v>
      </c>
      <c r="C92" s="49" t="str">
        <f t="shared" si="4"/>
        <v>20170608</v>
      </c>
      <c r="D92" s="49" t="str">
        <f t="shared" si="5"/>
        <v>0050621284</v>
      </c>
      <c r="E92" t="s">
        <v>105</v>
      </c>
      <c r="F92" s="23" t="s">
        <v>6884</v>
      </c>
      <c r="G92">
        <v>2700</v>
      </c>
      <c r="H92" s="48" t="str">
        <f t="shared" si="6"/>
        <v>62284808681117731722700</v>
      </c>
      <c r="I92" s="48" t="e">
        <f>VLOOKUP(H92,网银退汇!C:D,2,FALSE)</f>
        <v>#N/A</v>
      </c>
      <c r="J92" s="48" t="e">
        <f t="shared" si="7"/>
        <v>#N/A</v>
      </c>
      <c r="K92" s="83" t="e">
        <f>VLOOKUP(H92,网银退汇!C:H,6,FALSE)</f>
        <v>#N/A</v>
      </c>
      <c r="L92" s="38"/>
      <c r="M92" s="45"/>
      <c r="N92" s="38"/>
      <c r="O92" s="38"/>
      <c r="P92" s="38"/>
      <c r="Q92" s="38"/>
      <c r="R92" s="38"/>
      <c r="S92" s="38"/>
      <c r="T92" s="38"/>
      <c r="U92" s="38"/>
    </row>
    <row r="93" spans="1:21" hidden="1">
      <c r="A93" t="s">
        <v>6885</v>
      </c>
      <c r="B93" s="23" t="s">
        <v>8267</v>
      </c>
      <c r="C93" s="49" t="str">
        <f t="shared" si="4"/>
        <v>20170608</v>
      </c>
      <c r="D93" s="49" t="str">
        <f t="shared" si="5"/>
        <v>0050622379</v>
      </c>
      <c r="E93" t="s">
        <v>105</v>
      </c>
      <c r="F93" s="23" t="s">
        <v>6887</v>
      </c>
      <c r="G93">
        <v>780</v>
      </c>
      <c r="H93" s="48" t="str">
        <f t="shared" si="6"/>
        <v>6228303984042961780</v>
      </c>
      <c r="I93" s="48" t="e">
        <f>VLOOKUP(H93,网银退汇!C:D,2,FALSE)</f>
        <v>#N/A</v>
      </c>
      <c r="J93" s="48" t="e">
        <f t="shared" si="7"/>
        <v>#N/A</v>
      </c>
      <c r="K93" s="83" t="e">
        <f>VLOOKUP(H93,网银退汇!C:H,6,FALSE)</f>
        <v>#N/A</v>
      </c>
      <c r="L93" s="38"/>
      <c r="M93" s="45"/>
      <c r="N93" s="38"/>
      <c r="O93" s="38"/>
      <c r="P93" s="38"/>
      <c r="Q93" s="38"/>
      <c r="R93" s="38"/>
      <c r="S93" s="38"/>
      <c r="T93" s="38"/>
      <c r="U93" s="38"/>
    </row>
    <row r="94" spans="1:21" hidden="1">
      <c r="A94" t="s">
        <v>6888</v>
      </c>
      <c r="B94" s="23" t="s">
        <v>8268</v>
      </c>
      <c r="C94" s="49" t="str">
        <f t="shared" si="4"/>
        <v>20170608</v>
      </c>
      <c r="D94" s="49" t="str">
        <f t="shared" si="5"/>
        <v>0050623888</v>
      </c>
      <c r="E94" t="s">
        <v>105</v>
      </c>
      <c r="F94" s="23" t="s">
        <v>6890</v>
      </c>
      <c r="G94">
        <v>29</v>
      </c>
      <c r="H94" s="48" t="str">
        <f t="shared" si="6"/>
        <v>622893000108957915929</v>
      </c>
      <c r="I94" s="48" t="e">
        <f>VLOOKUP(H94,网银退汇!C:D,2,FALSE)</f>
        <v>#N/A</v>
      </c>
      <c r="J94" s="48" t="e">
        <f t="shared" si="7"/>
        <v>#N/A</v>
      </c>
      <c r="K94" s="83" t="e">
        <f>VLOOKUP(H94,网银退汇!C:H,6,FALSE)</f>
        <v>#N/A</v>
      </c>
      <c r="L94" s="38"/>
      <c r="M94" s="45"/>
      <c r="N94" s="38"/>
      <c r="O94" s="38"/>
      <c r="P94" s="38"/>
      <c r="Q94" s="38"/>
      <c r="R94" s="38"/>
      <c r="S94" s="38"/>
      <c r="T94" s="38"/>
      <c r="U94" s="38"/>
    </row>
    <row r="95" spans="1:21" hidden="1">
      <c r="A95" t="s">
        <v>6891</v>
      </c>
      <c r="B95" s="23" t="s">
        <v>8269</v>
      </c>
      <c r="C95" s="49" t="str">
        <f t="shared" si="4"/>
        <v>20170608</v>
      </c>
      <c r="D95" s="49" t="str">
        <f t="shared" si="5"/>
        <v>0050627225</v>
      </c>
      <c r="E95" t="s">
        <v>105</v>
      </c>
      <c r="F95" s="23" t="s">
        <v>6893</v>
      </c>
      <c r="G95">
        <v>1265</v>
      </c>
      <c r="H95" s="48" t="str">
        <f t="shared" si="6"/>
        <v>62179973000290562671265</v>
      </c>
      <c r="I95" s="48" t="e">
        <f>VLOOKUP(H95,网银退汇!C:D,2,FALSE)</f>
        <v>#N/A</v>
      </c>
      <c r="J95" s="48" t="e">
        <f t="shared" si="7"/>
        <v>#N/A</v>
      </c>
      <c r="K95" s="83" t="e">
        <f>VLOOKUP(H95,网银退汇!C:H,6,FALSE)</f>
        <v>#N/A</v>
      </c>
      <c r="L95" s="38"/>
      <c r="M95" s="45"/>
      <c r="N95" s="38"/>
      <c r="O95" s="38"/>
      <c r="P95" s="38"/>
      <c r="Q95" s="38"/>
      <c r="R95" s="38"/>
      <c r="S95" s="38"/>
      <c r="T95" s="38"/>
      <c r="U95" s="38"/>
    </row>
    <row r="96" spans="1:21" hidden="1">
      <c r="A96" t="s">
        <v>6899</v>
      </c>
      <c r="B96" s="23" t="s">
        <v>8270</v>
      </c>
      <c r="C96" s="49" t="str">
        <f t="shared" si="4"/>
        <v>20170608</v>
      </c>
      <c r="D96" s="49" t="str">
        <f t="shared" si="5"/>
        <v>0050627953</v>
      </c>
      <c r="E96" t="s">
        <v>105</v>
      </c>
      <c r="F96" s="23" t="s">
        <v>6901</v>
      </c>
      <c r="G96">
        <v>654</v>
      </c>
      <c r="H96" s="48" t="str">
        <f t="shared" si="6"/>
        <v>6229014868978100654</v>
      </c>
      <c r="I96" s="48" t="e">
        <f>VLOOKUP(H96,网银退汇!C:D,2,FALSE)</f>
        <v>#N/A</v>
      </c>
      <c r="J96" s="48" t="e">
        <f t="shared" si="7"/>
        <v>#N/A</v>
      </c>
      <c r="K96" s="83" t="e">
        <f>VLOOKUP(H96,网银退汇!C:H,6,FALSE)</f>
        <v>#N/A</v>
      </c>
      <c r="L96" s="38"/>
      <c r="M96" s="45"/>
      <c r="N96" s="38"/>
      <c r="O96" s="38"/>
      <c r="P96" s="38"/>
      <c r="Q96" s="38"/>
      <c r="R96" s="38"/>
      <c r="S96" s="38"/>
      <c r="T96" s="38"/>
      <c r="U96" s="38"/>
    </row>
    <row r="97" spans="1:21">
      <c r="A97" t="s">
        <v>6903</v>
      </c>
      <c r="B97" s="23" t="s">
        <v>8271</v>
      </c>
      <c r="C97" s="49" t="str">
        <f t="shared" si="4"/>
        <v>20170608</v>
      </c>
      <c r="D97" s="49" t="str">
        <f t="shared" si="5"/>
        <v>0050628359</v>
      </c>
      <c r="E97" t="s">
        <v>105</v>
      </c>
      <c r="F97" s="23" t="s">
        <v>6905</v>
      </c>
      <c r="G97">
        <v>238</v>
      </c>
      <c r="H97" s="48" t="str">
        <f t="shared" si="6"/>
        <v>6222082502007682982238</v>
      </c>
      <c r="I97" s="48">
        <f>VLOOKUP(H97,网银退汇!C:D,2,FALSE)</f>
        <v>238</v>
      </c>
      <c r="J97" s="48">
        <f t="shared" si="7"/>
        <v>1</v>
      </c>
      <c r="K97" s="83">
        <f>VLOOKUP(H97,网银退汇!C:H,6,FALSE)</f>
        <v>42894.687916666669</v>
      </c>
      <c r="L97" s="38"/>
      <c r="M97" s="45"/>
      <c r="N97" s="38"/>
      <c r="O97" s="38"/>
      <c r="P97" s="38"/>
      <c r="Q97" s="38"/>
      <c r="R97" s="38"/>
      <c r="S97" s="38"/>
      <c r="T97" s="38"/>
      <c r="U97" s="38"/>
    </row>
    <row r="98" spans="1:21" hidden="1">
      <c r="A98" t="s">
        <v>6906</v>
      </c>
      <c r="B98" s="23" t="s">
        <v>8272</v>
      </c>
      <c r="C98" s="49" t="str">
        <f t="shared" si="4"/>
        <v>20170608</v>
      </c>
      <c r="D98" s="49" t="str">
        <f t="shared" si="5"/>
        <v>0050628372</v>
      </c>
      <c r="E98" t="s">
        <v>105</v>
      </c>
      <c r="F98" s="23" t="s">
        <v>6908</v>
      </c>
      <c r="G98">
        <v>514</v>
      </c>
      <c r="H98" s="48" t="str">
        <f t="shared" si="6"/>
        <v>6212262502004579333514</v>
      </c>
      <c r="I98" s="48" t="e">
        <f>VLOOKUP(H98,网银退汇!C:D,2,FALSE)</f>
        <v>#N/A</v>
      </c>
      <c r="J98" s="48" t="e">
        <f t="shared" si="7"/>
        <v>#N/A</v>
      </c>
      <c r="K98" s="83" t="e">
        <f>VLOOKUP(H98,网银退汇!C:H,6,FALSE)</f>
        <v>#N/A</v>
      </c>
      <c r="L98" s="38"/>
      <c r="M98" s="45"/>
      <c r="N98" s="38"/>
      <c r="O98" s="38"/>
      <c r="P98" s="38"/>
      <c r="Q98" s="38"/>
      <c r="R98" s="38"/>
      <c r="S98" s="38"/>
      <c r="T98" s="38"/>
      <c r="U98" s="38"/>
    </row>
    <row r="99" spans="1:21" hidden="1">
      <c r="A99" t="s">
        <v>6909</v>
      </c>
      <c r="B99" s="23" t="s">
        <v>8273</v>
      </c>
      <c r="C99" s="49" t="str">
        <f t="shared" si="4"/>
        <v>20170608</v>
      </c>
      <c r="D99" s="49" t="str">
        <f t="shared" si="5"/>
        <v>0050628525</v>
      </c>
      <c r="E99" t="s">
        <v>105</v>
      </c>
      <c r="F99" s="23" t="s">
        <v>6847</v>
      </c>
      <c r="G99">
        <v>7</v>
      </c>
      <c r="H99" s="48" t="str">
        <f t="shared" si="6"/>
        <v>62284811987822502797</v>
      </c>
      <c r="I99" s="48" t="e">
        <f>VLOOKUP(H99,网银退汇!C:D,2,FALSE)</f>
        <v>#N/A</v>
      </c>
      <c r="J99" s="48" t="e">
        <f t="shared" si="7"/>
        <v>#N/A</v>
      </c>
      <c r="K99" s="83" t="e">
        <f>VLOOKUP(H99,网银退汇!C:H,6,FALSE)</f>
        <v>#N/A</v>
      </c>
      <c r="L99" s="38"/>
      <c r="M99" s="45"/>
      <c r="N99" s="38"/>
      <c r="O99" s="38"/>
      <c r="P99" s="38"/>
      <c r="Q99" s="38"/>
      <c r="R99" s="38"/>
      <c r="S99" s="38"/>
      <c r="T99" s="38"/>
      <c r="U99" s="38"/>
    </row>
    <row r="100" spans="1:21" hidden="1">
      <c r="A100" t="s">
        <v>6911</v>
      </c>
      <c r="B100" s="23" t="s">
        <v>8274</v>
      </c>
      <c r="C100" s="49" t="str">
        <f t="shared" si="4"/>
        <v>20170608</v>
      </c>
      <c r="D100" s="49" t="str">
        <f t="shared" si="5"/>
        <v>0050633398</v>
      </c>
      <c r="E100" t="s">
        <v>105</v>
      </c>
      <c r="F100" s="23" t="s">
        <v>6913</v>
      </c>
      <c r="G100">
        <v>102</v>
      </c>
      <c r="H100" s="48" t="str">
        <f t="shared" si="6"/>
        <v>6226230180274076102</v>
      </c>
      <c r="I100" s="48" t="e">
        <f>VLOOKUP(H100,网银退汇!C:D,2,FALSE)</f>
        <v>#N/A</v>
      </c>
      <c r="J100" s="48" t="e">
        <f t="shared" si="7"/>
        <v>#N/A</v>
      </c>
      <c r="K100" s="83" t="e">
        <f>VLOOKUP(H100,网银退汇!C:H,6,FALSE)</f>
        <v>#N/A</v>
      </c>
      <c r="L100" s="38"/>
      <c r="M100" s="45"/>
      <c r="N100" s="38"/>
      <c r="O100" s="38"/>
      <c r="P100" s="38"/>
      <c r="Q100" s="38"/>
      <c r="R100" s="38"/>
      <c r="S100" s="38"/>
      <c r="T100" s="38"/>
      <c r="U100" s="38"/>
    </row>
    <row r="101" spans="1:21">
      <c r="A101" t="s">
        <v>6915</v>
      </c>
      <c r="B101" s="23" t="s">
        <v>8275</v>
      </c>
      <c r="C101" s="49" t="str">
        <f t="shared" si="4"/>
        <v>20170608</v>
      </c>
      <c r="D101" s="49" t="str">
        <f t="shared" si="5"/>
        <v>0050636349</v>
      </c>
      <c r="E101" t="s">
        <v>105</v>
      </c>
      <c r="F101" s="23" t="s">
        <v>6917</v>
      </c>
      <c r="G101">
        <v>3000</v>
      </c>
      <c r="H101" s="48" t="str">
        <f t="shared" si="6"/>
        <v>62252588999493823000</v>
      </c>
      <c r="I101" s="48">
        <f>VLOOKUP(H101,网银退汇!C:D,2,FALSE)</f>
        <v>3000</v>
      </c>
      <c r="J101" s="48">
        <f t="shared" si="7"/>
        <v>1</v>
      </c>
      <c r="K101" s="83">
        <f>VLOOKUP(H101,网银退汇!C:H,6,FALSE)</f>
        <v>42894.688761574071</v>
      </c>
      <c r="L101" s="38"/>
      <c r="M101" s="45"/>
      <c r="N101" s="38"/>
      <c r="O101" s="38"/>
      <c r="P101" s="38"/>
      <c r="Q101" s="38"/>
      <c r="R101" s="38"/>
      <c r="S101" s="38"/>
      <c r="T101" s="38"/>
      <c r="U101" s="38"/>
    </row>
    <row r="102" spans="1:21" hidden="1">
      <c r="A102" t="s">
        <v>6919</v>
      </c>
      <c r="B102" s="23" t="s">
        <v>8276</v>
      </c>
      <c r="C102" s="49" t="str">
        <f t="shared" si="4"/>
        <v>20170608</v>
      </c>
      <c r="D102" s="49" t="str">
        <f t="shared" si="5"/>
        <v>0050636434</v>
      </c>
      <c r="E102" t="s">
        <v>105</v>
      </c>
      <c r="F102" s="23" t="s">
        <v>6917</v>
      </c>
      <c r="G102">
        <v>3000</v>
      </c>
      <c r="H102" s="48" t="str">
        <f t="shared" si="6"/>
        <v>62252588999493823000</v>
      </c>
      <c r="I102" s="48"/>
      <c r="J102" s="48"/>
      <c r="K102" s="83"/>
      <c r="L102" s="38"/>
      <c r="M102" s="45"/>
      <c r="N102" s="38"/>
      <c r="O102" s="38"/>
      <c r="P102" s="38"/>
      <c r="Q102" s="38"/>
      <c r="R102" s="38"/>
      <c r="S102" s="38"/>
      <c r="T102" s="38"/>
      <c r="U102" s="38"/>
    </row>
    <row r="103" spans="1:21" hidden="1">
      <c r="A103" t="s">
        <v>6931</v>
      </c>
      <c r="B103" s="23" t="s">
        <v>8277</v>
      </c>
      <c r="C103" s="49" t="str">
        <f t="shared" si="4"/>
        <v>20170608</v>
      </c>
      <c r="D103" s="49" t="str">
        <f t="shared" si="5"/>
        <v>0050646902</v>
      </c>
      <c r="E103" t="s">
        <v>105</v>
      </c>
      <c r="F103" s="23" t="s">
        <v>6933</v>
      </c>
      <c r="G103">
        <v>1600</v>
      </c>
      <c r="H103" s="48" t="str">
        <f t="shared" si="6"/>
        <v>62289300010879260301600</v>
      </c>
      <c r="I103" s="48" t="e">
        <f>VLOOKUP(H103,网银退汇!C:D,2,FALSE)</f>
        <v>#N/A</v>
      </c>
      <c r="J103" s="48" t="e">
        <f t="shared" si="7"/>
        <v>#N/A</v>
      </c>
      <c r="K103" s="83" t="e">
        <f>VLOOKUP(H103,网银退汇!C:H,6,FALSE)</f>
        <v>#N/A</v>
      </c>
      <c r="L103" s="38"/>
      <c r="M103" s="45"/>
      <c r="N103" s="38"/>
      <c r="O103" s="38"/>
      <c r="P103" s="38"/>
      <c r="Q103" s="38"/>
      <c r="R103" s="38"/>
      <c r="S103" s="38"/>
      <c r="T103" s="38"/>
      <c r="U103" s="38"/>
    </row>
    <row r="104" spans="1:21" hidden="1">
      <c r="A104" t="s">
        <v>6939</v>
      </c>
      <c r="B104" s="23" t="s">
        <v>8278</v>
      </c>
      <c r="C104" s="49" t="str">
        <f t="shared" si="4"/>
        <v>20170608</v>
      </c>
      <c r="D104" s="49" t="str">
        <f t="shared" si="5"/>
        <v>0050647985</v>
      </c>
      <c r="E104" t="s">
        <v>105</v>
      </c>
      <c r="F104" s="23" t="s">
        <v>6941</v>
      </c>
      <c r="G104">
        <v>2990</v>
      </c>
      <c r="H104" s="48" t="str">
        <f t="shared" si="6"/>
        <v>62122625020275713092990</v>
      </c>
      <c r="I104" s="48" t="e">
        <f>VLOOKUP(H104,网银退汇!C:D,2,FALSE)</f>
        <v>#N/A</v>
      </c>
      <c r="J104" s="48" t="e">
        <f t="shared" si="7"/>
        <v>#N/A</v>
      </c>
      <c r="K104" s="83" t="e">
        <f>VLOOKUP(H104,网银退汇!C:H,6,FALSE)</f>
        <v>#N/A</v>
      </c>
      <c r="L104" s="38"/>
      <c r="M104" s="45"/>
      <c r="N104" s="38"/>
      <c r="O104" s="38"/>
      <c r="P104" s="38"/>
      <c r="Q104" s="38"/>
      <c r="R104" s="38"/>
      <c r="S104" s="38"/>
      <c r="T104" s="38"/>
      <c r="U104" s="38"/>
    </row>
    <row r="105" spans="1:21" hidden="1">
      <c r="A105" t="s">
        <v>6942</v>
      </c>
      <c r="B105" s="23" t="s">
        <v>8279</v>
      </c>
      <c r="C105" s="49" t="str">
        <f t="shared" si="4"/>
        <v>20170608</v>
      </c>
      <c r="D105" s="49" t="str">
        <f t="shared" si="5"/>
        <v>0050651042</v>
      </c>
      <c r="E105" t="s">
        <v>105</v>
      </c>
      <c r="F105" s="23" t="s">
        <v>45</v>
      </c>
      <c r="G105">
        <v>160</v>
      </c>
      <c r="H105" s="48" t="str">
        <f t="shared" si="6"/>
        <v>6228481921192561815160</v>
      </c>
      <c r="I105" s="48" t="e">
        <f>VLOOKUP(H105,网银退汇!C:D,2,FALSE)</f>
        <v>#N/A</v>
      </c>
      <c r="J105" s="48" t="e">
        <f t="shared" si="7"/>
        <v>#N/A</v>
      </c>
      <c r="K105" s="83" t="e">
        <f>VLOOKUP(H105,网银退汇!C:H,6,FALSE)</f>
        <v>#N/A</v>
      </c>
      <c r="L105" s="38"/>
      <c r="M105" s="45"/>
      <c r="N105" s="38"/>
      <c r="O105" s="38"/>
      <c r="P105" s="38"/>
      <c r="Q105" s="38"/>
      <c r="R105" s="38"/>
      <c r="S105" s="38"/>
      <c r="T105" s="38"/>
      <c r="U105" s="38"/>
    </row>
    <row r="106" spans="1:21" hidden="1">
      <c r="A106" t="s">
        <v>6944</v>
      </c>
      <c r="B106" s="23" t="s">
        <v>8280</v>
      </c>
      <c r="C106" s="49" t="str">
        <f t="shared" si="4"/>
        <v>20170608</v>
      </c>
      <c r="D106" s="49" t="str">
        <f t="shared" si="5"/>
        <v>0050651320</v>
      </c>
      <c r="E106" t="s">
        <v>105</v>
      </c>
      <c r="F106" s="23" t="s">
        <v>6946</v>
      </c>
      <c r="G106">
        <v>18</v>
      </c>
      <c r="H106" s="48" t="str">
        <f t="shared" si="6"/>
        <v>621700395000212696618</v>
      </c>
      <c r="I106" s="48" t="e">
        <f>VLOOKUP(H106,网银退汇!C:D,2,FALSE)</f>
        <v>#N/A</v>
      </c>
      <c r="J106" s="48" t="e">
        <f t="shared" si="7"/>
        <v>#N/A</v>
      </c>
      <c r="K106" s="83" t="e">
        <f>VLOOKUP(H106,网银退汇!C:H,6,FALSE)</f>
        <v>#N/A</v>
      </c>
      <c r="L106" s="38"/>
      <c r="M106" s="45"/>
      <c r="N106" s="38"/>
      <c r="O106" s="38"/>
      <c r="P106" s="38"/>
      <c r="Q106" s="38"/>
      <c r="R106" s="38"/>
      <c r="S106" s="38"/>
      <c r="T106" s="38"/>
      <c r="U106" s="38"/>
    </row>
    <row r="107" spans="1:21" hidden="1">
      <c r="A107" t="s">
        <v>6947</v>
      </c>
      <c r="B107" s="23" t="s">
        <v>8281</v>
      </c>
      <c r="C107" s="49" t="str">
        <f t="shared" si="4"/>
        <v>20170608</v>
      </c>
      <c r="D107" s="49" t="str">
        <f t="shared" si="5"/>
        <v>0050653298</v>
      </c>
      <c r="E107" t="s">
        <v>105</v>
      </c>
      <c r="F107" s="23" t="s">
        <v>6949</v>
      </c>
      <c r="G107">
        <v>849</v>
      </c>
      <c r="H107" s="48" t="str">
        <f t="shared" si="6"/>
        <v>6214663860079353849</v>
      </c>
      <c r="I107" s="48" t="e">
        <f>VLOOKUP(H107,网银退汇!C:D,2,FALSE)</f>
        <v>#N/A</v>
      </c>
      <c r="J107" s="48" t="e">
        <f t="shared" si="7"/>
        <v>#N/A</v>
      </c>
      <c r="K107" s="83" t="e">
        <f>VLOOKUP(H107,网银退汇!C:H,6,FALSE)</f>
        <v>#N/A</v>
      </c>
      <c r="L107" s="38"/>
      <c r="M107" s="45"/>
      <c r="N107" s="38"/>
      <c r="O107" s="38"/>
      <c r="P107" s="38"/>
      <c r="Q107" s="38"/>
      <c r="R107" s="38"/>
      <c r="S107" s="38"/>
      <c r="T107" s="38"/>
      <c r="U107" s="38"/>
    </row>
    <row r="108" spans="1:21" hidden="1">
      <c r="A108" t="s">
        <v>6950</v>
      </c>
      <c r="B108" s="23" t="s">
        <v>8282</v>
      </c>
      <c r="C108" s="49" t="str">
        <f t="shared" si="4"/>
        <v>20170608</v>
      </c>
      <c r="D108" s="49" t="str">
        <f t="shared" si="5"/>
        <v>0050654745</v>
      </c>
      <c r="E108" t="s">
        <v>105</v>
      </c>
      <c r="F108" s="23" t="s">
        <v>6952</v>
      </c>
      <c r="G108">
        <v>900</v>
      </c>
      <c r="H108" s="48" t="str">
        <f t="shared" si="6"/>
        <v>6229180007646401900</v>
      </c>
      <c r="I108" s="48" t="e">
        <f>VLOOKUP(H108,网银退汇!C:D,2,FALSE)</f>
        <v>#N/A</v>
      </c>
      <c r="J108" s="48" t="e">
        <f t="shared" si="7"/>
        <v>#N/A</v>
      </c>
      <c r="K108" s="83" t="e">
        <f>VLOOKUP(H108,网银退汇!C:H,6,FALSE)</f>
        <v>#N/A</v>
      </c>
      <c r="L108" s="38"/>
      <c r="M108" s="45"/>
      <c r="N108" s="38"/>
      <c r="O108" s="38"/>
      <c r="P108" s="38"/>
      <c r="Q108" s="38"/>
      <c r="R108" s="38"/>
      <c r="S108" s="38"/>
      <c r="T108" s="38"/>
      <c r="U108" s="38"/>
    </row>
    <row r="109" spans="1:21" hidden="1">
      <c r="A109" t="s">
        <v>6954</v>
      </c>
      <c r="B109" s="23" t="s">
        <v>8283</v>
      </c>
      <c r="C109" s="49" t="str">
        <f t="shared" si="4"/>
        <v>20170608</v>
      </c>
      <c r="D109" s="49" t="str">
        <f t="shared" si="5"/>
        <v>0050658729</v>
      </c>
      <c r="E109" t="s">
        <v>105</v>
      </c>
      <c r="F109" s="23" t="s">
        <v>6956</v>
      </c>
      <c r="G109">
        <v>900</v>
      </c>
      <c r="H109" s="48" t="str">
        <f t="shared" si="6"/>
        <v>6214623239000000580900</v>
      </c>
      <c r="I109" s="48" t="e">
        <f>VLOOKUP(H109,网银退汇!C:D,2,FALSE)</f>
        <v>#N/A</v>
      </c>
      <c r="J109" s="48" t="e">
        <f t="shared" si="7"/>
        <v>#N/A</v>
      </c>
      <c r="K109" s="83" t="e">
        <f>VLOOKUP(H109,网银退汇!C:H,6,FALSE)</f>
        <v>#N/A</v>
      </c>
      <c r="L109" s="38"/>
      <c r="M109" s="45"/>
      <c r="N109" s="38"/>
      <c r="O109" s="38"/>
      <c r="P109" s="38"/>
      <c r="Q109" s="38"/>
      <c r="R109" s="38"/>
      <c r="S109" s="38"/>
      <c r="T109" s="38"/>
      <c r="U109" s="38"/>
    </row>
    <row r="110" spans="1:21" hidden="1">
      <c r="A110" t="s">
        <v>6957</v>
      </c>
      <c r="B110" s="23" t="s">
        <v>8284</v>
      </c>
      <c r="C110" s="49" t="str">
        <f t="shared" si="4"/>
        <v>20170608</v>
      </c>
      <c r="D110" s="49" t="str">
        <f t="shared" si="5"/>
        <v>0050658788</v>
      </c>
      <c r="E110" t="s">
        <v>105</v>
      </c>
      <c r="F110" s="23" t="s">
        <v>6959</v>
      </c>
      <c r="G110">
        <v>315</v>
      </c>
      <c r="H110" s="48" t="str">
        <f t="shared" si="6"/>
        <v>6228480868128526670315</v>
      </c>
      <c r="I110" s="48" t="e">
        <f>VLOOKUP(H110,网银退汇!C:D,2,FALSE)</f>
        <v>#N/A</v>
      </c>
      <c r="J110" s="48" t="e">
        <f t="shared" si="7"/>
        <v>#N/A</v>
      </c>
      <c r="K110" s="83" t="e">
        <f>VLOOKUP(H110,网银退汇!C:H,6,FALSE)</f>
        <v>#N/A</v>
      </c>
      <c r="L110" s="38"/>
      <c r="M110" s="45"/>
      <c r="N110" s="38"/>
      <c r="O110" s="38"/>
      <c r="P110" s="38"/>
      <c r="Q110" s="38"/>
      <c r="R110" s="38"/>
      <c r="S110" s="38"/>
      <c r="T110" s="38"/>
      <c r="U110" s="38"/>
    </row>
    <row r="111" spans="1:21">
      <c r="A111" t="s">
        <v>6961</v>
      </c>
      <c r="B111" s="23" t="s">
        <v>8285</v>
      </c>
      <c r="C111" s="49" t="str">
        <f t="shared" si="4"/>
        <v>20170608</v>
      </c>
      <c r="D111" s="49" t="str">
        <f t="shared" si="5"/>
        <v>0050667078</v>
      </c>
      <c r="E111" t="s">
        <v>105</v>
      </c>
      <c r="F111" s="23" t="s">
        <v>4699</v>
      </c>
      <c r="G111">
        <v>550</v>
      </c>
      <c r="H111" s="48" t="str">
        <f t="shared" si="6"/>
        <v>6282889219008283550</v>
      </c>
      <c r="I111" s="48">
        <f>VLOOKUP(H111,网银退汇!C:D,2,FALSE)</f>
        <v>550</v>
      </c>
      <c r="J111" s="48">
        <f t="shared" si="7"/>
        <v>1</v>
      </c>
      <c r="K111" s="83">
        <f>VLOOKUP(H111,网银退汇!C:H,6,FALSE)</f>
        <v>42894.689444444448</v>
      </c>
      <c r="L111" s="38"/>
      <c r="M111" s="45"/>
      <c r="N111" s="38"/>
      <c r="O111" s="38"/>
      <c r="P111" s="38"/>
      <c r="Q111" s="38"/>
      <c r="R111" s="38"/>
      <c r="S111" s="38"/>
      <c r="T111" s="38"/>
      <c r="U111" s="38"/>
    </row>
    <row r="112" spans="1:21" hidden="1">
      <c r="A112" t="s">
        <v>6963</v>
      </c>
      <c r="B112" s="23" t="s">
        <v>8286</v>
      </c>
      <c r="C112" s="49" t="str">
        <f t="shared" si="4"/>
        <v>20170608</v>
      </c>
      <c r="D112" s="49" t="str">
        <f t="shared" si="5"/>
        <v>0050671066</v>
      </c>
      <c r="E112" t="s">
        <v>105</v>
      </c>
      <c r="F112" s="23" t="s">
        <v>4699</v>
      </c>
      <c r="G112">
        <v>5000</v>
      </c>
      <c r="H112" s="48" t="str">
        <f t="shared" si="6"/>
        <v>62828892190082835000</v>
      </c>
      <c r="I112" s="48" t="e">
        <f>VLOOKUP(H112,网银退汇!C:D,2,FALSE)</f>
        <v>#N/A</v>
      </c>
      <c r="J112" s="48" t="e">
        <f t="shared" si="7"/>
        <v>#N/A</v>
      </c>
      <c r="K112" s="83" t="e">
        <f>VLOOKUP(H112,网银退汇!C:H,6,FALSE)</f>
        <v>#N/A</v>
      </c>
      <c r="L112" s="38"/>
      <c r="M112" s="45"/>
      <c r="N112" s="38"/>
      <c r="O112" s="38"/>
      <c r="P112" s="38"/>
      <c r="Q112" s="38"/>
      <c r="R112" s="38"/>
      <c r="S112" s="38"/>
      <c r="T112" s="38"/>
      <c r="U112" s="38"/>
    </row>
    <row r="113" spans="1:21" hidden="1">
      <c r="A113" t="s">
        <v>6965</v>
      </c>
      <c r="B113" s="23" t="s">
        <v>8287</v>
      </c>
      <c r="C113" s="49" t="str">
        <f t="shared" si="4"/>
        <v>20170608</v>
      </c>
      <c r="D113" s="49" t="str">
        <f t="shared" si="5"/>
        <v>0050674177</v>
      </c>
      <c r="E113" t="s">
        <v>105</v>
      </c>
      <c r="F113" s="23" t="s">
        <v>6967</v>
      </c>
      <c r="G113">
        <v>65</v>
      </c>
      <c r="H113" s="48" t="str">
        <f t="shared" si="6"/>
        <v>623091069901374793165</v>
      </c>
      <c r="I113" s="48" t="e">
        <f>VLOOKUP(H113,网银退汇!C:D,2,FALSE)</f>
        <v>#N/A</v>
      </c>
      <c r="J113" s="48" t="e">
        <f t="shared" si="7"/>
        <v>#N/A</v>
      </c>
      <c r="K113" s="83" t="e">
        <f>VLOOKUP(H113,网银退汇!C:H,6,FALSE)</f>
        <v>#N/A</v>
      </c>
      <c r="L113" s="38"/>
      <c r="M113" s="45"/>
      <c r="N113" s="38"/>
      <c r="O113" s="38"/>
      <c r="P113" s="38"/>
      <c r="Q113" s="38"/>
      <c r="R113" s="38"/>
      <c r="S113" s="38"/>
      <c r="T113" s="38"/>
      <c r="U113" s="38"/>
    </row>
    <row r="114" spans="1:21" hidden="1">
      <c r="A114" t="s">
        <v>6968</v>
      </c>
      <c r="B114" s="23" t="s">
        <v>8288</v>
      </c>
      <c r="C114" s="49" t="str">
        <f t="shared" si="4"/>
        <v>20170608</v>
      </c>
      <c r="D114" s="49" t="str">
        <f t="shared" si="5"/>
        <v>0050695654</v>
      </c>
      <c r="E114" t="s">
        <v>105</v>
      </c>
      <c r="F114" s="23" t="s">
        <v>4699</v>
      </c>
      <c r="G114">
        <v>750</v>
      </c>
      <c r="H114" s="48" t="str">
        <f t="shared" si="6"/>
        <v>6282889219008283750</v>
      </c>
      <c r="I114" s="48" t="e">
        <f>VLOOKUP(H114,网银退汇!C:D,2,FALSE)</f>
        <v>#N/A</v>
      </c>
      <c r="J114" s="48" t="e">
        <f t="shared" si="7"/>
        <v>#N/A</v>
      </c>
      <c r="K114" s="83" t="e">
        <f>VLOOKUP(H114,网银退汇!C:H,6,FALSE)</f>
        <v>#N/A</v>
      </c>
      <c r="L114" s="38"/>
      <c r="M114" s="45"/>
      <c r="N114" s="38"/>
      <c r="O114" s="38"/>
      <c r="P114" s="38"/>
      <c r="Q114" s="38"/>
      <c r="R114" s="38"/>
      <c r="S114" s="38"/>
      <c r="T114" s="38"/>
      <c r="U114" s="38"/>
    </row>
    <row r="115" spans="1:21" hidden="1">
      <c r="A115" t="s">
        <v>6970</v>
      </c>
      <c r="B115" s="23" t="s">
        <v>8289</v>
      </c>
      <c r="C115" s="49" t="str">
        <f t="shared" si="4"/>
        <v>20170608</v>
      </c>
      <c r="D115" s="49" t="str">
        <f t="shared" si="5"/>
        <v>0050703667</v>
      </c>
      <c r="E115" t="s">
        <v>105</v>
      </c>
      <c r="F115" s="23" t="s">
        <v>6972</v>
      </c>
      <c r="G115">
        <v>740</v>
      </c>
      <c r="H115" s="48" t="str">
        <f t="shared" si="6"/>
        <v>6222620590004224766740</v>
      </c>
      <c r="I115" s="48" t="e">
        <f>VLOOKUP(H115,网银退汇!C:D,2,FALSE)</f>
        <v>#N/A</v>
      </c>
      <c r="J115" s="48" t="e">
        <f t="shared" si="7"/>
        <v>#N/A</v>
      </c>
      <c r="K115" s="83" t="e">
        <f>VLOOKUP(H115,网银退汇!C:H,6,FALSE)</f>
        <v>#N/A</v>
      </c>
      <c r="L115" s="38"/>
      <c r="M115" s="45"/>
      <c r="N115" s="38"/>
      <c r="O115" s="38"/>
      <c r="P115" s="38"/>
      <c r="Q115" s="38"/>
      <c r="R115" s="38"/>
      <c r="S115" s="38"/>
      <c r="T115" s="38"/>
      <c r="U115" s="38"/>
    </row>
    <row r="116" spans="1:21" hidden="1">
      <c r="A116" t="s">
        <v>6973</v>
      </c>
      <c r="B116" s="23" t="s">
        <v>8290</v>
      </c>
      <c r="C116" s="49" t="str">
        <f t="shared" si="4"/>
        <v>20170608</v>
      </c>
      <c r="D116" s="49" t="str">
        <f t="shared" si="5"/>
        <v>0050711997</v>
      </c>
      <c r="E116" t="s">
        <v>105</v>
      </c>
      <c r="F116" s="23" t="s">
        <v>6975</v>
      </c>
      <c r="G116">
        <v>200</v>
      </c>
      <c r="H116" s="48" t="str">
        <f t="shared" si="6"/>
        <v>6212262502004595677200</v>
      </c>
      <c r="I116" s="48" t="e">
        <f>VLOOKUP(H116,网银退汇!C:D,2,FALSE)</f>
        <v>#N/A</v>
      </c>
      <c r="J116" s="48" t="e">
        <f t="shared" si="7"/>
        <v>#N/A</v>
      </c>
      <c r="K116" s="83" t="e">
        <f>VLOOKUP(H116,网银退汇!C:H,6,FALSE)</f>
        <v>#N/A</v>
      </c>
      <c r="L116" s="38"/>
      <c r="M116" s="45"/>
      <c r="N116" s="38"/>
      <c r="O116" s="38"/>
      <c r="P116" s="38"/>
      <c r="Q116" s="38"/>
      <c r="R116" s="38"/>
      <c r="S116" s="38"/>
      <c r="T116" s="38"/>
      <c r="U116" s="38"/>
    </row>
    <row r="117" spans="1:21" hidden="1">
      <c r="A117" t="s">
        <v>6976</v>
      </c>
      <c r="B117" s="23" t="s">
        <v>8291</v>
      </c>
      <c r="C117" s="49" t="str">
        <f t="shared" si="4"/>
        <v>20170608</v>
      </c>
      <c r="D117" s="49" t="str">
        <f t="shared" si="5"/>
        <v>0050712870</v>
      </c>
      <c r="E117" t="s">
        <v>105</v>
      </c>
      <c r="F117" s="23" t="s">
        <v>6978</v>
      </c>
      <c r="G117">
        <v>200</v>
      </c>
      <c r="H117" s="48" t="str">
        <f t="shared" si="6"/>
        <v>4033930015779508200</v>
      </c>
      <c r="I117" s="48" t="e">
        <f>VLOOKUP(H117,网银退汇!C:D,2,FALSE)</f>
        <v>#N/A</v>
      </c>
      <c r="J117" s="48" t="e">
        <f t="shared" si="7"/>
        <v>#N/A</v>
      </c>
      <c r="K117" s="83" t="e">
        <f>VLOOKUP(H117,网银退汇!C:H,6,FALSE)</f>
        <v>#N/A</v>
      </c>
      <c r="L117" s="38"/>
      <c r="M117" s="45"/>
      <c r="N117" s="38"/>
      <c r="O117" s="38"/>
      <c r="P117" s="38"/>
      <c r="Q117" s="38"/>
      <c r="R117" s="38"/>
      <c r="S117" s="38"/>
      <c r="T117" s="38"/>
      <c r="U117" s="38"/>
    </row>
    <row r="118" spans="1:21" hidden="1">
      <c r="A118" t="s">
        <v>6979</v>
      </c>
      <c r="B118" s="23" t="s">
        <v>8292</v>
      </c>
      <c r="C118" s="49" t="str">
        <f t="shared" si="4"/>
        <v>20170608</v>
      </c>
      <c r="D118" s="49" t="str">
        <f t="shared" si="5"/>
        <v>0050713342</v>
      </c>
      <c r="E118" t="s">
        <v>105</v>
      </c>
      <c r="F118" s="23" t="s">
        <v>6978</v>
      </c>
      <c r="G118">
        <v>16</v>
      </c>
      <c r="H118" s="48" t="str">
        <f t="shared" si="6"/>
        <v>403393001577950816</v>
      </c>
      <c r="I118" s="48" t="e">
        <f>VLOOKUP(H118,网银退汇!C:D,2,FALSE)</f>
        <v>#N/A</v>
      </c>
      <c r="J118" s="48" t="e">
        <f t="shared" si="7"/>
        <v>#N/A</v>
      </c>
      <c r="K118" s="83" t="e">
        <f>VLOOKUP(H118,网银退汇!C:H,6,FALSE)</f>
        <v>#N/A</v>
      </c>
      <c r="L118" s="38"/>
      <c r="M118" s="45"/>
      <c r="N118" s="38"/>
      <c r="O118" s="38"/>
      <c r="P118" s="38"/>
      <c r="Q118" s="38"/>
      <c r="R118" s="38"/>
      <c r="S118" s="38"/>
      <c r="T118" s="38"/>
      <c r="U118" s="38"/>
    </row>
    <row r="119" spans="1:21" hidden="1">
      <c r="A119" t="s">
        <v>6981</v>
      </c>
      <c r="B119" s="23" t="s">
        <v>8293</v>
      </c>
      <c r="C119" s="49" t="str">
        <f t="shared" si="4"/>
        <v>20170608</v>
      </c>
      <c r="D119" s="49" t="str">
        <f t="shared" si="5"/>
        <v>0050730678</v>
      </c>
      <c r="E119" t="s">
        <v>105</v>
      </c>
      <c r="F119" s="23" t="s">
        <v>6983</v>
      </c>
      <c r="G119">
        <v>500</v>
      </c>
      <c r="H119" s="48" t="str">
        <f t="shared" si="6"/>
        <v>6216912200864745500</v>
      </c>
      <c r="I119" s="48" t="e">
        <f>VLOOKUP(H119,网银退汇!C:D,2,FALSE)</f>
        <v>#N/A</v>
      </c>
      <c r="J119" s="48" t="e">
        <f t="shared" si="7"/>
        <v>#N/A</v>
      </c>
      <c r="K119" s="83" t="e">
        <f>VLOOKUP(H119,网银退汇!C:H,6,FALSE)</f>
        <v>#N/A</v>
      </c>
      <c r="L119" s="38"/>
      <c r="M119" s="45"/>
      <c r="N119" s="38"/>
      <c r="O119" s="38"/>
      <c r="P119" s="38"/>
      <c r="Q119" s="38"/>
      <c r="R119" s="38"/>
      <c r="S119" s="38"/>
      <c r="T119" s="38"/>
      <c r="U119" s="38"/>
    </row>
    <row r="120" spans="1:21" hidden="1">
      <c r="A120" t="s">
        <v>6989</v>
      </c>
      <c r="B120" s="23" t="s">
        <v>8294</v>
      </c>
      <c r="C120" s="49" t="str">
        <f t="shared" si="4"/>
        <v>20170608</v>
      </c>
      <c r="D120" s="49" t="str">
        <f t="shared" si="5"/>
        <v>0050739010</v>
      </c>
      <c r="E120" t="s">
        <v>105</v>
      </c>
      <c r="F120" s="23" t="s">
        <v>6991</v>
      </c>
      <c r="G120">
        <v>157</v>
      </c>
      <c r="H120" s="48" t="str">
        <f t="shared" si="6"/>
        <v>6282880044014091157</v>
      </c>
      <c r="I120" s="48" t="e">
        <f>VLOOKUP(H120,网银退汇!C:D,2,FALSE)</f>
        <v>#N/A</v>
      </c>
      <c r="J120" s="48" t="e">
        <f t="shared" si="7"/>
        <v>#N/A</v>
      </c>
      <c r="K120" s="83" t="e">
        <f>VLOOKUP(H120,网银退汇!C:H,6,FALSE)</f>
        <v>#N/A</v>
      </c>
      <c r="L120" s="38"/>
      <c r="M120" s="45"/>
      <c r="N120" s="38"/>
      <c r="O120" s="38"/>
      <c r="P120" s="38"/>
      <c r="Q120" s="38"/>
      <c r="R120" s="38"/>
      <c r="S120" s="38"/>
      <c r="T120" s="38"/>
      <c r="U120" s="38"/>
    </row>
    <row r="121" spans="1:21" hidden="1">
      <c r="A121" t="s">
        <v>6992</v>
      </c>
      <c r="B121" s="23" t="s">
        <v>8295</v>
      </c>
      <c r="C121" s="49" t="str">
        <f t="shared" si="4"/>
        <v>20170608</v>
      </c>
      <c r="D121" s="49" t="str">
        <f t="shared" si="5"/>
        <v>0050739678</v>
      </c>
      <c r="E121" t="s">
        <v>105</v>
      </c>
      <c r="F121" s="23" t="s">
        <v>6994</v>
      </c>
      <c r="G121">
        <v>3996</v>
      </c>
      <c r="H121" s="48" t="str">
        <f t="shared" si="6"/>
        <v>62216810021404703996</v>
      </c>
      <c r="I121" s="48" t="e">
        <f>VLOOKUP(H121,网银退汇!C:D,2,FALSE)</f>
        <v>#N/A</v>
      </c>
      <c r="J121" s="48" t="e">
        <f t="shared" si="7"/>
        <v>#N/A</v>
      </c>
      <c r="K121" s="83" t="e">
        <f>VLOOKUP(H121,网银退汇!C:H,6,FALSE)</f>
        <v>#N/A</v>
      </c>
      <c r="L121" s="38"/>
      <c r="M121" s="45"/>
      <c r="N121" s="38"/>
      <c r="O121" s="38"/>
      <c r="P121" s="38"/>
      <c r="Q121" s="38"/>
      <c r="R121" s="38"/>
      <c r="S121" s="38"/>
      <c r="T121" s="38"/>
      <c r="U121" s="38"/>
    </row>
    <row r="122" spans="1:21">
      <c r="A122" t="s">
        <v>6995</v>
      </c>
      <c r="B122" s="23" t="s">
        <v>8296</v>
      </c>
      <c r="C122" s="49" t="str">
        <f t="shared" si="4"/>
        <v>20170608</v>
      </c>
      <c r="D122" s="49" t="str">
        <f t="shared" si="5"/>
        <v>0050741050</v>
      </c>
      <c r="E122" t="s">
        <v>105</v>
      </c>
      <c r="F122" s="23" t="s">
        <v>6997</v>
      </c>
      <c r="G122">
        <v>1000</v>
      </c>
      <c r="H122" s="48" t="str">
        <f t="shared" si="6"/>
        <v>48959203319159901000</v>
      </c>
      <c r="I122" s="48">
        <f>VLOOKUP(H122,网银退汇!C:D,2,FALSE)</f>
        <v>1000</v>
      </c>
      <c r="J122" s="48">
        <f t="shared" si="7"/>
        <v>1</v>
      </c>
      <c r="K122" s="83">
        <f>VLOOKUP(H122,网银退汇!C:H,6,FALSE)</f>
        <v>42895.633611111109</v>
      </c>
      <c r="L122" s="38"/>
      <c r="M122" s="45"/>
      <c r="N122" s="38"/>
      <c r="O122" s="38"/>
      <c r="P122" s="38"/>
      <c r="Q122" s="38"/>
      <c r="R122" s="38"/>
      <c r="S122" s="38"/>
      <c r="T122" s="38"/>
      <c r="U122" s="38"/>
    </row>
    <row r="123" spans="1:21" hidden="1">
      <c r="A123" t="s">
        <v>6998</v>
      </c>
      <c r="B123" s="23" t="s">
        <v>8297</v>
      </c>
      <c r="C123" s="49" t="str">
        <f t="shared" si="4"/>
        <v>20170608</v>
      </c>
      <c r="D123" s="49" t="str">
        <f t="shared" si="5"/>
        <v>0050741487</v>
      </c>
      <c r="E123" t="s">
        <v>105</v>
      </c>
      <c r="F123" s="23" t="s">
        <v>7000</v>
      </c>
      <c r="G123">
        <v>200</v>
      </c>
      <c r="H123" s="48" t="str">
        <f t="shared" si="6"/>
        <v>6217233202008983475200</v>
      </c>
      <c r="I123" s="48" t="e">
        <f>VLOOKUP(H123,网银退汇!C:D,2,FALSE)</f>
        <v>#N/A</v>
      </c>
      <c r="J123" s="48" t="e">
        <f t="shared" si="7"/>
        <v>#N/A</v>
      </c>
      <c r="K123" s="83" t="e">
        <f>VLOOKUP(H123,网银退汇!C:H,6,FALSE)</f>
        <v>#N/A</v>
      </c>
      <c r="L123" s="38"/>
      <c r="M123" s="45"/>
      <c r="N123" s="38"/>
      <c r="O123" s="38"/>
      <c r="P123" s="38"/>
      <c r="Q123" s="38"/>
      <c r="R123" s="38"/>
      <c r="S123" s="38"/>
      <c r="T123" s="38"/>
      <c r="U123" s="38"/>
    </row>
    <row r="124" spans="1:21" hidden="1">
      <c r="A124" t="s">
        <v>7001</v>
      </c>
      <c r="B124" s="23" t="s">
        <v>8298</v>
      </c>
      <c r="C124" s="49" t="str">
        <f t="shared" si="4"/>
        <v>20170608</v>
      </c>
      <c r="D124" s="49" t="str">
        <f t="shared" si="5"/>
        <v>0050746465</v>
      </c>
      <c r="E124" t="s">
        <v>105</v>
      </c>
      <c r="F124" s="23" t="s">
        <v>7003</v>
      </c>
      <c r="G124">
        <v>50</v>
      </c>
      <c r="H124" s="48" t="str">
        <f t="shared" si="6"/>
        <v>625362424031008450</v>
      </c>
      <c r="I124" s="48" t="e">
        <f>VLOOKUP(H124,网银退汇!C:D,2,FALSE)</f>
        <v>#N/A</v>
      </c>
      <c r="J124" s="48" t="e">
        <f t="shared" si="7"/>
        <v>#N/A</v>
      </c>
      <c r="K124" s="83" t="e">
        <f>VLOOKUP(H124,网银退汇!C:H,6,FALSE)</f>
        <v>#N/A</v>
      </c>
      <c r="L124" s="38"/>
      <c r="M124" s="45"/>
      <c r="N124" s="38"/>
      <c r="O124" s="38"/>
      <c r="P124" s="38"/>
      <c r="Q124" s="38"/>
      <c r="R124" s="38"/>
      <c r="S124" s="38"/>
      <c r="T124" s="38"/>
      <c r="U124" s="38"/>
    </row>
    <row r="125" spans="1:21" hidden="1">
      <c r="A125" t="s">
        <v>7004</v>
      </c>
      <c r="B125" s="23" t="s">
        <v>8299</v>
      </c>
      <c r="C125" s="49" t="str">
        <f t="shared" si="4"/>
        <v>20170608</v>
      </c>
      <c r="D125" s="49" t="str">
        <f t="shared" si="5"/>
        <v>0050747150</v>
      </c>
      <c r="E125" t="s">
        <v>105</v>
      </c>
      <c r="F125" s="23" t="s">
        <v>7003</v>
      </c>
      <c r="G125">
        <v>42</v>
      </c>
      <c r="H125" s="48" t="str">
        <f t="shared" si="6"/>
        <v>625362424031008442</v>
      </c>
      <c r="I125" s="48" t="e">
        <f>VLOOKUP(H125,网银退汇!C:D,2,FALSE)</f>
        <v>#N/A</v>
      </c>
      <c r="J125" s="48" t="e">
        <f t="shared" si="7"/>
        <v>#N/A</v>
      </c>
      <c r="K125" s="83" t="e">
        <f>VLOOKUP(H125,网银退汇!C:H,6,FALSE)</f>
        <v>#N/A</v>
      </c>
      <c r="L125" s="38"/>
      <c r="M125" s="45"/>
      <c r="N125" s="38"/>
      <c r="O125" s="38"/>
      <c r="P125" s="38"/>
      <c r="Q125" s="38"/>
      <c r="R125" s="38"/>
      <c r="S125" s="38"/>
      <c r="T125" s="38"/>
      <c r="U125" s="38"/>
    </row>
    <row r="126" spans="1:21" hidden="1">
      <c r="A126" t="s">
        <v>7006</v>
      </c>
      <c r="B126" s="23" t="s">
        <v>8300</v>
      </c>
      <c r="C126" s="49" t="str">
        <f t="shared" si="4"/>
        <v>20170609</v>
      </c>
      <c r="D126" s="49" t="str">
        <f t="shared" si="5"/>
        <v>0050759365</v>
      </c>
      <c r="E126" t="s">
        <v>105</v>
      </c>
      <c r="F126" s="23" t="s">
        <v>7008</v>
      </c>
      <c r="G126">
        <v>1337</v>
      </c>
      <c r="H126" s="48" t="str">
        <f t="shared" si="6"/>
        <v>62226205900025960331337</v>
      </c>
      <c r="I126" s="48" t="e">
        <f>VLOOKUP(H126,网银退汇!C:D,2,FALSE)</f>
        <v>#N/A</v>
      </c>
      <c r="J126" s="48" t="e">
        <f t="shared" si="7"/>
        <v>#N/A</v>
      </c>
      <c r="K126" s="83" t="e">
        <f>VLOOKUP(H126,网银退汇!C:H,6,FALSE)</f>
        <v>#N/A</v>
      </c>
      <c r="L126" s="38"/>
      <c r="M126" s="45"/>
      <c r="N126" s="38"/>
      <c r="O126" s="38"/>
      <c r="P126" s="38"/>
      <c r="Q126" s="38"/>
      <c r="R126" s="38"/>
      <c r="S126" s="38"/>
      <c r="T126" s="38"/>
      <c r="U126" s="38"/>
    </row>
    <row r="127" spans="1:21">
      <c r="A127" t="s">
        <v>7022</v>
      </c>
      <c r="B127" s="23" t="s">
        <v>8301</v>
      </c>
      <c r="C127" s="49" t="str">
        <f t="shared" si="4"/>
        <v>20170609</v>
      </c>
      <c r="D127" s="49" t="str">
        <f t="shared" si="5"/>
        <v>0050765288</v>
      </c>
      <c r="E127" t="s">
        <v>105</v>
      </c>
      <c r="F127" s="23" t="s">
        <v>7024</v>
      </c>
      <c r="G127">
        <v>1994</v>
      </c>
      <c r="H127" s="48" t="str">
        <f t="shared" si="6"/>
        <v>40411700552603541994</v>
      </c>
      <c r="I127" s="48">
        <f>VLOOKUP(H127,网银退汇!C:D,2,FALSE)</f>
        <v>1994</v>
      </c>
      <c r="J127" s="48">
        <f t="shared" si="7"/>
        <v>1</v>
      </c>
      <c r="K127" s="83">
        <f>VLOOKUP(H127,网银退汇!C:H,6,FALSE)</f>
        <v>42895.660879629628</v>
      </c>
      <c r="L127" s="38"/>
      <c r="M127" s="45"/>
      <c r="N127" s="38"/>
      <c r="O127" s="38"/>
      <c r="P127" s="38"/>
      <c r="Q127" s="38"/>
      <c r="R127" s="38"/>
      <c r="S127" s="38"/>
      <c r="T127" s="38"/>
      <c r="U127" s="38"/>
    </row>
    <row r="128" spans="1:21" hidden="1">
      <c r="A128" t="s">
        <v>7025</v>
      </c>
      <c r="B128" s="23" t="s">
        <v>8302</v>
      </c>
      <c r="C128" s="49" t="str">
        <f t="shared" si="4"/>
        <v>20170609</v>
      </c>
      <c r="D128" s="49" t="str">
        <f t="shared" si="5"/>
        <v>0050766084</v>
      </c>
      <c r="E128" t="s">
        <v>105</v>
      </c>
      <c r="F128" s="23" t="s">
        <v>7027</v>
      </c>
      <c r="G128">
        <v>200</v>
      </c>
      <c r="H128" s="48" t="str">
        <f t="shared" si="6"/>
        <v>6217007170000705705200</v>
      </c>
      <c r="I128" s="48" t="e">
        <f>VLOOKUP(H128,网银退汇!C:D,2,FALSE)</f>
        <v>#N/A</v>
      </c>
      <c r="J128" s="48" t="e">
        <f t="shared" si="7"/>
        <v>#N/A</v>
      </c>
      <c r="K128" s="83" t="e">
        <f>VLOOKUP(H128,网银退汇!C:H,6,FALSE)</f>
        <v>#N/A</v>
      </c>
      <c r="L128" s="38"/>
      <c r="M128" s="45"/>
      <c r="N128" s="38"/>
      <c r="O128" s="38"/>
      <c r="P128" s="38"/>
      <c r="Q128" s="38"/>
      <c r="R128" s="38"/>
      <c r="S128" s="38"/>
      <c r="T128" s="38"/>
      <c r="U128" s="38"/>
    </row>
    <row r="129" spans="1:21" hidden="1">
      <c r="A129" t="s">
        <v>7032</v>
      </c>
      <c r="B129" s="23" t="s">
        <v>8303</v>
      </c>
      <c r="C129" s="49" t="str">
        <f t="shared" si="4"/>
        <v>20170609</v>
      </c>
      <c r="D129" s="49" t="str">
        <f t="shared" si="5"/>
        <v>0050768987</v>
      </c>
      <c r="E129" t="s">
        <v>105</v>
      </c>
      <c r="F129" s="23" t="s">
        <v>7034</v>
      </c>
      <c r="G129">
        <v>118</v>
      </c>
      <c r="H129" s="48" t="str">
        <f t="shared" si="6"/>
        <v>6227003861100021737118</v>
      </c>
      <c r="I129" s="48" t="e">
        <f>VLOOKUP(H129,网银退汇!C:D,2,FALSE)</f>
        <v>#N/A</v>
      </c>
      <c r="J129" s="48" t="e">
        <f t="shared" si="7"/>
        <v>#N/A</v>
      </c>
      <c r="K129" s="83" t="e">
        <f>VLOOKUP(H129,网银退汇!C:H,6,FALSE)</f>
        <v>#N/A</v>
      </c>
      <c r="L129" s="38"/>
      <c r="M129" s="45"/>
      <c r="N129" s="38"/>
      <c r="O129" s="38"/>
      <c r="P129" s="38"/>
      <c r="Q129" s="38"/>
      <c r="R129" s="38"/>
      <c r="S129" s="38"/>
      <c r="T129" s="38"/>
      <c r="U129" s="38"/>
    </row>
    <row r="130" spans="1:21" hidden="1">
      <c r="A130" t="s">
        <v>7035</v>
      </c>
      <c r="B130" s="23" t="s">
        <v>8304</v>
      </c>
      <c r="C130" s="49" t="str">
        <f t="shared" si="4"/>
        <v>20170609</v>
      </c>
      <c r="D130" s="49" t="str">
        <f t="shared" si="5"/>
        <v>0050770163</v>
      </c>
      <c r="E130" t="s">
        <v>105</v>
      </c>
      <c r="F130" s="23" t="s">
        <v>89</v>
      </c>
      <c r="G130">
        <v>1000</v>
      </c>
      <c r="H130" s="48" t="str">
        <f t="shared" si="6"/>
        <v>45812324313801851000</v>
      </c>
      <c r="I130" s="48" t="e">
        <f>VLOOKUP(H130,网银退汇!C:D,2,FALSE)</f>
        <v>#N/A</v>
      </c>
      <c r="J130" s="48" t="e">
        <f t="shared" si="7"/>
        <v>#N/A</v>
      </c>
      <c r="K130" s="83" t="e">
        <f>VLOOKUP(H130,网银退汇!C:H,6,FALSE)</f>
        <v>#N/A</v>
      </c>
      <c r="L130" s="38"/>
      <c r="M130" s="45"/>
      <c r="N130" s="38"/>
      <c r="O130" s="38"/>
      <c r="P130" s="38"/>
      <c r="Q130" s="38"/>
      <c r="R130" s="38"/>
      <c r="S130" s="38"/>
      <c r="T130" s="38"/>
      <c r="U130" s="38"/>
    </row>
    <row r="131" spans="1:21" hidden="1">
      <c r="A131" t="s">
        <v>7042</v>
      </c>
      <c r="B131" s="23" t="s">
        <v>8305</v>
      </c>
      <c r="C131" s="49" t="str">
        <f t="shared" ref="C131:C194" si="8">LEFT(B131,8)</f>
        <v>20170609</v>
      </c>
      <c r="D131" s="49" t="str">
        <f t="shared" ref="D131:D194" si="9">RIGHT(B131,10)</f>
        <v>0050771813</v>
      </c>
      <c r="E131" t="s">
        <v>105</v>
      </c>
      <c r="F131" s="23" t="s">
        <v>7044</v>
      </c>
      <c r="G131">
        <v>3894</v>
      </c>
      <c r="H131" s="48" t="str">
        <f t="shared" ref="H131:H194" si="10">F131&amp;G131</f>
        <v>62284833485893432763894</v>
      </c>
      <c r="I131" s="48" t="e">
        <f>VLOOKUP(H131,网银退汇!C:D,2,FALSE)</f>
        <v>#N/A</v>
      </c>
      <c r="J131" s="48" t="e">
        <f t="shared" ref="J131:J194" si="11">IF(I131&gt;0,1,"")</f>
        <v>#N/A</v>
      </c>
      <c r="K131" s="83" t="e">
        <f>VLOOKUP(H131,网银退汇!C:H,6,FALSE)</f>
        <v>#N/A</v>
      </c>
      <c r="L131" s="38"/>
      <c r="M131" s="45"/>
      <c r="N131" s="38"/>
      <c r="O131" s="38"/>
      <c r="P131" s="38"/>
      <c r="Q131" s="38"/>
      <c r="R131" s="38"/>
      <c r="S131" s="38"/>
      <c r="T131" s="38"/>
      <c r="U131" s="38"/>
    </row>
    <row r="132" spans="1:21">
      <c r="A132" t="s">
        <v>7046</v>
      </c>
      <c r="B132" s="23" t="s">
        <v>8306</v>
      </c>
      <c r="C132" s="49" t="str">
        <f t="shared" si="8"/>
        <v>20170609</v>
      </c>
      <c r="D132" s="49" t="str">
        <f t="shared" si="9"/>
        <v>0050771952</v>
      </c>
      <c r="E132" t="s">
        <v>105</v>
      </c>
      <c r="F132" s="23" t="s">
        <v>90</v>
      </c>
      <c r="G132">
        <v>569</v>
      </c>
      <c r="H132" s="48" t="str">
        <f t="shared" si="10"/>
        <v>6225970052485646569</v>
      </c>
      <c r="I132" s="48">
        <f>VLOOKUP(H132,网银退汇!C:D,2,FALSE)</f>
        <v>569</v>
      </c>
      <c r="J132" s="48">
        <f t="shared" si="11"/>
        <v>1</v>
      </c>
      <c r="K132" s="83">
        <f>VLOOKUP(H132,网银退汇!C:H,6,FALSE)</f>
        <v>42895.661099537036</v>
      </c>
      <c r="L132" s="38"/>
      <c r="M132" s="45"/>
      <c r="N132" s="38"/>
      <c r="O132" s="38"/>
      <c r="P132" s="38"/>
      <c r="Q132" s="38"/>
      <c r="R132" s="38"/>
      <c r="S132" s="38"/>
      <c r="T132" s="38"/>
      <c r="U132" s="38"/>
    </row>
    <row r="133" spans="1:21" hidden="1">
      <c r="A133" t="s">
        <v>7048</v>
      </c>
      <c r="B133" s="23" t="s">
        <v>8307</v>
      </c>
      <c r="C133" s="49" t="str">
        <f t="shared" si="8"/>
        <v>20170609</v>
      </c>
      <c r="D133" s="49" t="str">
        <f t="shared" si="9"/>
        <v>0050773167</v>
      </c>
      <c r="E133" t="s">
        <v>105</v>
      </c>
      <c r="F133" s="23" t="s">
        <v>7050</v>
      </c>
      <c r="G133">
        <v>170</v>
      </c>
      <c r="H133" s="48" t="str">
        <f t="shared" si="10"/>
        <v>6222100318006472170</v>
      </c>
      <c r="I133" s="48" t="e">
        <f>VLOOKUP(H133,网银退汇!C:D,2,FALSE)</f>
        <v>#N/A</v>
      </c>
      <c r="J133" s="48" t="e">
        <f t="shared" si="11"/>
        <v>#N/A</v>
      </c>
      <c r="K133" s="83" t="e">
        <f>VLOOKUP(H133,网银退汇!C:H,6,FALSE)</f>
        <v>#N/A</v>
      </c>
      <c r="L133" s="38"/>
      <c r="M133" s="45"/>
      <c r="N133" s="38"/>
      <c r="O133" s="38"/>
      <c r="P133" s="38"/>
      <c r="Q133" s="38"/>
      <c r="R133" s="38"/>
      <c r="S133" s="38"/>
      <c r="T133" s="38"/>
      <c r="U133" s="38"/>
    </row>
    <row r="134" spans="1:21" hidden="1">
      <c r="A134" t="s">
        <v>7051</v>
      </c>
      <c r="B134" s="23" t="s">
        <v>8308</v>
      </c>
      <c r="C134" s="49" t="str">
        <f t="shared" si="8"/>
        <v>20170609</v>
      </c>
      <c r="D134" s="49" t="str">
        <f t="shared" si="9"/>
        <v>0050773349</v>
      </c>
      <c r="E134" t="s">
        <v>105</v>
      </c>
      <c r="F134" s="23" t="s">
        <v>7053</v>
      </c>
      <c r="G134">
        <v>96</v>
      </c>
      <c r="H134" s="48" t="str">
        <f t="shared" si="10"/>
        <v>622230008055072996</v>
      </c>
      <c r="I134" s="48" t="e">
        <f>VLOOKUP(H134,网银退汇!C:D,2,FALSE)</f>
        <v>#N/A</v>
      </c>
      <c r="J134" s="48" t="e">
        <f t="shared" si="11"/>
        <v>#N/A</v>
      </c>
      <c r="K134" s="83" t="e">
        <f>VLOOKUP(H134,网银退汇!C:H,6,FALSE)</f>
        <v>#N/A</v>
      </c>
      <c r="L134" s="38"/>
      <c r="M134" s="45"/>
      <c r="N134" s="38"/>
      <c r="O134" s="38"/>
      <c r="P134" s="38"/>
      <c r="Q134" s="38"/>
      <c r="R134" s="38"/>
      <c r="S134" s="38"/>
      <c r="T134" s="38"/>
      <c r="U134" s="38"/>
    </row>
    <row r="135" spans="1:21" hidden="1">
      <c r="A135" t="s">
        <v>7054</v>
      </c>
      <c r="B135" s="23" t="s">
        <v>8309</v>
      </c>
      <c r="C135" s="49" t="str">
        <f t="shared" si="8"/>
        <v>20170609</v>
      </c>
      <c r="D135" s="49" t="str">
        <f t="shared" si="9"/>
        <v>0050773977</v>
      </c>
      <c r="E135" t="s">
        <v>105</v>
      </c>
      <c r="F135" s="23" t="s">
        <v>7056</v>
      </c>
      <c r="G135">
        <v>370</v>
      </c>
      <c r="H135" s="48" t="str">
        <f t="shared" si="10"/>
        <v>6228483318169213470370</v>
      </c>
      <c r="I135" s="48" t="e">
        <f>VLOOKUP(H135,网银退汇!C:D,2,FALSE)</f>
        <v>#N/A</v>
      </c>
      <c r="J135" s="48" t="e">
        <f t="shared" si="11"/>
        <v>#N/A</v>
      </c>
      <c r="K135" s="83" t="e">
        <f>VLOOKUP(H135,网银退汇!C:H,6,FALSE)</f>
        <v>#N/A</v>
      </c>
      <c r="L135" s="38"/>
      <c r="M135" s="45"/>
      <c r="N135" s="38"/>
      <c r="O135" s="38"/>
      <c r="P135" s="38"/>
      <c r="Q135" s="38"/>
      <c r="R135" s="38"/>
      <c r="S135" s="38"/>
      <c r="T135" s="38"/>
      <c r="U135" s="38"/>
    </row>
    <row r="136" spans="1:21" hidden="1">
      <c r="A136" t="s">
        <v>7057</v>
      </c>
      <c r="B136" s="23" t="s">
        <v>8310</v>
      </c>
      <c r="C136" s="49" t="str">
        <f t="shared" si="8"/>
        <v>20170609</v>
      </c>
      <c r="D136" s="49" t="str">
        <f t="shared" si="9"/>
        <v>0050776592</v>
      </c>
      <c r="E136" t="s">
        <v>105</v>
      </c>
      <c r="F136" s="23" t="s">
        <v>7059</v>
      </c>
      <c r="G136">
        <v>994</v>
      </c>
      <c r="H136" s="48" t="str">
        <f t="shared" si="10"/>
        <v>6228481190593414210994</v>
      </c>
      <c r="I136" s="48" t="e">
        <f>VLOOKUP(H136,网银退汇!C:D,2,FALSE)</f>
        <v>#N/A</v>
      </c>
      <c r="J136" s="48" t="e">
        <f t="shared" si="11"/>
        <v>#N/A</v>
      </c>
      <c r="K136" s="83" t="e">
        <f>VLOOKUP(H136,网银退汇!C:H,6,FALSE)</f>
        <v>#N/A</v>
      </c>
      <c r="L136" s="38"/>
      <c r="M136" s="45"/>
      <c r="N136" s="38"/>
      <c r="O136" s="38"/>
      <c r="P136" s="38"/>
      <c r="Q136" s="38"/>
      <c r="R136" s="38"/>
      <c r="S136" s="38"/>
      <c r="T136" s="38"/>
      <c r="U136" s="38"/>
    </row>
    <row r="137" spans="1:21" hidden="1">
      <c r="A137" t="s">
        <v>7060</v>
      </c>
      <c r="B137" s="23" t="s">
        <v>8311</v>
      </c>
      <c r="C137" s="49" t="str">
        <f t="shared" si="8"/>
        <v>20170609</v>
      </c>
      <c r="D137" s="49" t="str">
        <f t="shared" si="9"/>
        <v>0050778955</v>
      </c>
      <c r="E137" t="s">
        <v>105</v>
      </c>
      <c r="F137" s="23" t="s">
        <v>7062</v>
      </c>
      <c r="G137">
        <v>708</v>
      </c>
      <c r="H137" s="48" t="str">
        <f t="shared" si="10"/>
        <v>6236683860004858119708</v>
      </c>
      <c r="I137" s="48" t="e">
        <f>VLOOKUP(H137,网银退汇!C:D,2,FALSE)</f>
        <v>#N/A</v>
      </c>
      <c r="J137" s="48" t="e">
        <f t="shared" si="11"/>
        <v>#N/A</v>
      </c>
      <c r="K137" s="83" t="e">
        <f>VLOOKUP(H137,网银退汇!C:H,6,FALSE)</f>
        <v>#N/A</v>
      </c>
      <c r="L137" s="38"/>
      <c r="M137" s="45"/>
      <c r="N137" s="38"/>
      <c r="O137" s="38"/>
      <c r="P137" s="38"/>
      <c r="Q137" s="38"/>
      <c r="R137" s="38"/>
      <c r="S137" s="38"/>
      <c r="T137" s="38"/>
      <c r="U137" s="38"/>
    </row>
    <row r="138" spans="1:21" hidden="1">
      <c r="A138" t="s">
        <v>7063</v>
      </c>
      <c r="B138" s="23" t="s">
        <v>8312</v>
      </c>
      <c r="C138" s="49" t="str">
        <f t="shared" si="8"/>
        <v>20170609</v>
      </c>
      <c r="D138" s="49" t="str">
        <f t="shared" si="9"/>
        <v>0050780741</v>
      </c>
      <c r="E138" t="s">
        <v>105</v>
      </c>
      <c r="F138" s="23" t="s">
        <v>7065</v>
      </c>
      <c r="G138">
        <v>600</v>
      </c>
      <c r="H138" s="48" t="str">
        <f t="shared" si="10"/>
        <v>6283660054474842600</v>
      </c>
      <c r="I138" s="48" t="e">
        <f>VLOOKUP(H138,网银退汇!C:D,2,FALSE)</f>
        <v>#N/A</v>
      </c>
      <c r="J138" s="48" t="e">
        <f t="shared" si="11"/>
        <v>#N/A</v>
      </c>
      <c r="K138" s="83" t="e">
        <f>VLOOKUP(H138,网银退汇!C:H,6,FALSE)</f>
        <v>#N/A</v>
      </c>
      <c r="L138" s="38"/>
      <c r="M138" s="45"/>
      <c r="N138" s="38"/>
      <c r="O138" s="38"/>
      <c r="P138" s="38"/>
      <c r="Q138" s="38"/>
      <c r="R138" s="38"/>
      <c r="S138" s="38"/>
      <c r="T138" s="38"/>
      <c r="U138" s="38"/>
    </row>
    <row r="139" spans="1:21" hidden="1">
      <c r="A139" t="s">
        <v>7068</v>
      </c>
      <c r="B139" s="23" t="s">
        <v>8313</v>
      </c>
      <c r="C139" s="49" t="str">
        <f t="shared" si="8"/>
        <v>20170609</v>
      </c>
      <c r="D139" s="49" t="str">
        <f t="shared" si="9"/>
        <v>0050780913</v>
      </c>
      <c r="E139" t="s">
        <v>105</v>
      </c>
      <c r="F139" s="23" t="s">
        <v>7070</v>
      </c>
      <c r="G139">
        <v>499</v>
      </c>
      <c r="H139" s="48" t="str">
        <f t="shared" si="10"/>
        <v>6228480332047931610499</v>
      </c>
      <c r="I139" s="48" t="e">
        <f>VLOOKUP(H139,网银退汇!C:D,2,FALSE)</f>
        <v>#N/A</v>
      </c>
      <c r="J139" s="48" t="e">
        <f t="shared" si="11"/>
        <v>#N/A</v>
      </c>
      <c r="K139" s="83" t="e">
        <f>VLOOKUP(H139,网银退汇!C:H,6,FALSE)</f>
        <v>#N/A</v>
      </c>
      <c r="L139" s="38"/>
      <c r="M139" s="45"/>
      <c r="N139" s="38"/>
      <c r="O139" s="38"/>
      <c r="P139" s="38"/>
      <c r="Q139" s="38"/>
      <c r="R139" s="38"/>
      <c r="S139" s="38"/>
      <c r="T139" s="38"/>
      <c r="U139" s="38"/>
    </row>
    <row r="140" spans="1:21" hidden="1">
      <c r="A140" t="s">
        <v>7073</v>
      </c>
      <c r="B140" s="23" t="s">
        <v>8314</v>
      </c>
      <c r="C140" s="49" t="str">
        <f t="shared" si="8"/>
        <v>20170609</v>
      </c>
      <c r="D140" s="49" t="str">
        <f t="shared" si="9"/>
        <v>0050782567</v>
      </c>
      <c r="E140" t="s">
        <v>105</v>
      </c>
      <c r="F140" s="23" t="s">
        <v>7075</v>
      </c>
      <c r="G140">
        <v>3000</v>
      </c>
      <c r="H140" s="48" t="str">
        <f t="shared" si="10"/>
        <v>62284819211903613173000</v>
      </c>
      <c r="I140" s="48" t="e">
        <f>VLOOKUP(H140,网银退汇!C:D,2,FALSE)</f>
        <v>#N/A</v>
      </c>
      <c r="J140" s="48" t="e">
        <f t="shared" si="11"/>
        <v>#N/A</v>
      </c>
      <c r="K140" s="83" t="e">
        <f>VLOOKUP(H140,网银退汇!C:H,6,FALSE)</f>
        <v>#N/A</v>
      </c>
      <c r="L140" s="38"/>
      <c r="M140" s="45"/>
      <c r="N140" s="38"/>
      <c r="O140" s="38"/>
      <c r="P140" s="38"/>
      <c r="Q140" s="38"/>
      <c r="R140" s="38"/>
      <c r="S140" s="38"/>
      <c r="T140" s="38"/>
      <c r="U140" s="38"/>
    </row>
    <row r="141" spans="1:21">
      <c r="A141" t="s">
        <v>7077</v>
      </c>
      <c r="B141" s="23" t="s">
        <v>8315</v>
      </c>
      <c r="C141" s="49" t="str">
        <f t="shared" si="8"/>
        <v>20170609</v>
      </c>
      <c r="D141" s="49" t="str">
        <f t="shared" si="9"/>
        <v>0050782616</v>
      </c>
      <c r="E141" t="s">
        <v>105</v>
      </c>
      <c r="F141" s="23" t="s">
        <v>7079</v>
      </c>
      <c r="G141">
        <v>2709</v>
      </c>
      <c r="H141" s="48" t="str">
        <f t="shared" si="10"/>
        <v>62177900010022526052709</v>
      </c>
      <c r="I141" s="48">
        <f>VLOOKUP(H141,网银退汇!C:D,2,FALSE)</f>
        <v>2709</v>
      </c>
      <c r="J141" s="48">
        <f t="shared" si="11"/>
        <v>1</v>
      </c>
      <c r="K141" s="83">
        <f>VLOOKUP(H141,网银退汇!C:H,6,FALSE)</f>
        <v>42895.661319444444</v>
      </c>
      <c r="L141" s="38"/>
      <c r="M141" s="45"/>
      <c r="N141" s="38"/>
      <c r="O141" s="38"/>
      <c r="P141" s="38"/>
      <c r="Q141" s="38"/>
      <c r="R141" s="38"/>
      <c r="S141" s="38"/>
      <c r="T141" s="38"/>
      <c r="U141" s="38"/>
    </row>
    <row r="142" spans="1:21" hidden="1">
      <c r="A142" t="s">
        <v>7080</v>
      </c>
      <c r="B142" s="23" t="s">
        <v>8316</v>
      </c>
      <c r="C142" s="49" t="str">
        <f t="shared" si="8"/>
        <v>20170609</v>
      </c>
      <c r="D142" s="49" t="str">
        <f t="shared" si="9"/>
        <v>0050782662</v>
      </c>
      <c r="E142" t="s">
        <v>105</v>
      </c>
      <c r="F142" s="23" t="s">
        <v>7079</v>
      </c>
      <c r="G142">
        <v>1615</v>
      </c>
      <c r="H142" s="48" t="str">
        <f t="shared" si="10"/>
        <v>62177900010022526051615</v>
      </c>
      <c r="I142" s="48" t="e">
        <f>VLOOKUP(H142,网银退汇!C:D,2,FALSE)</f>
        <v>#N/A</v>
      </c>
      <c r="J142" s="48" t="e">
        <f t="shared" si="11"/>
        <v>#N/A</v>
      </c>
      <c r="K142" s="83" t="e">
        <f>VLOOKUP(H142,网银退汇!C:H,6,FALSE)</f>
        <v>#N/A</v>
      </c>
      <c r="L142" s="38"/>
      <c r="M142" s="45"/>
      <c r="N142" s="38"/>
      <c r="O142" s="38"/>
      <c r="P142" s="38"/>
      <c r="Q142" s="38"/>
      <c r="R142" s="38"/>
      <c r="S142" s="38"/>
      <c r="T142" s="38"/>
      <c r="U142" s="38"/>
    </row>
    <row r="143" spans="1:21" hidden="1">
      <c r="A143" t="s">
        <v>7082</v>
      </c>
      <c r="B143" s="23" t="s">
        <v>8317</v>
      </c>
      <c r="C143" s="49" t="str">
        <f t="shared" si="8"/>
        <v>20170609</v>
      </c>
      <c r="D143" s="49" t="str">
        <f t="shared" si="9"/>
        <v>0050783441</v>
      </c>
      <c r="E143" t="s">
        <v>105</v>
      </c>
      <c r="F143" s="23" t="s">
        <v>7084</v>
      </c>
      <c r="G143">
        <v>274</v>
      </c>
      <c r="H143" s="48" t="str">
        <f t="shared" si="10"/>
        <v>6212262406005213621274</v>
      </c>
      <c r="I143" s="48" t="e">
        <f>VLOOKUP(H143,网银退汇!C:D,2,FALSE)</f>
        <v>#N/A</v>
      </c>
      <c r="J143" s="48" t="e">
        <f t="shared" si="11"/>
        <v>#N/A</v>
      </c>
      <c r="K143" s="83" t="e">
        <f>VLOOKUP(H143,网银退汇!C:H,6,FALSE)</f>
        <v>#N/A</v>
      </c>
      <c r="L143" s="38"/>
      <c r="M143" s="45"/>
      <c r="N143" s="38"/>
      <c r="O143" s="38"/>
      <c r="P143" s="38"/>
      <c r="Q143" s="38"/>
      <c r="R143" s="38"/>
      <c r="S143" s="38"/>
      <c r="T143" s="38"/>
      <c r="U143" s="38"/>
    </row>
    <row r="144" spans="1:21" hidden="1">
      <c r="A144" t="s">
        <v>7085</v>
      </c>
      <c r="B144" s="23" t="s">
        <v>8318</v>
      </c>
      <c r="C144" s="49" t="str">
        <f t="shared" si="8"/>
        <v>20170609</v>
      </c>
      <c r="D144" s="49" t="str">
        <f t="shared" si="9"/>
        <v>0050791791</v>
      </c>
      <c r="E144" t="s">
        <v>105</v>
      </c>
      <c r="F144" s="23" t="s">
        <v>7087</v>
      </c>
      <c r="G144">
        <v>500</v>
      </c>
      <c r="H144" s="48" t="str">
        <f t="shared" si="10"/>
        <v>6227003860150138979500</v>
      </c>
      <c r="I144" s="48" t="e">
        <f>VLOOKUP(H144,网银退汇!C:D,2,FALSE)</f>
        <v>#N/A</v>
      </c>
      <c r="J144" s="48" t="e">
        <f t="shared" si="11"/>
        <v>#N/A</v>
      </c>
      <c r="K144" s="83" t="e">
        <f>VLOOKUP(H144,网银退汇!C:H,6,FALSE)</f>
        <v>#N/A</v>
      </c>
      <c r="L144" s="38"/>
      <c r="M144" s="45"/>
      <c r="N144" s="38"/>
      <c r="O144" s="38"/>
      <c r="P144" s="38"/>
      <c r="Q144" s="38"/>
      <c r="R144" s="38"/>
      <c r="S144" s="38"/>
      <c r="T144" s="38"/>
      <c r="U144" s="38"/>
    </row>
    <row r="145" spans="1:21" hidden="1">
      <c r="A145" t="s">
        <v>7088</v>
      </c>
      <c r="B145" s="23" t="s">
        <v>8319</v>
      </c>
      <c r="C145" s="49" t="str">
        <f t="shared" si="8"/>
        <v>20170609</v>
      </c>
      <c r="D145" s="49" t="str">
        <f t="shared" si="9"/>
        <v>0050795216</v>
      </c>
      <c r="E145" t="s">
        <v>105</v>
      </c>
      <c r="F145" s="23" t="s">
        <v>7090</v>
      </c>
      <c r="G145">
        <v>35</v>
      </c>
      <c r="H145" s="48" t="str">
        <f t="shared" si="10"/>
        <v>621226250400147319735</v>
      </c>
      <c r="I145" s="48" t="e">
        <f>VLOOKUP(H145,网银退汇!C:D,2,FALSE)</f>
        <v>#N/A</v>
      </c>
      <c r="J145" s="48" t="e">
        <f t="shared" si="11"/>
        <v>#N/A</v>
      </c>
      <c r="K145" s="83" t="e">
        <f>VLOOKUP(H145,网银退汇!C:H,6,FALSE)</f>
        <v>#N/A</v>
      </c>
      <c r="L145" s="38"/>
      <c r="M145" s="45"/>
      <c r="N145" s="38"/>
      <c r="O145" s="38"/>
      <c r="P145" s="38"/>
      <c r="Q145" s="38"/>
      <c r="R145" s="38"/>
      <c r="S145" s="38"/>
      <c r="T145" s="38"/>
      <c r="U145" s="38"/>
    </row>
    <row r="146" spans="1:21" hidden="1">
      <c r="A146" t="s">
        <v>7091</v>
      </c>
      <c r="B146" s="23" t="s">
        <v>8320</v>
      </c>
      <c r="C146" s="49" t="str">
        <f t="shared" si="8"/>
        <v>20170609</v>
      </c>
      <c r="D146" s="49" t="str">
        <f t="shared" si="9"/>
        <v>0050798285</v>
      </c>
      <c r="E146" t="s">
        <v>105</v>
      </c>
      <c r="F146" s="23" t="s">
        <v>7093</v>
      </c>
      <c r="G146">
        <v>200</v>
      </c>
      <c r="H146" s="48" t="str">
        <f t="shared" si="10"/>
        <v>6217004320000672537200</v>
      </c>
      <c r="I146" s="48" t="e">
        <f>VLOOKUP(H146,网银退汇!C:D,2,FALSE)</f>
        <v>#N/A</v>
      </c>
      <c r="J146" s="48" t="e">
        <f t="shared" si="11"/>
        <v>#N/A</v>
      </c>
      <c r="K146" s="83" t="e">
        <f>VLOOKUP(H146,网银退汇!C:H,6,FALSE)</f>
        <v>#N/A</v>
      </c>
      <c r="L146" s="38"/>
      <c r="M146" s="45"/>
      <c r="N146" s="38"/>
      <c r="O146" s="38"/>
      <c r="P146" s="38"/>
      <c r="Q146" s="38"/>
      <c r="R146" s="38"/>
      <c r="S146" s="38"/>
      <c r="T146" s="38"/>
      <c r="U146" s="38"/>
    </row>
    <row r="147" spans="1:21" hidden="1">
      <c r="A147" t="s">
        <v>7094</v>
      </c>
      <c r="B147" s="23" t="s">
        <v>8321</v>
      </c>
      <c r="C147" s="49" t="str">
        <f t="shared" si="8"/>
        <v>20170609</v>
      </c>
      <c r="D147" s="49" t="str">
        <f t="shared" si="9"/>
        <v>0050811778</v>
      </c>
      <c r="E147" t="s">
        <v>105</v>
      </c>
      <c r="F147" s="23" t="s">
        <v>7096</v>
      </c>
      <c r="G147">
        <v>750</v>
      </c>
      <c r="H147" s="48" t="str">
        <f t="shared" si="10"/>
        <v>6217731900454741750</v>
      </c>
      <c r="I147" s="48" t="e">
        <f>VLOOKUP(H147,网银退汇!C:D,2,FALSE)</f>
        <v>#N/A</v>
      </c>
      <c r="J147" s="48" t="e">
        <f t="shared" si="11"/>
        <v>#N/A</v>
      </c>
      <c r="K147" s="83" t="e">
        <f>VLOOKUP(H147,网银退汇!C:H,6,FALSE)</f>
        <v>#N/A</v>
      </c>
      <c r="L147" s="38"/>
      <c r="M147" s="45"/>
      <c r="N147" s="38"/>
      <c r="O147" s="38"/>
      <c r="P147" s="38"/>
      <c r="Q147" s="38"/>
      <c r="R147" s="38"/>
      <c r="S147" s="38"/>
      <c r="T147" s="38"/>
      <c r="U147" s="38"/>
    </row>
    <row r="148" spans="1:21" hidden="1">
      <c r="A148" t="s">
        <v>7102</v>
      </c>
      <c r="B148" s="23" t="s">
        <v>8322</v>
      </c>
      <c r="C148" s="49" t="str">
        <f t="shared" si="8"/>
        <v>20170609</v>
      </c>
      <c r="D148" s="49" t="str">
        <f t="shared" si="9"/>
        <v>0050817728</v>
      </c>
      <c r="E148" t="s">
        <v>105</v>
      </c>
      <c r="F148" s="23" t="s">
        <v>7104</v>
      </c>
      <c r="G148">
        <v>1800</v>
      </c>
      <c r="H148" s="48" t="str">
        <f t="shared" si="10"/>
        <v>62122625020187727671800</v>
      </c>
      <c r="I148" s="48" t="e">
        <f>VLOOKUP(H148,网银退汇!C:D,2,FALSE)</f>
        <v>#N/A</v>
      </c>
      <c r="J148" s="48" t="e">
        <f t="shared" si="11"/>
        <v>#N/A</v>
      </c>
      <c r="K148" s="83" t="e">
        <f>VLOOKUP(H148,网银退汇!C:H,6,FALSE)</f>
        <v>#N/A</v>
      </c>
      <c r="L148" s="38"/>
      <c r="M148" s="45"/>
      <c r="N148" s="38"/>
      <c r="O148" s="38"/>
      <c r="P148" s="38"/>
      <c r="Q148" s="38"/>
      <c r="R148" s="38"/>
      <c r="S148" s="38"/>
      <c r="T148" s="38"/>
      <c r="U148" s="38"/>
    </row>
    <row r="149" spans="1:21" hidden="1">
      <c r="A149" t="s">
        <v>7105</v>
      </c>
      <c r="B149" s="23" t="s">
        <v>8323</v>
      </c>
      <c r="C149" s="49" t="str">
        <f t="shared" si="8"/>
        <v>20170609</v>
      </c>
      <c r="D149" s="49" t="str">
        <f t="shared" si="9"/>
        <v>0050823321</v>
      </c>
      <c r="E149" t="s">
        <v>105</v>
      </c>
      <c r="F149" s="23" t="s">
        <v>7107</v>
      </c>
      <c r="G149">
        <v>679</v>
      </c>
      <c r="H149" s="48" t="str">
        <f t="shared" si="10"/>
        <v>6222082502005730155679</v>
      </c>
      <c r="I149" s="48" t="e">
        <f>VLOOKUP(H149,网银退汇!C:D,2,FALSE)</f>
        <v>#N/A</v>
      </c>
      <c r="J149" s="48" t="e">
        <f t="shared" si="11"/>
        <v>#N/A</v>
      </c>
      <c r="K149" s="83" t="e">
        <f>VLOOKUP(H149,网银退汇!C:H,6,FALSE)</f>
        <v>#N/A</v>
      </c>
      <c r="L149" s="38"/>
      <c r="M149" s="45"/>
      <c r="N149" s="38"/>
      <c r="O149" s="38"/>
      <c r="P149" s="38"/>
      <c r="Q149" s="38"/>
      <c r="R149" s="38"/>
      <c r="S149" s="38"/>
      <c r="T149" s="38"/>
      <c r="U149" s="38"/>
    </row>
    <row r="150" spans="1:21">
      <c r="A150" t="s">
        <v>7109</v>
      </c>
      <c r="B150" s="23" t="s">
        <v>8324</v>
      </c>
      <c r="C150" s="49" t="str">
        <f t="shared" si="8"/>
        <v>20170609</v>
      </c>
      <c r="D150" s="49" t="str">
        <f t="shared" si="9"/>
        <v>0050824256</v>
      </c>
      <c r="E150" t="s">
        <v>105</v>
      </c>
      <c r="F150" s="23" t="s">
        <v>7111</v>
      </c>
      <c r="G150">
        <v>200</v>
      </c>
      <c r="H150" s="48" t="str">
        <f t="shared" si="10"/>
        <v>6217902700004396261200</v>
      </c>
      <c r="I150" s="48">
        <f>VLOOKUP(H150,网银退汇!C:D,2,FALSE)</f>
        <v>200</v>
      </c>
      <c r="J150" s="48">
        <f t="shared" si="11"/>
        <v>1</v>
      </c>
      <c r="K150" s="83">
        <f>VLOOKUP(H150,网银退汇!C:H,6,FALSE)</f>
        <v>42898.715254629627</v>
      </c>
      <c r="L150" s="38"/>
      <c r="M150" s="45"/>
      <c r="N150" s="38"/>
      <c r="O150" s="38"/>
      <c r="P150" s="38"/>
      <c r="Q150" s="38"/>
      <c r="R150" s="38"/>
      <c r="S150" s="38"/>
      <c r="T150" s="38"/>
      <c r="U150" s="38"/>
    </row>
    <row r="151" spans="1:21" hidden="1">
      <c r="A151" t="s">
        <v>7112</v>
      </c>
      <c r="B151" s="23" t="s">
        <v>8325</v>
      </c>
      <c r="C151" s="49" t="str">
        <f t="shared" si="8"/>
        <v>20170609</v>
      </c>
      <c r="D151" s="49" t="str">
        <f t="shared" si="9"/>
        <v>0050825412</v>
      </c>
      <c r="E151" t="s">
        <v>105</v>
      </c>
      <c r="F151" s="23" t="s">
        <v>7114</v>
      </c>
      <c r="G151">
        <v>100</v>
      </c>
      <c r="H151" s="48" t="str">
        <f t="shared" si="10"/>
        <v>6258600005264869100</v>
      </c>
      <c r="I151" s="48" t="e">
        <f>VLOOKUP(H151,网银退汇!C:D,2,FALSE)</f>
        <v>#N/A</v>
      </c>
      <c r="J151" s="48" t="e">
        <f t="shared" si="11"/>
        <v>#N/A</v>
      </c>
      <c r="K151" s="83" t="e">
        <f>VLOOKUP(H151,网银退汇!C:H,6,FALSE)</f>
        <v>#N/A</v>
      </c>
      <c r="L151" s="38"/>
      <c r="M151" s="45"/>
      <c r="N151" s="38"/>
      <c r="O151" s="38"/>
      <c r="P151" s="38"/>
      <c r="Q151" s="38"/>
      <c r="R151" s="38"/>
      <c r="S151" s="38"/>
      <c r="T151" s="38"/>
      <c r="U151" s="38"/>
    </row>
    <row r="152" spans="1:21" hidden="1">
      <c r="A152" t="s">
        <v>7115</v>
      </c>
      <c r="B152" s="23" t="s">
        <v>8326</v>
      </c>
      <c r="C152" s="49" t="str">
        <f t="shared" si="8"/>
        <v>20170609</v>
      </c>
      <c r="D152" s="49" t="str">
        <f t="shared" si="9"/>
        <v>0050825696</v>
      </c>
      <c r="E152" t="s">
        <v>105</v>
      </c>
      <c r="F152" s="23" t="s">
        <v>7117</v>
      </c>
      <c r="G152">
        <v>496</v>
      </c>
      <c r="H152" s="48" t="str">
        <f t="shared" si="10"/>
        <v>6228480868636927378496</v>
      </c>
      <c r="I152" s="48" t="e">
        <f>VLOOKUP(H152,网银退汇!C:D,2,FALSE)</f>
        <v>#N/A</v>
      </c>
      <c r="J152" s="48" t="e">
        <f t="shared" si="11"/>
        <v>#N/A</v>
      </c>
      <c r="K152" s="83" t="e">
        <f>VLOOKUP(H152,网银退汇!C:H,6,FALSE)</f>
        <v>#N/A</v>
      </c>
      <c r="L152" s="38"/>
      <c r="M152" s="45"/>
      <c r="N152" s="38"/>
      <c r="O152" s="38"/>
      <c r="P152" s="38"/>
      <c r="Q152" s="38"/>
      <c r="R152" s="38"/>
      <c r="S152" s="38"/>
      <c r="T152" s="38"/>
      <c r="U152" s="38"/>
    </row>
    <row r="153" spans="1:21" hidden="1">
      <c r="A153" t="s">
        <v>7118</v>
      </c>
      <c r="B153" s="23" t="s">
        <v>8327</v>
      </c>
      <c r="C153" s="49" t="str">
        <f t="shared" si="8"/>
        <v>20170609</v>
      </c>
      <c r="D153" s="49" t="str">
        <f t="shared" si="9"/>
        <v>0050826662</v>
      </c>
      <c r="E153" t="s">
        <v>105</v>
      </c>
      <c r="F153" s="23" t="s">
        <v>7120</v>
      </c>
      <c r="G153">
        <v>72</v>
      </c>
      <c r="H153" s="48" t="str">
        <f t="shared" si="10"/>
        <v>622200250220024616072</v>
      </c>
      <c r="I153" s="48" t="e">
        <f>VLOOKUP(H153,网银退汇!C:D,2,FALSE)</f>
        <v>#N/A</v>
      </c>
      <c r="J153" s="48" t="e">
        <f t="shared" si="11"/>
        <v>#N/A</v>
      </c>
      <c r="K153" s="83" t="e">
        <f>VLOOKUP(H153,网银退汇!C:H,6,FALSE)</f>
        <v>#N/A</v>
      </c>
      <c r="L153" s="38"/>
      <c r="M153" s="45"/>
      <c r="N153" s="38"/>
      <c r="O153" s="38"/>
      <c r="P153" s="38"/>
      <c r="Q153" s="38"/>
      <c r="R153" s="38"/>
      <c r="S153" s="38"/>
      <c r="T153" s="38"/>
      <c r="U153" s="38"/>
    </row>
    <row r="154" spans="1:21" hidden="1">
      <c r="A154" t="s">
        <v>7121</v>
      </c>
      <c r="B154" s="23" t="s">
        <v>8328</v>
      </c>
      <c r="C154" s="49" t="str">
        <f t="shared" si="8"/>
        <v>20170609</v>
      </c>
      <c r="D154" s="49" t="str">
        <f t="shared" si="9"/>
        <v>0050826730</v>
      </c>
      <c r="E154" t="s">
        <v>105</v>
      </c>
      <c r="F154" s="23" t="s">
        <v>7123</v>
      </c>
      <c r="G154">
        <v>114</v>
      </c>
      <c r="H154" s="48" t="str">
        <f t="shared" si="10"/>
        <v>6216260000018686858114</v>
      </c>
      <c r="I154" s="48" t="e">
        <f>VLOOKUP(H154,网银退汇!C:D,2,FALSE)</f>
        <v>#N/A</v>
      </c>
      <c r="J154" s="48" t="e">
        <f t="shared" si="11"/>
        <v>#N/A</v>
      </c>
      <c r="K154" s="83" t="e">
        <f>VLOOKUP(H154,网银退汇!C:H,6,FALSE)</f>
        <v>#N/A</v>
      </c>
      <c r="L154" s="38"/>
      <c r="M154" s="45"/>
      <c r="N154" s="38"/>
      <c r="O154" s="38"/>
      <c r="P154" s="38"/>
      <c r="Q154" s="38"/>
      <c r="R154" s="38"/>
      <c r="S154" s="38"/>
      <c r="T154" s="38"/>
      <c r="U154" s="38"/>
    </row>
    <row r="155" spans="1:21" hidden="1">
      <c r="A155" t="s">
        <v>7124</v>
      </c>
      <c r="B155" s="23" t="s">
        <v>8329</v>
      </c>
      <c r="C155" s="49" t="str">
        <f t="shared" si="8"/>
        <v>20170609</v>
      </c>
      <c r="D155" s="49" t="str">
        <f t="shared" si="9"/>
        <v>0050829263</v>
      </c>
      <c r="E155" t="s">
        <v>105</v>
      </c>
      <c r="F155" s="23" t="s">
        <v>7126</v>
      </c>
      <c r="G155">
        <v>333</v>
      </c>
      <c r="H155" s="48" t="str">
        <f t="shared" si="10"/>
        <v>6212263100034391255333</v>
      </c>
      <c r="I155" s="48" t="e">
        <f>VLOOKUP(H155,网银退汇!C:D,2,FALSE)</f>
        <v>#N/A</v>
      </c>
      <c r="J155" s="48" t="e">
        <f t="shared" si="11"/>
        <v>#N/A</v>
      </c>
      <c r="K155" s="83" t="e">
        <f>VLOOKUP(H155,网银退汇!C:H,6,FALSE)</f>
        <v>#N/A</v>
      </c>
      <c r="L155" s="38"/>
      <c r="M155" s="45"/>
      <c r="N155" s="38"/>
      <c r="O155" s="38"/>
      <c r="P155" s="38"/>
      <c r="Q155" s="38"/>
      <c r="R155" s="38"/>
      <c r="S155" s="38"/>
      <c r="T155" s="38"/>
      <c r="U155" s="38"/>
    </row>
    <row r="156" spans="1:21" hidden="1">
      <c r="A156" t="s">
        <v>7127</v>
      </c>
      <c r="B156" s="23" t="s">
        <v>8330</v>
      </c>
      <c r="C156" s="49" t="str">
        <f t="shared" si="8"/>
        <v>20170609</v>
      </c>
      <c r="D156" s="49" t="str">
        <f t="shared" si="9"/>
        <v>0050832641</v>
      </c>
      <c r="E156" t="s">
        <v>105</v>
      </c>
      <c r="F156" s="23" t="s">
        <v>7129</v>
      </c>
      <c r="G156">
        <v>390</v>
      </c>
      <c r="H156" s="48" t="str">
        <f t="shared" si="10"/>
        <v>6222602410000773454390</v>
      </c>
      <c r="I156" s="48" t="e">
        <f>VLOOKUP(H156,网银退汇!C:D,2,FALSE)</f>
        <v>#N/A</v>
      </c>
      <c r="J156" s="48" t="e">
        <f t="shared" si="11"/>
        <v>#N/A</v>
      </c>
      <c r="K156" s="83" t="e">
        <f>VLOOKUP(H156,网银退汇!C:H,6,FALSE)</f>
        <v>#N/A</v>
      </c>
      <c r="L156" s="38"/>
      <c r="M156" s="45"/>
      <c r="N156" s="38"/>
      <c r="O156" s="38"/>
      <c r="P156" s="38"/>
      <c r="Q156" s="38"/>
      <c r="R156" s="38"/>
      <c r="S156" s="38"/>
      <c r="T156" s="38"/>
      <c r="U156" s="38"/>
    </row>
    <row r="157" spans="1:21" hidden="1">
      <c r="A157" t="s">
        <v>7135</v>
      </c>
      <c r="B157" s="23" t="s">
        <v>8331</v>
      </c>
      <c r="C157" s="49" t="str">
        <f t="shared" si="8"/>
        <v>20170609</v>
      </c>
      <c r="D157" s="49" t="str">
        <f t="shared" si="9"/>
        <v>0050850903</v>
      </c>
      <c r="E157" t="s">
        <v>105</v>
      </c>
      <c r="F157" s="23" t="s">
        <v>7137</v>
      </c>
      <c r="G157">
        <v>27</v>
      </c>
      <c r="H157" s="48" t="str">
        <f t="shared" si="10"/>
        <v>625958888265422027</v>
      </c>
      <c r="I157" s="48" t="e">
        <f>VLOOKUP(H157,网银退汇!C:D,2,FALSE)</f>
        <v>#N/A</v>
      </c>
      <c r="J157" s="48" t="e">
        <f t="shared" si="11"/>
        <v>#N/A</v>
      </c>
      <c r="K157" s="83" t="e">
        <f>VLOOKUP(H157,网银退汇!C:H,6,FALSE)</f>
        <v>#N/A</v>
      </c>
      <c r="L157" s="38"/>
      <c r="M157" s="45"/>
      <c r="N157" s="38"/>
      <c r="O157" s="38"/>
      <c r="P157" s="38"/>
      <c r="Q157" s="38"/>
      <c r="R157" s="38"/>
      <c r="S157" s="38"/>
      <c r="T157" s="38"/>
      <c r="U157" s="38"/>
    </row>
    <row r="158" spans="1:21" hidden="1">
      <c r="A158" t="s">
        <v>7140</v>
      </c>
      <c r="B158" s="23" t="s">
        <v>8332</v>
      </c>
      <c r="C158" s="49" t="str">
        <f t="shared" si="8"/>
        <v>20170609</v>
      </c>
      <c r="D158" s="49" t="str">
        <f t="shared" si="9"/>
        <v>0050859162</v>
      </c>
      <c r="E158" t="s">
        <v>105</v>
      </c>
      <c r="F158" s="23" t="s">
        <v>7142</v>
      </c>
      <c r="G158">
        <v>1742</v>
      </c>
      <c r="H158" s="48" t="str">
        <f t="shared" si="10"/>
        <v>62179969000347912291742</v>
      </c>
      <c r="I158" s="48" t="e">
        <f>VLOOKUP(H158,网银退汇!C:D,2,FALSE)</f>
        <v>#N/A</v>
      </c>
      <c r="J158" s="48" t="e">
        <f t="shared" si="11"/>
        <v>#N/A</v>
      </c>
      <c r="K158" s="83" t="e">
        <f>VLOOKUP(H158,网银退汇!C:H,6,FALSE)</f>
        <v>#N/A</v>
      </c>
      <c r="L158" s="38"/>
      <c r="M158" s="45"/>
      <c r="N158" s="38"/>
      <c r="O158" s="38"/>
      <c r="P158" s="38"/>
      <c r="Q158" s="38"/>
      <c r="R158" s="38"/>
      <c r="S158" s="38"/>
      <c r="T158" s="38"/>
      <c r="U158" s="38"/>
    </row>
    <row r="159" spans="1:21" hidden="1">
      <c r="A159" t="s">
        <v>7143</v>
      </c>
      <c r="B159" s="23" t="s">
        <v>8333</v>
      </c>
      <c r="C159" s="49" t="str">
        <f t="shared" si="8"/>
        <v>20170609</v>
      </c>
      <c r="D159" s="49" t="str">
        <f t="shared" si="9"/>
        <v>0050882701</v>
      </c>
      <c r="E159" t="s">
        <v>105</v>
      </c>
      <c r="F159" s="23" t="s">
        <v>7145</v>
      </c>
      <c r="G159">
        <v>20</v>
      </c>
      <c r="H159" s="48" t="str">
        <f t="shared" si="10"/>
        <v>625965624017146620</v>
      </c>
      <c r="I159" s="48" t="e">
        <f>VLOOKUP(H159,网银退汇!C:D,2,FALSE)</f>
        <v>#N/A</v>
      </c>
      <c r="J159" s="48" t="e">
        <f t="shared" si="11"/>
        <v>#N/A</v>
      </c>
      <c r="K159" s="83" t="e">
        <f>VLOOKUP(H159,网银退汇!C:H,6,FALSE)</f>
        <v>#N/A</v>
      </c>
      <c r="L159" s="38"/>
      <c r="M159" s="45"/>
      <c r="N159" s="38"/>
      <c r="O159" s="38"/>
      <c r="P159" s="38"/>
      <c r="Q159" s="38"/>
      <c r="R159" s="38"/>
      <c r="S159" s="38"/>
      <c r="T159" s="38"/>
      <c r="U159" s="38"/>
    </row>
    <row r="160" spans="1:21" hidden="1">
      <c r="A160" t="s">
        <v>7146</v>
      </c>
      <c r="B160" s="23" t="s">
        <v>8334</v>
      </c>
      <c r="C160" s="49" t="str">
        <f t="shared" si="8"/>
        <v>20170609</v>
      </c>
      <c r="D160" s="49" t="str">
        <f t="shared" si="9"/>
        <v>0050897190</v>
      </c>
      <c r="E160" t="s">
        <v>105</v>
      </c>
      <c r="F160" s="23" t="s">
        <v>7148</v>
      </c>
      <c r="G160">
        <v>100</v>
      </c>
      <c r="H160" s="48" t="str">
        <f t="shared" si="10"/>
        <v>6212262505002285092100</v>
      </c>
      <c r="I160" s="48" t="e">
        <f>VLOOKUP(H160,网银退汇!C:D,2,FALSE)</f>
        <v>#N/A</v>
      </c>
      <c r="J160" s="48" t="e">
        <f t="shared" si="11"/>
        <v>#N/A</v>
      </c>
      <c r="K160" s="83" t="e">
        <f>VLOOKUP(H160,网银退汇!C:H,6,FALSE)</f>
        <v>#N/A</v>
      </c>
      <c r="L160" s="38"/>
      <c r="M160" s="45"/>
      <c r="N160" s="38"/>
      <c r="O160" s="38"/>
      <c r="P160" s="38"/>
      <c r="Q160" s="38"/>
      <c r="R160" s="38"/>
      <c r="S160" s="38"/>
      <c r="T160" s="38"/>
      <c r="U160" s="38"/>
    </row>
    <row r="161" spans="1:21" hidden="1">
      <c r="A161" t="s">
        <v>7152</v>
      </c>
      <c r="B161" s="23" t="s">
        <v>8335</v>
      </c>
      <c r="C161" s="49" t="str">
        <f t="shared" si="8"/>
        <v>20170609</v>
      </c>
      <c r="D161" s="49" t="str">
        <f t="shared" si="9"/>
        <v>0050911142</v>
      </c>
      <c r="E161" t="s">
        <v>105</v>
      </c>
      <c r="F161" s="23" t="s">
        <v>7154</v>
      </c>
      <c r="G161">
        <v>29</v>
      </c>
      <c r="H161" s="48" t="str">
        <f t="shared" si="10"/>
        <v>436742389013702182229</v>
      </c>
      <c r="I161" s="48" t="e">
        <f>VLOOKUP(H161,网银退汇!C:D,2,FALSE)</f>
        <v>#N/A</v>
      </c>
      <c r="J161" s="48" t="e">
        <f t="shared" si="11"/>
        <v>#N/A</v>
      </c>
      <c r="K161" s="83" t="e">
        <f>VLOOKUP(H161,网银退汇!C:H,6,FALSE)</f>
        <v>#N/A</v>
      </c>
      <c r="L161" s="38"/>
      <c r="M161" s="45"/>
      <c r="N161" s="38"/>
      <c r="O161" s="38"/>
      <c r="P161" s="38"/>
      <c r="Q161" s="38"/>
      <c r="R161" s="38"/>
      <c r="S161" s="38"/>
      <c r="T161" s="38"/>
      <c r="U161" s="38"/>
    </row>
    <row r="162" spans="1:21" hidden="1">
      <c r="A162" t="s">
        <v>7155</v>
      </c>
      <c r="B162" s="23" t="s">
        <v>8336</v>
      </c>
      <c r="C162" s="49" t="str">
        <f t="shared" si="8"/>
        <v>20170609</v>
      </c>
      <c r="D162" s="49" t="str">
        <f t="shared" si="9"/>
        <v>0050920623</v>
      </c>
      <c r="E162" t="s">
        <v>105</v>
      </c>
      <c r="F162" s="23" t="s">
        <v>7157</v>
      </c>
      <c r="G162">
        <v>640</v>
      </c>
      <c r="H162" s="48" t="str">
        <f t="shared" si="10"/>
        <v>6283880222165441640</v>
      </c>
      <c r="I162" s="48" t="e">
        <f>VLOOKUP(H162,网银退汇!C:D,2,FALSE)</f>
        <v>#N/A</v>
      </c>
      <c r="J162" s="48" t="e">
        <f t="shared" si="11"/>
        <v>#N/A</v>
      </c>
      <c r="K162" s="83" t="e">
        <f>VLOOKUP(H162,网银退汇!C:H,6,FALSE)</f>
        <v>#N/A</v>
      </c>
      <c r="L162" s="38"/>
      <c r="M162" s="45"/>
      <c r="N162" s="38"/>
      <c r="O162" s="38"/>
      <c r="P162" s="38"/>
      <c r="Q162" s="38"/>
      <c r="R162" s="38"/>
      <c r="S162" s="38"/>
      <c r="T162" s="38"/>
      <c r="U162" s="38"/>
    </row>
    <row r="163" spans="1:21" hidden="1">
      <c r="A163" t="s">
        <v>7158</v>
      </c>
      <c r="B163" s="23" t="s">
        <v>8337</v>
      </c>
      <c r="C163" s="49" t="str">
        <f t="shared" si="8"/>
        <v>20170609</v>
      </c>
      <c r="D163" s="49" t="str">
        <f t="shared" si="9"/>
        <v>0050927787</v>
      </c>
      <c r="E163" t="s">
        <v>105</v>
      </c>
      <c r="F163" s="23" t="s">
        <v>7160</v>
      </c>
      <c r="G163">
        <v>200</v>
      </c>
      <c r="H163" s="48" t="str">
        <f t="shared" si="10"/>
        <v>6222530590658659200</v>
      </c>
      <c r="I163" s="48" t="e">
        <f>VLOOKUP(H163,网银退汇!C:D,2,FALSE)</f>
        <v>#N/A</v>
      </c>
      <c r="J163" s="48" t="e">
        <f t="shared" si="11"/>
        <v>#N/A</v>
      </c>
      <c r="K163" s="83" t="e">
        <f>VLOOKUP(H163,网银退汇!C:H,6,FALSE)</f>
        <v>#N/A</v>
      </c>
      <c r="L163" s="38"/>
      <c r="M163" s="45"/>
      <c r="N163" s="38"/>
      <c r="O163" s="38"/>
      <c r="P163" s="38"/>
      <c r="Q163" s="38"/>
      <c r="R163" s="38"/>
      <c r="S163" s="38"/>
      <c r="T163" s="38"/>
      <c r="U163" s="38"/>
    </row>
    <row r="164" spans="1:21">
      <c r="A164" t="s">
        <v>7162</v>
      </c>
      <c r="B164" s="23" t="s">
        <v>8338</v>
      </c>
      <c r="C164" s="49" t="str">
        <f t="shared" si="8"/>
        <v>20170609</v>
      </c>
      <c r="D164" s="49" t="str">
        <f t="shared" si="9"/>
        <v>0050941187</v>
      </c>
      <c r="E164" t="s">
        <v>105</v>
      </c>
      <c r="F164" s="23" t="s">
        <v>7164</v>
      </c>
      <c r="G164">
        <v>732</v>
      </c>
      <c r="H164" s="48" t="str">
        <f t="shared" si="10"/>
        <v>4033910021666659732</v>
      </c>
      <c r="I164" s="48">
        <f>VLOOKUP(H164,网银退汇!C:D,2,FALSE)</f>
        <v>732</v>
      </c>
      <c r="J164" s="48">
        <f t="shared" si="11"/>
        <v>1</v>
      </c>
      <c r="K164" s="83">
        <f>VLOOKUP(H164,网银退汇!C:H,6,FALSE)</f>
        <v>42898.715462962966</v>
      </c>
      <c r="L164" s="38"/>
      <c r="M164" s="45"/>
      <c r="N164" s="38"/>
      <c r="O164" s="38"/>
      <c r="P164" s="38"/>
      <c r="Q164" s="38"/>
      <c r="R164" s="38"/>
      <c r="S164" s="38"/>
      <c r="T164" s="38"/>
      <c r="U164" s="38"/>
    </row>
    <row r="165" spans="1:21" hidden="1">
      <c r="A165" t="s">
        <v>7165</v>
      </c>
      <c r="B165" s="23" t="s">
        <v>8339</v>
      </c>
      <c r="C165" s="49" t="str">
        <f t="shared" si="8"/>
        <v>20170609</v>
      </c>
      <c r="D165" s="49" t="str">
        <f t="shared" si="9"/>
        <v>0050948977</v>
      </c>
      <c r="E165" t="s">
        <v>105</v>
      </c>
      <c r="F165" s="23" t="s">
        <v>7167</v>
      </c>
      <c r="G165">
        <v>56</v>
      </c>
      <c r="H165" s="48" t="str">
        <f t="shared" si="10"/>
        <v>622848386843997767656</v>
      </c>
      <c r="I165" s="48" t="e">
        <f>VLOOKUP(H165,网银退汇!C:D,2,FALSE)</f>
        <v>#N/A</v>
      </c>
      <c r="J165" s="48" t="e">
        <f t="shared" si="11"/>
        <v>#N/A</v>
      </c>
      <c r="K165" s="83" t="e">
        <f>VLOOKUP(H165,网银退汇!C:H,6,FALSE)</f>
        <v>#N/A</v>
      </c>
      <c r="L165" s="38"/>
      <c r="M165" s="45"/>
      <c r="N165" s="38"/>
      <c r="O165" s="38"/>
      <c r="P165" s="38"/>
      <c r="Q165" s="38"/>
      <c r="R165" s="38"/>
      <c r="S165" s="38"/>
      <c r="T165" s="38"/>
      <c r="U165" s="38"/>
    </row>
    <row r="166" spans="1:21" hidden="1">
      <c r="A166" t="s">
        <v>7168</v>
      </c>
      <c r="B166" s="23" t="s">
        <v>8340</v>
      </c>
      <c r="C166" s="49" t="str">
        <f t="shared" si="8"/>
        <v>20170609</v>
      </c>
      <c r="D166" s="49" t="str">
        <f t="shared" si="9"/>
        <v>0050978690</v>
      </c>
      <c r="E166" t="s">
        <v>105</v>
      </c>
      <c r="F166" s="23" t="s">
        <v>7170</v>
      </c>
      <c r="G166">
        <v>1400</v>
      </c>
      <c r="H166" s="48" t="str">
        <f t="shared" si="10"/>
        <v>62596202999031041400</v>
      </c>
      <c r="I166" s="48" t="e">
        <f>VLOOKUP(H166,网银退汇!C:D,2,FALSE)</f>
        <v>#N/A</v>
      </c>
      <c r="J166" s="48" t="e">
        <f t="shared" si="11"/>
        <v>#N/A</v>
      </c>
      <c r="K166" s="83" t="e">
        <f>VLOOKUP(H166,网银退汇!C:H,6,FALSE)</f>
        <v>#N/A</v>
      </c>
      <c r="L166" s="38"/>
      <c r="M166" s="45"/>
      <c r="N166" s="38"/>
      <c r="O166" s="38"/>
      <c r="P166" s="38"/>
      <c r="Q166" s="38"/>
      <c r="R166" s="38"/>
      <c r="S166" s="38"/>
      <c r="T166" s="38"/>
      <c r="U166" s="38"/>
    </row>
    <row r="167" spans="1:21" hidden="1">
      <c r="A167" t="s">
        <v>7176</v>
      </c>
      <c r="B167" s="23" t="s">
        <v>8341</v>
      </c>
      <c r="C167" s="49" t="str">
        <f t="shared" si="8"/>
        <v>20170610</v>
      </c>
      <c r="D167" s="49" t="str">
        <f t="shared" si="9"/>
        <v>0050999783</v>
      </c>
      <c r="E167" t="s">
        <v>105</v>
      </c>
      <c r="F167" s="23" t="s">
        <v>7178</v>
      </c>
      <c r="G167">
        <v>115</v>
      </c>
      <c r="H167" s="48" t="str">
        <f t="shared" si="10"/>
        <v>6217003860009461557115</v>
      </c>
      <c r="I167" s="48" t="e">
        <f>VLOOKUP(H167,网银退汇!C:D,2,FALSE)</f>
        <v>#N/A</v>
      </c>
      <c r="J167" s="48" t="e">
        <f t="shared" si="11"/>
        <v>#N/A</v>
      </c>
      <c r="K167" s="83" t="e">
        <f>VLOOKUP(H167,网银退汇!C:H,6,FALSE)</f>
        <v>#N/A</v>
      </c>
      <c r="L167" s="38"/>
      <c r="M167" s="45"/>
      <c r="N167" s="38"/>
      <c r="O167" s="38"/>
      <c r="P167" s="38"/>
      <c r="Q167" s="38"/>
      <c r="R167" s="38"/>
      <c r="S167" s="38"/>
      <c r="T167" s="38"/>
      <c r="U167" s="38"/>
    </row>
    <row r="168" spans="1:21" hidden="1">
      <c r="A168" t="s">
        <v>7179</v>
      </c>
      <c r="B168" s="23" t="s">
        <v>8342</v>
      </c>
      <c r="C168" s="49" t="str">
        <f t="shared" si="8"/>
        <v>20170610</v>
      </c>
      <c r="D168" s="49" t="str">
        <f t="shared" si="9"/>
        <v>0050999793</v>
      </c>
      <c r="E168" t="s">
        <v>105</v>
      </c>
      <c r="F168" s="23" t="s">
        <v>7178</v>
      </c>
      <c r="G168">
        <v>139</v>
      </c>
      <c r="H168" s="48" t="str">
        <f t="shared" si="10"/>
        <v>6217003860009461557139</v>
      </c>
      <c r="I168" s="48" t="e">
        <f>VLOOKUP(H168,网银退汇!C:D,2,FALSE)</f>
        <v>#N/A</v>
      </c>
      <c r="J168" s="48" t="e">
        <f t="shared" si="11"/>
        <v>#N/A</v>
      </c>
      <c r="K168" s="83" t="e">
        <f>VLOOKUP(H168,网银退汇!C:H,6,FALSE)</f>
        <v>#N/A</v>
      </c>
      <c r="L168" s="38"/>
      <c r="M168" s="45"/>
      <c r="N168" s="38"/>
      <c r="O168" s="38"/>
      <c r="P168" s="38"/>
      <c r="Q168" s="38"/>
      <c r="R168" s="38"/>
      <c r="S168" s="38"/>
      <c r="T168" s="38"/>
      <c r="U168" s="38"/>
    </row>
    <row r="169" spans="1:21">
      <c r="A169" t="s">
        <v>7194</v>
      </c>
      <c r="B169" s="23" t="s">
        <v>8343</v>
      </c>
      <c r="C169" s="49" t="str">
        <f t="shared" si="8"/>
        <v>20170610</v>
      </c>
      <c r="D169" s="49" t="str">
        <f t="shared" si="9"/>
        <v>0051001705</v>
      </c>
      <c r="E169" t="s">
        <v>105</v>
      </c>
      <c r="F169" s="23" t="s">
        <v>7196</v>
      </c>
      <c r="G169">
        <v>503</v>
      </c>
      <c r="H169" s="48" t="str">
        <f t="shared" si="10"/>
        <v>6282880049043053503</v>
      </c>
      <c r="I169" s="48">
        <f>VLOOKUP(H169,网银退汇!C:D,2,FALSE)</f>
        <v>503</v>
      </c>
      <c r="J169" s="48">
        <f t="shared" si="11"/>
        <v>1</v>
      </c>
      <c r="K169" s="83">
        <f>VLOOKUP(H169,网银退汇!C:H,6,FALSE)</f>
        <v>42898.715694444443</v>
      </c>
      <c r="L169" s="38"/>
      <c r="M169" s="45"/>
      <c r="N169" s="38"/>
      <c r="O169" s="38"/>
      <c r="P169" s="38"/>
      <c r="Q169" s="38"/>
      <c r="R169" s="38"/>
      <c r="S169" s="38"/>
      <c r="T169" s="38"/>
      <c r="U169" s="38"/>
    </row>
    <row r="170" spans="1:21" hidden="1">
      <c r="A170" t="s">
        <v>7202</v>
      </c>
      <c r="B170" s="23" t="s">
        <v>8344</v>
      </c>
      <c r="C170" s="49" t="str">
        <f t="shared" si="8"/>
        <v>20170610</v>
      </c>
      <c r="D170" s="49" t="str">
        <f t="shared" si="9"/>
        <v>0051001959</v>
      </c>
      <c r="E170" t="s">
        <v>105</v>
      </c>
      <c r="F170" s="23" t="s">
        <v>7204</v>
      </c>
      <c r="G170">
        <v>632</v>
      </c>
      <c r="H170" s="48" t="str">
        <f t="shared" si="10"/>
        <v>6217003920001621069632</v>
      </c>
      <c r="I170" s="48" t="e">
        <f>VLOOKUP(H170,网银退汇!C:D,2,FALSE)</f>
        <v>#N/A</v>
      </c>
      <c r="J170" s="48" t="e">
        <f t="shared" si="11"/>
        <v>#N/A</v>
      </c>
      <c r="K170" s="83" t="e">
        <f>VLOOKUP(H170,网银退汇!C:H,6,FALSE)</f>
        <v>#N/A</v>
      </c>
      <c r="L170" s="38"/>
      <c r="M170" s="45"/>
      <c r="N170" s="38"/>
      <c r="O170" s="38"/>
      <c r="P170" s="38"/>
      <c r="Q170" s="38"/>
      <c r="R170" s="38"/>
      <c r="S170" s="38"/>
      <c r="T170" s="38"/>
      <c r="U170" s="38"/>
    </row>
    <row r="171" spans="1:21" hidden="1">
      <c r="A171" t="s">
        <v>7211</v>
      </c>
      <c r="B171" s="23" t="s">
        <v>8345</v>
      </c>
      <c r="C171" s="49" t="str">
        <f t="shared" si="8"/>
        <v>20170610</v>
      </c>
      <c r="D171" s="49" t="str">
        <f t="shared" si="9"/>
        <v>0051003307</v>
      </c>
      <c r="E171" t="s">
        <v>105</v>
      </c>
      <c r="F171" s="23" t="s">
        <v>7213</v>
      </c>
      <c r="G171">
        <v>950</v>
      </c>
      <c r="H171" s="48" t="str">
        <f t="shared" si="10"/>
        <v>6222022502010472234950</v>
      </c>
      <c r="I171" s="48" t="e">
        <f>VLOOKUP(H171,网银退汇!C:D,2,FALSE)</f>
        <v>#N/A</v>
      </c>
      <c r="J171" s="48" t="e">
        <f t="shared" si="11"/>
        <v>#N/A</v>
      </c>
      <c r="K171" s="83" t="e">
        <f>VLOOKUP(H171,网银退汇!C:H,6,FALSE)</f>
        <v>#N/A</v>
      </c>
      <c r="L171" s="38"/>
      <c r="M171" s="45"/>
      <c r="N171" s="38"/>
      <c r="O171" s="38"/>
      <c r="P171" s="38"/>
      <c r="Q171" s="38"/>
      <c r="R171" s="38"/>
      <c r="S171" s="38"/>
      <c r="T171" s="38"/>
      <c r="U171" s="38"/>
    </row>
    <row r="172" spans="1:21" hidden="1">
      <c r="A172" t="s">
        <v>7214</v>
      </c>
      <c r="B172" s="23" t="s">
        <v>8346</v>
      </c>
      <c r="C172" s="49" t="str">
        <f t="shared" si="8"/>
        <v>20170610</v>
      </c>
      <c r="D172" s="49" t="str">
        <f t="shared" si="9"/>
        <v>0051003475</v>
      </c>
      <c r="E172" t="s">
        <v>105</v>
      </c>
      <c r="F172" s="23" t="s">
        <v>7216</v>
      </c>
      <c r="G172">
        <v>9600</v>
      </c>
      <c r="H172" s="48" t="str">
        <f t="shared" si="10"/>
        <v>62178527000139762939600</v>
      </c>
      <c r="I172" s="48" t="e">
        <f>VLOOKUP(H172,网银退汇!C:D,2,FALSE)</f>
        <v>#N/A</v>
      </c>
      <c r="J172" s="48" t="e">
        <f t="shared" si="11"/>
        <v>#N/A</v>
      </c>
      <c r="K172" s="83" t="e">
        <f>VLOOKUP(H172,网银退汇!C:H,6,FALSE)</f>
        <v>#N/A</v>
      </c>
      <c r="L172" s="38"/>
      <c r="M172" s="45"/>
      <c r="N172" s="38"/>
      <c r="O172" s="38"/>
      <c r="P172" s="38"/>
      <c r="Q172" s="38"/>
      <c r="R172" s="38"/>
      <c r="S172" s="38"/>
      <c r="T172" s="38"/>
      <c r="U172" s="38"/>
    </row>
    <row r="173" spans="1:21" hidden="1">
      <c r="A173" t="s">
        <v>7217</v>
      </c>
      <c r="B173" s="23" t="s">
        <v>8347</v>
      </c>
      <c r="C173" s="49" t="str">
        <f t="shared" si="8"/>
        <v>20170610</v>
      </c>
      <c r="D173" s="49" t="str">
        <f t="shared" si="9"/>
        <v>0051003720</v>
      </c>
      <c r="E173" t="s">
        <v>105</v>
      </c>
      <c r="F173" s="23" t="s">
        <v>7219</v>
      </c>
      <c r="G173">
        <v>100</v>
      </c>
      <c r="H173" s="48" t="str">
        <f t="shared" si="10"/>
        <v>5324580019888618100</v>
      </c>
      <c r="I173" s="48" t="e">
        <f>VLOOKUP(H173,网银退汇!C:D,2,FALSE)</f>
        <v>#N/A</v>
      </c>
      <c r="J173" s="48" t="e">
        <f t="shared" si="11"/>
        <v>#N/A</v>
      </c>
      <c r="K173" s="83" t="e">
        <f>VLOOKUP(H173,网银退汇!C:H,6,FALSE)</f>
        <v>#N/A</v>
      </c>
      <c r="L173" s="38"/>
      <c r="M173" s="45"/>
      <c r="N173" s="38"/>
      <c r="O173" s="38"/>
      <c r="P173" s="38"/>
      <c r="Q173" s="38"/>
      <c r="R173" s="38"/>
      <c r="S173" s="38"/>
      <c r="T173" s="38"/>
      <c r="U173" s="38"/>
    </row>
    <row r="174" spans="1:21" hidden="1">
      <c r="A174" t="s">
        <v>7232</v>
      </c>
      <c r="B174" s="23" t="s">
        <v>8348</v>
      </c>
      <c r="C174" s="49" t="str">
        <f t="shared" si="8"/>
        <v>20170610</v>
      </c>
      <c r="D174" s="49" t="str">
        <f t="shared" si="9"/>
        <v>0051008455</v>
      </c>
      <c r="E174" t="s">
        <v>105</v>
      </c>
      <c r="F174" s="23" t="s">
        <v>7234</v>
      </c>
      <c r="G174">
        <v>400</v>
      </c>
      <c r="H174" s="48" t="str">
        <f t="shared" si="10"/>
        <v>6217997300023930111400</v>
      </c>
      <c r="I174" s="48" t="e">
        <f>VLOOKUP(H174,网银退汇!C:D,2,FALSE)</f>
        <v>#N/A</v>
      </c>
      <c r="J174" s="48" t="e">
        <f t="shared" si="11"/>
        <v>#N/A</v>
      </c>
      <c r="K174" s="83" t="e">
        <f>VLOOKUP(H174,网银退汇!C:H,6,FALSE)</f>
        <v>#N/A</v>
      </c>
      <c r="L174" s="38"/>
      <c r="M174" s="45"/>
      <c r="N174" s="38"/>
      <c r="O174" s="38"/>
      <c r="P174" s="38"/>
      <c r="Q174" s="38"/>
      <c r="R174" s="38"/>
      <c r="S174" s="38"/>
      <c r="T174" s="38"/>
      <c r="U174" s="38"/>
    </row>
    <row r="175" spans="1:21" hidden="1">
      <c r="A175" t="s">
        <v>7235</v>
      </c>
      <c r="B175" s="23" t="s">
        <v>8349</v>
      </c>
      <c r="C175" s="49" t="str">
        <f t="shared" si="8"/>
        <v>20170610</v>
      </c>
      <c r="D175" s="49" t="str">
        <f t="shared" si="9"/>
        <v>0051008830</v>
      </c>
      <c r="E175" t="s">
        <v>105</v>
      </c>
      <c r="F175" s="23" t="s">
        <v>7237</v>
      </c>
      <c r="G175">
        <v>862</v>
      </c>
      <c r="H175" s="48" t="str">
        <f t="shared" si="10"/>
        <v>6217852700006767774862</v>
      </c>
      <c r="I175" s="48" t="e">
        <f>VLOOKUP(H175,网银退汇!C:D,2,FALSE)</f>
        <v>#N/A</v>
      </c>
      <c r="J175" s="48" t="e">
        <f t="shared" si="11"/>
        <v>#N/A</v>
      </c>
      <c r="K175" s="83" t="e">
        <f>VLOOKUP(H175,网银退汇!C:H,6,FALSE)</f>
        <v>#N/A</v>
      </c>
      <c r="L175" s="38"/>
      <c r="M175" s="45"/>
      <c r="N175" s="38"/>
      <c r="O175" s="38"/>
      <c r="P175" s="38"/>
      <c r="Q175" s="38"/>
      <c r="R175" s="38"/>
      <c r="S175" s="38"/>
      <c r="T175" s="38"/>
      <c r="U175" s="38"/>
    </row>
    <row r="176" spans="1:21" hidden="1">
      <c r="A176" t="s">
        <v>7238</v>
      </c>
      <c r="B176" s="23" t="s">
        <v>8350</v>
      </c>
      <c r="C176" s="49" t="str">
        <f t="shared" si="8"/>
        <v>20170610</v>
      </c>
      <c r="D176" s="49" t="str">
        <f t="shared" si="9"/>
        <v>0051008945</v>
      </c>
      <c r="E176" t="s">
        <v>105</v>
      </c>
      <c r="F176" s="23" t="s">
        <v>7240</v>
      </c>
      <c r="G176">
        <v>86</v>
      </c>
      <c r="H176" s="48" t="str">
        <f t="shared" si="10"/>
        <v>622237023537888886</v>
      </c>
      <c r="I176" s="48" t="e">
        <f>VLOOKUP(H176,网银退汇!C:D,2,FALSE)</f>
        <v>#N/A</v>
      </c>
      <c r="J176" s="48" t="e">
        <f t="shared" si="11"/>
        <v>#N/A</v>
      </c>
      <c r="K176" s="83" t="e">
        <f>VLOOKUP(H176,网银退汇!C:H,6,FALSE)</f>
        <v>#N/A</v>
      </c>
      <c r="L176" s="38"/>
      <c r="M176" s="45"/>
      <c r="N176" s="38"/>
      <c r="O176" s="38"/>
      <c r="P176" s="38"/>
      <c r="Q176" s="38"/>
      <c r="R176" s="38"/>
      <c r="S176" s="38"/>
      <c r="T176" s="38"/>
      <c r="U176" s="38"/>
    </row>
    <row r="177" spans="1:21" hidden="1">
      <c r="A177" t="s">
        <v>7241</v>
      </c>
      <c r="B177" s="23" t="s">
        <v>8351</v>
      </c>
      <c r="C177" s="49" t="str">
        <f t="shared" si="8"/>
        <v>20170610</v>
      </c>
      <c r="D177" s="49" t="str">
        <f t="shared" si="9"/>
        <v>0051009385</v>
      </c>
      <c r="E177" t="s">
        <v>105</v>
      </c>
      <c r="F177" s="23" t="s">
        <v>7243</v>
      </c>
      <c r="G177">
        <v>465</v>
      </c>
      <c r="H177" s="48" t="str">
        <f t="shared" si="10"/>
        <v>6221551898672029465</v>
      </c>
      <c r="I177" s="48" t="e">
        <f>VLOOKUP(H177,网银退汇!C:D,2,FALSE)</f>
        <v>#N/A</v>
      </c>
      <c r="J177" s="48" t="e">
        <f t="shared" si="11"/>
        <v>#N/A</v>
      </c>
      <c r="K177" s="83" t="e">
        <f>VLOOKUP(H177,网银退汇!C:H,6,FALSE)</f>
        <v>#N/A</v>
      </c>
      <c r="L177" s="38"/>
      <c r="M177" s="45"/>
      <c r="N177" s="38"/>
      <c r="O177" s="38"/>
      <c r="P177" s="38"/>
      <c r="Q177" s="38"/>
      <c r="R177" s="38"/>
      <c r="S177" s="38"/>
      <c r="T177" s="38"/>
      <c r="U177" s="38"/>
    </row>
    <row r="178" spans="1:21" hidden="1">
      <c r="A178" t="s">
        <v>7249</v>
      </c>
      <c r="B178" s="23" t="s">
        <v>8352</v>
      </c>
      <c r="C178" s="49" t="str">
        <f t="shared" si="8"/>
        <v>20170610</v>
      </c>
      <c r="D178" s="49" t="str">
        <f t="shared" si="9"/>
        <v>0051009579</v>
      </c>
      <c r="E178" t="s">
        <v>105</v>
      </c>
      <c r="F178" s="23" t="s">
        <v>7251</v>
      </c>
      <c r="G178">
        <v>42</v>
      </c>
      <c r="H178" s="48" t="str">
        <f t="shared" si="10"/>
        <v>622845086601388266742</v>
      </c>
      <c r="I178" s="48" t="e">
        <f>VLOOKUP(H178,网银退汇!C:D,2,FALSE)</f>
        <v>#N/A</v>
      </c>
      <c r="J178" s="48" t="e">
        <f t="shared" si="11"/>
        <v>#N/A</v>
      </c>
      <c r="K178" s="83" t="e">
        <f>VLOOKUP(H178,网银退汇!C:H,6,FALSE)</f>
        <v>#N/A</v>
      </c>
      <c r="L178" s="38"/>
      <c r="M178" s="45"/>
      <c r="N178" s="38"/>
      <c r="O178" s="38"/>
      <c r="P178" s="38"/>
      <c r="Q178" s="38"/>
      <c r="R178" s="38"/>
      <c r="S178" s="38"/>
      <c r="T178" s="38"/>
      <c r="U178" s="38"/>
    </row>
    <row r="179" spans="1:21" hidden="1">
      <c r="A179" t="s">
        <v>7252</v>
      </c>
      <c r="B179" s="23" t="s">
        <v>8353</v>
      </c>
      <c r="C179" s="49" t="str">
        <f t="shared" si="8"/>
        <v>20170610</v>
      </c>
      <c r="D179" s="49" t="str">
        <f t="shared" si="9"/>
        <v>0051010950</v>
      </c>
      <c r="E179" t="s">
        <v>105</v>
      </c>
      <c r="F179" s="23" t="s">
        <v>7254</v>
      </c>
      <c r="G179">
        <v>700</v>
      </c>
      <c r="H179" s="48" t="str">
        <f t="shared" si="10"/>
        <v>6221550351881333700</v>
      </c>
      <c r="I179" s="48" t="e">
        <f>VLOOKUP(H179,网银退汇!C:D,2,FALSE)</f>
        <v>#N/A</v>
      </c>
      <c r="J179" s="48" t="e">
        <f t="shared" si="11"/>
        <v>#N/A</v>
      </c>
      <c r="K179" s="83" t="e">
        <f>VLOOKUP(H179,网银退汇!C:H,6,FALSE)</f>
        <v>#N/A</v>
      </c>
      <c r="L179" s="38"/>
      <c r="M179" s="45"/>
      <c r="N179" s="38"/>
      <c r="O179" s="38"/>
      <c r="P179" s="38"/>
      <c r="Q179" s="38"/>
      <c r="R179" s="38"/>
      <c r="S179" s="38"/>
      <c r="T179" s="38"/>
      <c r="U179" s="38"/>
    </row>
    <row r="180" spans="1:21" hidden="1">
      <c r="A180" t="s">
        <v>7255</v>
      </c>
      <c r="B180" s="23" t="s">
        <v>8354</v>
      </c>
      <c r="C180" s="49" t="str">
        <f t="shared" si="8"/>
        <v>20170610</v>
      </c>
      <c r="D180" s="49" t="str">
        <f t="shared" si="9"/>
        <v>0051010965</v>
      </c>
      <c r="E180" t="s">
        <v>105</v>
      </c>
      <c r="F180" s="23" t="s">
        <v>7254</v>
      </c>
      <c r="G180">
        <v>200</v>
      </c>
      <c r="H180" s="48" t="str">
        <f t="shared" si="10"/>
        <v>6221550351881333200</v>
      </c>
      <c r="I180" s="48" t="e">
        <f>VLOOKUP(H180,网银退汇!C:D,2,FALSE)</f>
        <v>#N/A</v>
      </c>
      <c r="J180" s="48" t="e">
        <f t="shared" si="11"/>
        <v>#N/A</v>
      </c>
      <c r="K180" s="83" t="e">
        <f>VLOOKUP(H180,网银退汇!C:H,6,FALSE)</f>
        <v>#N/A</v>
      </c>
      <c r="L180" s="38"/>
      <c r="M180" s="45"/>
      <c r="N180" s="38"/>
      <c r="O180" s="38"/>
      <c r="P180" s="38"/>
      <c r="Q180" s="38"/>
      <c r="R180" s="38"/>
      <c r="S180" s="38"/>
      <c r="T180" s="38"/>
      <c r="U180" s="38"/>
    </row>
    <row r="181" spans="1:21" hidden="1">
      <c r="A181" t="s">
        <v>7257</v>
      </c>
      <c r="B181" s="23" t="s">
        <v>8355</v>
      </c>
      <c r="C181" s="49" t="str">
        <f t="shared" si="8"/>
        <v>20170610</v>
      </c>
      <c r="D181" s="49" t="str">
        <f t="shared" si="9"/>
        <v>0051010980</v>
      </c>
      <c r="E181" t="s">
        <v>105</v>
      </c>
      <c r="F181" s="23" t="s">
        <v>7259</v>
      </c>
      <c r="G181">
        <v>845</v>
      </c>
      <c r="H181" s="48" t="str">
        <f t="shared" si="10"/>
        <v>6227003862010073289845</v>
      </c>
      <c r="I181" s="48" t="e">
        <f>VLOOKUP(H181,网银退汇!C:D,2,FALSE)</f>
        <v>#N/A</v>
      </c>
      <c r="J181" s="48" t="e">
        <f t="shared" si="11"/>
        <v>#N/A</v>
      </c>
      <c r="K181" s="83" t="e">
        <f>VLOOKUP(H181,网银退汇!C:H,6,FALSE)</f>
        <v>#N/A</v>
      </c>
      <c r="L181" s="38"/>
      <c r="M181" s="45"/>
      <c r="N181" s="38"/>
      <c r="O181" s="38"/>
      <c r="P181" s="38"/>
      <c r="Q181" s="38"/>
      <c r="R181" s="38"/>
      <c r="S181" s="38"/>
      <c r="T181" s="38"/>
      <c r="U181" s="38"/>
    </row>
    <row r="182" spans="1:21" hidden="1">
      <c r="A182" t="s">
        <v>7263</v>
      </c>
      <c r="B182" s="23" t="s">
        <v>8356</v>
      </c>
      <c r="C182" s="49" t="str">
        <f t="shared" si="8"/>
        <v>20170610</v>
      </c>
      <c r="D182" s="49" t="str">
        <f t="shared" si="9"/>
        <v>0051011910</v>
      </c>
      <c r="E182" t="s">
        <v>105</v>
      </c>
      <c r="F182" s="23" t="s">
        <v>7265</v>
      </c>
      <c r="G182">
        <v>595</v>
      </c>
      <c r="H182" s="48" t="str">
        <f t="shared" si="10"/>
        <v>6227003861220141894595</v>
      </c>
      <c r="I182" s="48" t="e">
        <f>VLOOKUP(H182,网银退汇!C:D,2,FALSE)</f>
        <v>#N/A</v>
      </c>
      <c r="J182" s="48" t="e">
        <f t="shared" si="11"/>
        <v>#N/A</v>
      </c>
      <c r="K182" s="83" t="e">
        <f>VLOOKUP(H182,网银退汇!C:H,6,FALSE)</f>
        <v>#N/A</v>
      </c>
      <c r="L182" s="38"/>
      <c r="M182" s="45"/>
      <c r="N182" s="38"/>
      <c r="O182" s="38"/>
      <c r="P182" s="38"/>
      <c r="Q182" s="38"/>
      <c r="R182" s="38"/>
      <c r="S182" s="38"/>
      <c r="T182" s="38"/>
      <c r="U182" s="38"/>
    </row>
    <row r="183" spans="1:21">
      <c r="A183" t="s">
        <v>7267</v>
      </c>
      <c r="B183" s="23" t="s">
        <v>8357</v>
      </c>
      <c r="C183" s="49" t="str">
        <f t="shared" si="8"/>
        <v>20170611</v>
      </c>
      <c r="D183" s="49" t="str">
        <f t="shared" si="9"/>
        <v>0051022310</v>
      </c>
      <c r="E183" t="s">
        <v>105</v>
      </c>
      <c r="F183" s="23" t="s">
        <v>7269</v>
      </c>
      <c r="G183">
        <v>1990</v>
      </c>
      <c r="H183" s="48" t="str">
        <f t="shared" si="10"/>
        <v>62270038602602330331990</v>
      </c>
      <c r="I183" s="48">
        <f>VLOOKUP(H183,网银退汇!C:D,2,FALSE)</f>
        <v>1990</v>
      </c>
      <c r="J183" s="48">
        <f t="shared" si="11"/>
        <v>1</v>
      </c>
      <c r="K183" s="83">
        <f>VLOOKUP(H183,网银退汇!C:H,6,FALSE)</f>
        <v>42898.715011574073</v>
      </c>
      <c r="L183" s="38"/>
      <c r="M183" s="45"/>
      <c r="N183" s="38"/>
      <c r="O183" s="38"/>
      <c r="P183" s="38"/>
      <c r="Q183" s="38"/>
      <c r="R183" s="38"/>
      <c r="S183" s="38"/>
      <c r="T183" s="38"/>
      <c r="U183" s="38"/>
    </row>
    <row r="184" spans="1:21" hidden="1">
      <c r="A184" t="s">
        <v>7273</v>
      </c>
      <c r="B184" s="23" t="s">
        <v>8358</v>
      </c>
      <c r="C184" s="49" t="str">
        <f t="shared" si="8"/>
        <v>20170611</v>
      </c>
      <c r="D184" s="49" t="str">
        <f t="shared" si="9"/>
        <v>0051027086</v>
      </c>
      <c r="E184" t="s">
        <v>105</v>
      </c>
      <c r="F184" s="23" t="s">
        <v>7275</v>
      </c>
      <c r="G184">
        <v>65</v>
      </c>
      <c r="H184" s="48" t="str">
        <f t="shared" si="10"/>
        <v>621700386003159796465</v>
      </c>
      <c r="I184" s="48" t="e">
        <f>VLOOKUP(H184,网银退汇!C:D,2,FALSE)</f>
        <v>#N/A</v>
      </c>
      <c r="J184" s="48" t="e">
        <f t="shared" si="11"/>
        <v>#N/A</v>
      </c>
      <c r="K184" s="83" t="e">
        <f>VLOOKUP(H184,网银退汇!C:H,6,FALSE)</f>
        <v>#N/A</v>
      </c>
      <c r="L184" s="38"/>
      <c r="M184" s="45"/>
      <c r="N184" s="38"/>
      <c r="O184" s="38"/>
      <c r="P184" s="38"/>
      <c r="Q184" s="38"/>
      <c r="R184" s="38"/>
      <c r="S184" s="38"/>
      <c r="T184" s="38"/>
      <c r="U184" s="38"/>
    </row>
    <row r="185" spans="1:21" hidden="1">
      <c r="A185" t="s">
        <v>7281</v>
      </c>
      <c r="B185" s="23" t="s">
        <v>8359</v>
      </c>
      <c r="C185" s="49" t="str">
        <f t="shared" si="8"/>
        <v>20170611</v>
      </c>
      <c r="D185" s="49" t="str">
        <f t="shared" si="9"/>
        <v>0051035181</v>
      </c>
      <c r="E185" t="s">
        <v>105</v>
      </c>
      <c r="F185" s="23" t="s">
        <v>7283</v>
      </c>
      <c r="G185">
        <v>611</v>
      </c>
      <c r="H185" s="48" t="str">
        <f t="shared" si="10"/>
        <v>6217003860007845157611</v>
      </c>
      <c r="I185" s="48" t="e">
        <f>VLOOKUP(H185,网银退汇!C:D,2,FALSE)</f>
        <v>#N/A</v>
      </c>
      <c r="J185" s="48" t="e">
        <f t="shared" si="11"/>
        <v>#N/A</v>
      </c>
      <c r="K185" s="83" t="e">
        <f>VLOOKUP(H185,网银退汇!C:H,6,FALSE)</f>
        <v>#N/A</v>
      </c>
      <c r="L185" s="38"/>
      <c r="M185" s="45"/>
      <c r="N185" s="38"/>
      <c r="O185" s="38"/>
      <c r="P185" s="38"/>
      <c r="Q185" s="38"/>
      <c r="R185" s="38"/>
      <c r="S185" s="38"/>
      <c r="T185" s="38"/>
      <c r="U185" s="38"/>
    </row>
    <row r="186" spans="1:21" hidden="1">
      <c r="A186" t="s">
        <v>7286</v>
      </c>
      <c r="B186" s="23" t="s">
        <v>8360</v>
      </c>
      <c r="C186" s="49" t="str">
        <f t="shared" si="8"/>
        <v>20170612</v>
      </c>
      <c r="D186" s="49" t="str">
        <f t="shared" si="9"/>
        <v>0051044054</v>
      </c>
      <c r="E186" t="s">
        <v>105</v>
      </c>
      <c r="F186" s="23" t="s">
        <v>7288</v>
      </c>
      <c r="G186">
        <v>1000</v>
      </c>
      <c r="H186" s="48" t="str">
        <f t="shared" si="10"/>
        <v>62155825020008962241000</v>
      </c>
      <c r="I186" s="48" t="e">
        <f>VLOOKUP(H186,网银退汇!C:D,2,FALSE)</f>
        <v>#N/A</v>
      </c>
      <c r="J186" s="48" t="e">
        <f t="shared" si="11"/>
        <v>#N/A</v>
      </c>
      <c r="K186" s="83" t="e">
        <f>VLOOKUP(H186,网银退汇!C:H,6,FALSE)</f>
        <v>#N/A</v>
      </c>
    </row>
    <row r="187" spans="1:21" hidden="1">
      <c r="A187" t="s">
        <v>7295</v>
      </c>
      <c r="B187" s="23" t="s">
        <v>8361</v>
      </c>
      <c r="C187" s="49" t="str">
        <f t="shared" si="8"/>
        <v>20170612</v>
      </c>
      <c r="D187" s="49" t="str">
        <f t="shared" si="9"/>
        <v>0051052190</v>
      </c>
      <c r="E187" t="s">
        <v>105</v>
      </c>
      <c r="F187" s="23" t="s">
        <v>7297</v>
      </c>
      <c r="G187">
        <v>300</v>
      </c>
      <c r="H187" s="48" t="str">
        <f t="shared" si="10"/>
        <v>6230210070266477300</v>
      </c>
      <c r="I187" s="48" t="e">
        <f>VLOOKUP(H187,网银退汇!C:D,2,FALSE)</f>
        <v>#N/A</v>
      </c>
      <c r="J187" s="48" t="e">
        <f t="shared" si="11"/>
        <v>#N/A</v>
      </c>
      <c r="K187" s="83" t="e">
        <f>VLOOKUP(H187,网银退汇!C:H,6,FALSE)</f>
        <v>#N/A</v>
      </c>
    </row>
    <row r="188" spans="1:21" hidden="1">
      <c r="A188" t="s">
        <v>7298</v>
      </c>
      <c r="B188" s="23" t="s">
        <v>8362</v>
      </c>
      <c r="C188" s="49" t="str">
        <f t="shared" si="8"/>
        <v>20170612</v>
      </c>
      <c r="D188" s="49" t="str">
        <f t="shared" si="9"/>
        <v>0051054386</v>
      </c>
      <c r="E188" t="s">
        <v>105</v>
      </c>
      <c r="F188" s="23" t="s">
        <v>7300</v>
      </c>
      <c r="G188">
        <v>283</v>
      </c>
      <c r="H188" s="48" t="str">
        <f t="shared" si="10"/>
        <v>6231900000117701231283</v>
      </c>
      <c r="I188" s="48" t="e">
        <f>VLOOKUP(H188,网银退汇!C:D,2,FALSE)</f>
        <v>#N/A</v>
      </c>
      <c r="J188" s="48" t="e">
        <f t="shared" si="11"/>
        <v>#N/A</v>
      </c>
      <c r="K188" s="83" t="e">
        <f>VLOOKUP(H188,网银退汇!C:H,6,FALSE)</f>
        <v>#N/A</v>
      </c>
    </row>
    <row r="189" spans="1:21" hidden="1">
      <c r="A189" t="s">
        <v>7301</v>
      </c>
      <c r="B189" s="23" t="s">
        <v>8363</v>
      </c>
      <c r="C189" s="49" t="str">
        <f t="shared" si="8"/>
        <v>20170612</v>
      </c>
      <c r="D189" s="49" t="str">
        <f t="shared" si="9"/>
        <v>0051054540</v>
      </c>
      <c r="E189" t="s">
        <v>105</v>
      </c>
      <c r="F189" s="23" t="s">
        <v>7190</v>
      </c>
      <c r="G189">
        <v>1000</v>
      </c>
      <c r="H189" s="48" t="str">
        <f t="shared" si="10"/>
        <v>62319000000241401011000</v>
      </c>
      <c r="I189" s="48" t="e">
        <f>VLOOKUP(H189,网银退汇!C:D,2,FALSE)</f>
        <v>#N/A</v>
      </c>
      <c r="J189" s="48" t="e">
        <f t="shared" si="11"/>
        <v>#N/A</v>
      </c>
      <c r="K189" s="83" t="e">
        <f>VLOOKUP(H189,网银退汇!C:H,6,FALSE)</f>
        <v>#N/A</v>
      </c>
    </row>
    <row r="190" spans="1:21">
      <c r="A190" t="s">
        <v>7304</v>
      </c>
      <c r="B190" s="23" t="s">
        <v>8364</v>
      </c>
      <c r="C190" s="49" t="str">
        <f t="shared" si="8"/>
        <v>20170612</v>
      </c>
      <c r="D190" s="49" t="str">
        <f t="shared" si="9"/>
        <v>0051055906</v>
      </c>
      <c r="E190" t="s">
        <v>105</v>
      </c>
      <c r="F190" s="23" t="s">
        <v>7306</v>
      </c>
      <c r="G190">
        <v>800</v>
      </c>
      <c r="H190" s="48" t="str">
        <f t="shared" si="10"/>
        <v>6259960217561844800</v>
      </c>
      <c r="I190" s="48">
        <f>VLOOKUP(H190,网银退汇!C:D,2,FALSE)</f>
        <v>800</v>
      </c>
      <c r="J190" s="48">
        <f t="shared" si="11"/>
        <v>1</v>
      </c>
      <c r="K190" s="83">
        <f>VLOOKUP(H190,网银退汇!C:H,6,FALSE)</f>
        <v>42898.716481481482</v>
      </c>
    </row>
    <row r="191" spans="1:21" hidden="1">
      <c r="A191" t="s">
        <v>7307</v>
      </c>
      <c r="B191" s="23" t="s">
        <v>8365</v>
      </c>
      <c r="C191" s="49" t="str">
        <f t="shared" si="8"/>
        <v>20170612</v>
      </c>
      <c r="D191" s="49" t="str">
        <f t="shared" si="9"/>
        <v>0051058751</v>
      </c>
      <c r="E191" t="s">
        <v>105</v>
      </c>
      <c r="F191" s="23" t="s">
        <v>7309</v>
      </c>
      <c r="G191">
        <v>1004</v>
      </c>
      <c r="H191" s="48" t="str">
        <f t="shared" si="10"/>
        <v>62179027000021226511004</v>
      </c>
      <c r="I191" s="48" t="e">
        <f>VLOOKUP(H191,网银退汇!C:D,2,FALSE)</f>
        <v>#N/A</v>
      </c>
      <c r="J191" s="48" t="e">
        <f t="shared" si="11"/>
        <v>#N/A</v>
      </c>
      <c r="K191" s="83" t="e">
        <f>VLOOKUP(H191,网银退汇!C:H,6,FALSE)</f>
        <v>#N/A</v>
      </c>
    </row>
    <row r="192" spans="1:21" hidden="1">
      <c r="A192" t="s">
        <v>7310</v>
      </c>
      <c r="B192" s="23" t="s">
        <v>8366</v>
      </c>
      <c r="C192" s="49" t="str">
        <f t="shared" si="8"/>
        <v>20170612</v>
      </c>
      <c r="D192" s="49" t="str">
        <f t="shared" si="9"/>
        <v>0051065340</v>
      </c>
      <c r="E192" t="s">
        <v>105</v>
      </c>
      <c r="F192" s="23" t="s">
        <v>7312</v>
      </c>
      <c r="G192">
        <v>1158</v>
      </c>
      <c r="H192" s="48" t="str">
        <f t="shared" si="10"/>
        <v>62319000001266013981158</v>
      </c>
      <c r="I192" s="48" t="e">
        <f>VLOOKUP(H192,网银退汇!C:D,2,FALSE)</f>
        <v>#N/A</v>
      </c>
      <c r="J192" s="48" t="e">
        <f t="shared" si="11"/>
        <v>#N/A</v>
      </c>
      <c r="K192" s="83" t="e">
        <f>VLOOKUP(H192,网银退汇!C:H,6,FALSE)</f>
        <v>#N/A</v>
      </c>
    </row>
    <row r="193" spans="1:11" hidden="1">
      <c r="A193" t="s">
        <v>7313</v>
      </c>
      <c r="B193" s="23" t="s">
        <v>8367</v>
      </c>
      <c r="C193" s="49" t="str">
        <f t="shared" si="8"/>
        <v>20170612</v>
      </c>
      <c r="D193" s="49" t="str">
        <f t="shared" si="9"/>
        <v>0051066314</v>
      </c>
      <c r="E193" t="s">
        <v>105</v>
      </c>
      <c r="F193" s="23" t="s">
        <v>7315</v>
      </c>
      <c r="G193">
        <v>57</v>
      </c>
      <c r="H193" s="48" t="str">
        <f t="shared" si="10"/>
        <v>623190002000588484057</v>
      </c>
      <c r="I193" s="48" t="e">
        <f>VLOOKUP(H193,网银退汇!C:D,2,FALSE)</f>
        <v>#N/A</v>
      </c>
      <c r="J193" s="48" t="e">
        <f t="shared" si="11"/>
        <v>#N/A</v>
      </c>
      <c r="K193" s="83" t="e">
        <f>VLOOKUP(H193,网银退汇!C:H,6,FALSE)</f>
        <v>#N/A</v>
      </c>
    </row>
    <row r="194" spans="1:11">
      <c r="A194" t="s">
        <v>7317</v>
      </c>
      <c r="B194" s="23" t="s">
        <v>8368</v>
      </c>
      <c r="C194" s="49" t="str">
        <f t="shared" si="8"/>
        <v>20170612</v>
      </c>
      <c r="D194" s="49" t="str">
        <f t="shared" si="9"/>
        <v>0051066333</v>
      </c>
      <c r="E194" t="s">
        <v>105</v>
      </c>
      <c r="F194" s="23" t="s">
        <v>4692</v>
      </c>
      <c r="G194">
        <v>662</v>
      </c>
      <c r="H194" s="48" t="str">
        <f t="shared" si="10"/>
        <v>6221570000573925662</v>
      </c>
      <c r="I194" s="48">
        <f>VLOOKUP(H194,网银退汇!C:D,2,FALSE)</f>
        <v>662</v>
      </c>
      <c r="J194" s="48">
        <f t="shared" si="11"/>
        <v>1</v>
      </c>
      <c r="K194" s="83">
        <f>VLOOKUP(H194,网银退汇!C:H,6,FALSE)</f>
        <v>42898.717013888891</v>
      </c>
    </row>
    <row r="195" spans="1:11" hidden="1">
      <c r="A195" t="s">
        <v>7319</v>
      </c>
      <c r="B195" s="23" t="s">
        <v>8369</v>
      </c>
      <c r="C195" s="49" t="str">
        <f t="shared" ref="C195:C258" si="12">LEFT(B195,8)</f>
        <v>20170612</v>
      </c>
      <c r="D195" s="49" t="str">
        <f t="shared" ref="D195:D258" si="13">RIGHT(B195,10)</f>
        <v>0051066363</v>
      </c>
      <c r="E195" t="s">
        <v>105</v>
      </c>
      <c r="F195" s="23" t="s">
        <v>7315</v>
      </c>
      <c r="G195">
        <v>115</v>
      </c>
      <c r="H195" s="48" t="str">
        <f t="shared" ref="H195:H246" si="14">F195&amp;G195</f>
        <v>6231900020005884840115</v>
      </c>
      <c r="I195" s="48" t="e">
        <f>VLOOKUP(H195,网银退汇!C:D,2,FALSE)</f>
        <v>#N/A</v>
      </c>
      <c r="J195" s="48" t="e">
        <f t="shared" ref="J195:J246" si="15">IF(I195&gt;0,1,"")</f>
        <v>#N/A</v>
      </c>
      <c r="K195" s="83" t="e">
        <f>VLOOKUP(H195,网银退汇!C:H,6,FALSE)</f>
        <v>#N/A</v>
      </c>
    </row>
    <row r="196" spans="1:11">
      <c r="A196" t="s">
        <v>7322</v>
      </c>
      <c r="B196" s="23" t="s">
        <v>8370</v>
      </c>
      <c r="C196" s="49" t="str">
        <f t="shared" si="12"/>
        <v>20170612</v>
      </c>
      <c r="D196" s="49" t="str">
        <f t="shared" si="13"/>
        <v>0051066385</v>
      </c>
      <c r="E196" t="s">
        <v>105</v>
      </c>
      <c r="F196" s="23" t="s">
        <v>7324</v>
      </c>
      <c r="G196">
        <v>300</v>
      </c>
      <c r="H196" s="48" t="str">
        <f t="shared" si="14"/>
        <v>6228480868654168871300</v>
      </c>
      <c r="I196" s="48">
        <f>VLOOKUP(H196,网银退汇!C:D,2,FALSE)</f>
        <v>300</v>
      </c>
      <c r="J196" s="48">
        <f t="shared" si="15"/>
        <v>1</v>
      </c>
      <c r="K196" s="83">
        <f>VLOOKUP(H196,网银退汇!C:H,6,FALSE)</f>
        <v>42898.716666666667</v>
      </c>
    </row>
    <row r="197" spans="1:11" hidden="1">
      <c r="A197" t="s">
        <v>7325</v>
      </c>
      <c r="B197" s="23" t="s">
        <v>8371</v>
      </c>
      <c r="C197" s="49" t="str">
        <f t="shared" si="12"/>
        <v>20170612</v>
      </c>
      <c r="D197" s="49" t="str">
        <f t="shared" si="13"/>
        <v>0051067078</v>
      </c>
      <c r="E197" t="s">
        <v>105</v>
      </c>
      <c r="F197" s="23" t="s">
        <v>7327</v>
      </c>
      <c r="G197">
        <v>69</v>
      </c>
      <c r="H197" s="48" t="str">
        <f t="shared" si="14"/>
        <v>403392002293748869</v>
      </c>
      <c r="I197" s="48" t="e">
        <f>VLOOKUP(H197,网银退汇!C:D,2,FALSE)</f>
        <v>#N/A</v>
      </c>
      <c r="J197" s="48" t="e">
        <f t="shared" si="15"/>
        <v>#N/A</v>
      </c>
      <c r="K197" s="83" t="e">
        <f>VLOOKUP(H197,网银退汇!C:H,6,FALSE)</f>
        <v>#N/A</v>
      </c>
    </row>
    <row r="198" spans="1:11" hidden="1">
      <c r="A198" t="s">
        <v>7328</v>
      </c>
      <c r="B198" s="23" t="s">
        <v>8372</v>
      </c>
      <c r="C198" s="49" t="str">
        <f t="shared" si="12"/>
        <v>20170612</v>
      </c>
      <c r="D198" s="49" t="str">
        <f t="shared" si="13"/>
        <v>0051068984</v>
      </c>
      <c r="E198" t="s">
        <v>105</v>
      </c>
      <c r="F198" s="23" t="s">
        <v>7330</v>
      </c>
      <c r="G198">
        <v>862</v>
      </c>
      <c r="H198" s="48" t="str">
        <f t="shared" si="14"/>
        <v>6231900000022139808862</v>
      </c>
      <c r="I198" s="48" t="e">
        <f>VLOOKUP(H198,网银退汇!C:D,2,FALSE)</f>
        <v>#N/A</v>
      </c>
      <c r="J198" s="48" t="e">
        <f t="shared" si="15"/>
        <v>#N/A</v>
      </c>
      <c r="K198" s="83" t="e">
        <f>VLOOKUP(H198,网银退汇!C:H,6,FALSE)</f>
        <v>#N/A</v>
      </c>
    </row>
    <row r="199" spans="1:11" hidden="1">
      <c r="A199" t="s">
        <v>7331</v>
      </c>
      <c r="B199" s="23" t="s">
        <v>8373</v>
      </c>
      <c r="C199" s="49" t="str">
        <f t="shared" si="12"/>
        <v>20170612</v>
      </c>
      <c r="D199" s="49" t="str">
        <f t="shared" si="13"/>
        <v>0051069708</v>
      </c>
      <c r="E199" t="s">
        <v>105</v>
      </c>
      <c r="F199" s="23" t="s">
        <v>7333</v>
      </c>
      <c r="G199">
        <v>736</v>
      </c>
      <c r="H199" s="48" t="str">
        <f t="shared" si="14"/>
        <v>6228461936004119762736</v>
      </c>
      <c r="I199" s="48" t="e">
        <f>VLOOKUP(H199,网银退汇!C:D,2,FALSE)</f>
        <v>#N/A</v>
      </c>
      <c r="J199" s="48" t="e">
        <f t="shared" si="15"/>
        <v>#N/A</v>
      </c>
      <c r="K199" s="83" t="e">
        <f>VLOOKUP(H199,网银退汇!C:H,6,FALSE)</f>
        <v>#N/A</v>
      </c>
    </row>
    <row r="200" spans="1:11" hidden="1">
      <c r="A200" t="s">
        <v>7334</v>
      </c>
      <c r="B200" s="23" t="s">
        <v>8374</v>
      </c>
      <c r="C200" s="49" t="str">
        <f t="shared" si="12"/>
        <v>20170612</v>
      </c>
      <c r="D200" s="49" t="str">
        <f t="shared" si="13"/>
        <v>0051070188</v>
      </c>
      <c r="E200" t="s">
        <v>105</v>
      </c>
      <c r="F200" s="23" t="s">
        <v>7336</v>
      </c>
      <c r="G200">
        <v>165</v>
      </c>
      <c r="H200" s="48" t="str">
        <f t="shared" si="14"/>
        <v>6212262502013716835165</v>
      </c>
      <c r="I200" s="48" t="e">
        <f>VLOOKUP(H200,网银退汇!C:D,2,FALSE)</f>
        <v>#N/A</v>
      </c>
      <c r="J200" s="48" t="e">
        <f t="shared" si="15"/>
        <v>#N/A</v>
      </c>
      <c r="K200" s="83" t="e">
        <f>VLOOKUP(H200,网银退汇!C:H,6,FALSE)</f>
        <v>#N/A</v>
      </c>
    </row>
    <row r="201" spans="1:11" hidden="1">
      <c r="A201" t="s">
        <v>7337</v>
      </c>
      <c r="B201" s="23" t="s">
        <v>8375</v>
      </c>
      <c r="C201" s="49" t="str">
        <f t="shared" si="12"/>
        <v>20170612</v>
      </c>
      <c r="D201" s="49" t="str">
        <f t="shared" si="13"/>
        <v>0051070702</v>
      </c>
      <c r="E201" t="s">
        <v>105</v>
      </c>
      <c r="F201" s="23" t="s">
        <v>7339</v>
      </c>
      <c r="G201">
        <v>1211</v>
      </c>
      <c r="H201" s="48" t="str">
        <f t="shared" si="14"/>
        <v>62270071715700680771211</v>
      </c>
      <c r="I201" s="48" t="e">
        <f>VLOOKUP(H201,网银退汇!C:D,2,FALSE)</f>
        <v>#N/A</v>
      </c>
      <c r="J201" s="48" t="e">
        <f t="shared" si="15"/>
        <v>#N/A</v>
      </c>
      <c r="K201" s="83" t="e">
        <f>VLOOKUP(H201,网银退汇!C:H,6,FALSE)</f>
        <v>#N/A</v>
      </c>
    </row>
    <row r="202" spans="1:11" hidden="1">
      <c r="A202" t="s">
        <v>7340</v>
      </c>
      <c r="B202" s="23" t="s">
        <v>8376</v>
      </c>
      <c r="C202" s="49" t="str">
        <f t="shared" si="12"/>
        <v>20170612</v>
      </c>
      <c r="D202" s="49" t="str">
        <f t="shared" si="13"/>
        <v>0051070793</v>
      </c>
      <c r="E202" t="s">
        <v>105</v>
      </c>
      <c r="F202" s="23" t="s">
        <v>7342</v>
      </c>
      <c r="G202">
        <v>96</v>
      </c>
      <c r="H202" s="48" t="str">
        <f t="shared" si="14"/>
        <v>622848386858436107296</v>
      </c>
      <c r="I202" s="48" t="e">
        <f>VLOOKUP(H202,网银退汇!C:D,2,FALSE)</f>
        <v>#N/A</v>
      </c>
      <c r="J202" s="48" t="e">
        <f t="shared" si="15"/>
        <v>#N/A</v>
      </c>
      <c r="K202" s="83" t="e">
        <f>VLOOKUP(H202,网银退汇!C:H,6,FALSE)</f>
        <v>#N/A</v>
      </c>
    </row>
    <row r="203" spans="1:11" hidden="1">
      <c r="A203" t="s">
        <v>7343</v>
      </c>
      <c r="B203" s="23" t="s">
        <v>8377</v>
      </c>
      <c r="C203" s="49" t="str">
        <f t="shared" si="12"/>
        <v>20170612</v>
      </c>
      <c r="D203" s="49" t="str">
        <f t="shared" si="13"/>
        <v>0051070898</v>
      </c>
      <c r="E203" t="s">
        <v>105</v>
      </c>
      <c r="F203" s="23" t="s">
        <v>7345</v>
      </c>
      <c r="G203">
        <v>594</v>
      </c>
      <c r="H203" s="48" t="str">
        <f t="shared" si="14"/>
        <v>6223690929710073594</v>
      </c>
      <c r="I203" s="48" t="e">
        <f>VLOOKUP(H203,网银退汇!C:D,2,FALSE)</f>
        <v>#N/A</v>
      </c>
      <c r="J203" s="48" t="e">
        <f t="shared" si="15"/>
        <v>#N/A</v>
      </c>
      <c r="K203" s="83" t="e">
        <f>VLOOKUP(H203,网银退汇!C:H,6,FALSE)</f>
        <v>#N/A</v>
      </c>
    </row>
    <row r="204" spans="1:11">
      <c r="A204" t="s">
        <v>7347</v>
      </c>
      <c r="B204" s="23" t="s">
        <v>8378</v>
      </c>
      <c r="C204" s="49" t="str">
        <f t="shared" si="12"/>
        <v>20170612</v>
      </c>
      <c r="D204" s="49" t="str">
        <f t="shared" si="13"/>
        <v>0051070932</v>
      </c>
      <c r="E204" t="s">
        <v>105</v>
      </c>
      <c r="F204" s="23" t="s">
        <v>7349</v>
      </c>
      <c r="G204">
        <v>407</v>
      </c>
      <c r="H204" s="48" t="str">
        <f t="shared" si="14"/>
        <v>6212812502000254506407</v>
      </c>
      <c r="I204" s="48">
        <f>VLOOKUP(H204,网银退汇!C:D,2,FALSE)</f>
        <v>407</v>
      </c>
      <c r="J204" s="48">
        <f t="shared" si="15"/>
        <v>1</v>
      </c>
      <c r="K204" s="83">
        <f>VLOOKUP(H204,网银退汇!C:H,6,FALSE)</f>
        <v>42898.716840277775</v>
      </c>
    </row>
    <row r="205" spans="1:11" hidden="1">
      <c r="A205" t="s">
        <v>7350</v>
      </c>
      <c r="B205" s="23" t="s">
        <v>8379</v>
      </c>
      <c r="C205" s="49" t="str">
        <f t="shared" si="12"/>
        <v>20170612</v>
      </c>
      <c r="D205" s="49" t="str">
        <f t="shared" si="13"/>
        <v>0051070962</v>
      </c>
      <c r="E205" t="s">
        <v>105</v>
      </c>
      <c r="F205" s="23" t="s">
        <v>7352</v>
      </c>
      <c r="G205">
        <v>500</v>
      </c>
      <c r="H205" s="48" t="str">
        <f t="shared" si="14"/>
        <v>6223691136635061500</v>
      </c>
      <c r="I205" s="48" t="e">
        <f>VLOOKUP(H205,网银退汇!C:D,2,FALSE)</f>
        <v>#N/A</v>
      </c>
      <c r="J205" s="48" t="e">
        <f t="shared" si="15"/>
        <v>#N/A</v>
      </c>
      <c r="K205" s="83" t="e">
        <f>VLOOKUP(H205,网银退汇!C:H,6,FALSE)</f>
        <v>#N/A</v>
      </c>
    </row>
    <row r="206" spans="1:11" hidden="1">
      <c r="A206" t="s">
        <v>7353</v>
      </c>
      <c r="B206" s="23" t="s">
        <v>8380</v>
      </c>
      <c r="C206" s="49" t="str">
        <f t="shared" si="12"/>
        <v>20170612</v>
      </c>
      <c r="D206" s="49" t="str">
        <f t="shared" si="13"/>
        <v>0051071864</v>
      </c>
      <c r="E206" t="s">
        <v>105</v>
      </c>
      <c r="F206" s="23" t="s">
        <v>7355</v>
      </c>
      <c r="G206">
        <v>5000</v>
      </c>
      <c r="H206" s="48" t="str">
        <f t="shared" si="14"/>
        <v>43674238608400791445000</v>
      </c>
      <c r="I206" s="48" t="e">
        <f>VLOOKUP(H206,网银退汇!C:D,2,FALSE)</f>
        <v>#N/A</v>
      </c>
      <c r="J206" s="48" t="e">
        <f t="shared" si="15"/>
        <v>#N/A</v>
      </c>
      <c r="K206" s="83" t="e">
        <f>VLOOKUP(H206,网银退汇!C:H,6,FALSE)</f>
        <v>#N/A</v>
      </c>
    </row>
    <row r="207" spans="1:11" hidden="1">
      <c r="A207" t="s">
        <v>7356</v>
      </c>
      <c r="B207" s="23" t="s">
        <v>8381</v>
      </c>
      <c r="C207" s="49" t="str">
        <f t="shared" si="12"/>
        <v>20170612</v>
      </c>
      <c r="D207" s="49" t="str">
        <f t="shared" si="13"/>
        <v>0051071933</v>
      </c>
      <c r="E207" t="s">
        <v>105</v>
      </c>
      <c r="F207" s="23" t="s">
        <v>7358</v>
      </c>
      <c r="G207">
        <v>87</v>
      </c>
      <c r="H207" s="48" t="str">
        <f t="shared" si="14"/>
        <v>622841192302785266187</v>
      </c>
      <c r="I207" s="48" t="e">
        <f>VLOOKUP(H207,网银退汇!C:D,2,FALSE)</f>
        <v>#N/A</v>
      </c>
      <c r="J207" s="48" t="e">
        <f t="shared" si="15"/>
        <v>#N/A</v>
      </c>
      <c r="K207" s="83" t="e">
        <f>VLOOKUP(H207,网银退汇!C:H,6,FALSE)</f>
        <v>#N/A</v>
      </c>
    </row>
    <row r="208" spans="1:11" hidden="1">
      <c r="A208" t="s">
        <v>7359</v>
      </c>
      <c r="B208" s="23" t="s">
        <v>8382</v>
      </c>
      <c r="C208" s="49" t="str">
        <f t="shared" si="12"/>
        <v>20170612</v>
      </c>
      <c r="D208" s="49" t="str">
        <f t="shared" si="13"/>
        <v>0051072517</v>
      </c>
      <c r="E208" t="s">
        <v>105</v>
      </c>
      <c r="F208" s="23" t="s">
        <v>7361</v>
      </c>
      <c r="G208">
        <v>100</v>
      </c>
      <c r="H208" s="48" t="str">
        <f t="shared" si="14"/>
        <v>6236683860001303739100</v>
      </c>
      <c r="I208" s="48" t="e">
        <f>VLOOKUP(H208,网银退汇!C:D,2,FALSE)</f>
        <v>#N/A</v>
      </c>
      <c r="J208" s="48" t="e">
        <f t="shared" si="15"/>
        <v>#N/A</v>
      </c>
      <c r="K208" s="83" t="e">
        <f>VLOOKUP(H208,网银退汇!C:H,6,FALSE)</f>
        <v>#N/A</v>
      </c>
    </row>
    <row r="209" spans="1:11" hidden="1">
      <c r="A209" t="s">
        <v>7362</v>
      </c>
      <c r="B209" s="23" t="s">
        <v>8383</v>
      </c>
      <c r="C209" s="49" t="str">
        <f t="shared" si="12"/>
        <v>20170612</v>
      </c>
      <c r="D209" s="49" t="str">
        <f t="shared" si="13"/>
        <v>0051075888</v>
      </c>
      <c r="E209" t="s">
        <v>105</v>
      </c>
      <c r="F209" s="23" t="s">
        <v>7364</v>
      </c>
      <c r="G209">
        <v>405</v>
      </c>
      <c r="H209" s="48" t="str">
        <f t="shared" si="14"/>
        <v>6217003860003702287405</v>
      </c>
      <c r="I209" s="48" t="e">
        <f>VLOOKUP(H209,网银退汇!C:D,2,FALSE)</f>
        <v>#N/A</v>
      </c>
      <c r="J209" s="48" t="e">
        <f t="shared" si="15"/>
        <v>#N/A</v>
      </c>
      <c r="K209" s="83" t="e">
        <f>VLOOKUP(H209,网银退汇!C:H,6,FALSE)</f>
        <v>#N/A</v>
      </c>
    </row>
    <row r="210" spans="1:11" hidden="1">
      <c r="A210" t="s">
        <v>7365</v>
      </c>
      <c r="B210" s="23" t="s">
        <v>8384</v>
      </c>
      <c r="C210" s="49" t="str">
        <f t="shared" si="12"/>
        <v>20170612</v>
      </c>
      <c r="D210" s="49" t="str">
        <f t="shared" si="13"/>
        <v>0051077133</v>
      </c>
      <c r="E210" t="s">
        <v>105</v>
      </c>
      <c r="F210" s="23" t="s">
        <v>7367</v>
      </c>
      <c r="G210">
        <v>100</v>
      </c>
      <c r="H210" s="48" t="str">
        <f t="shared" si="14"/>
        <v>6013822700103882005100</v>
      </c>
      <c r="I210" s="48" t="e">
        <f>VLOOKUP(H210,网银退汇!C:D,2,FALSE)</f>
        <v>#N/A</v>
      </c>
      <c r="J210" s="48" t="e">
        <f t="shared" si="15"/>
        <v>#N/A</v>
      </c>
      <c r="K210" s="83" t="e">
        <f>VLOOKUP(H210,网银退汇!C:H,6,FALSE)</f>
        <v>#N/A</v>
      </c>
    </row>
    <row r="211" spans="1:11" hidden="1">
      <c r="A211" t="s">
        <v>7368</v>
      </c>
      <c r="B211" s="23" t="s">
        <v>8385</v>
      </c>
      <c r="C211" s="49" t="str">
        <f t="shared" si="12"/>
        <v>20170612</v>
      </c>
      <c r="D211" s="49" t="str">
        <f t="shared" si="13"/>
        <v>0051078719</v>
      </c>
      <c r="E211" t="s">
        <v>105</v>
      </c>
      <c r="F211" s="23" t="s">
        <v>7370</v>
      </c>
      <c r="G211">
        <v>20</v>
      </c>
      <c r="H211" s="48" t="str">
        <f t="shared" si="14"/>
        <v>622369086860768620</v>
      </c>
      <c r="I211" s="48" t="e">
        <f>VLOOKUP(H211,网银退汇!C:D,2,FALSE)</f>
        <v>#N/A</v>
      </c>
      <c r="J211" s="48" t="e">
        <f t="shared" si="15"/>
        <v>#N/A</v>
      </c>
      <c r="K211" s="83" t="e">
        <f>VLOOKUP(H211,网银退汇!C:H,6,FALSE)</f>
        <v>#N/A</v>
      </c>
    </row>
    <row r="212" spans="1:11">
      <c r="A212" t="s">
        <v>7371</v>
      </c>
      <c r="B212" s="23" t="s">
        <v>8386</v>
      </c>
      <c r="C212" s="49" t="str">
        <f t="shared" si="12"/>
        <v>20170612</v>
      </c>
      <c r="D212" s="49" t="str">
        <f t="shared" si="13"/>
        <v>0051083684</v>
      </c>
      <c r="E212" t="s">
        <v>105</v>
      </c>
      <c r="F212" s="23" t="s">
        <v>7373</v>
      </c>
      <c r="G212">
        <v>235</v>
      </c>
      <c r="H212" s="48" t="str">
        <f t="shared" si="14"/>
        <v>4367455175992408235</v>
      </c>
      <c r="I212" s="48">
        <f>VLOOKUP(H212,网银退汇!C:D,2,FALSE)</f>
        <v>235</v>
      </c>
      <c r="J212" s="48">
        <f t="shared" si="15"/>
        <v>1</v>
      </c>
      <c r="K212" s="83">
        <f>VLOOKUP(H212,网银退汇!C:H,6,FALSE)</f>
        <v>42899.655104166668</v>
      </c>
    </row>
    <row r="213" spans="1:11" hidden="1">
      <c r="A213" t="s">
        <v>7374</v>
      </c>
      <c r="B213" s="23" t="s">
        <v>8387</v>
      </c>
      <c r="C213" s="49" t="str">
        <f t="shared" si="12"/>
        <v>20170612</v>
      </c>
      <c r="D213" s="49" t="str">
        <f t="shared" si="13"/>
        <v>0051083886</v>
      </c>
      <c r="E213" t="s">
        <v>105</v>
      </c>
      <c r="F213" s="23" t="s">
        <v>7376</v>
      </c>
      <c r="G213">
        <v>10</v>
      </c>
      <c r="H213" s="48" t="str">
        <f t="shared" si="14"/>
        <v>458123059698203510</v>
      </c>
      <c r="I213" s="48" t="e">
        <f>VLOOKUP(H213,网银退汇!C:D,2,FALSE)</f>
        <v>#N/A</v>
      </c>
      <c r="J213" s="48" t="e">
        <f t="shared" si="15"/>
        <v>#N/A</v>
      </c>
      <c r="K213" s="83" t="e">
        <f>VLOOKUP(H213,网银退汇!C:H,6,FALSE)</f>
        <v>#N/A</v>
      </c>
    </row>
    <row r="214" spans="1:11">
      <c r="A214" t="s">
        <v>7378</v>
      </c>
      <c r="B214" s="23" t="s">
        <v>8388</v>
      </c>
      <c r="C214" s="49" t="str">
        <f t="shared" si="12"/>
        <v>20170612</v>
      </c>
      <c r="D214" s="49" t="str">
        <f t="shared" si="13"/>
        <v>0051084195</v>
      </c>
      <c r="E214" t="s">
        <v>105</v>
      </c>
      <c r="F214" s="23" t="s">
        <v>7380</v>
      </c>
      <c r="G214">
        <v>500</v>
      </c>
      <c r="H214" s="48" t="str">
        <f t="shared" si="14"/>
        <v>6231900000059189288500</v>
      </c>
      <c r="I214" s="48">
        <f>VLOOKUP(H214,网银退汇!C:D,2,FALSE)</f>
        <v>500</v>
      </c>
      <c r="J214" s="48">
        <f t="shared" si="15"/>
        <v>1</v>
      </c>
      <c r="K214" s="83">
        <f>VLOOKUP(H214,网银退汇!C:H,6,FALSE)</f>
        <v>42898.717175925929</v>
      </c>
    </row>
    <row r="215" spans="1:11" hidden="1">
      <c r="A215" t="s">
        <v>7381</v>
      </c>
      <c r="B215" s="23" t="s">
        <v>8389</v>
      </c>
      <c r="C215" s="49" t="str">
        <f t="shared" si="12"/>
        <v>20170612</v>
      </c>
      <c r="D215" s="49" t="str">
        <f t="shared" si="13"/>
        <v>0051084583</v>
      </c>
      <c r="E215" t="s">
        <v>105</v>
      </c>
      <c r="F215" s="23" t="s">
        <v>7383</v>
      </c>
      <c r="G215">
        <v>70</v>
      </c>
      <c r="H215" s="48" t="str">
        <f t="shared" si="14"/>
        <v>622369082400487970</v>
      </c>
      <c r="I215" s="48" t="e">
        <f>VLOOKUP(H215,网银退汇!C:D,2,FALSE)</f>
        <v>#N/A</v>
      </c>
      <c r="J215" s="48" t="e">
        <f t="shared" si="15"/>
        <v>#N/A</v>
      </c>
      <c r="K215" s="83" t="e">
        <f>VLOOKUP(H215,网银退汇!C:H,6,FALSE)</f>
        <v>#N/A</v>
      </c>
    </row>
    <row r="216" spans="1:11" hidden="1">
      <c r="A216" t="s">
        <v>7384</v>
      </c>
      <c r="B216" s="23" t="s">
        <v>8390</v>
      </c>
      <c r="C216" s="49" t="str">
        <f t="shared" si="12"/>
        <v>20170612</v>
      </c>
      <c r="D216" s="49" t="str">
        <f t="shared" si="13"/>
        <v>0051085009</v>
      </c>
      <c r="E216" t="s">
        <v>105</v>
      </c>
      <c r="F216" s="23" t="s">
        <v>7386</v>
      </c>
      <c r="G216">
        <v>332</v>
      </c>
      <c r="H216" s="48" t="str">
        <f t="shared" si="14"/>
        <v>6259055320530016332</v>
      </c>
      <c r="I216" s="48" t="e">
        <f>VLOOKUP(H216,网银退汇!C:D,2,FALSE)</f>
        <v>#N/A</v>
      </c>
      <c r="J216" s="48" t="e">
        <f t="shared" si="15"/>
        <v>#N/A</v>
      </c>
      <c r="K216" s="83" t="e">
        <f>VLOOKUP(H216,网银退汇!C:H,6,FALSE)</f>
        <v>#N/A</v>
      </c>
    </row>
    <row r="217" spans="1:11" hidden="1">
      <c r="A217" t="s">
        <v>7387</v>
      </c>
      <c r="B217" s="23" t="s">
        <v>8391</v>
      </c>
      <c r="C217" s="49" t="str">
        <f t="shared" si="12"/>
        <v>20170612</v>
      </c>
      <c r="D217" s="49" t="str">
        <f t="shared" si="13"/>
        <v>0051085522</v>
      </c>
      <c r="E217" t="s">
        <v>105</v>
      </c>
      <c r="F217" s="23" t="s">
        <v>7389</v>
      </c>
      <c r="G217">
        <v>72</v>
      </c>
      <c r="H217" s="48" t="str">
        <f t="shared" si="14"/>
        <v>622700710293021114972</v>
      </c>
      <c r="I217" s="48" t="e">
        <f>VLOOKUP(H217,网银退汇!C:D,2,FALSE)</f>
        <v>#N/A</v>
      </c>
      <c r="J217" s="48" t="e">
        <f t="shared" si="15"/>
        <v>#N/A</v>
      </c>
      <c r="K217" s="83" t="e">
        <f>VLOOKUP(H217,网银退汇!C:H,6,FALSE)</f>
        <v>#N/A</v>
      </c>
    </row>
    <row r="218" spans="1:11">
      <c r="A218" t="s">
        <v>7391</v>
      </c>
      <c r="B218" s="23" t="s">
        <v>8392</v>
      </c>
      <c r="C218" s="49" t="str">
        <f t="shared" si="12"/>
        <v>20170612</v>
      </c>
      <c r="D218" s="49" t="str">
        <f t="shared" si="13"/>
        <v>0051092173</v>
      </c>
      <c r="E218" t="s">
        <v>105</v>
      </c>
      <c r="F218" s="23" t="s">
        <v>4847</v>
      </c>
      <c r="G218">
        <v>194</v>
      </c>
      <c r="H218" s="48" t="str">
        <f t="shared" si="14"/>
        <v>6222520645207693194</v>
      </c>
      <c r="I218" s="48">
        <f>VLOOKUP(H218,网银退汇!C:D,2,FALSE)</f>
        <v>194</v>
      </c>
      <c r="J218" s="48">
        <f t="shared" si="15"/>
        <v>1</v>
      </c>
      <c r="K218" s="83">
        <f>VLOOKUP(H218,网银退汇!C:H,6,FALSE)</f>
        <v>42898.717523148145</v>
      </c>
    </row>
    <row r="219" spans="1:11" hidden="1">
      <c r="A219" t="s">
        <v>7393</v>
      </c>
      <c r="B219" s="23" t="s">
        <v>8393</v>
      </c>
      <c r="C219" s="49" t="str">
        <f t="shared" si="12"/>
        <v>20170612</v>
      </c>
      <c r="D219" s="49" t="str">
        <f t="shared" si="13"/>
        <v>0051093512</v>
      </c>
      <c r="E219" t="s">
        <v>105</v>
      </c>
      <c r="F219" s="23" t="s">
        <v>7395</v>
      </c>
      <c r="G219">
        <v>909</v>
      </c>
      <c r="H219" s="48" t="str">
        <f t="shared" si="14"/>
        <v>6222082410002499099909</v>
      </c>
      <c r="I219" s="48" t="e">
        <f>VLOOKUP(H219,网银退汇!C:D,2,FALSE)</f>
        <v>#N/A</v>
      </c>
      <c r="J219" s="48" t="e">
        <f t="shared" si="15"/>
        <v>#N/A</v>
      </c>
      <c r="K219" s="83" t="e">
        <f>VLOOKUP(H219,网银退汇!C:H,6,FALSE)</f>
        <v>#N/A</v>
      </c>
    </row>
    <row r="220" spans="1:11">
      <c r="A220" t="s">
        <v>7397</v>
      </c>
      <c r="B220" s="23" t="s">
        <v>8394</v>
      </c>
      <c r="C220" s="49" t="str">
        <f t="shared" si="12"/>
        <v>20170612</v>
      </c>
      <c r="D220" s="49" t="str">
        <f t="shared" si="13"/>
        <v>0051094056</v>
      </c>
      <c r="E220" t="s">
        <v>105</v>
      </c>
      <c r="F220" s="23" t="s">
        <v>7399</v>
      </c>
      <c r="G220">
        <v>129</v>
      </c>
      <c r="H220" s="48" t="str">
        <f t="shared" si="14"/>
        <v>6228480868424933273129</v>
      </c>
      <c r="I220" s="48">
        <f>VLOOKUP(H220,网银退汇!C:D,2,FALSE)</f>
        <v>129</v>
      </c>
      <c r="J220" s="48">
        <f t="shared" si="15"/>
        <v>1</v>
      </c>
      <c r="K220" s="83">
        <f>VLOOKUP(H220,网银退汇!C:H,6,FALSE)</f>
        <v>42898.717361111114</v>
      </c>
    </row>
    <row r="221" spans="1:11" hidden="1">
      <c r="A221" t="s">
        <v>7400</v>
      </c>
      <c r="B221" s="23" t="s">
        <v>8395</v>
      </c>
      <c r="C221" s="49" t="str">
        <f t="shared" si="12"/>
        <v>20170612</v>
      </c>
      <c r="D221" s="49" t="str">
        <f t="shared" si="13"/>
        <v>0051094531</v>
      </c>
      <c r="E221" t="s">
        <v>105</v>
      </c>
      <c r="F221" s="23" t="s">
        <v>7402</v>
      </c>
      <c r="G221">
        <v>1094</v>
      </c>
      <c r="H221" s="48" t="str">
        <f t="shared" si="14"/>
        <v>62284833410810360191094</v>
      </c>
      <c r="I221" s="48" t="e">
        <f>VLOOKUP(H221,网银退汇!C:D,2,FALSE)</f>
        <v>#N/A</v>
      </c>
      <c r="J221" s="48" t="e">
        <f t="shared" si="15"/>
        <v>#N/A</v>
      </c>
      <c r="K221" s="83" t="e">
        <f>VLOOKUP(H221,网银退汇!C:H,6,FALSE)</f>
        <v>#N/A</v>
      </c>
    </row>
    <row r="222" spans="1:11" hidden="1">
      <c r="A222" t="s">
        <v>7403</v>
      </c>
      <c r="B222" s="23" t="s">
        <v>8396</v>
      </c>
      <c r="C222" s="49" t="str">
        <f t="shared" si="12"/>
        <v>20170612</v>
      </c>
      <c r="D222" s="49" t="str">
        <f t="shared" si="13"/>
        <v>0051094718</v>
      </c>
      <c r="E222" t="s">
        <v>105</v>
      </c>
      <c r="F222" s="23" t="s">
        <v>7405</v>
      </c>
      <c r="G222">
        <v>3652</v>
      </c>
      <c r="H222" s="48" t="str">
        <f t="shared" si="14"/>
        <v>62284838781372481713652</v>
      </c>
      <c r="I222" s="48" t="e">
        <f>VLOOKUP(H222,网银退汇!C:D,2,FALSE)</f>
        <v>#N/A</v>
      </c>
      <c r="J222" s="48" t="e">
        <f t="shared" si="15"/>
        <v>#N/A</v>
      </c>
      <c r="K222" s="83" t="e">
        <f>VLOOKUP(H222,网银退汇!C:H,6,FALSE)</f>
        <v>#N/A</v>
      </c>
    </row>
    <row r="223" spans="1:11" hidden="1">
      <c r="A223" t="s">
        <v>7406</v>
      </c>
      <c r="B223" s="23" t="s">
        <v>8397</v>
      </c>
      <c r="C223" s="49" t="str">
        <f t="shared" si="12"/>
        <v>20170612</v>
      </c>
      <c r="D223" s="49" t="str">
        <f t="shared" si="13"/>
        <v>0051095402</v>
      </c>
      <c r="E223" t="s">
        <v>105</v>
      </c>
      <c r="F223" s="23" t="s">
        <v>7408</v>
      </c>
      <c r="G223">
        <v>500</v>
      </c>
      <c r="H223" s="48" t="str">
        <f t="shared" si="14"/>
        <v>6223691953722950500</v>
      </c>
      <c r="I223" s="48" t="e">
        <f>VLOOKUP(H223,网银退汇!C:D,2,FALSE)</f>
        <v>#N/A</v>
      </c>
      <c r="J223" s="48" t="e">
        <f t="shared" si="15"/>
        <v>#N/A</v>
      </c>
      <c r="K223" s="83" t="e">
        <f>VLOOKUP(H223,网银退汇!C:H,6,FALSE)</f>
        <v>#N/A</v>
      </c>
    </row>
    <row r="224" spans="1:11" hidden="1">
      <c r="A224" t="s">
        <v>7409</v>
      </c>
      <c r="B224" s="23" t="s">
        <v>8398</v>
      </c>
      <c r="C224" s="49" t="str">
        <f t="shared" si="12"/>
        <v>20170612</v>
      </c>
      <c r="D224" s="49" t="str">
        <f t="shared" si="13"/>
        <v>0051096954</v>
      </c>
      <c r="E224" t="s">
        <v>105</v>
      </c>
      <c r="F224" s="23" t="s">
        <v>7411</v>
      </c>
      <c r="G224">
        <v>830</v>
      </c>
      <c r="H224" s="48" t="str">
        <f t="shared" si="14"/>
        <v>6283174240764934830</v>
      </c>
      <c r="I224" s="48" t="e">
        <f>VLOOKUP(H224,网银退汇!C:D,2,FALSE)</f>
        <v>#N/A</v>
      </c>
      <c r="J224" s="48" t="e">
        <f t="shared" si="15"/>
        <v>#N/A</v>
      </c>
      <c r="K224" s="83" t="e">
        <f>VLOOKUP(H224,网银退汇!C:H,6,FALSE)</f>
        <v>#N/A</v>
      </c>
    </row>
    <row r="225" spans="1:11" hidden="1">
      <c r="A225" t="s">
        <v>7412</v>
      </c>
      <c r="B225" s="23" t="s">
        <v>8399</v>
      </c>
      <c r="C225" s="49" t="str">
        <f t="shared" si="12"/>
        <v>20170612</v>
      </c>
      <c r="D225" s="49" t="str">
        <f t="shared" si="13"/>
        <v>0051102855</v>
      </c>
      <c r="E225" t="s">
        <v>105</v>
      </c>
      <c r="F225" s="23" t="s">
        <v>6859</v>
      </c>
      <c r="G225">
        <v>342</v>
      </c>
      <c r="H225" s="48" t="str">
        <f t="shared" si="14"/>
        <v>6214157312904127306342</v>
      </c>
      <c r="I225" s="48" t="e">
        <f>VLOOKUP(H225,网银退汇!C:D,2,FALSE)</f>
        <v>#N/A</v>
      </c>
      <c r="J225" s="48" t="e">
        <f t="shared" si="15"/>
        <v>#N/A</v>
      </c>
      <c r="K225" s="83" t="e">
        <f>VLOOKUP(H225,网银退汇!C:H,6,FALSE)</f>
        <v>#N/A</v>
      </c>
    </row>
    <row r="226" spans="1:11">
      <c r="A226" t="s">
        <v>7415</v>
      </c>
      <c r="B226" s="23" t="s">
        <v>8400</v>
      </c>
      <c r="C226" s="49" t="str">
        <f t="shared" si="12"/>
        <v>20170612</v>
      </c>
      <c r="D226" s="49" t="str">
        <f t="shared" si="13"/>
        <v>0051103097</v>
      </c>
      <c r="E226" t="s">
        <v>105</v>
      </c>
      <c r="F226" s="23" t="s">
        <v>4649</v>
      </c>
      <c r="G226">
        <v>500</v>
      </c>
      <c r="H226" s="48" t="str">
        <f t="shared" si="14"/>
        <v>6217359901020698205500</v>
      </c>
      <c r="I226" s="48">
        <f>VLOOKUP(H226,网银退汇!C:D,2,FALSE)</f>
        <v>500</v>
      </c>
      <c r="J226" s="48">
        <f t="shared" si="15"/>
        <v>1</v>
      </c>
      <c r="K226" s="83">
        <f>VLOOKUP(H226,网银退汇!C:H,6,FALSE)</f>
        <v>42900.447662037041</v>
      </c>
    </row>
    <row r="227" spans="1:11" hidden="1">
      <c r="A227" t="s">
        <v>7417</v>
      </c>
      <c r="B227" s="23" t="s">
        <v>8401</v>
      </c>
      <c r="C227" s="49" t="str">
        <f t="shared" si="12"/>
        <v>20170612</v>
      </c>
      <c r="D227" s="49" t="str">
        <f t="shared" si="13"/>
        <v>0051103175</v>
      </c>
      <c r="E227" t="s">
        <v>105</v>
      </c>
      <c r="F227" s="23" t="s">
        <v>4649</v>
      </c>
      <c r="G227">
        <v>2700</v>
      </c>
      <c r="H227" s="48" t="str">
        <f t="shared" si="14"/>
        <v>62173599010206982052700</v>
      </c>
      <c r="I227" s="48" t="e">
        <f>VLOOKUP(H227,网银退汇!C:D,2,FALSE)</f>
        <v>#N/A</v>
      </c>
      <c r="J227" s="48" t="e">
        <f t="shared" si="15"/>
        <v>#N/A</v>
      </c>
      <c r="K227" s="83" t="e">
        <f>VLOOKUP(H227,网银退汇!C:H,6,FALSE)</f>
        <v>#N/A</v>
      </c>
    </row>
    <row r="228" spans="1:11" hidden="1">
      <c r="A228" t="s">
        <v>7419</v>
      </c>
      <c r="B228" s="23" t="s">
        <v>8402</v>
      </c>
      <c r="C228" s="49" t="str">
        <f t="shared" si="12"/>
        <v>20170612</v>
      </c>
      <c r="D228" s="49" t="str">
        <f t="shared" si="13"/>
        <v>0051103277</v>
      </c>
      <c r="E228" t="s">
        <v>105</v>
      </c>
      <c r="F228" s="23" t="s">
        <v>7421</v>
      </c>
      <c r="G228">
        <v>100</v>
      </c>
      <c r="H228" s="48" t="str">
        <f t="shared" si="14"/>
        <v>4581236148483083100</v>
      </c>
      <c r="I228" s="48" t="e">
        <f>VLOOKUP(H228,网银退汇!C:D,2,FALSE)</f>
        <v>#N/A</v>
      </c>
      <c r="J228" s="48" t="e">
        <f t="shared" si="15"/>
        <v>#N/A</v>
      </c>
      <c r="K228" s="83" t="e">
        <f>VLOOKUP(H228,网银退汇!C:H,6,FALSE)</f>
        <v>#N/A</v>
      </c>
    </row>
    <row r="229" spans="1:11" hidden="1">
      <c r="A229" t="s">
        <v>7422</v>
      </c>
      <c r="B229" s="23" t="s">
        <v>8403</v>
      </c>
      <c r="C229" s="49" t="str">
        <f t="shared" si="12"/>
        <v>20170612</v>
      </c>
      <c r="D229" s="49" t="str">
        <f t="shared" si="13"/>
        <v>0051103806</v>
      </c>
      <c r="E229" t="s">
        <v>105</v>
      </c>
      <c r="F229" s="23" t="s">
        <v>7424</v>
      </c>
      <c r="G229">
        <v>500</v>
      </c>
      <c r="H229" s="48" t="str">
        <f t="shared" si="14"/>
        <v>5502130041408110500</v>
      </c>
      <c r="I229" s="48" t="e">
        <f>VLOOKUP(H229,网银退汇!C:D,2,FALSE)</f>
        <v>#N/A</v>
      </c>
      <c r="J229" s="48" t="e">
        <f t="shared" si="15"/>
        <v>#N/A</v>
      </c>
      <c r="K229" s="83" t="e">
        <f>VLOOKUP(H229,网银退汇!C:H,6,FALSE)</f>
        <v>#N/A</v>
      </c>
    </row>
    <row r="230" spans="1:11" hidden="1">
      <c r="A230" t="s">
        <v>7425</v>
      </c>
      <c r="B230" s="23" t="s">
        <v>8404</v>
      </c>
      <c r="C230" s="49" t="str">
        <f t="shared" si="12"/>
        <v>20170612</v>
      </c>
      <c r="D230" s="49" t="str">
        <f t="shared" si="13"/>
        <v>0051104800</v>
      </c>
      <c r="E230" t="s">
        <v>105</v>
      </c>
      <c r="F230" s="23" t="s">
        <v>7427</v>
      </c>
      <c r="G230">
        <v>137</v>
      </c>
      <c r="H230" s="48" t="str">
        <f t="shared" si="14"/>
        <v>6231900000107565513137</v>
      </c>
      <c r="I230" s="48" t="e">
        <f>VLOOKUP(H230,网银退汇!C:D,2,FALSE)</f>
        <v>#N/A</v>
      </c>
      <c r="J230" s="48" t="e">
        <f t="shared" si="15"/>
        <v>#N/A</v>
      </c>
      <c r="K230" s="83" t="e">
        <f>VLOOKUP(H230,网银退汇!C:H,6,FALSE)</f>
        <v>#N/A</v>
      </c>
    </row>
    <row r="231" spans="1:11" hidden="1">
      <c r="A231" t="s">
        <v>7428</v>
      </c>
      <c r="B231" s="23" t="s">
        <v>8405</v>
      </c>
      <c r="C231" s="49" t="str">
        <f t="shared" si="12"/>
        <v>20170612</v>
      </c>
      <c r="D231" s="49" t="str">
        <f t="shared" si="13"/>
        <v>0051104959</v>
      </c>
      <c r="E231" t="s">
        <v>105</v>
      </c>
      <c r="F231" s="23" t="s">
        <v>7430</v>
      </c>
      <c r="G231">
        <v>1594</v>
      </c>
      <c r="H231" s="48" t="str">
        <f t="shared" si="14"/>
        <v>62270071715100760991594</v>
      </c>
      <c r="I231" s="48" t="e">
        <f>VLOOKUP(H231,网银退汇!C:D,2,FALSE)</f>
        <v>#N/A</v>
      </c>
      <c r="J231" s="48" t="e">
        <f t="shared" si="15"/>
        <v>#N/A</v>
      </c>
      <c r="K231" s="83" t="e">
        <f>VLOOKUP(H231,网银退汇!C:H,6,FALSE)</f>
        <v>#N/A</v>
      </c>
    </row>
    <row r="232" spans="1:11" hidden="1">
      <c r="A232" t="s">
        <v>7431</v>
      </c>
      <c r="B232" s="23" t="s">
        <v>8406</v>
      </c>
      <c r="C232" s="49" t="str">
        <f t="shared" si="12"/>
        <v>20170612</v>
      </c>
      <c r="D232" s="49" t="str">
        <f t="shared" si="13"/>
        <v>0051105453</v>
      </c>
      <c r="E232" t="s">
        <v>105</v>
      </c>
      <c r="F232" s="23" t="s">
        <v>7433</v>
      </c>
      <c r="G232">
        <v>492</v>
      </c>
      <c r="H232" s="48" t="str">
        <f t="shared" si="14"/>
        <v>4563512700118096998492</v>
      </c>
      <c r="I232" s="48" t="e">
        <f>VLOOKUP(H232,网银退汇!C:D,2,FALSE)</f>
        <v>#N/A</v>
      </c>
      <c r="J232" s="48" t="e">
        <f t="shared" si="15"/>
        <v>#N/A</v>
      </c>
      <c r="K232" s="83" t="e">
        <f>VLOOKUP(H232,网银退汇!C:H,6,FALSE)</f>
        <v>#N/A</v>
      </c>
    </row>
    <row r="233" spans="1:11" hidden="1">
      <c r="A233" t="s">
        <v>7434</v>
      </c>
      <c r="B233" s="23" t="s">
        <v>8407</v>
      </c>
      <c r="C233" s="49" t="str">
        <f t="shared" si="12"/>
        <v>20170612</v>
      </c>
      <c r="D233" s="49" t="str">
        <f t="shared" si="13"/>
        <v>0051109912</v>
      </c>
      <c r="E233" t="s">
        <v>105</v>
      </c>
      <c r="F233" s="23" t="s">
        <v>7436</v>
      </c>
      <c r="G233">
        <v>500</v>
      </c>
      <c r="H233" s="48" t="str">
        <f t="shared" si="14"/>
        <v>6228453616007888262500</v>
      </c>
      <c r="I233" s="48" t="e">
        <f>VLOOKUP(H233,网银退汇!C:D,2,FALSE)</f>
        <v>#N/A</v>
      </c>
      <c r="J233" s="48" t="e">
        <f t="shared" si="15"/>
        <v>#N/A</v>
      </c>
      <c r="K233" s="83" t="e">
        <f>VLOOKUP(H233,网银退汇!C:H,6,FALSE)</f>
        <v>#N/A</v>
      </c>
    </row>
    <row r="234" spans="1:11" hidden="1">
      <c r="A234" t="s">
        <v>7437</v>
      </c>
      <c r="B234" s="23" t="s">
        <v>8408</v>
      </c>
      <c r="C234" s="49" t="str">
        <f t="shared" si="12"/>
        <v>20170612</v>
      </c>
      <c r="D234" s="49" t="str">
        <f t="shared" si="13"/>
        <v>0051114786</v>
      </c>
      <c r="E234" t="s">
        <v>105</v>
      </c>
      <c r="F234" s="23" t="s">
        <v>7339</v>
      </c>
      <c r="G234">
        <v>565</v>
      </c>
      <c r="H234" s="48" t="str">
        <f t="shared" si="14"/>
        <v>6227007171570068077565</v>
      </c>
      <c r="I234" s="48" t="e">
        <f>VLOOKUP(H234,网银退汇!C:D,2,FALSE)</f>
        <v>#N/A</v>
      </c>
      <c r="J234" s="48" t="e">
        <f t="shared" si="15"/>
        <v>#N/A</v>
      </c>
      <c r="K234" s="83" t="e">
        <f>VLOOKUP(H234,网银退汇!C:H,6,FALSE)</f>
        <v>#N/A</v>
      </c>
    </row>
    <row r="235" spans="1:11" hidden="1">
      <c r="A235" t="s">
        <v>7439</v>
      </c>
      <c r="B235" s="23" t="s">
        <v>8409</v>
      </c>
      <c r="C235" s="49" t="str">
        <f t="shared" si="12"/>
        <v>20170612</v>
      </c>
      <c r="D235" s="49" t="str">
        <f t="shared" si="13"/>
        <v>0051120790</v>
      </c>
      <c r="E235" t="s">
        <v>105</v>
      </c>
      <c r="F235" s="23" t="s">
        <v>7441</v>
      </c>
      <c r="G235">
        <v>989</v>
      </c>
      <c r="H235" s="48" t="str">
        <f t="shared" si="14"/>
        <v>6222082508000060142989</v>
      </c>
      <c r="I235" s="48" t="e">
        <f>VLOOKUP(H235,网银退汇!C:D,2,FALSE)</f>
        <v>#N/A</v>
      </c>
      <c r="J235" s="48" t="e">
        <f t="shared" si="15"/>
        <v>#N/A</v>
      </c>
      <c r="K235" s="83" t="e">
        <f>VLOOKUP(H235,网银退汇!C:H,6,FALSE)</f>
        <v>#N/A</v>
      </c>
    </row>
    <row r="236" spans="1:11" hidden="1">
      <c r="A236" t="s">
        <v>7442</v>
      </c>
      <c r="B236" s="23" t="s">
        <v>8410</v>
      </c>
      <c r="C236" s="49" t="str">
        <f t="shared" si="12"/>
        <v>20170612</v>
      </c>
      <c r="D236" s="49" t="str">
        <f t="shared" si="13"/>
        <v>0051148369</v>
      </c>
      <c r="E236" t="s">
        <v>105</v>
      </c>
      <c r="F236" s="23" t="s">
        <v>7444</v>
      </c>
      <c r="G236">
        <v>623</v>
      </c>
      <c r="H236" s="48" t="str">
        <f t="shared" si="14"/>
        <v>6228481198041431272623</v>
      </c>
      <c r="I236" s="48" t="e">
        <f>VLOOKUP(H236,网银退汇!C:D,2,FALSE)</f>
        <v>#N/A</v>
      </c>
      <c r="J236" s="48" t="e">
        <f t="shared" si="15"/>
        <v>#N/A</v>
      </c>
      <c r="K236" s="83" t="e">
        <f>VLOOKUP(H236,网银退汇!C:H,6,FALSE)</f>
        <v>#N/A</v>
      </c>
    </row>
    <row r="237" spans="1:11" hidden="1">
      <c r="A237" t="s">
        <v>7445</v>
      </c>
      <c r="B237" s="23" t="s">
        <v>8411</v>
      </c>
      <c r="C237" s="49" t="str">
        <f t="shared" si="12"/>
        <v>20170612</v>
      </c>
      <c r="D237" s="49" t="str">
        <f t="shared" si="13"/>
        <v>0051151817</v>
      </c>
      <c r="E237" t="s">
        <v>105</v>
      </c>
      <c r="F237" s="23" t="s">
        <v>7447</v>
      </c>
      <c r="G237">
        <v>406</v>
      </c>
      <c r="H237" s="48" t="str">
        <f t="shared" si="14"/>
        <v>6228481938590581476406</v>
      </c>
      <c r="I237" s="48" t="e">
        <f>VLOOKUP(H237,网银退汇!C:D,2,FALSE)</f>
        <v>#N/A</v>
      </c>
      <c r="J237" s="48" t="e">
        <f t="shared" si="15"/>
        <v>#N/A</v>
      </c>
      <c r="K237" s="83" t="e">
        <f>VLOOKUP(H237,网银退汇!C:H,6,FALSE)</f>
        <v>#N/A</v>
      </c>
    </row>
    <row r="238" spans="1:11" hidden="1">
      <c r="A238" t="s">
        <v>7448</v>
      </c>
      <c r="B238" s="23" t="s">
        <v>8412</v>
      </c>
      <c r="C238" s="49" t="str">
        <f t="shared" si="12"/>
        <v>20170612</v>
      </c>
      <c r="D238" s="49" t="str">
        <f t="shared" si="13"/>
        <v>0051152701</v>
      </c>
      <c r="E238" t="s">
        <v>105</v>
      </c>
      <c r="F238" s="23" t="s">
        <v>7450</v>
      </c>
      <c r="G238">
        <v>22</v>
      </c>
      <c r="H238" s="48" t="str">
        <f t="shared" si="14"/>
        <v>621700391000615739122</v>
      </c>
      <c r="I238" s="48" t="e">
        <f>VLOOKUP(H238,网银退汇!C:D,2,FALSE)</f>
        <v>#N/A</v>
      </c>
      <c r="J238" s="48" t="e">
        <f t="shared" si="15"/>
        <v>#N/A</v>
      </c>
      <c r="K238" s="83" t="e">
        <f>VLOOKUP(H238,网银退汇!C:H,6,FALSE)</f>
        <v>#N/A</v>
      </c>
    </row>
    <row r="239" spans="1:11" hidden="1">
      <c r="A239" t="s">
        <v>7451</v>
      </c>
      <c r="B239" s="23" t="s">
        <v>8413</v>
      </c>
      <c r="C239" s="49" t="str">
        <f t="shared" si="12"/>
        <v>20170612</v>
      </c>
      <c r="D239" s="49" t="str">
        <f t="shared" si="13"/>
        <v>0051156143</v>
      </c>
      <c r="E239" t="s">
        <v>105</v>
      </c>
      <c r="F239" s="23" t="s">
        <v>7453</v>
      </c>
      <c r="G239">
        <v>500</v>
      </c>
      <c r="H239" s="48" t="str">
        <f t="shared" si="14"/>
        <v>6224690113419100500</v>
      </c>
      <c r="I239" s="48" t="e">
        <f>VLOOKUP(H239,网银退汇!C:D,2,FALSE)</f>
        <v>#N/A</v>
      </c>
      <c r="J239" s="48" t="e">
        <f t="shared" si="15"/>
        <v>#N/A</v>
      </c>
      <c r="K239" s="83" t="e">
        <f>VLOOKUP(H239,网银退汇!C:H,6,FALSE)</f>
        <v>#N/A</v>
      </c>
    </row>
    <row r="240" spans="1:11" hidden="1">
      <c r="A240" t="s">
        <v>7454</v>
      </c>
      <c r="B240" s="23" t="s">
        <v>8414</v>
      </c>
      <c r="C240" s="49" t="str">
        <f t="shared" si="12"/>
        <v>20170612</v>
      </c>
      <c r="D240" s="49" t="str">
        <f t="shared" si="13"/>
        <v>0051157428</v>
      </c>
      <c r="E240" t="s">
        <v>105</v>
      </c>
      <c r="F240" s="23" t="s">
        <v>7456</v>
      </c>
      <c r="G240">
        <v>64</v>
      </c>
      <c r="H240" s="48" t="str">
        <f t="shared" si="14"/>
        <v>622848414858580597464</v>
      </c>
      <c r="I240" s="48" t="e">
        <f>VLOOKUP(H240,网银退汇!C:D,2,FALSE)</f>
        <v>#N/A</v>
      </c>
      <c r="J240" s="48" t="e">
        <f t="shared" si="15"/>
        <v>#N/A</v>
      </c>
      <c r="K240" s="83" t="e">
        <f>VLOOKUP(H240,网银退汇!C:H,6,FALSE)</f>
        <v>#N/A</v>
      </c>
    </row>
    <row r="241" spans="1:11">
      <c r="A241" t="s">
        <v>7458</v>
      </c>
      <c r="B241" s="23" t="s">
        <v>8415</v>
      </c>
      <c r="C241" s="49" t="str">
        <f t="shared" si="12"/>
        <v>20170612</v>
      </c>
      <c r="D241" s="49" t="str">
        <f t="shared" si="13"/>
        <v>0051158170</v>
      </c>
      <c r="E241" t="s">
        <v>105</v>
      </c>
      <c r="F241" s="23" t="s">
        <v>7460</v>
      </c>
      <c r="G241">
        <v>4000</v>
      </c>
      <c r="H241" s="48" t="str">
        <f t="shared" si="14"/>
        <v>62284833161913664644000</v>
      </c>
      <c r="I241" s="48">
        <f>VLOOKUP(H241,网银退汇!C:D,2,FALSE)</f>
        <v>4000</v>
      </c>
      <c r="J241" s="48">
        <f t="shared" si="15"/>
        <v>1</v>
      </c>
      <c r="K241" s="83">
        <f>VLOOKUP(H241,网银退汇!C:H,6,FALSE)</f>
        <v>42898.717673611114</v>
      </c>
    </row>
    <row r="242" spans="1:11" hidden="1">
      <c r="A242" t="s">
        <v>7461</v>
      </c>
      <c r="B242" s="23" t="s">
        <v>8416</v>
      </c>
      <c r="C242" s="49" t="str">
        <f t="shared" si="12"/>
        <v>20170612</v>
      </c>
      <c r="D242" s="49" t="str">
        <f t="shared" si="13"/>
        <v>0051162479</v>
      </c>
      <c r="E242" t="s">
        <v>105</v>
      </c>
      <c r="F242" s="23" t="s">
        <v>7463</v>
      </c>
      <c r="G242">
        <v>691</v>
      </c>
      <c r="H242" s="48" t="str">
        <f t="shared" si="14"/>
        <v>6217790001085862395691</v>
      </c>
      <c r="I242" s="48" t="e">
        <f>VLOOKUP(H242,网银退汇!C:D,2,FALSE)</f>
        <v>#N/A</v>
      </c>
      <c r="J242" s="48" t="e">
        <f t="shared" si="15"/>
        <v>#N/A</v>
      </c>
      <c r="K242" s="83" t="e">
        <f>VLOOKUP(H242,网银退汇!C:H,6,FALSE)</f>
        <v>#N/A</v>
      </c>
    </row>
    <row r="243" spans="1:11" hidden="1">
      <c r="A243" t="s">
        <v>7464</v>
      </c>
      <c r="B243" s="23" t="s">
        <v>8417</v>
      </c>
      <c r="C243" s="49" t="str">
        <f t="shared" si="12"/>
        <v>20170612</v>
      </c>
      <c r="D243" s="49" t="str">
        <f t="shared" si="13"/>
        <v>0051169253</v>
      </c>
      <c r="E243" t="s">
        <v>105</v>
      </c>
      <c r="F243" s="23" t="s">
        <v>7466</v>
      </c>
      <c r="G243">
        <v>83</v>
      </c>
      <c r="H243" s="48" t="str">
        <f t="shared" si="14"/>
        <v>621226250200996260983</v>
      </c>
      <c r="I243" s="48" t="e">
        <f>VLOOKUP(H243,网银退汇!C:D,2,FALSE)</f>
        <v>#N/A</v>
      </c>
      <c r="J243" s="48" t="e">
        <f t="shared" si="15"/>
        <v>#N/A</v>
      </c>
      <c r="K243" s="83" t="e">
        <f>VLOOKUP(H243,网银退汇!C:H,6,FALSE)</f>
        <v>#N/A</v>
      </c>
    </row>
    <row r="244" spans="1:11" hidden="1">
      <c r="A244" t="s">
        <v>7467</v>
      </c>
      <c r="B244" s="23" t="s">
        <v>8418</v>
      </c>
      <c r="C244" s="49" t="str">
        <f t="shared" si="12"/>
        <v>20170612</v>
      </c>
      <c r="D244" s="49" t="str">
        <f t="shared" si="13"/>
        <v>0051186788</v>
      </c>
      <c r="E244" t="s">
        <v>105</v>
      </c>
      <c r="F244" s="23" t="s">
        <v>7469</v>
      </c>
      <c r="G244">
        <v>700</v>
      </c>
      <c r="H244" s="48" t="str">
        <f t="shared" si="14"/>
        <v>6221550379966926700</v>
      </c>
      <c r="I244" s="48" t="e">
        <f>VLOOKUP(H244,网银退汇!C:D,2,FALSE)</f>
        <v>#N/A</v>
      </c>
      <c r="J244" s="48" t="e">
        <f t="shared" si="15"/>
        <v>#N/A</v>
      </c>
      <c r="K244" s="83" t="e">
        <f>VLOOKUP(H244,网银退汇!C:H,6,FALSE)</f>
        <v>#N/A</v>
      </c>
    </row>
    <row r="245" spans="1:11" hidden="1">
      <c r="A245" t="s">
        <v>7470</v>
      </c>
      <c r="B245" s="23" t="s">
        <v>8419</v>
      </c>
      <c r="C245" s="49" t="str">
        <f t="shared" si="12"/>
        <v>20170612</v>
      </c>
      <c r="D245" s="49" t="str">
        <f t="shared" si="13"/>
        <v>0051195363</v>
      </c>
      <c r="E245" t="s">
        <v>105</v>
      </c>
      <c r="F245" s="23" t="s">
        <v>7472</v>
      </c>
      <c r="G245">
        <v>95</v>
      </c>
      <c r="H245" s="48" t="str">
        <f t="shared" si="14"/>
        <v>621700386001328705595</v>
      </c>
      <c r="I245" s="48" t="e">
        <f>VLOOKUP(H245,网银退汇!C:D,2,FALSE)</f>
        <v>#N/A</v>
      </c>
      <c r="J245" s="48" t="e">
        <f t="shared" si="15"/>
        <v>#N/A</v>
      </c>
      <c r="K245" s="83" t="e">
        <f>VLOOKUP(H245,网银退汇!C:H,6,FALSE)</f>
        <v>#N/A</v>
      </c>
    </row>
    <row r="246" spans="1:11" hidden="1">
      <c r="A246" t="s">
        <v>7473</v>
      </c>
      <c r="B246" s="23" t="s">
        <v>8420</v>
      </c>
      <c r="C246" s="49" t="str">
        <f t="shared" si="12"/>
        <v>20170612</v>
      </c>
      <c r="D246" s="49" t="str">
        <f t="shared" si="13"/>
        <v>0051195475</v>
      </c>
      <c r="E246" t="s">
        <v>105</v>
      </c>
      <c r="F246" s="23" t="s">
        <v>7475</v>
      </c>
      <c r="G246">
        <v>1200</v>
      </c>
      <c r="H246" s="48" t="str">
        <f t="shared" si="14"/>
        <v>62172325070005253501200</v>
      </c>
      <c r="I246" s="48" t="e">
        <f>VLOOKUP(H246,网银退汇!C:D,2,FALSE)</f>
        <v>#N/A</v>
      </c>
      <c r="J246" s="48" t="e">
        <f t="shared" si="15"/>
        <v>#N/A</v>
      </c>
      <c r="K246" s="83" t="e">
        <f>VLOOKUP(H246,网银退汇!C:H,6,FALSE)</f>
        <v>#N/A</v>
      </c>
    </row>
    <row r="247" spans="1:11" hidden="1">
      <c r="A247" t="s">
        <v>7476</v>
      </c>
      <c r="B247" s="23" t="s">
        <v>8421</v>
      </c>
      <c r="C247" s="49" t="str">
        <f t="shared" si="12"/>
        <v>20170612</v>
      </c>
      <c r="D247" s="49" t="str">
        <f t="shared" si="13"/>
        <v>0051200365</v>
      </c>
      <c r="E247" t="s">
        <v>105</v>
      </c>
      <c r="F247" s="23" t="s">
        <v>7478</v>
      </c>
      <c r="G247">
        <v>77</v>
      </c>
      <c r="H247" s="23" t="str">
        <f>F247&amp;G247</f>
        <v>622845086601834426777</v>
      </c>
      <c r="I247" s="48" t="e">
        <f>VLOOKUP(H247,网银退汇!C:D,2,FALSE)</f>
        <v>#N/A</v>
      </c>
      <c r="J247" s="48" t="e">
        <f t="shared" ref="J247:J310" si="16">IF(I247&gt;0,1,"")</f>
        <v>#N/A</v>
      </c>
      <c r="K247" s="83" t="e">
        <f>VLOOKUP(H247,网银退汇!C:H,6,FALSE)</f>
        <v>#N/A</v>
      </c>
    </row>
    <row r="248" spans="1:11">
      <c r="A248" t="s">
        <v>7480</v>
      </c>
      <c r="B248" s="23" t="s">
        <v>8422</v>
      </c>
      <c r="C248" s="49" t="str">
        <f t="shared" si="12"/>
        <v>20170612</v>
      </c>
      <c r="D248" s="49" t="str">
        <f t="shared" si="13"/>
        <v>0051209077</v>
      </c>
      <c r="E248" t="s">
        <v>105</v>
      </c>
      <c r="F248" s="23" t="s">
        <v>7482</v>
      </c>
      <c r="G248">
        <v>58</v>
      </c>
      <c r="H248" s="23" t="str">
        <f t="shared" ref="H248:H311" si="17">F248&amp;G248</f>
        <v>621700386000155728758</v>
      </c>
      <c r="I248" s="48">
        <f>VLOOKUP(H248,网银退汇!C:D,2,FALSE)</f>
        <v>58</v>
      </c>
      <c r="J248" s="48">
        <f t="shared" si="16"/>
        <v>1</v>
      </c>
      <c r="K248" s="83">
        <f>VLOOKUP(H248,网银退汇!C:H,6,FALSE)</f>
        <v>42899.670358796298</v>
      </c>
    </row>
    <row r="249" spans="1:11" hidden="1">
      <c r="A249" t="s">
        <v>7483</v>
      </c>
      <c r="B249" s="23" t="s">
        <v>8423</v>
      </c>
      <c r="C249" s="49" t="str">
        <f t="shared" si="12"/>
        <v>20170612</v>
      </c>
      <c r="D249" s="49" t="str">
        <f t="shared" si="13"/>
        <v>0051227430</v>
      </c>
      <c r="E249" t="s">
        <v>105</v>
      </c>
      <c r="F249" s="23" t="s">
        <v>7485</v>
      </c>
      <c r="G249">
        <v>57</v>
      </c>
      <c r="H249" s="23" t="str">
        <f t="shared" si="17"/>
        <v>621700386003324246057</v>
      </c>
      <c r="I249" s="48" t="e">
        <f>VLOOKUP(H249,网银退汇!C:D,2,FALSE)</f>
        <v>#N/A</v>
      </c>
      <c r="J249" s="48" t="e">
        <f t="shared" si="16"/>
        <v>#N/A</v>
      </c>
      <c r="K249" s="83" t="e">
        <f>VLOOKUP(H249,网银退汇!C:H,6,FALSE)</f>
        <v>#N/A</v>
      </c>
    </row>
    <row r="250" spans="1:11" hidden="1">
      <c r="A250" t="s">
        <v>7486</v>
      </c>
      <c r="B250" s="23" t="s">
        <v>8424</v>
      </c>
      <c r="C250" s="49" t="str">
        <f t="shared" si="12"/>
        <v>20170612</v>
      </c>
      <c r="D250" s="49" t="str">
        <f t="shared" si="13"/>
        <v>0051227969</v>
      </c>
      <c r="E250" t="s">
        <v>105</v>
      </c>
      <c r="F250" s="23" t="s">
        <v>7488</v>
      </c>
      <c r="G250">
        <v>455</v>
      </c>
      <c r="H250" s="23" t="str">
        <f t="shared" si="17"/>
        <v>6231900000009916483455</v>
      </c>
      <c r="I250" s="48" t="e">
        <f>VLOOKUP(H250,网银退汇!C:D,2,FALSE)</f>
        <v>#N/A</v>
      </c>
      <c r="J250" s="48" t="e">
        <f t="shared" si="16"/>
        <v>#N/A</v>
      </c>
      <c r="K250" s="83" t="e">
        <f>VLOOKUP(H250,网银退汇!C:H,6,FALSE)</f>
        <v>#N/A</v>
      </c>
    </row>
    <row r="251" spans="1:11">
      <c r="A251" t="s">
        <v>7490</v>
      </c>
      <c r="B251" s="23" t="s">
        <v>8425</v>
      </c>
      <c r="C251" s="49" t="str">
        <f t="shared" si="12"/>
        <v>20170612</v>
      </c>
      <c r="D251" s="49" t="str">
        <f t="shared" si="13"/>
        <v>0051231271</v>
      </c>
      <c r="E251" t="s">
        <v>105</v>
      </c>
      <c r="F251" s="23" t="s">
        <v>7492</v>
      </c>
      <c r="G251">
        <v>650</v>
      </c>
      <c r="H251" s="23" t="str">
        <f t="shared" si="17"/>
        <v>6231900000057163269650</v>
      </c>
      <c r="I251" s="48">
        <f>VLOOKUP(H251,网银退汇!C:D,2,FALSE)</f>
        <v>650</v>
      </c>
      <c r="J251" s="48">
        <f t="shared" si="16"/>
        <v>1</v>
      </c>
      <c r="K251" s="83">
        <f>VLOOKUP(H251,网银退汇!C:H,6,FALSE)</f>
        <v>42899.670532407406</v>
      </c>
    </row>
    <row r="252" spans="1:11" hidden="1">
      <c r="A252" t="s">
        <v>7493</v>
      </c>
      <c r="B252" s="23" t="s">
        <v>8426</v>
      </c>
      <c r="C252" s="49" t="str">
        <f t="shared" si="12"/>
        <v>20170612</v>
      </c>
      <c r="D252" s="49" t="str">
        <f t="shared" si="13"/>
        <v>0051264306</v>
      </c>
      <c r="E252" t="s">
        <v>105</v>
      </c>
      <c r="F252" s="23" t="s">
        <v>7283</v>
      </c>
      <c r="G252">
        <v>744</v>
      </c>
      <c r="H252" s="23" t="str">
        <f t="shared" si="17"/>
        <v>6217003860007845157744</v>
      </c>
      <c r="I252" s="48" t="e">
        <f>VLOOKUP(H252,网银退汇!C:D,2,FALSE)</f>
        <v>#N/A</v>
      </c>
      <c r="J252" s="48" t="e">
        <f t="shared" si="16"/>
        <v>#N/A</v>
      </c>
      <c r="K252" s="83" t="e">
        <f>VLOOKUP(H252,网银退汇!C:H,6,FALSE)</f>
        <v>#N/A</v>
      </c>
    </row>
    <row r="253" spans="1:11" hidden="1">
      <c r="A253" t="s">
        <v>7495</v>
      </c>
      <c r="B253" s="23" t="s">
        <v>8427</v>
      </c>
      <c r="C253" s="49" t="str">
        <f t="shared" si="12"/>
        <v>20170612</v>
      </c>
      <c r="D253" s="49" t="str">
        <f t="shared" si="13"/>
        <v>0051264408</v>
      </c>
      <c r="E253" t="s">
        <v>105</v>
      </c>
      <c r="F253" s="23" t="s">
        <v>7497</v>
      </c>
      <c r="G253">
        <v>52</v>
      </c>
      <c r="H253" s="23" t="str">
        <f t="shared" si="17"/>
        <v>621700386000853855352</v>
      </c>
      <c r="I253" s="48" t="e">
        <f>VLOOKUP(H253,网银退汇!C:D,2,FALSE)</f>
        <v>#N/A</v>
      </c>
      <c r="J253" s="48" t="e">
        <f t="shared" si="16"/>
        <v>#N/A</v>
      </c>
      <c r="K253" s="83" t="e">
        <f>VLOOKUP(H253,网银退汇!C:H,6,FALSE)</f>
        <v>#N/A</v>
      </c>
    </row>
    <row r="254" spans="1:11" hidden="1">
      <c r="A254" t="s">
        <v>7498</v>
      </c>
      <c r="B254" s="23" t="s">
        <v>8428</v>
      </c>
      <c r="C254" s="49" t="str">
        <f t="shared" si="12"/>
        <v>20170612</v>
      </c>
      <c r="D254" s="49" t="str">
        <f t="shared" si="13"/>
        <v>0051281457</v>
      </c>
      <c r="E254" t="s">
        <v>105</v>
      </c>
      <c r="F254" s="23" t="s">
        <v>7500</v>
      </c>
      <c r="G254">
        <v>5000</v>
      </c>
      <c r="H254" s="23" t="str">
        <f t="shared" si="17"/>
        <v>62170038600257589785000</v>
      </c>
      <c r="I254" s="48" t="e">
        <f>VLOOKUP(H254,网银退汇!C:D,2,FALSE)</f>
        <v>#N/A</v>
      </c>
      <c r="J254" s="48" t="e">
        <f t="shared" si="16"/>
        <v>#N/A</v>
      </c>
      <c r="K254" s="83" t="e">
        <f>VLOOKUP(H254,网银退汇!C:H,6,FALSE)</f>
        <v>#N/A</v>
      </c>
    </row>
    <row r="255" spans="1:11" hidden="1">
      <c r="A255" t="s">
        <v>7501</v>
      </c>
      <c r="B255" s="23" t="s">
        <v>8429</v>
      </c>
      <c r="C255" s="49" t="str">
        <f t="shared" si="12"/>
        <v>20170612</v>
      </c>
      <c r="D255" s="49" t="str">
        <f t="shared" si="13"/>
        <v>0051283388</v>
      </c>
      <c r="E255" t="s">
        <v>105</v>
      </c>
      <c r="F255" s="23" t="s">
        <v>7503</v>
      </c>
      <c r="G255">
        <v>400</v>
      </c>
      <c r="H255" s="23" t="str">
        <f t="shared" si="17"/>
        <v>6222370212257782400</v>
      </c>
      <c r="I255" s="48" t="e">
        <f>VLOOKUP(H255,网银退汇!C:D,2,FALSE)</f>
        <v>#N/A</v>
      </c>
      <c r="J255" s="48" t="e">
        <f t="shared" si="16"/>
        <v>#N/A</v>
      </c>
      <c r="K255" s="83" t="e">
        <f>VLOOKUP(H255,网银退汇!C:H,6,FALSE)</f>
        <v>#N/A</v>
      </c>
    </row>
    <row r="256" spans="1:11" hidden="1">
      <c r="A256" t="s">
        <v>7504</v>
      </c>
      <c r="B256" s="23" t="s">
        <v>8430</v>
      </c>
      <c r="C256" s="49" t="str">
        <f t="shared" si="12"/>
        <v>20170612</v>
      </c>
      <c r="D256" s="49" t="str">
        <f t="shared" si="13"/>
        <v>0051323360</v>
      </c>
      <c r="E256" t="s">
        <v>105</v>
      </c>
      <c r="F256" s="23" t="s">
        <v>7506</v>
      </c>
      <c r="G256">
        <v>252</v>
      </c>
      <c r="H256" s="23" t="str">
        <f t="shared" si="17"/>
        <v>6250870456641109252</v>
      </c>
      <c r="I256" s="48" t="e">
        <f>VLOOKUP(H256,网银退汇!C:D,2,FALSE)</f>
        <v>#N/A</v>
      </c>
      <c r="J256" s="48" t="e">
        <f t="shared" si="16"/>
        <v>#N/A</v>
      </c>
      <c r="K256" s="83" t="e">
        <f>VLOOKUP(H256,网银退汇!C:H,6,FALSE)</f>
        <v>#N/A</v>
      </c>
    </row>
    <row r="257" spans="1:11" hidden="1">
      <c r="A257" t="s">
        <v>7507</v>
      </c>
      <c r="B257" s="23" t="s">
        <v>8431</v>
      </c>
      <c r="C257" s="49" t="str">
        <f t="shared" si="12"/>
        <v>20170612</v>
      </c>
      <c r="D257" s="49" t="str">
        <f t="shared" si="13"/>
        <v>0051323644</v>
      </c>
      <c r="E257" t="s">
        <v>105</v>
      </c>
      <c r="F257" s="23" t="s">
        <v>7509</v>
      </c>
      <c r="G257">
        <v>214</v>
      </c>
      <c r="H257" s="23" t="str">
        <f t="shared" si="17"/>
        <v>6215582502000551332214</v>
      </c>
      <c r="I257" s="48" t="e">
        <f>VLOOKUP(H257,网银退汇!C:D,2,FALSE)</f>
        <v>#N/A</v>
      </c>
      <c r="J257" s="48" t="e">
        <f t="shared" si="16"/>
        <v>#N/A</v>
      </c>
      <c r="K257" s="83" t="e">
        <f>VLOOKUP(H257,网银退汇!C:H,6,FALSE)</f>
        <v>#N/A</v>
      </c>
    </row>
    <row r="258" spans="1:11">
      <c r="A258" t="s">
        <v>7511</v>
      </c>
      <c r="B258" s="23" t="s">
        <v>8432</v>
      </c>
      <c r="C258" s="49" t="str">
        <f t="shared" si="12"/>
        <v>20170612</v>
      </c>
      <c r="D258" s="49" t="str">
        <f t="shared" si="13"/>
        <v>0051326273</v>
      </c>
      <c r="E258" t="s">
        <v>105</v>
      </c>
      <c r="F258" s="23" t="s">
        <v>7513</v>
      </c>
      <c r="G258">
        <v>555</v>
      </c>
      <c r="H258" s="23" t="str">
        <f t="shared" si="17"/>
        <v>6228480868657895371555</v>
      </c>
      <c r="I258" s="48">
        <f>VLOOKUP(H258,网银退汇!C:D,2,FALSE)</f>
        <v>555</v>
      </c>
      <c r="J258" s="48">
        <f t="shared" si="16"/>
        <v>1</v>
      </c>
      <c r="K258" s="83">
        <f>VLOOKUP(H258,网银退汇!C:H,6,FALSE)</f>
        <v>42899.670115740744</v>
      </c>
    </row>
    <row r="259" spans="1:11" hidden="1">
      <c r="A259" t="s">
        <v>7514</v>
      </c>
      <c r="B259" s="23" t="s">
        <v>8433</v>
      </c>
      <c r="C259" s="49" t="str">
        <f t="shared" ref="C259:C322" si="18">LEFT(B259,8)</f>
        <v>20170612</v>
      </c>
      <c r="D259" s="49" t="str">
        <f t="shared" ref="D259:D322" si="19">RIGHT(B259,10)</f>
        <v>0051326313</v>
      </c>
      <c r="E259" t="s">
        <v>105</v>
      </c>
      <c r="F259" s="23" t="s">
        <v>7516</v>
      </c>
      <c r="G259">
        <v>43</v>
      </c>
      <c r="H259" s="23" t="str">
        <f t="shared" si="17"/>
        <v>622262059000522341143</v>
      </c>
      <c r="I259" s="48" t="e">
        <f>VLOOKUP(H259,网银退汇!C:D,2,FALSE)</f>
        <v>#N/A</v>
      </c>
      <c r="J259" s="48" t="e">
        <f t="shared" si="16"/>
        <v>#N/A</v>
      </c>
      <c r="K259" s="83" t="e">
        <f>VLOOKUP(H259,网银退汇!C:H,6,FALSE)</f>
        <v>#N/A</v>
      </c>
    </row>
    <row r="260" spans="1:11" hidden="1">
      <c r="A260" t="s">
        <v>7517</v>
      </c>
      <c r="B260" s="23" t="s">
        <v>8434</v>
      </c>
      <c r="C260" s="49" t="str">
        <f t="shared" si="18"/>
        <v>20170612</v>
      </c>
      <c r="D260" s="49" t="str">
        <f t="shared" si="19"/>
        <v>0051326385</v>
      </c>
      <c r="E260" t="s">
        <v>105</v>
      </c>
      <c r="F260" s="23" t="s">
        <v>7519</v>
      </c>
      <c r="G260">
        <v>247</v>
      </c>
      <c r="H260" s="23" t="str">
        <f t="shared" si="17"/>
        <v>6228480860601881813247</v>
      </c>
      <c r="I260" s="48" t="e">
        <f>VLOOKUP(H260,网银退汇!C:D,2,FALSE)</f>
        <v>#N/A</v>
      </c>
      <c r="J260" s="48" t="e">
        <f t="shared" si="16"/>
        <v>#N/A</v>
      </c>
      <c r="K260" s="83" t="e">
        <f>VLOOKUP(H260,网银退汇!C:H,6,FALSE)</f>
        <v>#N/A</v>
      </c>
    </row>
    <row r="261" spans="1:11" hidden="1">
      <c r="A261" t="s">
        <v>7520</v>
      </c>
      <c r="B261" s="23" t="s">
        <v>8435</v>
      </c>
      <c r="C261" s="49" t="str">
        <f t="shared" si="18"/>
        <v>20170612</v>
      </c>
      <c r="D261" s="49" t="str">
        <f t="shared" si="19"/>
        <v>0051328039</v>
      </c>
      <c r="E261" t="s">
        <v>105</v>
      </c>
      <c r="F261" s="23" t="s">
        <v>7522</v>
      </c>
      <c r="G261">
        <v>497</v>
      </c>
      <c r="H261" s="23" t="str">
        <f t="shared" si="17"/>
        <v>6222370182043261497</v>
      </c>
      <c r="I261" s="48" t="e">
        <f>VLOOKUP(H261,网银退汇!C:D,2,FALSE)</f>
        <v>#N/A</v>
      </c>
      <c r="J261" s="48" t="e">
        <f t="shared" si="16"/>
        <v>#N/A</v>
      </c>
      <c r="K261" s="83" t="e">
        <f>VLOOKUP(H261,网银退汇!C:H,6,FALSE)</f>
        <v>#N/A</v>
      </c>
    </row>
    <row r="262" spans="1:11" hidden="1">
      <c r="A262" t="s">
        <v>7523</v>
      </c>
      <c r="B262" s="23" t="s">
        <v>8436</v>
      </c>
      <c r="C262" s="49" t="str">
        <f t="shared" si="18"/>
        <v>20170612</v>
      </c>
      <c r="D262" s="49" t="str">
        <f t="shared" si="19"/>
        <v>0051330974</v>
      </c>
      <c r="E262" t="s">
        <v>105</v>
      </c>
      <c r="F262" s="23" t="s">
        <v>7525</v>
      </c>
      <c r="G262">
        <v>491</v>
      </c>
      <c r="H262" s="23" t="str">
        <f t="shared" si="17"/>
        <v>6217003860016521344491</v>
      </c>
      <c r="I262" s="48" t="e">
        <f>VLOOKUP(H262,网银退汇!C:D,2,FALSE)</f>
        <v>#N/A</v>
      </c>
      <c r="J262" s="48" t="e">
        <f t="shared" si="16"/>
        <v>#N/A</v>
      </c>
      <c r="K262" s="83" t="e">
        <f>VLOOKUP(H262,网银退汇!C:H,6,FALSE)</f>
        <v>#N/A</v>
      </c>
    </row>
    <row r="263" spans="1:11" hidden="1">
      <c r="A263" t="s">
        <v>7526</v>
      </c>
      <c r="B263" s="23" t="s">
        <v>8437</v>
      </c>
      <c r="C263" s="49" t="str">
        <f t="shared" si="18"/>
        <v>20170613</v>
      </c>
      <c r="D263" s="49" t="str">
        <f t="shared" si="19"/>
        <v>0051346263</v>
      </c>
      <c r="E263" t="s">
        <v>105</v>
      </c>
      <c r="F263" s="23" t="s">
        <v>7528</v>
      </c>
      <c r="G263">
        <v>1000</v>
      </c>
      <c r="H263" s="23" t="str">
        <f t="shared" si="17"/>
        <v>62226205900000398201000</v>
      </c>
      <c r="I263" s="48" t="e">
        <f>VLOOKUP(H263,网银退汇!C:D,2,FALSE)</f>
        <v>#N/A</v>
      </c>
      <c r="J263" s="48" t="e">
        <f t="shared" si="16"/>
        <v>#N/A</v>
      </c>
      <c r="K263" s="83" t="e">
        <f>VLOOKUP(H263,网银退汇!C:H,6,FALSE)</f>
        <v>#N/A</v>
      </c>
    </row>
    <row r="264" spans="1:11" hidden="1">
      <c r="A264" t="s">
        <v>7529</v>
      </c>
      <c r="B264" s="23" t="s">
        <v>8438</v>
      </c>
      <c r="C264" s="49" t="str">
        <f t="shared" si="18"/>
        <v>20170613</v>
      </c>
      <c r="D264" s="49" t="str">
        <f t="shared" si="19"/>
        <v>0051347187</v>
      </c>
      <c r="E264" t="s">
        <v>105</v>
      </c>
      <c r="F264" s="23" t="s">
        <v>7531</v>
      </c>
      <c r="G264">
        <v>96</v>
      </c>
      <c r="H264" s="23" t="str">
        <f t="shared" si="17"/>
        <v>621756270000087730796</v>
      </c>
      <c r="I264" s="48" t="e">
        <f>VLOOKUP(H264,网银退汇!C:D,2,FALSE)</f>
        <v>#N/A</v>
      </c>
      <c r="J264" s="48" t="e">
        <f t="shared" si="16"/>
        <v>#N/A</v>
      </c>
      <c r="K264" s="83" t="e">
        <f>VLOOKUP(H264,网银退汇!C:H,6,FALSE)</f>
        <v>#N/A</v>
      </c>
    </row>
    <row r="265" spans="1:11">
      <c r="A265" t="s">
        <v>7533</v>
      </c>
      <c r="B265" s="23" t="s">
        <v>8439</v>
      </c>
      <c r="C265" s="49" t="str">
        <f t="shared" si="18"/>
        <v>20170613</v>
      </c>
      <c r="D265" s="49" t="str">
        <f t="shared" si="19"/>
        <v>0051347599</v>
      </c>
      <c r="E265" t="s">
        <v>105</v>
      </c>
      <c r="F265" s="23" t="s">
        <v>7535</v>
      </c>
      <c r="G265">
        <v>1684</v>
      </c>
      <c r="H265" s="23" t="str">
        <f t="shared" si="17"/>
        <v>62319000000746851381684</v>
      </c>
      <c r="I265" s="48">
        <f>VLOOKUP(H265,网银退汇!C:D,2,FALSE)</f>
        <v>1684</v>
      </c>
      <c r="J265" s="48">
        <f t="shared" si="16"/>
        <v>1</v>
      </c>
      <c r="K265" s="83">
        <f>VLOOKUP(H265,网银退汇!C:H,6,FALSE)</f>
        <v>42899.670763888891</v>
      </c>
    </row>
    <row r="266" spans="1:11">
      <c r="A266" t="s">
        <v>7537</v>
      </c>
      <c r="B266" s="23" t="s">
        <v>8440</v>
      </c>
      <c r="C266" s="49" t="str">
        <f t="shared" si="18"/>
        <v>20170613</v>
      </c>
      <c r="D266" s="49" t="str">
        <f t="shared" si="19"/>
        <v>0051348274</v>
      </c>
      <c r="E266" t="s">
        <v>105</v>
      </c>
      <c r="F266" s="23" t="s">
        <v>7539</v>
      </c>
      <c r="G266">
        <v>65</v>
      </c>
      <c r="H266" s="23" t="str">
        <f t="shared" si="17"/>
        <v>621700386002006444865</v>
      </c>
      <c r="I266" s="48">
        <f>VLOOKUP(H266,网银退汇!C:D,2,FALSE)</f>
        <v>65</v>
      </c>
      <c r="J266" s="48">
        <f t="shared" si="16"/>
        <v>1</v>
      </c>
      <c r="K266" s="83">
        <f>VLOOKUP(H266,网银退汇!C:H,6,FALSE)</f>
        <v>42899.671516203707</v>
      </c>
    </row>
    <row r="267" spans="1:11" hidden="1">
      <c r="A267" t="s">
        <v>7540</v>
      </c>
      <c r="B267" s="23" t="s">
        <v>8441</v>
      </c>
      <c r="C267" s="49" t="str">
        <f t="shared" si="18"/>
        <v>20170613</v>
      </c>
      <c r="D267" s="49" t="str">
        <f t="shared" si="19"/>
        <v>0051348776</v>
      </c>
      <c r="E267" t="s">
        <v>105</v>
      </c>
      <c r="F267" s="23" t="s">
        <v>7542</v>
      </c>
      <c r="G267">
        <v>450</v>
      </c>
      <c r="H267" s="23" t="str">
        <f t="shared" si="17"/>
        <v>6228482898597805774450</v>
      </c>
      <c r="I267" s="48" t="e">
        <f>VLOOKUP(H267,网银退汇!C:D,2,FALSE)</f>
        <v>#N/A</v>
      </c>
      <c r="J267" s="48" t="e">
        <f t="shared" si="16"/>
        <v>#N/A</v>
      </c>
      <c r="K267" s="83" t="e">
        <f>VLOOKUP(H267,网银退汇!C:H,6,FALSE)</f>
        <v>#N/A</v>
      </c>
    </row>
    <row r="268" spans="1:11">
      <c r="A268" t="s">
        <v>7544</v>
      </c>
      <c r="B268" s="23" t="s">
        <v>8442</v>
      </c>
      <c r="C268" s="49" t="str">
        <f t="shared" si="18"/>
        <v>20170613</v>
      </c>
      <c r="D268" s="49" t="str">
        <f t="shared" si="19"/>
        <v>0051351056</v>
      </c>
      <c r="E268" t="s">
        <v>105</v>
      </c>
      <c r="F268" s="23" t="s">
        <v>7222</v>
      </c>
      <c r="G268">
        <v>349</v>
      </c>
      <c r="H268" s="23" t="str">
        <f t="shared" si="17"/>
        <v>6221507300010812467349</v>
      </c>
      <c r="I268" s="48">
        <f>VLOOKUP(H268,网银退汇!C:D,2,FALSE)</f>
        <v>349</v>
      </c>
      <c r="J268" s="48">
        <f t="shared" si="16"/>
        <v>1</v>
      </c>
      <c r="K268" s="83">
        <f>VLOOKUP(H268,网银退汇!C:H,6,FALSE)</f>
        <v>42899.672418981485</v>
      </c>
    </row>
    <row r="269" spans="1:11" hidden="1">
      <c r="A269" t="s">
        <v>7546</v>
      </c>
      <c r="B269" s="23" t="s">
        <v>8443</v>
      </c>
      <c r="C269" s="49" t="str">
        <f t="shared" si="18"/>
        <v>20170613</v>
      </c>
      <c r="D269" s="49" t="str">
        <f t="shared" si="19"/>
        <v>0051351145</v>
      </c>
      <c r="E269" t="s">
        <v>105</v>
      </c>
      <c r="F269" s="23" t="s">
        <v>7548</v>
      </c>
      <c r="G269">
        <v>1000</v>
      </c>
      <c r="H269" s="23" t="str">
        <f t="shared" si="17"/>
        <v>62170038600067833591000</v>
      </c>
      <c r="I269" s="48" t="e">
        <f>VLOOKUP(H269,网银退汇!C:D,2,FALSE)</f>
        <v>#N/A</v>
      </c>
      <c r="J269" s="48" t="e">
        <f t="shared" si="16"/>
        <v>#N/A</v>
      </c>
      <c r="K269" s="83" t="e">
        <f>VLOOKUP(H269,网银退汇!C:H,6,FALSE)</f>
        <v>#N/A</v>
      </c>
    </row>
    <row r="270" spans="1:11" hidden="1">
      <c r="A270" t="s">
        <v>7549</v>
      </c>
      <c r="B270" s="23" t="s">
        <v>8444</v>
      </c>
      <c r="C270" s="49" t="str">
        <f t="shared" si="18"/>
        <v>20170613</v>
      </c>
      <c r="D270" s="49" t="str">
        <f t="shared" si="19"/>
        <v>0051352471</v>
      </c>
      <c r="E270" t="s">
        <v>105</v>
      </c>
      <c r="F270" s="23" t="s">
        <v>7551</v>
      </c>
      <c r="G270">
        <v>5084</v>
      </c>
      <c r="H270" s="23" t="str">
        <f t="shared" si="17"/>
        <v>62319000001013430655084</v>
      </c>
      <c r="I270" s="48" t="e">
        <f>VLOOKUP(H270,网银退汇!C:D,2,FALSE)</f>
        <v>#N/A</v>
      </c>
      <c r="J270" s="48" t="e">
        <f t="shared" si="16"/>
        <v>#N/A</v>
      </c>
      <c r="K270" s="83" t="e">
        <f>VLOOKUP(H270,网银退汇!C:H,6,FALSE)</f>
        <v>#N/A</v>
      </c>
    </row>
    <row r="271" spans="1:11">
      <c r="A271" t="s">
        <v>7553</v>
      </c>
      <c r="B271" s="23" t="s">
        <v>8445</v>
      </c>
      <c r="C271" s="49" t="str">
        <f t="shared" si="18"/>
        <v>20170613</v>
      </c>
      <c r="D271" s="49" t="str">
        <f t="shared" si="19"/>
        <v>0051352845</v>
      </c>
      <c r="E271" t="s">
        <v>105</v>
      </c>
      <c r="F271" s="23" t="s">
        <v>5017</v>
      </c>
      <c r="G271">
        <v>412</v>
      </c>
      <c r="H271" s="23" t="str">
        <f t="shared" si="17"/>
        <v>6231900000019259130412</v>
      </c>
      <c r="I271" s="48">
        <f>VLOOKUP(H271,网银退汇!C:D,2,FALSE)</f>
        <v>412</v>
      </c>
      <c r="J271" s="48">
        <f t="shared" si="16"/>
        <v>1</v>
      </c>
      <c r="K271" s="83">
        <f>VLOOKUP(H271,网银退汇!C:H,6,FALSE)</f>
        <v>42899.671273148146</v>
      </c>
    </row>
    <row r="272" spans="1:11" hidden="1">
      <c r="A272" t="s">
        <v>7555</v>
      </c>
      <c r="B272" s="23" t="s">
        <v>8446</v>
      </c>
      <c r="C272" s="49" t="str">
        <f t="shared" si="18"/>
        <v>20170613</v>
      </c>
      <c r="D272" s="49" t="str">
        <f t="shared" si="19"/>
        <v>0051353276</v>
      </c>
      <c r="E272" t="s">
        <v>105</v>
      </c>
      <c r="F272" s="23" t="s">
        <v>7557</v>
      </c>
      <c r="G272">
        <v>493</v>
      </c>
      <c r="H272" s="23" t="str">
        <f t="shared" si="17"/>
        <v>6217852700010603098493</v>
      </c>
      <c r="I272" s="48" t="e">
        <f>VLOOKUP(H272,网银退汇!C:D,2,FALSE)</f>
        <v>#N/A</v>
      </c>
      <c r="J272" s="48" t="e">
        <f t="shared" si="16"/>
        <v>#N/A</v>
      </c>
      <c r="K272" s="83" t="e">
        <f>VLOOKUP(H272,网银退汇!C:H,6,FALSE)</f>
        <v>#N/A</v>
      </c>
    </row>
    <row r="273" spans="1:11" hidden="1">
      <c r="A273" t="s">
        <v>7558</v>
      </c>
      <c r="B273" s="23" t="s">
        <v>8447</v>
      </c>
      <c r="C273" s="49" t="str">
        <f t="shared" si="18"/>
        <v>20170613</v>
      </c>
      <c r="D273" s="49" t="str">
        <f t="shared" si="19"/>
        <v>0051358067</v>
      </c>
      <c r="E273" t="s">
        <v>105</v>
      </c>
      <c r="F273" s="23" t="s">
        <v>7560</v>
      </c>
      <c r="G273">
        <v>320</v>
      </c>
      <c r="H273" s="23" t="str">
        <f t="shared" si="17"/>
        <v>6221887300043543162320</v>
      </c>
      <c r="I273" s="48" t="e">
        <f>VLOOKUP(H273,网银退汇!C:D,2,FALSE)</f>
        <v>#N/A</v>
      </c>
      <c r="J273" s="48" t="e">
        <f t="shared" si="16"/>
        <v>#N/A</v>
      </c>
      <c r="K273" s="83" t="e">
        <f>VLOOKUP(H273,网银退汇!C:H,6,FALSE)</f>
        <v>#N/A</v>
      </c>
    </row>
    <row r="274" spans="1:11" hidden="1">
      <c r="A274" t="s">
        <v>7561</v>
      </c>
      <c r="B274" s="23" t="s">
        <v>8448</v>
      </c>
      <c r="C274" s="49" t="str">
        <f t="shared" si="18"/>
        <v>20170613</v>
      </c>
      <c r="D274" s="49" t="str">
        <f t="shared" si="19"/>
        <v>0051358296</v>
      </c>
      <c r="E274" t="s">
        <v>105</v>
      </c>
      <c r="F274" s="23" t="s">
        <v>7563</v>
      </c>
      <c r="G274">
        <v>255</v>
      </c>
      <c r="H274" s="23" t="str">
        <f t="shared" si="17"/>
        <v>4349100596480780255</v>
      </c>
      <c r="I274" s="48" t="e">
        <f>VLOOKUP(H274,网银退汇!C:D,2,FALSE)</f>
        <v>#N/A</v>
      </c>
      <c r="J274" s="48" t="e">
        <f t="shared" si="16"/>
        <v>#N/A</v>
      </c>
      <c r="K274" s="83" t="e">
        <f>VLOOKUP(H274,网银退汇!C:H,6,FALSE)</f>
        <v>#N/A</v>
      </c>
    </row>
    <row r="275" spans="1:11" hidden="1">
      <c r="A275" t="s">
        <v>7564</v>
      </c>
      <c r="B275" s="23" t="s">
        <v>8449</v>
      </c>
      <c r="C275" s="49" t="str">
        <f t="shared" si="18"/>
        <v>20170613</v>
      </c>
      <c r="D275" s="49" t="str">
        <f t="shared" si="19"/>
        <v>0051359156</v>
      </c>
      <c r="E275" t="s">
        <v>105</v>
      </c>
      <c r="F275" s="23" t="s">
        <v>7566</v>
      </c>
      <c r="G275">
        <v>279</v>
      </c>
      <c r="H275" s="23" t="str">
        <f t="shared" si="17"/>
        <v>6226370007920756279</v>
      </c>
      <c r="I275" s="48" t="e">
        <f>VLOOKUP(H275,网银退汇!C:D,2,FALSE)</f>
        <v>#N/A</v>
      </c>
      <c r="J275" s="48" t="e">
        <f t="shared" si="16"/>
        <v>#N/A</v>
      </c>
      <c r="K275" s="83" t="e">
        <f>VLOOKUP(H275,网银退汇!C:H,6,FALSE)</f>
        <v>#N/A</v>
      </c>
    </row>
    <row r="276" spans="1:11">
      <c r="A276" t="s">
        <v>7568</v>
      </c>
      <c r="B276" s="23" t="s">
        <v>8450</v>
      </c>
      <c r="C276" s="49" t="str">
        <f t="shared" si="18"/>
        <v>20170613</v>
      </c>
      <c r="D276" s="49" t="str">
        <f t="shared" si="19"/>
        <v>0051363078</v>
      </c>
      <c r="E276" t="s">
        <v>105</v>
      </c>
      <c r="F276" s="23" t="s">
        <v>7570</v>
      </c>
      <c r="G276">
        <v>470</v>
      </c>
      <c r="H276" s="23" t="str">
        <f t="shared" si="17"/>
        <v>6217232409000737657470</v>
      </c>
      <c r="I276" s="48">
        <f>VLOOKUP(H276,网银退汇!C:D,2,FALSE)</f>
        <v>470</v>
      </c>
      <c r="J276" s="48">
        <f t="shared" si="16"/>
        <v>1</v>
      </c>
      <c r="K276" s="83">
        <f>VLOOKUP(H276,网银退汇!C:H,6,FALSE)</f>
        <v>42900.446782407409</v>
      </c>
    </row>
    <row r="277" spans="1:11" hidden="1">
      <c r="A277" t="s">
        <v>7571</v>
      </c>
      <c r="B277" s="23" t="s">
        <v>8451</v>
      </c>
      <c r="C277" s="49" t="str">
        <f t="shared" si="18"/>
        <v>20170613</v>
      </c>
      <c r="D277" s="49" t="str">
        <f t="shared" si="19"/>
        <v>0051363489</v>
      </c>
      <c r="E277" t="s">
        <v>105</v>
      </c>
      <c r="F277" s="23" t="s">
        <v>7573</v>
      </c>
      <c r="G277">
        <v>247</v>
      </c>
      <c r="H277" s="23" t="str">
        <f t="shared" si="17"/>
        <v>6222350091461176247</v>
      </c>
      <c r="I277" s="48" t="e">
        <f>VLOOKUP(H277,网银退汇!C:D,2,FALSE)</f>
        <v>#N/A</v>
      </c>
      <c r="J277" s="48" t="e">
        <f t="shared" si="16"/>
        <v>#N/A</v>
      </c>
      <c r="K277" s="83" t="e">
        <f>VLOOKUP(H277,网银退汇!C:H,6,FALSE)</f>
        <v>#N/A</v>
      </c>
    </row>
    <row r="278" spans="1:11">
      <c r="A278" t="s">
        <v>7575</v>
      </c>
      <c r="B278" s="23" t="s">
        <v>8452</v>
      </c>
      <c r="C278" s="49" t="str">
        <f t="shared" si="18"/>
        <v>20170613</v>
      </c>
      <c r="D278" s="49" t="str">
        <f t="shared" si="19"/>
        <v>0051366663</v>
      </c>
      <c r="E278" t="s">
        <v>105</v>
      </c>
      <c r="F278" s="23" t="s">
        <v>7577</v>
      </c>
      <c r="G278">
        <v>24</v>
      </c>
      <c r="H278" s="23" t="str">
        <f t="shared" si="17"/>
        <v>520169059318850524</v>
      </c>
      <c r="I278" s="48">
        <f>VLOOKUP(H278,网银退汇!C:D,2,FALSE)</f>
        <v>24</v>
      </c>
      <c r="J278" s="48">
        <f t="shared" si="16"/>
        <v>1</v>
      </c>
      <c r="K278" s="83">
        <f>VLOOKUP(H278,网银退汇!C:H,6,FALSE)</f>
        <v>42899.675636574073</v>
      </c>
    </row>
    <row r="279" spans="1:11" hidden="1">
      <c r="A279" t="s">
        <v>7578</v>
      </c>
      <c r="B279" s="23" t="s">
        <v>8453</v>
      </c>
      <c r="C279" s="49" t="str">
        <f t="shared" si="18"/>
        <v>20170613</v>
      </c>
      <c r="D279" s="49" t="str">
        <f t="shared" si="19"/>
        <v>0051368049</v>
      </c>
      <c r="E279" t="s">
        <v>105</v>
      </c>
      <c r="F279" s="23" t="s">
        <v>7580</v>
      </c>
      <c r="G279">
        <v>7706</v>
      </c>
      <c r="H279" s="23" t="str">
        <f t="shared" si="17"/>
        <v>62319000000545134907706</v>
      </c>
      <c r="I279" s="48" t="e">
        <f>VLOOKUP(H279,网银退汇!C:D,2,FALSE)</f>
        <v>#N/A</v>
      </c>
      <c r="J279" s="48" t="e">
        <f t="shared" si="16"/>
        <v>#N/A</v>
      </c>
      <c r="K279" s="83" t="e">
        <f>VLOOKUP(H279,网银退汇!C:H,6,FALSE)</f>
        <v>#N/A</v>
      </c>
    </row>
    <row r="280" spans="1:11" hidden="1">
      <c r="A280" t="s">
        <v>7581</v>
      </c>
      <c r="B280" s="23" t="s">
        <v>8454</v>
      </c>
      <c r="C280" s="49" t="str">
        <f t="shared" si="18"/>
        <v>20170613</v>
      </c>
      <c r="D280" s="49" t="str">
        <f t="shared" si="19"/>
        <v>0051370988</v>
      </c>
      <c r="E280" t="s">
        <v>105</v>
      </c>
      <c r="F280" s="23" t="s">
        <v>7583</v>
      </c>
      <c r="G280">
        <v>900</v>
      </c>
      <c r="H280" s="23" t="str">
        <f t="shared" si="17"/>
        <v>6228480868609110473900</v>
      </c>
      <c r="I280" s="48" t="e">
        <f>VLOOKUP(H280,网银退汇!C:D,2,FALSE)</f>
        <v>#N/A</v>
      </c>
      <c r="J280" s="48" t="e">
        <f t="shared" si="16"/>
        <v>#N/A</v>
      </c>
      <c r="K280" s="83" t="e">
        <f>VLOOKUP(H280,网银退汇!C:H,6,FALSE)</f>
        <v>#N/A</v>
      </c>
    </row>
    <row r="281" spans="1:11">
      <c r="A281" t="s">
        <v>7585</v>
      </c>
      <c r="B281" s="23" t="s">
        <v>8455</v>
      </c>
      <c r="C281" s="49" t="str">
        <f t="shared" si="18"/>
        <v>20170613</v>
      </c>
      <c r="D281" s="49" t="str">
        <f t="shared" si="19"/>
        <v>0051372270</v>
      </c>
      <c r="E281" t="s">
        <v>105</v>
      </c>
      <c r="F281" s="23" t="s">
        <v>6617</v>
      </c>
      <c r="G281">
        <v>529</v>
      </c>
      <c r="H281" s="23" t="str">
        <f t="shared" si="17"/>
        <v>6214978800056992529</v>
      </c>
      <c r="I281" s="48">
        <f>VLOOKUP(H281,网银退汇!C:D,2,FALSE)</f>
        <v>529</v>
      </c>
      <c r="J281" s="48">
        <f t="shared" si="16"/>
        <v>1</v>
      </c>
      <c r="K281" s="83">
        <f>VLOOKUP(H281,网银退汇!C:H,6,FALSE)</f>
        <v>42899.676354166666</v>
      </c>
    </row>
    <row r="282" spans="1:11">
      <c r="A282" t="s">
        <v>7588</v>
      </c>
      <c r="B282" s="23" t="s">
        <v>8456</v>
      </c>
      <c r="C282" s="49" t="str">
        <f t="shared" si="18"/>
        <v>20170613</v>
      </c>
      <c r="D282" s="49" t="str">
        <f t="shared" si="19"/>
        <v>0051373721</v>
      </c>
      <c r="E282" t="s">
        <v>105</v>
      </c>
      <c r="F282" s="23" t="s">
        <v>7590</v>
      </c>
      <c r="G282">
        <v>80</v>
      </c>
      <c r="H282" s="23" t="str">
        <f t="shared" si="17"/>
        <v>625996024368084080</v>
      </c>
      <c r="I282" s="48">
        <f>VLOOKUP(H282,网银退汇!C:D,2,FALSE)</f>
        <v>80</v>
      </c>
      <c r="J282" s="48">
        <f t="shared" si="16"/>
        <v>1</v>
      </c>
      <c r="K282" s="83">
        <f>VLOOKUP(H282,网银退汇!C:H,6,FALSE)</f>
        <v>42899.672627314816</v>
      </c>
    </row>
    <row r="283" spans="1:11" hidden="1">
      <c r="A283" t="s">
        <v>7591</v>
      </c>
      <c r="B283" s="23" t="s">
        <v>8457</v>
      </c>
      <c r="C283" s="49" t="str">
        <f t="shared" si="18"/>
        <v>20170613</v>
      </c>
      <c r="D283" s="49" t="str">
        <f t="shared" si="19"/>
        <v>0051373818</v>
      </c>
      <c r="E283" t="s">
        <v>105</v>
      </c>
      <c r="F283" s="23" t="s">
        <v>7593</v>
      </c>
      <c r="G283">
        <v>127</v>
      </c>
      <c r="H283" s="23" t="str">
        <f t="shared" si="17"/>
        <v>6230910499014506695127</v>
      </c>
      <c r="I283" s="48" t="e">
        <f>VLOOKUP(H283,网银退汇!C:D,2,FALSE)</f>
        <v>#N/A</v>
      </c>
      <c r="J283" s="48" t="e">
        <f t="shared" si="16"/>
        <v>#N/A</v>
      </c>
      <c r="K283" s="83" t="e">
        <f>VLOOKUP(H283,网银退汇!C:H,6,FALSE)</f>
        <v>#N/A</v>
      </c>
    </row>
    <row r="284" spans="1:11" hidden="1">
      <c r="A284" t="s">
        <v>7594</v>
      </c>
      <c r="B284" s="23" t="s">
        <v>8458</v>
      </c>
      <c r="C284" s="49" t="str">
        <f t="shared" si="18"/>
        <v>20170613</v>
      </c>
      <c r="D284" s="49" t="str">
        <f t="shared" si="19"/>
        <v>0051374451</v>
      </c>
      <c r="E284" t="s">
        <v>105</v>
      </c>
      <c r="F284" s="23" t="s">
        <v>7596</v>
      </c>
      <c r="G284">
        <v>3807</v>
      </c>
      <c r="H284" s="23" t="str">
        <f t="shared" si="17"/>
        <v>62284801281060029743807</v>
      </c>
      <c r="I284" s="48" t="e">
        <f>VLOOKUP(H284,网银退汇!C:D,2,FALSE)</f>
        <v>#N/A</v>
      </c>
      <c r="J284" s="48" t="e">
        <f t="shared" si="16"/>
        <v>#N/A</v>
      </c>
      <c r="K284" s="83" t="e">
        <f>VLOOKUP(H284,网银退汇!C:H,6,FALSE)</f>
        <v>#N/A</v>
      </c>
    </row>
    <row r="285" spans="1:11" hidden="1">
      <c r="A285" t="s">
        <v>7597</v>
      </c>
      <c r="B285" s="23" t="s">
        <v>8459</v>
      </c>
      <c r="C285" s="49" t="str">
        <f t="shared" si="18"/>
        <v>20170613</v>
      </c>
      <c r="D285" s="49" t="str">
        <f t="shared" si="19"/>
        <v>0051381056</v>
      </c>
      <c r="E285" t="s">
        <v>105</v>
      </c>
      <c r="F285" s="23" t="s">
        <v>7599</v>
      </c>
      <c r="G285">
        <v>104</v>
      </c>
      <c r="H285" s="23" t="str">
        <f t="shared" si="17"/>
        <v>6217003980001728447104</v>
      </c>
      <c r="I285" s="48" t="e">
        <f>VLOOKUP(H285,网银退汇!C:D,2,FALSE)</f>
        <v>#N/A</v>
      </c>
      <c r="J285" s="48" t="e">
        <f t="shared" si="16"/>
        <v>#N/A</v>
      </c>
      <c r="K285" s="83" t="e">
        <f>VLOOKUP(H285,网银退汇!C:H,6,FALSE)</f>
        <v>#N/A</v>
      </c>
    </row>
    <row r="286" spans="1:11" hidden="1">
      <c r="A286" t="s">
        <v>7600</v>
      </c>
      <c r="B286" s="23" t="s">
        <v>8460</v>
      </c>
      <c r="C286" s="49" t="str">
        <f t="shared" si="18"/>
        <v>20170613</v>
      </c>
      <c r="D286" s="49" t="str">
        <f t="shared" si="19"/>
        <v>0051381454</v>
      </c>
      <c r="E286" t="s">
        <v>105</v>
      </c>
      <c r="F286" s="23" t="s">
        <v>7602</v>
      </c>
      <c r="G286">
        <v>89</v>
      </c>
      <c r="H286" s="23" t="str">
        <f t="shared" si="17"/>
        <v>621700011000868207389</v>
      </c>
      <c r="I286" s="48" t="e">
        <f>VLOOKUP(H286,网银退汇!C:D,2,FALSE)</f>
        <v>#N/A</v>
      </c>
      <c r="J286" s="48" t="e">
        <f t="shared" si="16"/>
        <v>#N/A</v>
      </c>
      <c r="K286" s="83" t="e">
        <f>VLOOKUP(H286,网银退汇!C:H,6,FALSE)</f>
        <v>#N/A</v>
      </c>
    </row>
    <row r="287" spans="1:11" hidden="1">
      <c r="A287" t="s">
        <v>7603</v>
      </c>
      <c r="B287" s="23" t="s">
        <v>8461</v>
      </c>
      <c r="C287" s="49" t="str">
        <f t="shared" si="18"/>
        <v>20170613</v>
      </c>
      <c r="D287" s="49" t="str">
        <f t="shared" si="19"/>
        <v>0051383995</v>
      </c>
      <c r="E287" t="s">
        <v>105</v>
      </c>
      <c r="F287" s="23" t="s">
        <v>7605</v>
      </c>
      <c r="G287">
        <v>12</v>
      </c>
      <c r="H287" s="23" t="str">
        <f t="shared" si="17"/>
        <v>622848086811262277412</v>
      </c>
      <c r="I287" s="48" t="e">
        <f>VLOOKUP(H287,网银退汇!C:D,2,FALSE)</f>
        <v>#N/A</v>
      </c>
      <c r="J287" s="48" t="e">
        <f t="shared" si="16"/>
        <v>#N/A</v>
      </c>
      <c r="K287" s="83" t="e">
        <f>VLOOKUP(H287,网银退汇!C:H,6,FALSE)</f>
        <v>#N/A</v>
      </c>
    </row>
    <row r="288" spans="1:11" hidden="1">
      <c r="A288" t="s">
        <v>7606</v>
      </c>
      <c r="B288" s="23" t="s">
        <v>8462</v>
      </c>
      <c r="C288" s="49" t="str">
        <f t="shared" si="18"/>
        <v>20170613</v>
      </c>
      <c r="D288" s="49" t="str">
        <f t="shared" si="19"/>
        <v>0051385920</v>
      </c>
      <c r="E288" t="s">
        <v>105</v>
      </c>
      <c r="F288" s="23" t="s">
        <v>7608</v>
      </c>
      <c r="G288">
        <v>115</v>
      </c>
      <c r="H288" s="23" t="str">
        <f t="shared" si="17"/>
        <v>6228480351653656816115</v>
      </c>
      <c r="I288" s="48" t="e">
        <f>VLOOKUP(H288,网银退汇!C:D,2,FALSE)</f>
        <v>#N/A</v>
      </c>
      <c r="J288" s="48" t="e">
        <f t="shared" si="16"/>
        <v>#N/A</v>
      </c>
      <c r="K288" s="83" t="e">
        <f>VLOOKUP(H288,网银退汇!C:H,6,FALSE)</f>
        <v>#N/A</v>
      </c>
    </row>
    <row r="289" spans="1:11" hidden="1">
      <c r="A289" t="s">
        <v>7609</v>
      </c>
      <c r="B289" s="23" t="s">
        <v>8463</v>
      </c>
      <c r="C289" s="49" t="str">
        <f t="shared" si="18"/>
        <v>20170613</v>
      </c>
      <c r="D289" s="49" t="str">
        <f t="shared" si="19"/>
        <v>0051388953</v>
      </c>
      <c r="E289" t="s">
        <v>105</v>
      </c>
      <c r="F289" s="23" t="s">
        <v>106</v>
      </c>
      <c r="G289">
        <v>2126</v>
      </c>
      <c r="H289" s="23" t="str">
        <f t="shared" si="17"/>
        <v>62313577115014045252126</v>
      </c>
      <c r="I289" s="48" t="e">
        <f>VLOOKUP(H289,网银退汇!C:D,2,FALSE)</f>
        <v>#N/A</v>
      </c>
      <c r="J289" s="48" t="e">
        <f t="shared" si="16"/>
        <v>#N/A</v>
      </c>
      <c r="K289" s="83" t="e">
        <f>VLOOKUP(H289,网银退汇!C:H,6,FALSE)</f>
        <v>#N/A</v>
      </c>
    </row>
    <row r="290" spans="1:11" hidden="1">
      <c r="A290" t="s">
        <v>7611</v>
      </c>
      <c r="B290" s="23" t="s">
        <v>8464</v>
      </c>
      <c r="C290" s="49" t="str">
        <f t="shared" si="18"/>
        <v>20170613</v>
      </c>
      <c r="D290" s="49" t="str">
        <f t="shared" si="19"/>
        <v>0051390380</v>
      </c>
      <c r="E290" t="s">
        <v>105</v>
      </c>
      <c r="F290" s="23" t="s">
        <v>7613</v>
      </c>
      <c r="G290">
        <v>148</v>
      </c>
      <c r="H290" s="23" t="str">
        <f t="shared" si="17"/>
        <v>6228480868443073077148</v>
      </c>
      <c r="I290" s="48" t="e">
        <f>VLOOKUP(H290,网银退汇!C:D,2,FALSE)</f>
        <v>#N/A</v>
      </c>
      <c r="J290" s="48" t="e">
        <f t="shared" si="16"/>
        <v>#N/A</v>
      </c>
      <c r="K290" s="83" t="e">
        <f>VLOOKUP(H290,网银退汇!C:H,6,FALSE)</f>
        <v>#N/A</v>
      </c>
    </row>
    <row r="291" spans="1:11" hidden="1">
      <c r="A291" t="s">
        <v>7614</v>
      </c>
      <c r="B291" s="23" t="s">
        <v>8465</v>
      </c>
      <c r="C291" s="49" t="str">
        <f t="shared" si="18"/>
        <v>20170613</v>
      </c>
      <c r="D291" s="49" t="str">
        <f t="shared" si="19"/>
        <v>0051390991</v>
      </c>
      <c r="E291" t="s">
        <v>105</v>
      </c>
      <c r="F291" s="23" t="s">
        <v>7616</v>
      </c>
      <c r="G291">
        <v>255</v>
      </c>
      <c r="H291" s="23" t="str">
        <f t="shared" si="17"/>
        <v>6230910799038035708255</v>
      </c>
      <c r="I291" s="48" t="e">
        <f>VLOOKUP(H291,网银退汇!C:D,2,FALSE)</f>
        <v>#N/A</v>
      </c>
      <c r="J291" s="48" t="e">
        <f t="shared" si="16"/>
        <v>#N/A</v>
      </c>
      <c r="K291" s="83" t="e">
        <f>VLOOKUP(H291,网银退汇!C:H,6,FALSE)</f>
        <v>#N/A</v>
      </c>
    </row>
    <row r="292" spans="1:11">
      <c r="A292" t="s">
        <v>7618</v>
      </c>
      <c r="B292" s="23" t="s">
        <v>8466</v>
      </c>
      <c r="C292" s="49" t="str">
        <f t="shared" si="18"/>
        <v>20170613</v>
      </c>
      <c r="D292" s="49" t="str">
        <f t="shared" si="19"/>
        <v>0051391287</v>
      </c>
      <c r="E292" t="s">
        <v>105</v>
      </c>
      <c r="F292" s="23" t="s">
        <v>7620</v>
      </c>
      <c r="G292">
        <v>294</v>
      </c>
      <c r="H292" s="23" t="str">
        <f t="shared" si="17"/>
        <v>6230523970000960772294</v>
      </c>
      <c r="I292" s="48">
        <f>VLOOKUP(H292,网银退汇!C:D,2,FALSE)</f>
        <v>294</v>
      </c>
      <c r="J292" s="48">
        <f t="shared" si="16"/>
        <v>1</v>
      </c>
      <c r="K292" s="83">
        <f>VLOOKUP(H292,网银退汇!C:H,6,FALSE)</f>
        <v>42899.67596064815</v>
      </c>
    </row>
    <row r="293" spans="1:11" hidden="1">
      <c r="A293" t="s">
        <v>7621</v>
      </c>
      <c r="B293" s="23" t="s">
        <v>8467</v>
      </c>
      <c r="C293" s="49" t="str">
        <f t="shared" si="18"/>
        <v>20170613</v>
      </c>
      <c r="D293" s="49" t="str">
        <f t="shared" si="19"/>
        <v>0051391390</v>
      </c>
      <c r="E293" t="s">
        <v>105</v>
      </c>
      <c r="F293" s="23" t="s">
        <v>7623</v>
      </c>
      <c r="G293">
        <v>900</v>
      </c>
      <c r="H293" s="23" t="str">
        <f t="shared" si="17"/>
        <v>6282318800352447900</v>
      </c>
      <c r="I293" s="48" t="e">
        <f>VLOOKUP(H293,网银退汇!C:D,2,FALSE)</f>
        <v>#N/A</v>
      </c>
      <c r="J293" s="48" t="e">
        <f t="shared" si="16"/>
        <v>#N/A</v>
      </c>
      <c r="K293" s="83" t="e">
        <f>VLOOKUP(H293,网银退汇!C:H,6,FALSE)</f>
        <v>#N/A</v>
      </c>
    </row>
    <row r="294" spans="1:11" hidden="1">
      <c r="A294" t="s">
        <v>7624</v>
      </c>
      <c r="B294" s="23" t="s">
        <v>8468</v>
      </c>
      <c r="C294" s="49" t="str">
        <f t="shared" si="18"/>
        <v>20170613</v>
      </c>
      <c r="D294" s="49" t="str">
        <f t="shared" si="19"/>
        <v>0051397926</v>
      </c>
      <c r="E294" t="s">
        <v>105</v>
      </c>
      <c r="F294" s="23" t="s">
        <v>7626</v>
      </c>
      <c r="G294">
        <v>362</v>
      </c>
      <c r="H294" s="23" t="str">
        <f t="shared" si="17"/>
        <v>6228480866103918862362</v>
      </c>
      <c r="I294" s="48" t="e">
        <f>VLOOKUP(H294,网银退汇!C:D,2,FALSE)</f>
        <v>#N/A</v>
      </c>
      <c r="J294" s="48" t="e">
        <f t="shared" si="16"/>
        <v>#N/A</v>
      </c>
      <c r="K294" s="83" t="e">
        <f>VLOOKUP(H294,网银退汇!C:H,6,FALSE)</f>
        <v>#N/A</v>
      </c>
    </row>
    <row r="295" spans="1:11" hidden="1">
      <c r="A295" t="s">
        <v>7627</v>
      </c>
      <c r="B295" s="23" t="s">
        <v>8469</v>
      </c>
      <c r="C295" s="49" t="str">
        <f t="shared" si="18"/>
        <v>20170613</v>
      </c>
      <c r="D295" s="49" t="str">
        <f t="shared" si="19"/>
        <v>0051404597</v>
      </c>
      <c r="E295" t="s">
        <v>105</v>
      </c>
      <c r="F295" s="23" t="s">
        <v>7629</v>
      </c>
      <c r="G295">
        <v>1000</v>
      </c>
      <c r="H295" s="23" t="str">
        <f t="shared" si="17"/>
        <v>62177900010214934121000</v>
      </c>
      <c r="I295" s="48" t="e">
        <f>VLOOKUP(H295,网银退汇!C:D,2,FALSE)</f>
        <v>#N/A</v>
      </c>
      <c r="J295" s="48" t="e">
        <f t="shared" si="16"/>
        <v>#N/A</v>
      </c>
      <c r="K295" s="83" t="e">
        <f>VLOOKUP(H295,网银退汇!C:H,6,FALSE)</f>
        <v>#N/A</v>
      </c>
    </row>
    <row r="296" spans="1:11" hidden="1">
      <c r="A296" t="s">
        <v>7630</v>
      </c>
      <c r="B296" s="23" t="s">
        <v>8470</v>
      </c>
      <c r="C296" s="49" t="str">
        <f t="shared" si="18"/>
        <v>20170613</v>
      </c>
      <c r="D296" s="49" t="str">
        <f t="shared" si="19"/>
        <v>0051405190</v>
      </c>
      <c r="E296" t="s">
        <v>105</v>
      </c>
      <c r="F296" s="23" t="s">
        <v>7632</v>
      </c>
      <c r="G296">
        <v>16</v>
      </c>
      <c r="H296" s="23" t="str">
        <f t="shared" si="17"/>
        <v>622901751973110916</v>
      </c>
      <c r="I296" s="48" t="e">
        <f>VLOOKUP(H296,网银退汇!C:D,2,FALSE)</f>
        <v>#N/A</v>
      </c>
      <c r="J296" s="48" t="e">
        <f t="shared" si="16"/>
        <v>#N/A</v>
      </c>
      <c r="K296" s="83" t="e">
        <f>VLOOKUP(H296,网银退汇!C:H,6,FALSE)</f>
        <v>#N/A</v>
      </c>
    </row>
    <row r="297" spans="1:11" hidden="1">
      <c r="A297" t="s">
        <v>7633</v>
      </c>
      <c r="B297" s="23" t="s">
        <v>8471</v>
      </c>
      <c r="C297" s="49" t="str">
        <f t="shared" si="18"/>
        <v>20170613</v>
      </c>
      <c r="D297" s="49" t="str">
        <f t="shared" si="19"/>
        <v>0051419103</v>
      </c>
      <c r="E297" t="s">
        <v>105</v>
      </c>
      <c r="F297" s="23" t="s">
        <v>7635</v>
      </c>
      <c r="G297">
        <v>2000</v>
      </c>
      <c r="H297" s="23" t="str">
        <f t="shared" si="17"/>
        <v>62284833083396656752000</v>
      </c>
      <c r="I297" s="48" t="e">
        <f>VLOOKUP(H297,网银退汇!C:D,2,FALSE)</f>
        <v>#N/A</v>
      </c>
      <c r="J297" s="48" t="e">
        <f t="shared" si="16"/>
        <v>#N/A</v>
      </c>
      <c r="K297" s="83" t="e">
        <f>VLOOKUP(H297,网银退汇!C:H,6,FALSE)</f>
        <v>#N/A</v>
      </c>
    </row>
    <row r="298" spans="1:11" hidden="1">
      <c r="A298" t="s">
        <v>7636</v>
      </c>
      <c r="B298" s="23" t="s">
        <v>8472</v>
      </c>
      <c r="C298" s="49" t="str">
        <f t="shared" si="18"/>
        <v>20170613</v>
      </c>
      <c r="D298" s="49" t="str">
        <f t="shared" si="19"/>
        <v>0051420121</v>
      </c>
      <c r="E298" t="s">
        <v>105</v>
      </c>
      <c r="F298" s="23" t="s">
        <v>7635</v>
      </c>
      <c r="G298">
        <v>2000</v>
      </c>
      <c r="H298" s="23" t="str">
        <f t="shared" si="17"/>
        <v>62284833083396656752000</v>
      </c>
      <c r="I298" s="48" t="e">
        <f>VLOOKUP(H298,网银退汇!C:D,2,FALSE)</f>
        <v>#N/A</v>
      </c>
      <c r="J298" s="48" t="e">
        <f t="shared" si="16"/>
        <v>#N/A</v>
      </c>
      <c r="K298" s="83" t="e">
        <f>VLOOKUP(H298,网银退汇!C:H,6,FALSE)</f>
        <v>#N/A</v>
      </c>
    </row>
    <row r="299" spans="1:11" hidden="1">
      <c r="A299" t="s">
        <v>7638</v>
      </c>
      <c r="B299" s="23" t="s">
        <v>8473</v>
      </c>
      <c r="C299" s="49" t="str">
        <f t="shared" si="18"/>
        <v>20170613</v>
      </c>
      <c r="D299" s="49" t="str">
        <f t="shared" si="19"/>
        <v>0051422987</v>
      </c>
      <c r="E299" t="s">
        <v>105</v>
      </c>
      <c r="F299" s="23" t="s">
        <v>7640</v>
      </c>
      <c r="G299">
        <v>494</v>
      </c>
      <c r="H299" s="23" t="str">
        <f t="shared" si="17"/>
        <v>6228480868657108676494</v>
      </c>
      <c r="I299" s="48" t="e">
        <f>VLOOKUP(H299,网银退汇!C:D,2,FALSE)</f>
        <v>#N/A</v>
      </c>
      <c r="J299" s="48" t="e">
        <f t="shared" si="16"/>
        <v>#N/A</v>
      </c>
      <c r="K299" s="83" t="e">
        <f>VLOOKUP(H299,网银退汇!C:H,6,FALSE)</f>
        <v>#N/A</v>
      </c>
    </row>
    <row r="300" spans="1:11" hidden="1">
      <c r="A300" t="s">
        <v>7641</v>
      </c>
      <c r="B300" s="23" t="s">
        <v>8474</v>
      </c>
      <c r="C300" s="49" t="str">
        <f t="shared" si="18"/>
        <v>20170613</v>
      </c>
      <c r="D300" s="49" t="str">
        <f t="shared" si="19"/>
        <v>0051427457</v>
      </c>
      <c r="E300" t="s">
        <v>105</v>
      </c>
      <c r="F300" s="23" t="s">
        <v>7643</v>
      </c>
      <c r="G300">
        <v>170</v>
      </c>
      <c r="H300" s="23" t="str">
        <f t="shared" si="17"/>
        <v>6217790001039704537170</v>
      </c>
      <c r="I300" s="48" t="e">
        <f>VLOOKUP(H300,网银退汇!C:D,2,FALSE)</f>
        <v>#N/A</v>
      </c>
      <c r="J300" s="48" t="e">
        <f t="shared" si="16"/>
        <v>#N/A</v>
      </c>
      <c r="K300" s="83" t="e">
        <f>VLOOKUP(H300,网银退汇!C:H,6,FALSE)</f>
        <v>#N/A</v>
      </c>
    </row>
    <row r="301" spans="1:11" hidden="1">
      <c r="A301" t="s">
        <v>7644</v>
      </c>
      <c r="B301" s="23" t="s">
        <v>8475</v>
      </c>
      <c r="C301" s="49" t="str">
        <f t="shared" si="18"/>
        <v>20170613</v>
      </c>
      <c r="D301" s="49" t="str">
        <f t="shared" si="19"/>
        <v>0051428973</v>
      </c>
      <c r="E301" t="s">
        <v>105</v>
      </c>
      <c r="F301" s="23" t="s">
        <v>7646</v>
      </c>
      <c r="G301">
        <v>312</v>
      </c>
      <c r="H301" s="23" t="str">
        <f t="shared" si="17"/>
        <v>6217004050002727704312</v>
      </c>
      <c r="I301" s="48" t="e">
        <f>VLOOKUP(H301,网银退汇!C:D,2,FALSE)</f>
        <v>#N/A</v>
      </c>
      <c r="J301" s="48" t="e">
        <f t="shared" si="16"/>
        <v>#N/A</v>
      </c>
      <c r="K301" s="83" t="e">
        <f>VLOOKUP(H301,网银退汇!C:H,6,FALSE)</f>
        <v>#N/A</v>
      </c>
    </row>
    <row r="302" spans="1:11" hidden="1">
      <c r="A302" t="s">
        <v>7647</v>
      </c>
      <c r="B302" s="23" t="s">
        <v>8476</v>
      </c>
      <c r="C302" s="49" t="str">
        <f t="shared" si="18"/>
        <v>20170613</v>
      </c>
      <c r="D302" s="49" t="str">
        <f t="shared" si="19"/>
        <v>0051430112</v>
      </c>
      <c r="E302" t="s">
        <v>105</v>
      </c>
      <c r="F302" s="23" t="s">
        <v>7649</v>
      </c>
      <c r="G302">
        <v>500</v>
      </c>
      <c r="H302" s="23" t="str">
        <f t="shared" si="17"/>
        <v>6228480861199181210500</v>
      </c>
      <c r="I302" s="48" t="e">
        <f>VLOOKUP(H302,网银退汇!C:D,2,FALSE)</f>
        <v>#N/A</v>
      </c>
      <c r="J302" s="48" t="e">
        <f t="shared" si="16"/>
        <v>#N/A</v>
      </c>
      <c r="K302" s="83" t="e">
        <f>VLOOKUP(H302,网银退汇!C:H,6,FALSE)</f>
        <v>#N/A</v>
      </c>
    </row>
    <row r="303" spans="1:11">
      <c r="A303" t="s">
        <v>7651</v>
      </c>
      <c r="B303" s="23" t="s">
        <v>8477</v>
      </c>
      <c r="C303" s="49" t="str">
        <f t="shared" si="18"/>
        <v>20170613</v>
      </c>
      <c r="D303" s="49" t="str">
        <f t="shared" si="19"/>
        <v>0051433246</v>
      </c>
      <c r="E303" t="s">
        <v>105</v>
      </c>
      <c r="F303" s="23" t="s">
        <v>7653</v>
      </c>
      <c r="G303">
        <v>373</v>
      </c>
      <c r="H303" s="23" t="str">
        <f t="shared" si="17"/>
        <v>6259980001536653373</v>
      </c>
      <c r="I303" s="48">
        <f>VLOOKUP(H303,网银退汇!C:D,2,FALSE)</f>
        <v>373</v>
      </c>
      <c r="J303" s="48">
        <f t="shared" si="16"/>
        <v>1</v>
      </c>
      <c r="K303" s="83">
        <f>VLOOKUP(H303,网银退汇!C:H,6,FALSE)</f>
        <v>42899.676157407404</v>
      </c>
    </row>
    <row r="304" spans="1:11" hidden="1">
      <c r="A304" t="s">
        <v>7654</v>
      </c>
      <c r="B304" s="23" t="s">
        <v>8478</v>
      </c>
      <c r="C304" s="49" t="str">
        <f t="shared" si="18"/>
        <v>20170613</v>
      </c>
      <c r="D304" s="49" t="str">
        <f t="shared" si="19"/>
        <v>0051433328</v>
      </c>
      <c r="E304" t="s">
        <v>105</v>
      </c>
      <c r="F304" s="23" t="s">
        <v>7656</v>
      </c>
      <c r="G304">
        <v>1350</v>
      </c>
      <c r="H304" s="23" t="str">
        <f t="shared" si="17"/>
        <v>62319000000026398011350</v>
      </c>
      <c r="I304" s="48" t="e">
        <f>VLOOKUP(H304,网银退汇!C:D,2,FALSE)</f>
        <v>#N/A</v>
      </c>
      <c r="J304" s="48" t="e">
        <f t="shared" si="16"/>
        <v>#N/A</v>
      </c>
      <c r="K304" s="83" t="e">
        <f>VLOOKUP(H304,网银退汇!C:H,6,FALSE)</f>
        <v>#N/A</v>
      </c>
    </row>
    <row r="305" spans="1:11">
      <c r="A305" t="s">
        <v>7658</v>
      </c>
      <c r="B305" s="23" t="s">
        <v>8479</v>
      </c>
      <c r="C305" s="49" t="str">
        <f t="shared" si="18"/>
        <v>20170613</v>
      </c>
      <c r="D305" s="49" t="str">
        <f t="shared" si="19"/>
        <v>0051434321</v>
      </c>
      <c r="E305" t="s">
        <v>105</v>
      </c>
      <c r="F305" s="23" t="s">
        <v>7660</v>
      </c>
      <c r="G305">
        <v>20</v>
      </c>
      <c r="H305" s="23" t="str">
        <f t="shared" si="17"/>
        <v>625996006284555720</v>
      </c>
      <c r="I305" s="48">
        <f>VLOOKUP(H305,网银退汇!C:D,2,FALSE)</f>
        <v>20</v>
      </c>
      <c r="J305" s="48">
        <f t="shared" si="16"/>
        <v>1</v>
      </c>
      <c r="K305" s="83">
        <f>VLOOKUP(H305,网银退汇!C:H,6,FALSE)</f>
        <v>42899.676516203705</v>
      </c>
    </row>
    <row r="306" spans="1:11" hidden="1">
      <c r="A306" t="s">
        <v>7661</v>
      </c>
      <c r="B306" s="23" t="s">
        <v>8480</v>
      </c>
      <c r="C306" s="49" t="str">
        <f t="shared" si="18"/>
        <v>20170613</v>
      </c>
      <c r="D306" s="49" t="str">
        <f t="shared" si="19"/>
        <v>0051435109</v>
      </c>
      <c r="E306" t="s">
        <v>105</v>
      </c>
      <c r="F306" s="23" t="s">
        <v>7663</v>
      </c>
      <c r="G306">
        <v>250</v>
      </c>
      <c r="H306" s="23" t="str">
        <f t="shared" si="17"/>
        <v>6231900020002082265250</v>
      </c>
      <c r="I306" s="48" t="e">
        <f>VLOOKUP(H306,网银退汇!C:D,2,FALSE)</f>
        <v>#N/A</v>
      </c>
      <c r="J306" s="48" t="e">
        <f t="shared" si="16"/>
        <v>#N/A</v>
      </c>
      <c r="K306" s="83" t="e">
        <f>VLOOKUP(H306,网银退汇!C:H,6,FALSE)</f>
        <v>#N/A</v>
      </c>
    </row>
    <row r="307" spans="1:11" hidden="1">
      <c r="A307" t="s">
        <v>7664</v>
      </c>
      <c r="B307" s="23" t="s">
        <v>8481</v>
      </c>
      <c r="C307" s="49" t="str">
        <f t="shared" si="18"/>
        <v>20170613</v>
      </c>
      <c r="D307" s="49" t="str">
        <f t="shared" si="19"/>
        <v>0051436169</v>
      </c>
      <c r="E307" t="s">
        <v>105</v>
      </c>
      <c r="F307" s="23" t="s">
        <v>4838</v>
      </c>
      <c r="G307">
        <v>96</v>
      </c>
      <c r="H307" s="23" t="str">
        <f t="shared" si="17"/>
        <v>621226250202722099896</v>
      </c>
      <c r="I307" s="48" t="e">
        <f>VLOOKUP(H307,网银退汇!C:D,2,FALSE)</f>
        <v>#N/A</v>
      </c>
      <c r="J307" s="48" t="e">
        <f t="shared" si="16"/>
        <v>#N/A</v>
      </c>
      <c r="K307" s="83" t="e">
        <f>VLOOKUP(H307,网银退汇!C:H,6,FALSE)</f>
        <v>#N/A</v>
      </c>
    </row>
    <row r="308" spans="1:11" hidden="1">
      <c r="A308" t="s">
        <v>7666</v>
      </c>
      <c r="B308" s="23" t="s">
        <v>8482</v>
      </c>
      <c r="C308" s="49" t="str">
        <f t="shared" si="18"/>
        <v>20170613</v>
      </c>
      <c r="D308" s="49" t="str">
        <f t="shared" si="19"/>
        <v>0051436641</v>
      </c>
      <c r="E308" t="s">
        <v>105</v>
      </c>
      <c r="F308" s="23" t="s">
        <v>7668</v>
      </c>
      <c r="G308">
        <v>92</v>
      </c>
      <c r="H308" s="23" t="str">
        <f t="shared" si="17"/>
        <v>622893000115793546592</v>
      </c>
      <c r="I308" s="48" t="e">
        <f>VLOOKUP(H308,网银退汇!C:D,2,FALSE)</f>
        <v>#N/A</v>
      </c>
      <c r="J308" s="48" t="e">
        <f t="shared" si="16"/>
        <v>#N/A</v>
      </c>
      <c r="K308" s="83" t="e">
        <f>VLOOKUP(H308,网银退汇!C:H,6,FALSE)</f>
        <v>#N/A</v>
      </c>
    </row>
    <row r="309" spans="1:11" hidden="1">
      <c r="A309" t="s">
        <v>7669</v>
      </c>
      <c r="B309" s="23" t="s">
        <v>8483</v>
      </c>
      <c r="C309" s="49" t="str">
        <f t="shared" si="18"/>
        <v>20170613</v>
      </c>
      <c r="D309" s="49" t="str">
        <f t="shared" si="19"/>
        <v>0051439085</v>
      </c>
      <c r="E309" t="s">
        <v>105</v>
      </c>
      <c r="F309" s="23" t="s">
        <v>7671</v>
      </c>
      <c r="G309">
        <v>834</v>
      </c>
      <c r="H309" s="23" t="str">
        <f t="shared" si="17"/>
        <v>6231900020011708900834</v>
      </c>
      <c r="I309" s="48" t="e">
        <f>VLOOKUP(H309,网银退汇!C:D,2,FALSE)</f>
        <v>#N/A</v>
      </c>
      <c r="J309" s="48" t="e">
        <f t="shared" si="16"/>
        <v>#N/A</v>
      </c>
      <c r="K309" s="83" t="e">
        <f>VLOOKUP(H309,网银退汇!C:H,6,FALSE)</f>
        <v>#N/A</v>
      </c>
    </row>
    <row r="310" spans="1:11" hidden="1">
      <c r="A310" t="s">
        <v>7672</v>
      </c>
      <c r="B310" s="23" t="s">
        <v>8484</v>
      </c>
      <c r="C310" s="49" t="str">
        <f t="shared" si="18"/>
        <v>20170613</v>
      </c>
      <c r="D310" s="49" t="str">
        <f t="shared" si="19"/>
        <v>0051440827</v>
      </c>
      <c r="E310" t="s">
        <v>105</v>
      </c>
      <c r="F310" s="23" t="s">
        <v>7635</v>
      </c>
      <c r="G310">
        <v>1569</v>
      </c>
      <c r="H310" s="23" t="str">
        <f t="shared" si="17"/>
        <v>62284833083396656751569</v>
      </c>
      <c r="I310" s="48" t="e">
        <f>VLOOKUP(H310,网银退汇!C:D,2,FALSE)</f>
        <v>#N/A</v>
      </c>
      <c r="J310" s="48" t="e">
        <f t="shared" si="16"/>
        <v>#N/A</v>
      </c>
      <c r="K310" s="83" t="e">
        <f>VLOOKUP(H310,网银退汇!C:H,6,FALSE)</f>
        <v>#N/A</v>
      </c>
    </row>
    <row r="311" spans="1:11" hidden="1">
      <c r="A311" t="s">
        <v>7674</v>
      </c>
      <c r="B311" s="23" t="s">
        <v>8485</v>
      </c>
      <c r="C311" s="49" t="str">
        <f t="shared" si="18"/>
        <v>20170613</v>
      </c>
      <c r="D311" s="49" t="str">
        <f t="shared" si="19"/>
        <v>0051441750</v>
      </c>
      <c r="E311" t="s">
        <v>105</v>
      </c>
      <c r="F311" s="23" t="s">
        <v>7676</v>
      </c>
      <c r="G311">
        <v>1214</v>
      </c>
      <c r="H311" s="23" t="str">
        <f t="shared" si="17"/>
        <v>62215503441799511214</v>
      </c>
      <c r="I311" s="48" t="e">
        <f>VLOOKUP(H311,网银退汇!C:D,2,FALSE)</f>
        <v>#N/A</v>
      </c>
      <c r="J311" s="48" t="e">
        <f t="shared" ref="J311:J374" si="20">IF(I311&gt;0,1,"")</f>
        <v>#N/A</v>
      </c>
      <c r="K311" s="83" t="e">
        <f>VLOOKUP(H311,网银退汇!C:H,6,FALSE)</f>
        <v>#N/A</v>
      </c>
    </row>
    <row r="312" spans="1:11" hidden="1">
      <c r="A312" t="s">
        <v>7677</v>
      </c>
      <c r="B312" s="23" t="s">
        <v>8486</v>
      </c>
      <c r="C312" s="49" t="str">
        <f t="shared" si="18"/>
        <v>20170613</v>
      </c>
      <c r="D312" s="49" t="str">
        <f t="shared" si="19"/>
        <v>0051450442</v>
      </c>
      <c r="E312" t="s">
        <v>105</v>
      </c>
      <c r="F312" s="23" t="s">
        <v>7679</v>
      </c>
      <c r="G312">
        <v>257</v>
      </c>
      <c r="H312" s="23" t="str">
        <f t="shared" ref="H312:H375" si="21">F312&amp;G312</f>
        <v>6214600180003484859257</v>
      </c>
      <c r="I312" s="48" t="e">
        <f>VLOOKUP(H312,网银退汇!C:D,2,FALSE)</f>
        <v>#N/A</v>
      </c>
      <c r="J312" s="48" t="e">
        <f t="shared" si="20"/>
        <v>#N/A</v>
      </c>
      <c r="K312" s="83" t="e">
        <f>VLOOKUP(H312,网银退汇!C:H,6,FALSE)</f>
        <v>#N/A</v>
      </c>
    </row>
    <row r="313" spans="1:11" hidden="1">
      <c r="A313" t="s">
        <v>7680</v>
      </c>
      <c r="B313" s="23" t="s">
        <v>8487</v>
      </c>
      <c r="C313" s="49" t="str">
        <f t="shared" si="18"/>
        <v>20170613</v>
      </c>
      <c r="D313" s="49" t="str">
        <f t="shared" si="19"/>
        <v>0051488985</v>
      </c>
      <c r="E313" t="s">
        <v>105</v>
      </c>
      <c r="F313" s="23" t="s">
        <v>7682</v>
      </c>
      <c r="G313">
        <v>547</v>
      </c>
      <c r="H313" s="23" t="str">
        <f t="shared" si="21"/>
        <v>6231900000016675908547</v>
      </c>
      <c r="I313" s="48" t="e">
        <f>VLOOKUP(H313,网银退汇!C:D,2,FALSE)</f>
        <v>#N/A</v>
      </c>
      <c r="J313" s="48" t="e">
        <f t="shared" si="20"/>
        <v>#N/A</v>
      </c>
      <c r="K313" s="83" t="e">
        <f>VLOOKUP(H313,网银退汇!C:H,6,FALSE)</f>
        <v>#N/A</v>
      </c>
    </row>
    <row r="314" spans="1:11" hidden="1">
      <c r="A314" t="s">
        <v>7683</v>
      </c>
      <c r="B314" s="23" t="s">
        <v>8488</v>
      </c>
      <c r="C314" s="49" t="str">
        <f t="shared" si="18"/>
        <v>20170613</v>
      </c>
      <c r="D314" s="49" t="str">
        <f t="shared" si="19"/>
        <v>0051489550</v>
      </c>
      <c r="E314" t="s">
        <v>105</v>
      </c>
      <c r="F314" s="23" t="s">
        <v>7685</v>
      </c>
      <c r="G314">
        <v>986</v>
      </c>
      <c r="H314" s="23" t="str">
        <f t="shared" si="21"/>
        <v>6217003860033632017986</v>
      </c>
      <c r="I314" s="48" t="e">
        <f>VLOOKUP(H314,网银退汇!C:D,2,FALSE)</f>
        <v>#N/A</v>
      </c>
      <c r="J314" s="48" t="e">
        <f t="shared" si="20"/>
        <v>#N/A</v>
      </c>
      <c r="K314" s="83" t="e">
        <f>VLOOKUP(H314,网银退汇!C:H,6,FALSE)</f>
        <v>#N/A</v>
      </c>
    </row>
    <row r="315" spans="1:11" hidden="1">
      <c r="A315" t="s">
        <v>7686</v>
      </c>
      <c r="B315" s="23" t="s">
        <v>8489</v>
      </c>
      <c r="C315" s="49" t="str">
        <f t="shared" si="18"/>
        <v>20170613</v>
      </c>
      <c r="D315" s="49" t="str">
        <f t="shared" si="19"/>
        <v>0051489763</v>
      </c>
      <c r="E315" t="s">
        <v>105</v>
      </c>
      <c r="F315" s="23" t="s">
        <v>7688</v>
      </c>
      <c r="G315">
        <v>204</v>
      </c>
      <c r="H315" s="23" t="str">
        <f t="shared" si="21"/>
        <v>6223692532995406204</v>
      </c>
      <c r="I315" s="48" t="e">
        <f>VLOOKUP(H315,网银退汇!C:D,2,FALSE)</f>
        <v>#N/A</v>
      </c>
      <c r="J315" s="48" t="e">
        <f t="shared" si="20"/>
        <v>#N/A</v>
      </c>
      <c r="K315" s="83" t="e">
        <f>VLOOKUP(H315,网银退汇!C:H,6,FALSE)</f>
        <v>#N/A</v>
      </c>
    </row>
    <row r="316" spans="1:11">
      <c r="A316" t="s">
        <v>7690</v>
      </c>
      <c r="B316" s="23" t="s">
        <v>8490</v>
      </c>
      <c r="C316" s="49" t="str">
        <f t="shared" si="18"/>
        <v>20170613</v>
      </c>
      <c r="D316" s="49" t="str">
        <f t="shared" si="19"/>
        <v>0051504798</v>
      </c>
      <c r="E316" t="s">
        <v>105</v>
      </c>
      <c r="F316" s="23" t="s">
        <v>7692</v>
      </c>
      <c r="G316">
        <v>7</v>
      </c>
      <c r="H316" s="23" t="str">
        <f t="shared" si="21"/>
        <v>62179833000007056497</v>
      </c>
      <c r="I316" s="48">
        <f>VLOOKUP(H316,网银退汇!C:D,2,FALSE)</f>
        <v>7</v>
      </c>
      <c r="J316" s="48">
        <f t="shared" si="20"/>
        <v>1</v>
      </c>
      <c r="K316" s="83">
        <f>VLOOKUP(H316,网银退汇!C:H,6,FALSE)</f>
        <v>42900.447268518517</v>
      </c>
    </row>
    <row r="317" spans="1:11" hidden="1">
      <c r="A317" t="s">
        <v>7693</v>
      </c>
      <c r="B317" s="23" t="s">
        <v>8491</v>
      </c>
      <c r="C317" s="49" t="str">
        <f t="shared" si="18"/>
        <v>20170613</v>
      </c>
      <c r="D317" s="49" t="str">
        <f t="shared" si="19"/>
        <v>0051524766</v>
      </c>
      <c r="E317" t="s">
        <v>105</v>
      </c>
      <c r="F317" s="23" t="s">
        <v>7695</v>
      </c>
      <c r="G317">
        <v>646</v>
      </c>
      <c r="H317" s="23" t="str">
        <f t="shared" si="21"/>
        <v>6231900000127340731646</v>
      </c>
      <c r="I317" s="48" t="e">
        <f>VLOOKUP(H317,网银退汇!C:D,2,FALSE)</f>
        <v>#N/A</v>
      </c>
      <c r="J317" s="48" t="e">
        <f t="shared" si="20"/>
        <v>#N/A</v>
      </c>
      <c r="K317" s="83" t="e">
        <f>VLOOKUP(H317,网银退汇!C:H,6,FALSE)</f>
        <v>#N/A</v>
      </c>
    </row>
    <row r="318" spans="1:11" hidden="1">
      <c r="A318" t="s">
        <v>7696</v>
      </c>
      <c r="B318" s="23" t="s">
        <v>8492</v>
      </c>
      <c r="C318" s="49" t="str">
        <f t="shared" si="18"/>
        <v>20170613</v>
      </c>
      <c r="D318" s="49" t="str">
        <f t="shared" si="19"/>
        <v>0051536496</v>
      </c>
      <c r="E318" t="s">
        <v>105</v>
      </c>
      <c r="F318" s="23" t="s">
        <v>7698</v>
      </c>
      <c r="G318">
        <v>492</v>
      </c>
      <c r="H318" s="23" t="str">
        <f t="shared" si="21"/>
        <v>6222082502005001060492</v>
      </c>
      <c r="I318" s="48" t="e">
        <f>VLOOKUP(H318,网银退汇!C:D,2,FALSE)</f>
        <v>#N/A</v>
      </c>
      <c r="J318" s="48" t="e">
        <f t="shared" si="20"/>
        <v>#N/A</v>
      </c>
      <c r="K318" s="83" t="e">
        <f>VLOOKUP(H318,网银退汇!C:H,6,FALSE)</f>
        <v>#N/A</v>
      </c>
    </row>
    <row r="319" spans="1:11" hidden="1">
      <c r="A319" t="s">
        <v>7699</v>
      </c>
      <c r="B319" s="23" t="s">
        <v>8493</v>
      </c>
      <c r="C319" s="49" t="str">
        <f t="shared" si="18"/>
        <v>20170613</v>
      </c>
      <c r="D319" s="49" t="str">
        <f t="shared" si="19"/>
        <v>0051565407</v>
      </c>
      <c r="E319" t="s">
        <v>105</v>
      </c>
      <c r="F319" s="23" t="s">
        <v>7701</v>
      </c>
      <c r="G319">
        <v>500</v>
      </c>
      <c r="H319" s="23" t="str">
        <f t="shared" si="21"/>
        <v>6217003860004444509500</v>
      </c>
      <c r="I319" s="48" t="e">
        <f>VLOOKUP(H319,网银退汇!C:D,2,FALSE)</f>
        <v>#N/A</v>
      </c>
      <c r="J319" s="48" t="e">
        <f t="shared" si="20"/>
        <v>#N/A</v>
      </c>
      <c r="K319" s="83" t="e">
        <f>VLOOKUP(H319,网银退汇!C:H,6,FALSE)</f>
        <v>#N/A</v>
      </c>
    </row>
    <row r="320" spans="1:11">
      <c r="A320" t="s">
        <v>7703</v>
      </c>
      <c r="B320" s="23" t="s">
        <v>8494</v>
      </c>
      <c r="C320" s="49" t="str">
        <f t="shared" si="18"/>
        <v>20170613</v>
      </c>
      <c r="D320" s="49" t="str">
        <f t="shared" si="19"/>
        <v>0051598959</v>
      </c>
      <c r="E320" t="s">
        <v>105</v>
      </c>
      <c r="F320" s="23" t="s">
        <v>7705</v>
      </c>
      <c r="G320">
        <v>133</v>
      </c>
      <c r="H320" s="23" t="str">
        <f t="shared" si="21"/>
        <v>6228481190716220916133</v>
      </c>
      <c r="I320" s="48">
        <f>VLOOKUP(H320,网银退汇!C:D,2,FALSE)</f>
        <v>133</v>
      </c>
      <c r="J320" s="48">
        <f t="shared" si="20"/>
        <v>1</v>
      </c>
      <c r="K320" s="83">
        <f>VLOOKUP(H320,网银退汇!C:H,6,FALSE)</f>
        <v>42900.447465277779</v>
      </c>
    </row>
    <row r="321" spans="1:11">
      <c r="A321" t="s">
        <v>7707</v>
      </c>
      <c r="B321" s="23" t="s">
        <v>8495</v>
      </c>
      <c r="C321" s="49" t="str">
        <f t="shared" si="18"/>
        <v>20170613</v>
      </c>
      <c r="D321" s="49" t="str">
        <f t="shared" si="19"/>
        <v>0051604630</v>
      </c>
      <c r="E321" t="s">
        <v>105</v>
      </c>
      <c r="F321" s="23" t="s">
        <v>7709</v>
      </c>
      <c r="G321">
        <v>1500</v>
      </c>
      <c r="H321" s="23" t="str">
        <f t="shared" si="21"/>
        <v>62284801194377385761500</v>
      </c>
      <c r="I321" s="48">
        <f>VLOOKUP(H321,网银退汇!C:D,2,FALSE)</f>
        <v>1500</v>
      </c>
      <c r="J321" s="48">
        <f t="shared" si="20"/>
        <v>1</v>
      </c>
      <c r="K321" s="83">
        <f>VLOOKUP(H321,网银退汇!C:H,6,FALSE)</f>
        <v>42900.447997685187</v>
      </c>
    </row>
    <row r="322" spans="1:11" hidden="1">
      <c r="A322" t="s">
        <v>7710</v>
      </c>
      <c r="B322" s="23" t="s">
        <v>8496</v>
      </c>
      <c r="C322" s="49" t="str">
        <f t="shared" si="18"/>
        <v>20170613</v>
      </c>
      <c r="D322" s="49" t="str">
        <f t="shared" si="19"/>
        <v>0051604817</v>
      </c>
      <c r="E322" t="s">
        <v>105</v>
      </c>
      <c r="F322" s="23" t="s">
        <v>7712</v>
      </c>
      <c r="G322">
        <v>102</v>
      </c>
      <c r="H322" s="23" t="str">
        <f t="shared" si="21"/>
        <v>6212262502021871804102</v>
      </c>
      <c r="I322" s="48" t="e">
        <f>VLOOKUP(H322,网银退汇!C:D,2,FALSE)</f>
        <v>#N/A</v>
      </c>
      <c r="J322" s="48" t="e">
        <f t="shared" si="20"/>
        <v>#N/A</v>
      </c>
      <c r="K322" s="83" t="e">
        <f>VLOOKUP(H322,网银退汇!C:H,6,FALSE)</f>
        <v>#N/A</v>
      </c>
    </row>
    <row r="323" spans="1:11" hidden="1">
      <c r="A323" t="s">
        <v>7713</v>
      </c>
      <c r="B323" s="23" t="s">
        <v>8497</v>
      </c>
      <c r="C323" s="49" t="str">
        <f t="shared" ref="C323:C386" si="22">LEFT(B323,8)</f>
        <v>20170613</v>
      </c>
      <c r="D323" s="49" t="str">
        <f t="shared" ref="D323:D386" si="23">RIGHT(B323,10)</f>
        <v>0051604820</v>
      </c>
      <c r="E323" t="s">
        <v>105</v>
      </c>
      <c r="F323" s="23" t="s">
        <v>7715</v>
      </c>
      <c r="G323">
        <v>91</v>
      </c>
      <c r="H323" s="23" t="str">
        <f t="shared" si="21"/>
        <v>621756270000027160091</v>
      </c>
      <c r="I323" s="48" t="e">
        <f>VLOOKUP(H323,网银退汇!C:D,2,FALSE)</f>
        <v>#N/A</v>
      </c>
      <c r="J323" s="48" t="e">
        <f t="shared" si="20"/>
        <v>#N/A</v>
      </c>
      <c r="K323" s="83" t="e">
        <f>VLOOKUP(H323,网银退汇!C:H,6,FALSE)</f>
        <v>#N/A</v>
      </c>
    </row>
    <row r="324" spans="1:11" hidden="1">
      <c r="A324" t="s">
        <v>7716</v>
      </c>
      <c r="B324" s="23" t="s">
        <v>8498</v>
      </c>
      <c r="C324" s="49" t="str">
        <f t="shared" si="22"/>
        <v>20170613</v>
      </c>
      <c r="D324" s="49" t="str">
        <f t="shared" si="23"/>
        <v>0051609179</v>
      </c>
      <c r="E324" t="s">
        <v>105</v>
      </c>
      <c r="F324" s="23" t="s">
        <v>7718</v>
      </c>
      <c r="G324">
        <v>1005</v>
      </c>
      <c r="H324" s="23" t="str">
        <f t="shared" si="21"/>
        <v>62284836162644493641005</v>
      </c>
      <c r="I324" s="48" t="e">
        <f>VLOOKUP(H324,网银退汇!C:D,2,FALSE)</f>
        <v>#N/A</v>
      </c>
      <c r="J324" s="48" t="e">
        <f t="shared" si="20"/>
        <v>#N/A</v>
      </c>
      <c r="K324" s="83" t="e">
        <f>VLOOKUP(H324,网银退汇!C:H,6,FALSE)</f>
        <v>#N/A</v>
      </c>
    </row>
    <row r="325" spans="1:11" hidden="1">
      <c r="A325" t="s">
        <v>7719</v>
      </c>
      <c r="B325" s="23" t="s">
        <v>8499</v>
      </c>
      <c r="C325" s="49" t="str">
        <f t="shared" si="22"/>
        <v>20170613</v>
      </c>
      <c r="D325" s="49" t="str">
        <f t="shared" si="23"/>
        <v>0051613202</v>
      </c>
      <c r="E325" t="s">
        <v>105</v>
      </c>
      <c r="F325" s="23" t="s">
        <v>7721</v>
      </c>
      <c r="G325">
        <v>1759</v>
      </c>
      <c r="H325" s="23" t="str">
        <f t="shared" si="21"/>
        <v>62291800018337991759</v>
      </c>
      <c r="I325" s="48" t="e">
        <f>VLOOKUP(H325,网银退汇!C:D,2,FALSE)</f>
        <v>#N/A</v>
      </c>
      <c r="J325" s="48" t="e">
        <f t="shared" si="20"/>
        <v>#N/A</v>
      </c>
      <c r="K325" s="83" t="e">
        <f>VLOOKUP(H325,网银退汇!C:H,6,FALSE)</f>
        <v>#N/A</v>
      </c>
    </row>
    <row r="326" spans="1:11" hidden="1">
      <c r="A326" t="s">
        <v>7722</v>
      </c>
      <c r="B326" s="23" t="s">
        <v>8500</v>
      </c>
      <c r="C326" s="49" t="str">
        <f t="shared" si="22"/>
        <v>20170614</v>
      </c>
      <c r="D326" s="49" t="str">
        <f t="shared" si="23"/>
        <v>0051624862</v>
      </c>
      <c r="E326" t="s">
        <v>105</v>
      </c>
      <c r="F326" s="23" t="s">
        <v>7724</v>
      </c>
      <c r="G326">
        <v>90</v>
      </c>
      <c r="H326" s="23" t="str">
        <f t="shared" si="21"/>
        <v>623190000010735789590</v>
      </c>
      <c r="I326" s="48" t="e">
        <f>VLOOKUP(H326,网银退汇!C:D,2,FALSE)</f>
        <v>#N/A</v>
      </c>
      <c r="J326" s="48" t="e">
        <f t="shared" si="20"/>
        <v>#N/A</v>
      </c>
      <c r="K326" s="83" t="e">
        <f>VLOOKUP(H326,网银退汇!C:H,6,FALSE)</f>
        <v>#N/A</v>
      </c>
    </row>
    <row r="327" spans="1:11">
      <c r="A327" t="s">
        <v>7726</v>
      </c>
      <c r="B327" s="23" t="s">
        <v>8501</v>
      </c>
      <c r="C327" s="49" t="str">
        <f t="shared" si="22"/>
        <v>20170614</v>
      </c>
      <c r="D327" s="49" t="str">
        <f t="shared" si="23"/>
        <v>0051628864</v>
      </c>
      <c r="E327" t="s">
        <v>105</v>
      </c>
      <c r="F327" s="23" t="s">
        <v>7728</v>
      </c>
      <c r="G327">
        <v>700</v>
      </c>
      <c r="H327" s="23" t="str">
        <f t="shared" si="21"/>
        <v>6236681460007957141700</v>
      </c>
      <c r="I327" s="48">
        <f>VLOOKUP(H327,网银退汇!C:D,2,FALSE)</f>
        <v>700</v>
      </c>
      <c r="J327" s="48">
        <f t="shared" si="20"/>
        <v>1</v>
      </c>
      <c r="K327" s="83">
        <f>VLOOKUP(H327,网银退汇!C:H,6,FALSE)</f>
        <v>42900.447858796295</v>
      </c>
    </row>
    <row r="328" spans="1:11" hidden="1">
      <c r="A328" t="s">
        <v>7729</v>
      </c>
      <c r="B328" s="23" t="s">
        <v>8502</v>
      </c>
      <c r="C328" s="49" t="str">
        <f t="shared" si="22"/>
        <v>20170614</v>
      </c>
      <c r="D328" s="49" t="str">
        <f t="shared" si="23"/>
        <v>0051629072</v>
      </c>
      <c r="E328" t="s">
        <v>105</v>
      </c>
      <c r="F328" s="23" t="s">
        <v>7731</v>
      </c>
      <c r="G328">
        <v>148</v>
      </c>
      <c r="H328" s="23" t="str">
        <f t="shared" si="21"/>
        <v>6231900000054662552148</v>
      </c>
      <c r="I328" s="48" t="e">
        <f>VLOOKUP(H328,网银退汇!C:D,2,FALSE)</f>
        <v>#N/A</v>
      </c>
      <c r="J328" s="48" t="e">
        <f t="shared" si="20"/>
        <v>#N/A</v>
      </c>
      <c r="K328" s="83" t="e">
        <f>VLOOKUP(H328,网银退汇!C:H,6,FALSE)</f>
        <v>#N/A</v>
      </c>
    </row>
    <row r="329" spans="1:11" hidden="1">
      <c r="A329" t="s">
        <v>7732</v>
      </c>
      <c r="B329" s="23" t="s">
        <v>8503</v>
      </c>
      <c r="C329" s="49" t="str">
        <f t="shared" si="22"/>
        <v>20170614</v>
      </c>
      <c r="D329" s="49" t="str">
        <f t="shared" si="23"/>
        <v>0051629825</v>
      </c>
      <c r="E329" t="s">
        <v>105</v>
      </c>
      <c r="F329" s="23" t="s">
        <v>7570</v>
      </c>
      <c r="G329">
        <v>105</v>
      </c>
      <c r="H329" s="23" t="str">
        <f t="shared" si="21"/>
        <v>6217232409000737657105</v>
      </c>
      <c r="I329" s="48" t="e">
        <f>VLOOKUP(H329,网银退汇!C:D,2,FALSE)</f>
        <v>#N/A</v>
      </c>
      <c r="J329" s="48" t="e">
        <f t="shared" si="20"/>
        <v>#N/A</v>
      </c>
      <c r="K329" s="83" t="e">
        <f>VLOOKUP(H329,网银退汇!C:H,6,FALSE)</f>
        <v>#N/A</v>
      </c>
    </row>
    <row r="330" spans="1:11" hidden="1">
      <c r="A330" t="s">
        <v>7734</v>
      </c>
      <c r="B330" s="23" t="s">
        <v>8504</v>
      </c>
      <c r="C330" s="49" t="str">
        <f t="shared" si="22"/>
        <v>20170614</v>
      </c>
      <c r="D330" s="49" t="str">
        <f t="shared" si="23"/>
        <v>0051630941</v>
      </c>
      <c r="E330" t="s">
        <v>105</v>
      </c>
      <c r="F330" s="23" t="s">
        <v>7736</v>
      </c>
      <c r="G330">
        <v>139</v>
      </c>
      <c r="H330" s="23" t="str">
        <f t="shared" si="21"/>
        <v>6212262507000926750139</v>
      </c>
      <c r="I330" s="48" t="e">
        <f>VLOOKUP(H330,网银退汇!C:D,2,FALSE)</f>
        <v>#N/A</v>
      </c>
      <c r="J330" s="48" t="e">
        <f t="shared" si="20"/>
        <v>#N/A</v>
      </c>
      <c r="K330" s="83" t="e">
        <f>VLOOKUP(H330,网银退汇!C:H,6,FALSE)</f>
        <v>#N/A</v>
      </c>
    </row>
    <row r="331" spans="1:11">
      <c r="A331" t="s">
        <v>7738</v>
      </c>
      <c r="B331" s="23" t="s">
        <v>8505</v>
      </c>
      <c r="C331" s="49" t="str">
        <f t="shared" si="22"/>
        <v>20170614</v>
      </c>
      <c r="D331" s="49" t="str">
        <f t="shared" si="23"/>
        <v>0051631275</v>
      </c>
      <c r="E331" t="s">
        <v>105</v>
      </c>
      <c r="F331" s="23" t="s">
        <v>107</v>
      </c>
      <c r="G331">
        <v>4000</v>
      </c>
      <c r="H331" s="23" t="str">
        <f t="shared" si="21"/>
        <v>62319000001026982024000</v>
      </c>
      <c r="I331" s="48">
        <f>VLOOKUP(H331,网银退汇!C:D,2,FALSE)</f>
        <v>4000</v>
      </c>
      <c r="J331" s="48">
        <f t="shared" si="20"/>
        <v>1</v>
      </c>
      <c r="K331" s="83">
        <f>VLOOKUP(H331,网银退汇!C:H,6,FALSE)</f>
        <v>42902.699108796296</v>
      </c>
    </row>
    <row r="332" spans="1:11">
      <c r="A332" t="s">
        <v>7740</v>
      </c>
      <c r="B332" s="23" t="s">
        <v>8506</v>
      </c>
      <c r="C332" s="49" t="str">
        <f t="shared" si="22"/>
        <v>20170614</v>
      </c>
      <c r="D332" s="49" t="str">
        <f t="shared" si="23"/>
        <v>0051632735</v>
      </c>
      <c r="E332" t="s">
        <v>105</v>
      </c>
      <c r="F332" s="23" t="s">
        <v>7742</v>
      </c>
      <c r="G332">
        <v>1500</v>
      </c>
      <c r="H332" s="23" t="str">
        <f t="shared" si="21"/>
        <v>48959203274813611500</v>
      </c>
      <c r="I332" s="48">
        <f>VLOOKUP(H332,网银退汇!C:D,2,FALSE)</f>
        <v>1500</v>
      </c>
      <c r="J332" s="48">
        <f t="shared" si="20"/>
        <v>1</v>
      </c>
      <c r="K332" s="83">
        <f>VLOOKUP(H332,网银退汇!C:H,6,FALSE)</f>
        <v>42901.638206018521</v>
      </c>
    </row>
    <row r="333" spans="1:11">
      <c r="A333" t="s">
        <v>7743</v>
      </c>
      <c r="B333" s="23" t="s">
        <v>8507</v>
      </c>
      <c r="C333" s="49" t="str">
        <f t="shared" si="22"/>
        <v>20170614</v>
      </c>
      <c r="D333" s="49" t="str">
        <f t="shared" si="23"/>
        <v>0051633041</v>
      </c>
      <c r="E333" t="s">
        <v>105</v>
      </c>
      <c r="F333" s="23" t="s">
        <v>7742</v>
      </c>
      <c r="G333">
        <v>2000</v>
      </c>
      <c r="H333" s="23" t="str">
        <f t="shared" si="21"/>
        <v>48959203274813612000</v>
      </c>
      <c r="I333" s="48">
        <f>VLOOKUP(H333,网银退汇!C:D,2,FALSE)</f>
        <v>2000</v>
      </c>
      <c r="J333" s="48">
        <f t="shared" si="20"/>
        <v>1</v>
      </c>
      <c r="K333" s="83">
        <f>VLOOKUP(H333,网银退汇!C:H,6,FALSE)</f>
        <v>42901.638240740744</v>
      </c>
    </row>
    <row r="334" spans="1:11">
      <c r="A334" t="s">
        <v>7746</v>
      </c>
      <c r="B334" s="23" t="s">
        <v>8508</v>
      </c>
      <c r="C334" s="49" t="str">
        <f t="shared" si="22"/>
        <v>20170614</v>
      </c>
      <c r="D334" s="49" t="str">
        <f t="shared" si="23"/>
        <v>0051633724</v>
      </c>
      <c r="E334" t="s">
        <v>105</v>
      </c>
      <c r="F334" s="23" t="s">
        <v>7748</v>
      </c>
      <c r="G334">
        <v>943</v>
      </c>
      <c r="H334" s="23" t="str">
        <f t="shared" si="21"/>
        <v>6217007170005407166943</v>
      </c>
      <c r="I334" s="48">
        <f>VLOOKUP(H334,网银退汇!C:D,2,FALSE)</f>
        <v>943</v>
      </c>
      <c r="J334" s="48">
        <f t="shared" si="20"/>
        <v>1</v>
      </c>
      <c r="K334" s="83">
        <f>VLOOKUP(H334,网银退汇!C:H,6,FALSE)</f>
        <v>42900.448136574072</v>
      </c>
    </row>
    <row r="335" spans="1:11">
      <c r="A335" t="s">
        <v>7750</v>
      </c>
      <c r="B335" s="23" t="s">
        <v>8509</v>
      </c>
      <c r="C335" s="49" t="str">
        <f t="shared" si="22"/>
        <v>20170614</v>
      </c>
      <c r="D335" s="49" t="str">
        <f t="shared" si="23"/>
        <v>0051634682</v>
      </c>
      <c r="E335" t="s">
        <v>105</v>
      </c>
      <c r="F335" s="23" t="s">
        <v>7748</v>
      </c>
      <c r="G335">
        <v>263</v>
      </c>
      <c r="H335" s="23" t="str">
        <f t="shared" si="21"/>
        <v>6217007170005407166263</v>
      </c>
      <c r="I335" s="48">
        <f>VLOOKUP(H335,网银退汇!C:D,2,FALSE)</f>
        <v>263</v>
      </c>
      <c r="J335" s="48">
        <f t="shared" si="20"/>
        <v>1</v>
      </c>
      <c r="K335" s="83">
        <f>VLOOKUP(H335,网银退汇!C:H,6,FALSE)</f>
        <v>42900.448287037034</v>
      </c>
    </row>
    <row r="336" spans="1:11" hidden="1">
      <c r="A336" t="s">
        <v>7752</v>
      </c>
      <c r="B336" s="23" t="s">
        <v>8510</v>
      </c>
      <c r="C336" s="49" t="str">
        <f t="shared" si="22"/>
        <v>20170614</v>
      </c>
      <c r="D336" s="49" t="str">
        <f t="shared" si="23"/>
        <v>0051634789</v>
      </c>
      <c r="E336" t="s">
        <v>105</v>
      </c>
      <c r="F336" s="23" t="s">
        <v>7754</v>
      </c>
      <c r="G336">
        <v>192</v>
      </c>
      <c r="H336" s="23" t="str">
        <f t="shared" si="21"/>
        <v>6258600049901906192</v>
      </c>
      <c r="I336" s="48" t="e">
        <f>VLOOKUP(H336,网银退汇!C:D,2,FALSE)</f>
        <v>#N/A</v>
      </c>
      <c r="J336" s="48" t="e">
        <f t="shared" si="20"/>
        <v>#N/A</v>
      </c>
      <c r="K336" s="83" t="e">
        <f>VLOOKUP(H336,网银退汇!C:H,6,FALSE)</f>
        <v>#N/A</v>
      </c>
    </row>
    <row r="337" spans="1:11" hidden="1">
      <c r="A337" t="s">
        <v>7755</v>
      </c>
      <c r="B337" s="23" t="s">
        <v>8511</v>
      </c>
      <c r="C337" s="49" t="str">
        <f t="shared" si="22"/>
        <v>20170614</v>
      </c>
      <c r="D337" s="49" t="str">
        <f t="shared" si="23"/>
        <v>0051640424</v>
      </c>
      <c r="E337" t="s">
        <v>105</v>
      </c>
      <c r="F337" s="23" t="s">
        <v>7757</v>
      </c>
      <c r="G337">
        <v>1800</v>
      </c>
      <c r="H337" s="23" t="str">
        <f t="shared" si="21"/>
        <v>62319000000785258271800</v>
      </c>
      <c r="I337" s="48" t="e">
        <f>VLOOKUP(H337,网银退汇!C:D,2,FALSE)</f>
        <v>#N/A</v>
      </c>
      <c r="J337" s="48" t="e">
        <f t="shared" si="20"/>
        <v>#N/A</v>
      </c>
      <c r="K337" s="83" t="e">
        <f>VLOOKUP(H337,网银退汇!C:H,6,FALSE)</f>
        <v>#N/A</v>
      </c>
    </row>
    <row r="338" spans="1:11">
      <c r="A338" t="s">
        <v>7759</v>
      </c>
      <c r="B338" s="23" t="s">
        <v>8512</v>
      </c>
      <c r="C338" s="49" t="str">
        <f t="shared" si="22"/>
        <v>20170614</v>
      </c>
      <c r="D338" s="49" t="str">
        <f t="shared" si="23"/>
        <v>0051643478</v>
      </c>
      <c r="E338" t="s">
        <v>105</v>
      </c>
      <c r="F338" s="23" t="s">
        <v>7761</v>
      </c>
      <c r="G338">
        <v>96</v>
      </c>
      <c r="H338" s="23" t="str">
        <f t="shared" si="21"/>
        <v>622155031135594996</v>
      </c>
      <c r="I338" s="48">
        <f>VLOOKUP(H338,网银退汇!C:D,2,FALSE)</f>
        <v>96</v>
      </c>
      <c r="J338" s="48">
        <f t="shared" si="20"/>
        <v>1</v>
      </c>
      <c r="K338" s="83">
        <f>VLOOKUP(H338,网银退汇!C:H,6,FALSE)</f>
        <v>42900.449629629627</v>
      </c>
    </row>
    <row r="339" spans="1:11" hidden="1">
      <c r="A339" t="s">
        <v>7762</v>
      </c>
      <c r="B339" s="23" t="s">
        <v>8513</v>
      </c>
      <c r="C339" s="49" t="str">
        <f t="shared" si="22"/>
        <v>20170614</v>
      </c>
      <c r="D339" s="49" t="str">
        <f t="shared" si="23"/>
        <v>0051644519</v>
      </c>
      <c r="E339" t="s">
        <v>105</v>
      </c>
      <c r="F339" s="23" t="s">
        <v>7014</v>
      </c>
      <c r="G339">
        <v>500</v>
      </c>
      <c r="H339" s="23" t="str">
        <f t="shared" si="21"/>
        <v>6223691584848984500</v>
      </c>
      <c r="I339" s="48" t="e">
        <f>VLOOKUP(H339,网银退汇!C:D,2,FALSE)</f>
        <v>#N/A</v>
      </c>
      <c r="J339" s="48" t="e">
        <f t="shared" si="20"/>
        <v>#N/A</v>
      </c>
      <c r="K339" s="83" t="e">
        <f>VLOOKUP(H339,网银退汇!C:H,6,FALSE)</f>
        <v>#N/A</v>
      </c>
    </row>
    <row r="340" spans="1:11" hidden="1">
      <c r="A340" t="s">
        <v>7764</v>
      </c>
      <c r="B340" s="23" t="s">
        <v>8514</v>
      </c>
      <c r="C340" s="49" t="str">
        <f t="shared" si="22"/>
        <v>20170614</v>
      </c>
      <c r="D340" s="49" t="str">
        <f t="shared" si="23"/>
        <v>0051654898</v>
      </c>
      <c r="E340" t="s">
        <v>105</v>
      </c>
      <c r="F340" s="23" t="s">
        <v>7766</v>
      </c>
      <c r="G340">
        <v>341</v>
      </c>
      <c r="H340" s="23" t="str">
        <f t="shared" si="21"/>
        <v>6214600180000636188341</v>
      </c>
      <c r="I340" s="48" t="e">
        <f>VLOOKUP(H340,网银退汇!C:D,2,FALSE)</f>
        <v>#N/A</v>
      </c>
      <c r="J340" s="48" t="e">
        <f t="shared" si="20"/>
        <v>#N/A</v>
      </c>
      <c r="K340" s="83" t="e">
        <f>VLOOKUP(H340,网银退汇!C:H,6,FALSE)</f>
        <v>#N/A</v>
      </c>
    </row>
    <row r="341" spans="1:11" hidden="1">
      <c r="A341" t="s">
        <v>7767</v>
      </c>
      <c r="B341" s="23" t="s">
        <v>8515</v>
      </c>
      <c r="C341" s="49" t="str">
        <f t="shared" si="22"/>
        <v>20170614</v>
      </c>
      <c r="D341" s="49" t="str">
        <f t="shared" si="23"/>
        <v>0051660293</v>
      </c>
      <c r="E341" t="s">
        <v>105</v>
      </c>
      <c r="F341" s="23" t="s">
        <v>7769</v>
      </c>
      <c r="G341">
        <v>480</v>
      </c>
      <c r="H341" s="23" t="str">
        <f t="shared" si="21"/>
        <v>4563512700123027616480</v>
      </c>
      <c r="I341" s="48" t="e">
        <f>VLOOKUP(H341,网银退汇!C:D,2,FALSE)</f>
        <v>#N/A</v>
      </c>
      <c r="J341" s="48" t="e">
        <f t="shared" si="20"/>
        <v>#N/A</v>
      </c>
      <c r="K341" s="83" t="e">
        <f>VLOOKUP(H341,网银退汇!C:H,6,FALSE)</f>
        <v>#N/A</v>
      </c>
    </row>
    <row r="342" spans="1:11" hidden="1">
      <c r="A342" t="s">
        <v>7770</v>
      </c>
      <c r="B342" s="23" t="s">
        <v>8516</v>
      </c>
      <c r="C342" s="49" t="str">
        <f t="shared" si="22"/>
        <v>20170614</v>
      </c>
      <c r="D342" s="49" t="str">
        <f t="shared" si="23"/>
        <v>0051662501</v>
      </c>
      <c r="E342" t="s">
        <v>105</v>
      </c>
      <c r="F342" s="23" t="s">
        <v>7772</v>
      </c>
      <c r="G342">
        <v>118</v>
      </c>
      <c r="H342" s="23" t="str">
        <f t="shared" si="21"/>
        <v>6231900000026342614118</v>
      </c>
      <c r="I342" s="48" t="e">
        <f>VLOOKUP(H342,网银退汇!C:D,2,FALSE)</f>
        <v>#N/A</v>
      </c>
      <c r="J342" s="48" t="e">
        <f t="shared" si="20"/>
        <v>#N/A</v>
      </c>
      <c r="K342" s="83" t="e">
        <f>VLOOKUP(H342,网银退汇!C:H,6,FALSE)</f>
        <v>#N/A</v>
      </c>
    </row>
    <row r="343" spans="1:11" hidden="1">
      <c r="A343" t="s">
        <v>7773</v>
      </c>
      <c r="B343" s="23" t="s">
        <v>8517</v>
      </c>
      <c r="C343" s="49" t="str">
        <f t="shared" si="22"/>
        <v>20170614</v>
      </c>
      <c r="D343" s="49" t="str">
        <f t="shared" si="23"/>
        <v>0051664283</v>
      </c>
      <c r="E343" t="s">
        <v>105</v>
      </c>
      <c r="F343" s="23" t="s">
        <v>6657</v>
      </c>
      <c r="G343">
        <v>79</v>
      </c>
      <c r="H343" s="23" t="str">
        <f t="shared" si="21"/>
        <v>621700386002676927179</v>
      </c>
      <c r="I343" s="48" t="e">
        <f>VLOOKUP(H343,网银退汇!C:D,2,FALSE)</f>
        <v>#N/A</v>
      </c>
      <c r="J343" s="48" t="e">
        <f t="shared" si="20"/>
        <v>#N/A</v>
      </c>
      <c r="K343" s="83" t="e">
        <f>VLOOKUP(H343,网银退汇!C:H,6,FALSE)</f>
        <v>#N/A</v>
      </c>
    </row>
    <row r="344" spans="1:11" hidden="1">
      <c r="A344" t="s">
        <v>7775</v>
      </c>
      <c r="B344" s="23" t="s">
        <v>8518</v>
      </c>
      <c r="C344" s="49" t="str">
        <f t="shared" si="22"/>
        <v>20170614</v>
      </c>
      <c r="D344" s="49" t="str">
        <f t="shared" si="23"/>
        <v>0051664895</v>
      </c>
      <c r="E344" t="s">
        <v>105</v>
      </c>
      <c r="F344" s="23" t="s">
        <v>7777</v>
      </c>
      <c r="G344">
        <v>4015</v>
      </c>
      <c r="H344" s="23" t="str">
        <f t="shared" si="21"/>
        <v>62170038900037857194015</v>
      </c>
      <c r="I344" s="48" t="e">
        <f>VLOOKUP(H344,网银退汇!C:D,2,FALSE)</f>
        <v>#N/A</v>
      </c>
      <c r="J344" s="48" t="e">
        <f t="shared" si="20"/>
        <v>#N/A</v>
      </c>
      <c r="K344" s="83" t="e">
        <f>VLOOKUP(H344,网银退汇!C:H,6,FALSE)</f>
        <v>#N/A</v>
      </c>
    </row>
    <row r="345" spans="1:11">
      <c r="A345" t="s">
        <v>7779</v>
      </c>
      <c r="B345" s="23" t="s">
        <v>8519</v>
      </c>
      <c r="C345" s="49" t="str">
        <f t="shared" si="22"/>
        <v>20170614</v>
      </c>
      <c r="D345" s="49" t="str">
        <f t="shared" si="23"/>
        <v>0051666080</v>
      </c>
      <c r="E345" t="s">
        <v>105</v>
      </c>
      <c r="F345" s="23" t="s">
        <v>7781</v>
      </c>
      <c r="G345">
        <v>41</v>
      </c>
      <c r="H345" s="23" t="str">
        <f t="shared" si="21"/>
        <v>622848331827002167141</v>
      </c>
      <c r="I345" s="48">
        <f>VLOOKUP(H345,网银退汇!C:D,2,FALSE)</f>
        <v>41</v>
      </c>
      <c r="J345" s="48">
        <f t="shared" si="20"/>
        <v>1</v>
      </c>
      <c r="K345" s="83">
        <f>VLOOKUP(H345,网银退汇!C:H,6,FALSE)</f>
        <v>42900.741909722223</v>
      </c>
    </row>
    <row r="346" spans="1:11" hidden="1">
      <c r="A346" t="s">
        <v>7782</v>
      </c>
      <c r="B346" s="23" t="s">
        <v>8520</v>
      </c>
      <c r="C346" s="49" t="str">
        <f t="shared" si="22"/>
        <v>20170614</v>
      </c>
      <c r="D346" s="49" t="str">
        <f t="shared" si="23"/>
        <v>0051666539</v>
      </c>
      <c r="E346" t="s">
        <v>105</v>
      </c>
      <c r="F346" s="23" t="s">
        <v>7784</v>
      </c>
      <c r="G346">
        <v>323</v>
      </c>
      <c r="H346" s="23" t="str">
        <f t="shared" si="21"/>
        <v>6231900000000772299323</v>
      </c>
      <c r="I346" s="48" t="e">
        <f>VLOOKUP(H346,网银退汇!C:D,2,FALSE)</f>
        <v>#N/A</v>
      </c>
      <c r="J346" s="48" t="e">
        <f t="shared" si="20"/>
        <v>#N/A</v>
      </c>
      <c r="K346" s="83" t="e">
        <f>VLOOKUP(H346,网银退汇!C:H,6,FALSE)</f>
        <v>#N/A</v>
      </c>
    </row>
    <row r="347" spans="1:11" hidden="1">
      <c r="A347" t="s">
        <v>7785</v>
      </c>
      <c r="B347" s="23" t="s">
        <v>8521</v>
      </c>
      <c r="C347" s="49" t="str">
        <f t="shared" si="22"/>
        <v>20170614</v>
      </c>
      <c r="D347" s="49" t="str">
        <f t="shared" si="23"/>
        <v>0051666867</v>
      </c>
      <c r="E347" t="s">
        <v>105</v>
      </c>
      <c r="F347" s="23" t="s">
        <v>7787</v>
      </c>
      <c r="G347">
        <v>500</v>
      </c>
      <c r="H347" s="23" t="str">
        <f t="shared" si="21"/>
        <v>5218990594759218500</v>
      </c>
      <c r="I347" s="48" t="e">
        <f>VLOOKUP(H347,网银退汇!C:D,2,FALSE)</f>
        <v>#N/A</v>
      </c>
      <c r="J347" s="48" t="e">
        <f t="shared" si="20"/>
        <v>#N/A</v>
      </c>
      <c r="K347" s="83" t="e">
        <f>VLOOKUP(H347,网银退汇!C:H,6,FALSE)</f>
        <v>#N/A</v>
      </c>
    </row>
    <row r="348" spans="1:11" hidden="1">
      <c r="A348" t="s">
        <v>7788</v>
      </c>
      <c r="B348" s="23" t="s">
        <v>8522</v>
      </c>
      <c r="C348" s="49" t="str">
        <f t="shared" si="22"/>
        <v>20170614</v>
      </c>
      <c r="D348" s="49" t="str">
        <f t="shared" si="23"/>
        <v>0051666906</v>
      </c>
      <c r="E348" t="s">
        <v>105</v>
      </c>
      <c r="F348" s="23" t="s">
        <v>7787</v>
      </c>
      <c r="G348">
        <v>500</v>
      </c>
      <c r="H348" s="23" t="str">
        <f t="shared" si="21"/>
        <v>5218990594759218500</v>
      </c>
      <c r="I348" s="48" t="e">
        <f>VLOOKUP(H348,网银退汇!C:D,2,FALSE)</f>
        <v>#N/A</v>
      </c>
      <c r="J348" s="48" t="e">
        <f t="shared" si="20"/>
        <v>#N/A</v>
      </c>
      <c r="K348" s="83" t="e">
        <f>VLOOKUP(H348,网银退汇!C:H,6,FALSE)</f>
        <v>#N/A</v>
      </c>
    </row>
    <row r="349" spans="1:11" hidden="1">
      <c r="A349" t="s">
        <v>7790</v>
      </c>
      <c r="B349" s="23" t="s">
        <v>8523</v>
      </c>
      <c r="C349" s="49" t="str">
        <f t="shared" si="22"/>
        <v>20170614</v>
      </c>
      <c r="D349" s="49" t="str">
        <f t="shared" si="23"/>
        <v>0051671632</v>
      </c>
      <c r="E349" t="s">
        <v>105</v>
      </c>
      <c r="F349" s="23" t="s">
        <v>7792</v>
      </c>
      <c r="G349">
        <v>380</v>
      </c>
      <c r="H349" s="23" t="str">
        <f t="shared" si="21"/>
        <v>6217852700014922296380</v>
      </c>
      <c r="I349" s="48" t="e">
        <f>VLOOKUP(H349,网银退汇!C:D,2,FALSE)</f>
        <v>#N/A</v>
      </c>
      <c r="J349" s="48" t="e">
        <f t="shared" si="20"/>
        <v>#N/A</v>
      </c>
      <c r="K349" s="83" t="e">
        <f>VLOOKUP(H349,网银退汇!C:H,6,FALSE)</f>
        <v>#N/A</v>
      </c>
    </row>
    <row r="350" spans="1:11" hidden="1">
      <c r="A350" t="s">
        <v>7793</v>
      </c>
      <c r="B350" s="23" t="s">
        <v>8524</v>
      </c>
      <c r="C350" s="49" t="str">
        <f t="shared" si="22"/>
        <v>20170614</v>
      </c>
      <c r="D350" s="49" t="str">
        <f t="shared" si="23"/>
        <v>0051672286</v>
      </c>
      <c r="E350" t="s">
        <v>105</v>
      </c>
      <c r="F350" s="23" t="s">
        <v>7795</v>
      </c>
      <c r="G350">
        <v>200</v>
      </c>
      <c r="H350" s="23" t="str">
        <f t="shared" si="21"/>
        <v>6227602529789742200</v>
      </c>
      <c r="I350" s="48" t="e">
        <f>VLOOKUP(H350,网银退汇!C:D,2,FALSE)</f>
        <v>#N/A</v>
      </c>
      <c r="J350" s="48" t="e">
        <f t="shared" si="20"/>
        <v>#N/A</v>
      </c>
      <c r="K350" s="83" t="e">
        <f>VLOOKUP(H350,网银退汇!C:H,6,FALSE)</f>
        <v>#N/A</v>
      </c>
    </row>
    <row r="351" spans="1:11" hidden="1">
      <c r="A351" t="s">
        <v>7796</v>
      </c>
      <c r="B351" s="23" t="s">
        <v>8525</v>
      </c>
      <c r="C351" s="49" t="str">
        <f t="shared" si="22"/>
        <v>20170614</v>
      </c>
      <c r="D351" s="49" t="str">
        <f t="shared" si="23"/>
        <v>0051672330</v>
      </c>
      <c r="E351" t="s">
        <v>105</v>
      </c>
      <c r="F351" s="23" t="s">
        <v>7795</v>
      </c>
      <c r="G351">
        <v>200</v>
      </c>
      <c r="H351" s="23" t="str">
        <f t="shared" si="21"/>
        <v>6227602529789742200</v>
      </c>
      <c r="I351" s="48" t="e">
        <f>VLOOKUP(H351,网银退汇!C:D,2,FALSE)</f>
        <v>#N/A</v>
      </c>
      <c r="J351" s="48" t="e">
        <f t="shared" si="20"/>
        <v>#N/A</v>
      </c>
      <c r="K351" s="83" t="e">
        <f>VLOOKUP(H351,网银退汇!C:H,6,FALSE)</f>
        <v>#N/A</v>
      </c>
    </row>
    <row r="352" spans="1:11">
      <c r="A352" t="s">
        <v>7799</v>
      </c>
      <c r="B352" s="23" t="s">
        <v>8526</v>
      </c>
      <c r="C352" s="49" t="str">
        <f t="shared" si="22"/>
        <v>20170614</v>
      </c>
      <c r="D352" s="49" t="str">
        <f t="shared" si="23"/>
        <v>0051672683</v>
      </c>
      <c r="E352" t="s">
        <v>105</v>
      </c>
      <c r="F352" s="23" t="s">
        <v>4652</v>
      </c>
      <c r="G352">
        <v>1092</v>
      </c>
      <c r="H352" s="23" t="str">
        <f t="shared" si="21"/>
        <v>62302100708201411092</v>
      </c>
      <c r="I352" s="48">
        <f>VLOOKUP(H352,网银退汇!C:D,2,FALSE)</f>
        <v>1092</v>
      </c>
      <c r="J352" s="48">
        <f t="shared" si="20"/>
        <v>1</v>
      </c>
      <c r="K352" s="83">
        <f>VLOOKUP(H352,网银退汇!C:H,6,FALSE)</f>
        <v>42900.742268518516</v>
      </c>
    </row>
    <row r="353" spans="1:11" hidden="1">
      <c r="A353" t="s">
        <v>7801</v>
      </c>
      <c r="B353" s="23" t="s">
        <v>8527</v>
      </c>
      <c r="C353" s="49" t="str">
        <f t="shared" si="22"/>
        <v>20170614</v>
      </c>
      <c r="D353" s="49" t="str">
        <f t="shared" si="23"/>
        <v>0051672856</v>
      </c>
      <c r="E353" t="s">
        <v>105</v>
      </c>
      <c r="F353" s="23" t="s">
        <v>7803</v>
      </c>
      <c r="G353">
        <v>137</v>
      </c>
      <c r="H353" s="23" t="str">
        <f t="shared" si="21"/>
        <v>6231900000136007198137</v>
      </c>
      <c r="I353" s="48" t="e">
        <f>VLOOKUP(H353,网银退汇!C:D,2,FALSE)</f>
        <v>#N/A</v>
      </c>
      <c r="J353" s="48" t="e">
        <f t="shared" si="20"/>
        <v>#N/A</v>
      </c>
      <c r="K353" s="83" t="e">
        <f>VLOOKUP(H353,网银退汇!C:H,6,FALSE)</f>
        <v>#N/A</v>
      </c>
    </row>
    <row r="354" spans="1:11" hidden="1">
      <c r="A354" t="s">
        <v>7804</v>
      </c>
      <c r="B354" s="23" t="s">
        <v>8528</v>
      </c>
      <c r="C354" s="49" t="str">
        <f t="shared" si="22"/>
        <v>20170614</v>
      </c>
      <c r="D354" s="49" t="str">
        <f t="shared" si="23"/>
        <v>0051673006</v>
      </c>
      <c r="E354" t="s">
        <v>105</v>
      </c>
      <c r="F354" s="23" t="s">
        <v>7806</v>
      </c>
      <c r="G354">
        <v>454</v>
      </c>
      <c r="H354" s="23" t="str">
        <f t="shared" si="21"/>
        <v>6282880012832185454</v>
      </c>
      <c r="I354" s="48" t="e">
        <f>VLOOKUP(H354,网银退汇!C:D,2,FALSE)</f>
        <v>#N/A</v>
      </c>
      <c r="J354" s="48" t="e">
        <f t="shared" si="20"/>
        <v>#N/A</v>
      </c>
      <c r="K354" s="83" t="e">
        <f>VLOOKUP(H354,网银退汇!C:H,6,FALSE)</f>
        <v>#N/A</v>
      </c>
    </row>
    <row r="355" spans="1:11" hidden="1">
      <c r="A355" t="s">
        <v>7807</v>
      </c>
      <c r="B355" s="23" t="s">
        <v>8529</v>
      </c>
      <c r="C355" s="49" t="str">
        <f t="shared" si="22"/>
        <v>20170614</v>
      </c>
      <c r="D355" s="49" t="str">
        <f t="shared" si="23"/>
        <v>0051673133</v>
      </c>
      <c r="E355" t="s">
        <v>105</v>
      </c>
      <c r="F355" s="23" t="s">
        <v>7809</v>
      </c>
      <c r="G355">
        <v>151</v>
      </c>
      <c r="H355" s="23" t="str">
        <f t="shared" si="21"/>
        <v>6227003880180201753151</v>
      </c>
      <c r="I355" s="48" t="e">
        <f>VLOOKUP(H355,网银退汇!C:D,2,FALSE)</f>
        <v>#N/A</v>
      </c>
      <c r="J355" s="48" t="e">
        <f t="shared" si="20"/>
        <v>#N/A</v>
      </c>
      <c r="K355" s="83" t="e">
        <f>VLOOKUP(H355,网银退汇!C:H,6,FALSE)</f>
        <v>#N/A</v>
      </c>
    </row>
    <row r="356" spans="1:11" hidden="1">
      <c r="A356" t="s">
        <v>7810</v>
      </c>
      <c r="B356" s="23" t="s">
        <v>8530</v>
      </c>
      <c r="C356" s="49" t="str">
        <f t="shared" si="22"/>
        <v>20170614</v>
      </c>
      <c r="D356" s="49" t="str">
        <f t="shared" si="23"/>
        <v>0051673189</v>
      </c>
      <c r="E356" t="s">
        <v>105</v>
      </c>
      <c r="F356" s="23" t="s">
        <v>7806</v>
      </c>
      <c r="G356">
        <v>1808</v>
      </c>
      <c r="H356" s="23" t="str">
        <f t="shared" si="21"/>
        <v>62828800128321851808</v>
      </c>
      <c r="I356" s="48" t="e">
        <f>VLOOKUP(H356,网银退汇!C:D,2,FALSE)</f>
        <v>#N/A</v>
      </c>
      <c r="J356" s="48" t="e">
        <f t="shared" si="20"/>
        <v>#N/A</v>
      </c>
      <c r="K356" s="83" t="e">
        <f>VLOOKUP(H356,网银退汇!C:H,6,FALSE)</f>
        <v>#N/A</v>
      </c>
    </row>
    <row r="357" spans="1:11">
      <c r="A357" t="s">
        <v>7813</v>
      </c>
      <c r="B357" s="23" t="s">
        <v>8531</v>
      </c>
      <c r="C357" s="49" t="str">
        <f t="shared" si="22"/>
        <v>20170614</v>
      </c>
      <c r="D357" s="49" t="str">
        <f t="shared" si="23"/>
        <v>0051673839</v>
      </c>
      <c r="E357" t="s">
        <v>105</v>
      </c>
      <c r="F357" s="23" t="s">
        <v>7815</v>
      </c>
      <c r="G357">
        <v>343</v>
      </c>
      <c r="H357" s="23" t="str">
        <f t="shared" si="21"/>
        <v>6231900000123072924343</v>
      </c>
      <c r="I357" s="48">
        <f>VLOOKUP(H357,网银退汇!C:D,2,FALSE)</f>
        <v>343</v>
      </c>
      <c r="J357" s="48">
        <f t="shared" si="20"/>
        <v>1</v>
      </c>
      <c r="K357" s="83">
        <f>VLOOKUP(H357,网银退汇!C:H,6,FALSE)</f>
        <v>42900.742430555554</v>
      </c>
    </row>
    <row r="358" spans="1:11" hidden="1">
      <c r="A358" t="s">
        <v>7816</v>
      </c>
      <c r="B358" s="23" t="s">
        <v>8532</v>
      </c>
      <c r="C358" s="49" t="str">
        <f t="shared" si="22"/>
        <v>20170614</v>
      </c>
      <c r="D358" s="49" t="str">
        <f t="shared" si="23"/>
        <v>0051673908</v>
      </c>
      <c r="E358" t="s">
        <v>105</v>
      </c>
      <c r="F358" s="23" t="s">
        <v>7818</v>
      </c>
      <c r="G358">
        <v>455</v>
      </c>
      <c r="H358" s="23" t="str">
        <f t="shared" si="21"/>
        <v>6227007171540106254455</v>
      </c>
      <c r="I358" s="48" t="e">
        <f>VLOOKUP(H358,网银退汇!C:D,2,FALSE)</f>
        <v>#N/A</v>
      </c>
      <c r="J358" s="48" t="e">
        <f t="shared" si="20"/>
        <v>#N/A</v>
      </c>
      <c r="K358" s="83" t="e">
        <f>VLOOKUP(H358,网银退汇!C:H,6,FALSE)</f>
        <v>#N/A</v>
      </c>
    </row>
    <row r="359" spans="1:11" hidden="1">
      <c r="A359" t="s">
        <v>7819</v>
      </c>
      <c r="B359" s="23" t="s">
        <v>8533</v>
      </c>
      <c r="C359" s="49" t="str">
        <f t="shared" si="22"/>
        <v>20170614</v>
      </c>
      <c r="D359" s="49" t="str">
        <f t="shared" si="23"/>
        <v>0051673986</v>
      </c>
      <c r="E359" t="s">
        <v>105</v>
      </c>
      <c r="F359" s="23" t="s">
        <v>7818</v>
      </c>
      <c r="G359">
        <v>300</v>
      </c>
      <c r="H359" s="23" t="str">
        <f t="shared" si="21"/>
        <v>6227007171540106254300</v>
      </c>
      <c r="I359" s="48" t="e">
        <f>VLOOKUP(H359,网银退汇!C:D,2,FALSE)</f>
        <v>#N/A</v>
      </c>
      <c r="J359" s="48" t="e">
        <f t="shared" si="20"/>
        <v>#N/A</v>
      </c>
      <c r="K359" s="83" t="e">
        <f>VLOOKUP(H359,网银退汇!C:H,6,FALSE)</f>
        <v>#N/A</v>
      </c>
    </row>
    <row r="360" spans="1:11" hidden="1">
      <c r="A360" t="s">
        <v>7821</v>
      </c>
      <c r="B360" s="23" t="s">
        <v>8534</v>
      </c>
      <c r="C360" s="49" t="str">
        <f t="shared" si="22"/>
        <v>20170614</v>
      </c>
      <c r="D360" s="49" t="str">
        <f t="shared" si="23"/>
        <v>0051674444</v>
      </c>
      <c r="E360" t="s">
        <v>105</v>
      </c>
      <c r="F360" s="23" t="s">
        <v>7823</v>
      </c>
      <c r="G360">
        <v>50</v>
      </c>
      <c r="H360" s="23" t="str">
        <f t="shared" si="21"/>
        <v>621787270000003829350</v>
      </c>
      <c r="I360" s="48" t="e">
        <f>VLOOKUP(H360,网银退汇!C:D,2,FALSE)</f>
        <v>#N/A</v>
      </c>
      <c r="J360" s="48" t="e">
        <f t="shared" si="20"/>
        <v>#N/A</v>
      </c>
      <c r="K360" s="83" t="e">
        <f>VLOOKUP(H360,网银退汇!C:H,6,FALSE)</f>
        <v>#N/A</v>
      </c>
    </row>
    <row r="361" spans="1:11">
      <c r="A361" t="s">
        <v>7825</v>
      </c>
      <c r="B361" s="23" t="s">
        <v>8535</v>
      </c>
      <c r="C361" s="49" t="str">
        <f t="shared" si="22"/>
        <v>20170614</v>
      </c>
      <c r="D361" s="49" t="str">
        <f t="shared" si="23"/>
        <v>0051675132</v>
      </c>
      <c r="E361" t="s">
        <v>105</v>
      </c>
      <c r="F361" s="23" t="s">
        <v>7827</v>
      </c>
      <c r="G361">
        <v>79</v>
      </c>
      <c r="H361" s="23" t="str">
        <f t="shared" si="21"/>
        <v>622658006689153879</v>
      </c>
      <c r="I361" s="48">
        <f>VLOOKUP(H361,网银退汇!C:D,2,FALSE)</f>
        <v>79</v>
      </c>
      <c r="J361" s="48">
        <f t="shared" si="20"/>
        <v>1</v>
      </c>
      <c r="K361" s="83">
        <f>VLOOKUP(H361,网银退汇!C:H,6,FALSE)</f>
        <v>42900.742754629631</v>
      </c>
    </row>
    <row r="362" spans="1:11" hidden="1">
      <c r="A362" t="s">
        <v>7828</v>
      </c>
      <c r="B362" s="23" t="s">
        <v>8536</v>
      </c>
      <c r="C362" s="49" t="str">
        <f t="shared" si="22"/>
        <v>20170614</v>
      </c>
      <c r="D362" s="49" t="str">
        <f t="shared" si="23"/>
        <v>0051676320</v>
      </c>
      <c r="E362" t="s">
        <v>105</v>
      </c>
      <c r="F362" s="23" t="s">
        <v>7830</v>
      </c>
      <c r="G362">
        <v>765</v>
      </c>
      <c r="H362" s="23" t="str">
        <f t="shared" si="21"/>
        <v>6228450866017141367765</v>
      </c>
      <c r="I362" s="48" t="e">
        <f>VLOOKUP(H362,网银退汇!C:D,2,FALSE)</f>
        <v>#N/A</v>
      </c>
      <c r="J362" s="48" t="e">
        <f t="shared" si="20"/>
        <v>#N/A</v>
      </c>
      <c r="K362" s="83" t="e">
        <f>VLOOKUP(H362,网银退汇!C:H,6,FALSE)</f>
        <v>#N/A</v>
      </c>
    </row>
    <row r="363" spans="1:11" hidden="1">
      <c r="A363" t="s">
        <v>7831</v>
      </c>
      <c r="B363" s="23" t="s">
        <v>8537</v>
      </c>
      <c r="C363" s="49" t="str">
        <f t="shared" si="22"/>
        <v>20170614</v>
      </c>
      <c r="D363" s="49" t="str">
        <f t="shared" si="23"/>
        <v>0051676452</v>
      </c>
      <c r="E363" t="s">
        <v>105</v>
      </c>
      <c r="F363" s="23" t="s">
        <v>7833</v>
      </c>
      <c r="G363">
        <v>765</v>
      </c>
      <c r="H363" s="23" t="str">
        <f t="shared" si="21"/>
        <v>6221550364922231765</v>
      </c>
      <c r="I363" s="48" t="e">
        <f>VLOOKUP(H363,网银退汇!C:D,2,FALSE)</f>
        <v>#N/A</v>
      </c>
      <c r="J363" s="48" t="e">
        <f t="shared" si="20"/>
        <v>#N/A</v>
      </c>
      <c r="K363" s="83" t="e">
        <f>VLOOKUP(H363,网银退汇!C:H,6,FALSE)</f>
        <v>#N/A</v>
      </c>
    </row>
    <row r="364" spans="1:11" hidden="1">
      <c r="A364" t="s">
        <v>7834</v>
      </c>
      <c r="B364" s="23" t="s">
        <v>8538</v>
      </c>
      <c r="C364" s="49" t="str">
        <f t="shared" si="22"/>
        <v>20170614</v>
      </c>
      <c r="D364" s="49" t="str">
        <f t="shared" si="23"/>
        <v>0051676536</v>
      </c>
      <c r="E364" t="s">
        <v>105</v>
      </c>
      <c r="F364" s="23" t="s">
        <v>7836</v>
      </c>
      <c r="G364">
        <v>300</v>
      </c>
      <c r="H364" s="23" t="str">
        <f t="shared" si="21"/>
        <v>6228480868674975875300</v>
      </c>
      <c r="I364" s="48" t="e">
        <f>VLOOKUP(H364,网银退汇!C:D,2,FALSE)</f>
        <v>#N/A</v>
      </c>
      <c r="J364" s="48" t="e">
        <f t="shared" si="20"/>
        <v>#N/A</v>
      </c>
      <c r="K364" s="83" t="e">
        <f>VLOOKUP(H364,网银退汇!C:H,6,FALSE)</f>
        <v>#N/A</v>
      </c>
    </row>
    <row r="365" spans="1:11" hidden="1">
      <c r="A365" t="s">
        <v>7837</v>
      </c>
      <c r="B365" s="23" t="s">
        <v>8539</v>
      </c>
      <c r="C365" s="49" t="str">
        <f t="shared" si="22"/>
        <v>20170614</v>
      </c>
      <c r="D365" s="49" t="str">
        <f t="shared" si="23"/>
        <v>0051676563</v>
      </c>
      <c r="E365" t="s">
        <v>105</v>
      </c>
      <c r="F365" s="23" t="s">
        <v>7839</v>
      </c>
      <c r="G365">
        <v>27</v>
      </c>
      <c r="H365" s="23" t="str">
        <f t="shared" si="21"/>
        <v>622656243688068027</v>
      </c>
      <c r="I365" s="48" t="e">
        <f>VLOOKUP(H365,网银退汇!C:D,2,FALSE)</f>
        <v>#N/A</v>
      </c>
      <c r="J365" s="48" t="e">
        <f t="shared" si="20"/>
        <v>#N/A</v>
      </c>
      <c r="K365" s="83" t="e">
        <f>VLOOKUP(H365,网银退汇!C:H,6,FALSE)</f>
        <v>#N/A</v>
      </c>
    </row>
    <row r="366" spans="1:11" hidden="1">
      <c r="A366" t="s">
        <v>7840</v>
      </c>
      <c r="B366" s="23" t="s">
        <v>8540</v>
      </c>
      <c r="C366" s="49" t="str">
        <f t="shared" si="22"/>
        <v>20170614</v>
      </c>
      <c r="D366" s="49" t="str">
        <f t="shared" si="23"/>
        <v>0051677194</v>
      </c>
      <c r="E366" t="s">
        <v>105</v>
      </c>
      <c r="F366" s="23" t="s">
        <v>7842</v>
      </c>
      <c r="G366">
        <v>72</v>
      </c>
      <c r="H366" s="23" t="str">
        <f t="shared" si="21"/>
        <v>622845086800483477272</v>
      </c>
      <c r="I366" s="48" t="e">
        <f>VLOOKUP(H366,网银退汇!C:D,2,FALSE)</f>
        <v>#N/A</v>
      </c>
      <c r="J366" s="48" t="e">
        <f t="shared" si="20"/>
        <v>#N/A</v>
      </c>
      <c r="K366" s="83" t="e">
        <f>VLOOKUP(H366,网银退汇!C:H,6,FALSE)</f>
        <v>#N/A</v>
      </c>
    </row>
    <row r="367" spans="1:11" hidden="1">
      <c r="A367" t="s">
        <v>7843</v>
      </c>
      <c r="B367" s="23" t="s">
        <v>8541</v>
      </c>
      <c r="C367" s="49" t="str">
        <f t="shared" si="22"/>
        <v>20170614</v>
      </c>
      <c r="D367" s="49" t="str">
        <f t="shared" si="23"/>
        <v>0051677350</v>
      </c>
      <c r="E367" t="s">
        <v>105</v>
      </c>
      <c r="F367" s="23" t="s">
        <v>7845</v>
      </c>
      <c r="G367">
        <v>9633</v>
      </c>
      <c r="H367" s="23" t="str">
        <f t="shared" si="21"/>
        <v>62319000001230751099633</v>
      </c>
      <c r="I367" s="48" t="e">
        <f>VLOOKUP(H367,网银退汇!C:D,2,FALSE)</f>
        <v>#N/A</v>
      </c>
      <c r="J367" s="48" t="e">
        <f t="shared" si="20"/>
        <v>#N/A</v>
      </c>
      <c r="K367" s="83" t="e">
        <f>VLOOKUP(H367,网银退汇!C:H,6,FALSE)</f>
        <v>#N/A</v>
      </c>
    </row>
    <row r="368" spans="1:11">
      <c r="A368" t="s">
        <v>7847</v>
      </c>
      <c r="B368" s="23" t="s">
        <v>8542</v>
      </c>
      <c r="C368" s="49" t="str">
        <f t="shared" si="22"/>
        <v>20170614</v>
      </c>
      <c r="D368" s="49" t="str">
        <f t="shared" si="23"/>
        <v>0051677566</v>
      </c>
      <c r="E368" t="s">
        <v>105</v>
      </c>
      <c r="F368" s="23" t="s">
        <v>7849</v>
      </c>
      <c r="G368">
        <v>600</v>
      </c>
      <c r="H368" s="23" t="str">
        <f t="shared" si="21"/>
        <v>6282880012670791600</v>
      </c>
      <c r="I368" s="48">
        <f>VLOOKUP(H368,网银退汇!C:D,2,FALSE)</f>
        <v>600</v>
      </c>
      <c r="J368" s="48">
        <f t="shared" si="20"/>
        <v>1</v>
      </c>
      <c r="K368" s="83">
        <f>VLOOKUP(H368,网银退汇!C:H,6,FALSE)</f>
        <v>42900.742071759261</v>
      </c>
    </row>
    <row r="369" spans="1:11" hidden="1">
      <c r="A369" t="s">
        <v>7850</v>
      </c>
      <c r="B369" s="23" t="s">
        <v>8543</v>
      </c>
      <c r="C369" s="49" t="str">
        <f t="shared" si="22"/>
        <v>20170614</v>
      </c>
      <c r="D369" s="49" t="str">
        <f t="shared" si="23"/>
        <v>0051678150</v>
      </c>
      <c r="E369" t="s">
        <v>105</v>
      </c>
      <c r="F369" s="23" t="s">
        <v>7852</v>
      </c>
      <c r="G369">
        <v>700</v>
      </c>
      <c r="H369" s="23" t="str">
        <f t="shared" si="21"/>
        <v>6236684020000240130700</v>
      </c>
      <c r="I369" s="48" t="e">
        <f>VLOOKUP(H369,网银退汇!C:D,2,FALSE)</f>
        <v>#N/A</v>
      </c>
      <c r="J369" s="48" t="e">
        <f t="shared" si="20"/>
        <v>#N/A</v>
      </c>
      <c r="K369" s="83" t="e">
        <f>VLOOKUP(H369,网银退汇!C:H,6,FALSE)</f>
        <v>#N/A</v>
      </c>
    </row>
    <row r="370" spans="1:11" hidden="1">
      <c r="A370" t="s">
        <v>7853</v>
      </c>
      <c r="B370" s="23" t="s">
        <v>8544</v>
      </c>
      <c r="C370" s="49" t="str">
        <f t="shared" si="22"/>
        <v>20170614</v>
      </c>
      <c r="D370" s="49" t="str">
        <f t="shared" si="23"/>
        <v>0051678683</v>
      </c>
      <c r="E370" t="s">
        <v>105</v>
      </c>
      <c r="F370" s="23" t="s">
        <v>7855</v>
      </c>
      <c r="G370">
        <v>362</v>
      </c>
      <c r="H370" s="23" t="str">
        <f t="shared" si="21"/>
        <v>5268550799039805362</v>
      </c>
      <c r="I370" s="48" t="e">
        <f>VLOOKUP(H370,网银退汇!C:D,2,FALSE)</f>
        <v>#N/A</v>
      </c>
      <c r="J370" s="48" t="e">
        <f t="shared" si="20"/>
        <v>#N/A</v>
      </c>
      <c r="K370" s="83" t="e">
        <f>VLOOKUP(H370,网银退汇!C:H,6,FALSE)</f>
        <v>#N/A</v>
      </c>
    </row>
    <row r="371" spans="1:11" hidden="1">
      <c r="A371" t="s">
        <v>7856</v>
      </c>
      <c r="B371" s="23" t="s">
        <v>8545</v>
      </c>
      <c r="C371" s="49" t="str">
        <f t="shared" si="22"/>
        <v>20170614</v>
      </c>
      <c r="D371" s="49" t="str">
        <f t="shared" si="23"/>
        <v>0051680909</v>
      </c>
      <c r="E371" t="s">
        <v>105</v>
      </c>
      <c r="F371" s="23" t="s">
        <v>90</v>
      </c>
      <c r="G371">
        <v>327</v>
      </c>
      <c r="H371" s="23" t="str">
        <f t="shared" si="21"/>
        <v>6225970052485646327</v>
      </c>
      <c r="I371" s="48" t="e">
        <f>VLOOKUP(H371,网银退汇!C:D,2,FALSE)</f>
        <v>#N/A</v>
      </c>
      <c r="J371" s="48" t="e">
        <f t="shared" si="20"/>
        <v>#N/A</v>
      </c>
      <c r="K371" s="83" t="e">
        <f>VLOOKUP(H371,网银退汇!C:H,6,FALSE)</f>
        <v>#N/A</v>
      </c>
    </row>
    <row r="372" spans="1:11" hidden="1">
      <c r="A372" t="s">
        <v>7858</v>
      </c>
      <c r="B372" s="23" t="s">
        <v>8546</v>
      </c>
      <c r="C372" s="49" t="str">
        <f t="shared" si="22"/>
        <v>20170614</v>
      </c>
      <c r="D372" s="49" t="str">
        <f t="shared" si="23"/>
        <v>0051698605</v>
      </c>
      <c r="E372" t="s">
        <v>105</v>
      </c>
      <c r="F372" s="23" t="s">
        <v>7860</v>
      </c>
      <c r="G372">
        <v>20</v>
      </c>
      <c r="H372" s="23" t="str">
        <f t="shared" si="21"/>
        <v>621288250200021800120</v>
      </c>
      <c r="I372" s="48" t="e">
        <f>VLOOKUP(H372,网银退汇!C:D,2,FALSE)</f>
        <v>#N/A</v>
      </c>
      <c r="J372" s="48" t="e">
        <f t="shared" si="20"/>
        <v>#N/A</v>
      </c>
      <c r="K372" s="83" t="e">
        <f>VLOOKUP(H372,网银退汇!C:H,6,FALSE)</f>
        <v>#N/A</v>
      </c>
    </row>
    <row r="373" spans="1:11" hidden="1">
      <c r="A373" t="s">
        <v>7861</v>
      </c>
      <c r="B373" s="23" t="s">
        <v>8547</v>
      </c>
      <c r="C373" s="49" t="str">
        <f t="shared" si="22"/>
        <v>20170614</v>
      </c>
      <c r="D373" s="49" t="str">
        <f t="shared" si="23"/>
        <v>0051699314</v>
      </c>
      <c r="E373" t="s">
        <v>105</v>
      </c>
      <c r="F373" s="23" t="s">
        <v>7863</v>
      </c>
      <c r="G373">
        <v>400</v>
      </c>
      <c r="H373" s="23" t="str">
        <f t="shared" si="21"/>
        <v>6217852700008274456400</v>
      </c>
      <c r="I373" s="48" t="e">
        <f>VLOOKUP(H373,网银退汇!C:D,2,FALSE)</f>
        <v>#N/A</v>
      </c>
      <c r="J373" s="48" t="e">
        <f t="shared" si="20"/>
        <v>#N/A</v>
      </c>
      <c r="K373" s="83" t="e">
        <f>VLOOKUP(H373,网银退汇!C:H,6,FALSE)</f>
        <v>#N/A</v>
      </c>
    </row>
    <row r="374" spans="1:11">
      <c r="A374" t="s">
        <v>7865</v>
      </c>
      <c r="B374" s="23" t="s">
        <v>8548</v>
      </c>
      <c r="C374" s="49" t="str">
        <f t="shared" si="22"/>
        <v>20170614</v>
      </c>
      <c r="D374" s="49" t="str">
        <f t="shared" si="23"/>
        <v>0051700503</v>
      </c>
      <c r="E374" t="s">
        <v>105</v>
      </c>
      <c r="F374" s="23" t="s">
        <v>4920</v>
      </c>
      <c r="G374">
        <v>2100</v>
      </c>
      <c r="H374" s="23" t="str">
        <f t="shared" si="21"/>
        <v>62270038602802137592100</v>
      </c>
      <c r="I374" s="48">
        <f>VLOOKUP(H374,网银退汇!C:D,2,FALSE)</f>
        <v>2100</v>
      </c>
      <c r="J374" s="48">
        <f t="shared" si="20"/>
        <v>1</v>
      </c>
      <c r="K374" s="83">
        <f>VLOOKUP(H374,网银退汇!C:H,6,FALSE)</f>
        <v>42900.742581018516</v>
      </c>
    </row>
    <row r="375" spans="1:11" hidden="1">
      <c r="A375" t="s">
        <v>7867</v>
      </c>
      <c r="B375" s="23" t="s">
        <v>8549</v>
      </c>
      <c r="C375" s="49" t="str">
        <f t="shared" si="22"/>
        <v>20170614</v>
      </c>
      <c r="D375" s="49" t="str">
        <f t="shared" si="23"/>
        <v>0051701558</v>
      </c>
      <c r="E375" t="s">
        <v>105</v>
      </c>
      <c r="F375" s="23" t="s">
        <v>7869</v>
      </c>
      <c r="G375">
        <v>1347</v>
      </c>
      <c r="H375" s="23" t="str">
        <f t="shared" si="21"/>
        <v>62289300010270759481347</v>
      </c>
      <c r="I375" s="48" t="e">
        <f>VLOOKUP(H375,网银退汇!C:D,2,FALSE)</f>
        <v>#N/A</v>
      </c>
      <c r="J375" s="48" t="e">
        <f t="shared" ref="J375:J438" si="24">IF(I375&gt;0,1,"")</f>
        <v>#N/A</v>
      </c>
      <c r="K375" s="83" t="e">
        <f>VLOOKUP(H375,网银退汇!C:H,6,FALSE)</f>
        <v>#N/A</v>
      </c>
    </row>
    <row r="376" spans="1:11" hidden="1">
      <c r="A376" t="s">
        <v>7870</v>
      </c>
      <c r="B376" s="23" t="s">
        <v>8550</v>
      </c>
      <c r="C376" s="49" t="str">
        <f t="shared" si="22"/>
        <v>20170614</v>
      </c>
      <c r="D376" s="49" t="str">
        <f t="shared" si="23"/>
        <v>0051701577</v>
      </c>
      <c r="E376" t="s">
        <v>105</v>
      </c>
      <c r="F376" s="23" t="s">
        <v>108</v>
      </c>
      <c r="G376">
        <v>373</v>
      </c>
      <c r="H376" s="23" t="str">
        <f t="shared" ref="H376:H439" si="25">F376&amp;G376</f>
        <v>6259656240604201373</v>
      </c>
      <c r="I376" s="48" t="e">
        <f>VLOOKUP(H376,网银退汇!C:D,2,FALSE)</f>
        <v>#N/A</v>
      </c>
      <c r="J376" s="48" t="e">
        <f t="shared" si="24"/>
        <v>#N/A</v>
      </c>
      <c r="K376" s="83" t="e">
        <f>VLOOKUP(H376,网银退汇!C:H,6,FALSE)</f>
        <v>#N/A</v>
      </c>
    </row>
    <row r="377" spans="1:11" hidden="1">
      <c r="A377" t="s">
        <v>7872</v>
      </c>
      <c r="B377" s="23" t="s">
        <v>8551</v>
      </c>
      <c r="C377" s="49" t="str">
        <f t="shared" si="22"/>
        <v>20170614</v>
      </c>
      <c r="D377" s="49" t="str">
        <f t="shared" si="23"/>
        <v>0051702471</v>
      </c>
      <c r="E377" t="s">
        <v>105</v>
      </c>
      <c r="F377" s="23" t="s">
        <v>7874</v>
      </c>
      <c r="G377">
        <v>110</v>
      </c>
      <c r="H377" s="23" t="str">
        <f t="shared" si="25"/>
        <v>6223690998657585110</v>
      </c>
      <c r="I377" s="48" t="e">
        <f>VLOOKUP(H377,网银退汇!C:D,2,FALSE)</f>
        <v>#N/A</v>
      </c>
      <c r="J377" s="48" t="e">
        <f t="shared" si="24"/>
        <v>#N/A</v>
      </c>
      <c r="K377" s="83" t="e">
        <f>VLOOKUP(H377,网银退汇!C:H,6,FALSE)</f>
        <v>#N/A</v>
      </c>
    </row>
    <row r="378" spans="1:11" hidden="1">
      <c r="A378" t="s">
        <v>7875</v>
      </c>
      <c r="B378" s="23" t="s">
        <v>8552</v>
      </c>
      <c r="C378" s="49" t="str">
        <f t="shared" si="22"/>
        <v>20170614</v>
      </c>
      <c r="D378" s="49" t="str">
        <f t="shared" si="23"/>
        <v>0051705189</v>
      </c>
      <c r="E378" t="s">
        <v>105</v>
      </c>
      <c r="F378" s="23" t="s">
        <v>7877</v>
      </c>
      <c r="G378">
        <v>6001</v>
      </c>
      <c r="H378" s="23" t="str">
        <f t="shared" si="25"/>
        <v>62284808685931081786001</v>
      </c>
      <c r="I378" s="48" t="e">
        <f>VLOOKUP(H378,网银退汇!C:D,2,FALSE)</f>
        <v>#N/A</v>
      </c>
      <c r="J378" s="48" t="e">
        <f t="shared" si="24"/>
        <v>#N/A</v>
      </c>
      <c r="K378" s="83" t="e">
        <f>VLOOKUP(H378,网银退汇!C:H,6,FALSE)</f>
        <v>#N/A</v>
      </c>
    </row>
    <row r="379" spans="1:11" hidden="1">
      <c r="A379" t="s">
        <v>7878</v>
      </c>
      <c r="B379" s="23" t="s">
        <v>8553</v>
      </c>
      <c r="C379" s="49" t="str">
        <f t="shared" si="22"/>
        <v>20170614</v>
      </c>
      <c r="D379" s="49" t="str">
        <f t="shared" si="23"/>
        <v>0051705754</v>
      </c>
      <c r="E379" t="s">
        <v>105</v>
      </c>
      <c r="F379" s="23" t="s">
        <v>7880</v>
      </c>
      <c r="G379">
        <v>450</v>
      </c>
      <c r="H379" s="23" t="str">
        <f t="shared" si="25"/>
        <v>6228483306005747462450</v>
      </c>
      <c r="I379" s="48" t="e">
        <f>VLOOKUP(H379,网银退汇!C:D,2,FALSE)</f>
        <v>#N/A</v>
      </c>
      <c r="J379" s="48" t="e">
        <f t="shared" si="24"/>
        <v>#N/A</v>
      </c>
      <c r="K379" s="83" t="e">
        <f>VLOOKUP(H379,网银退汇!C:H,6,FALSE)</f>
        <v>#N/A</v>
      </c>
    </row>
    <row r="380" spans="1:11" hidden="1">
      <c r="A380" t="s">
        <v>7881</v>
      </c>
      <c r="B380" s="23" t="s">
        <v>8554</v>
      </c>
      <c r="C380" s="49" t="str">
        <f t="shared" si="22"/>
        <v>20170614</v>
      </c>
      <c r="D380" s="49" t="str">
        <f t="shared" si="23"/>
        <v>0051707781</v>
      </c>
      <c r="E380" t="s">
        <v>105</v>
      </c>
      <c r="F380" s="23" t="s">
        <v>7883</v>
      </c>
      <c r="G380">
        <v>1354</v>
      </c>
      <c r="H380" s="23" t="str">
        <f t="shared" si="25"/>
        <v>62223500125801531354</v>
      </c>
      <c r="I380" s="48" t="e">
        <f>VLOOKUP(H380,网银退汇!C:D,2,FALSE)</f>
        <v>#N/A</v>
      </c>
      <c r="J380" s="48" t="e">
        <f t="shared" si="24"/>
        <v>#N/A</v>
      </c>
      <c r="K380" s="83" t="e">
        <f>VLOOKUP(H380,网银退汇!C:H,6,FALSE)</f>
        <v>#N/A</v>
      </c>
    </row>
    <row r="381" spans="1:11" hidden="1">
      <c r="A381" t="s">
        <v>7884</v>
      </c>
      <c r="B381" s="23" t="s">
        <v>8555</v>
      </c>
      <c r="C381" s="49" t="str">
        <f t="shared" si="22"/>
        <v>20170614</v>
      </c>
      <c r="D381" s="49" t="str">
        <f t="shared" si="23"/>
        <v>0051708357</v>
      </c>
      <c r="E381" t="s">
        <v>105</v>
      </c>
      <c r="F381" s="23" t="s">
        <v>7886</v>
      </c>
      <c r="G381">
        <v>1000</v>
      </c>
      <c r="H381" s="23" t="str">
        <f t="shared" si="25"/>
        <v>62369873000001396051000</v>
      </c>
      <c r="I381" s="48" t="e">
        <f>VLOOKUP(H381,网银退汇!C:D,2,FALSE)</f>
        <v>#N/A</v>
      </c>
      <c r="J381" s="48" t="e">
        <f t="shared" si="24"/>
        <v>#N/A</v>
      </c>
      <c r="K381" s="83" t="e">
        <f>VLOOKUP(H381,网银退汇!C:H,6,FALSE)</f>
        <v>#N/A</v>
      </c>
    </row>
    <row r="382" spans="1:11" hidden="1">
      <c r="A382" t="s">
        <v>7887</v>
      </c>
      <c r="B382" s="23" t="s">
        <v>8556</v>
      </c>
      <c r="C382" s="49" t="str">
        <f t="shared" si="22"/>
        <v>20170614</v>
      </c>
      <c r="D382" s="49" t="str">
        <f t="shared" si="23"/>
        <v>0051710095</v>
      </c>
      <c r="E382" t="s">
        <v>105</v>
      </c>
      <c r="F382" s="23" t="s">
        <v>7889</v>
      </c>
      <c r="G382">
        <v>150</v>
      </c>
      <c r="H382" s="23" t="str">
        <f t="shared" si="25"/>
        <v>6212262502000944119150</v>
      </c>
      <c r="I382" s="48" t="e">
        <f>VLOOKUP(H382,网银退汇!C:D,2,FALSE)</f>
        <v>#N/A</v>
      </c>
      <c r="J382" s="48" t="e">
        <f t="shared" si="24"/>
        <v>#N/A</v>
      </c>
      <c r="K382" s="83" t="e">
        <f>VLOOKUP(H382,网银退汇!C:H,6,FALSE)</f>
        <v>#N/A</v>
      </c>
    </row>
    <row r="383" spans="1:11" hidden="1">
      <c r="A383" t="s">
        <v>7890</v>
      </c>
      <c r="B383" s="23" t="s">
        <v>8557</v>
      </c>
      <c r="C383" s="49" t="str">
        <f t="shared" si="22"/>
        <v>20170614</v>
      </c>
      <c r="D383" s="49" t="str">
        <f t="shared" si="23"/>
        <v>0051710106</v>
      </c>
      <c r="E383" t="s">
        <v>105</v>
      </c>
      <c r="F383" s="23" t="s">
        <v>7892</v>
      </c>
      <c r="G383">
        <v>18</v>
      </c>
      <c r="H383" s="23" t="str">
        <f t="shared" si="25"/>
        <v>621226250600196023018</v>
      </c>
      <c r="I383" s="48" t="e">
        <f>VLOOKUP(H383,网银退汇!C:D,2,FALSE)</f>
        <v>#N/A</v>
      </c>
      <c r="J383" s="48" t="e">
        <f t="shared" si="24"/>
        <v>#N/A</v>
      </c>
      <c r="K383" s="83" t="e">
        <f>VLOOKUP(H383,网银退汇!C:H,6,FALSE)</f>
        <v>#N/A</v>
      </c>
    </row>
    <row r="384" spans="1:11" hidden="1">
      <c r="A384" t="s">
        <v>7893</v>
      </c>
      <c r="B384" s="23" t="s">
        <v>8558</v>
      </c>
      <c r="C384" s="49" t="str">
        <f t="shared" si="22"/>
        <v>20170614</v>
      </c>
      <c r="D384" s="49" t="str">
        <f t="shared" si="23"/>
        <v>0051710257</v>
      </c>
      <c r="E384" t="s">
        <v>105</v>
      </c>
      <c r="F384" s="23" t="s">
        <v>7895</v>
      </c>
      <c r="G384">
        <v>200</v>
      </c>
      <c r="H384" s="23" t="str">
        <f t="shared" si="25"/>
        <v>6228483308283584278200</v>
      </c>
      <c r="I384" s="48" t="e">
        <f>VLOOKUP(H384,网银退汇!C:D,2,FALSE)</f>
        <v>#N/A</v>
      </c>
      <c r="J384" s="48" t="e">
        <f t="shared" si="24"/>
        <v>#N/A</v>
      </c>
      <c r="K384" s="83" t="e">
        <f>VLOOKUP(H384,网银退汇!C:H,6,FALSE)</f>
        <v>#N/A</v>
      </c>
    </row>
    <row r="385" spans="1:11" hidden="1">
      <c r="A385" t="s">
        <v>7896</v>
      </c>
      <c r="B385" s="23" t="s">
        <v>8559</v>
      </c>
      <c r="C385" s="49" t="str">
        <f t="shared" si="22"/>
        <v>20170614</v>
      </c>
      <c r="D385" s="49" t="str">
        <f t="shared" si="23"/>
        <v>0051713227</v>
      </c>
      <c r="E385" t="s">
        <v>105</v>
      </c>
      <c r="F385" s="23" t="s">
        <v>7898</v>
      </c>
      <c r="G385">
        <v>250</v>
      </c>
      <c r="H385" s="23" t="str">
        <f t="shared" si="25"/>
        <v>6226192201589470250</v>
      </c>
      <c r="I385" s="48" t="e">
        <f>VLOOKUP(H385,网银退汇!C:D,2,FALSE)</f>
        <v>#N/A</v>
      </c>
      <c r="J385" s="48" t="e">
        <f t="shared" si="24"/>
        <v>#N/A</v>
      </c>
      <c r="K385" s="83" t="e">
        <f>VLOOKUP(H385,网银退汇!C:H,6,FALSE)</f>
        <v>#N/A</v>
      </c>
    </row>
    <row r="386" spans="1:11">
      <c r="A386" t="s">
        <v>7900</v>
      </c>
      <c r="B386" s="23" t="s">
        <v>8560</v>
      </c>
      <c r="C386" s="49" t="str">
        <f t="shared" si="22"/>
        <v>20170614</v>
      </c>
      <c r="D386" s="49" t="str">
        <f t="shared" si="23"/>
        <v>0051741618</v>
      </c>
      <c r="E386" t="s">
        <v>105</v>
      </c>
      <c r="F386" s="23" t="s">
        <v>7902</v>
      </c>
      <c r="G386">
        <v>179</v>
      </c>
      <c r="H386" s="23" t="str">
        <f t="shared" si="25"/>
        <v>6223691905170829179</v>
      </c>
      <c r="I386" s="48">
        <f>VLOOKUP(H386,网银退汇!C:D,2,FALSE)</f>
        <v>179</v>
      </c>
      <c r="J386" s="48">
        <f t="shared" si="24"/>
        <v>1</v>
      </c>
      <c r="K386" s="83">
        <f>VLOOKUP(H386,网银退汇!C:H,6,FALSE)</f>
        <v>42901.686030092591</v>
      </c>
    </row>
    <row r="387" spans="1:11" hidden="1">
      <c r="A387" t="s">
        <v>7903</v>
      </c>
      <c r="B387" s="23" t="s">
        <v>8561</v>
      </c>
      <c r="C387" s="49" t="str">
        <f t="shared" ref="C387:C450" si="26">LEFT(B387,8)</f>
        <v>20170614</v>
      </c>
      <c r="D387" s="49" t="str">
        <f t="shared" ref="D387:D450" si="27">RIGHT(B387,10)</f>
        <v>0051752474</v>
      </c>
      <c r="E387" t="s">
        <v>105</v>
      </c>
      <c r="F387" s="23" t="s">
        <v>7905</v>
      </c>
      <c r="G387">
        <v>40</v>
      </c>
      <c r="H387" s="23" t="str">
        <f t="shared" si="25"/>
        <v>622700386031047285440</v>
      </c>
      <c r="I387" s="48" t="e">
        <f>VLOOKUP(H387,网银退汇!C:D,2,FALSE)</f>
        <v>#N/A</v>
      </c>
      <c r="J387" s="48" t="e">
        <f t="shared" si="24"/>
        <v>#N/A</v>
      </c>
      <c r="K387" s="83" t="e">
        <f>VLOOKUP(H387,网银退汇!C:H,6,FALSE)</f>
        <v>#N/A</v>
      </c>
    </row>
    <row r="388" spans="1:11" hidden="1">
      <c r="A388" t="s">
        <v>7906</v>
      </c>
      <c r="B388" s="23" t="s">
        <v>8562</v>
      </c>
      <c r="C388" s="49" t="str">
        <f t="shared" si="26"/>
        <v>20170614</v>
      </c>
      <c r="D388" s="49" t="str">
        <f t="shared" si="27"/>
        <v>0051803495</v>
      </c>
      <c r="E388" t="s">
        <v>105</v>
      </c>
      <c r="F388" s="23" t="s">
        <v>7908</v>
      </c>
      <c r="G388">
        <v>80</v>
      </c>
      <c r="H388" s="23" t="str">
        <f t="shared" si="25"/>
        <v>623668386000465749580</v>
      </c>
      <c r="I388" s="48" t="e">
        <f>VLOOKUP(H388,网银退汇!C:D,2,FALSE)</f>
        <v>#N/A</v>
      </c>
      <c r="J388" s="48" t="e">
        <f t="shared" si="24"/>
        <v>#N/A</v>
      </c>
      <c r="K388" s="83" t="e">
        <f>VLOOKUP(H388,网银退汇!C:H,6,FALSE)</f>
        <v>#N/A</v>
      </c>
    </row>
    <row r="389" spans="1:11" hidden="1">
      <c r="A389" t="s">
        <v>7909</v>
      </c>
      <c r="B389" s="23" t="s">
        <v>8563</v>
      </c>
      <c r="C389" s="49" t="str">
        <f t="shared" si="26"/>
        <v>20170614</v>
      </c>
      <c r="D389" s="49" t="str">
        <f t="shared" si="27"/>
        <v>0051809057</v>
      </c>
      <c r="E389" t="s">
        <v>105</v>
      </c>
      <c r="F389" s="23" t="s">
        <v>7911</v>
      </c>
      <c r="G389">
        <v>263</v>
      </c>
      <c r="H389" s="23" t="str">
        <f t="shared" si="25"/>
        <v>6228480868633707872263</v>
      </c>
      <c r="I389" s="48" t="e">
        <f>VLOOKUP(H389,网银退汇!C:D,2,FALSE)</f>
        <v>#N/A</v>
      </c>
      <c r="J389" s="48" t="e">
        <f t="shared" si="24"/>
        <v>#N/A</v>
      </c>
      <c r="K389" s="83" t="e">
        <f>VLOOKUP(H389,网银退汇!C:H,6,FALSE)</f>
        <v>#N/A</v>
      </c>
    </row>
    <row r="390" spans="1:11">
      <c r="A390" t="s">
        <v>7913</v>
      </c>
      <c r="B390" s="23" t="s">
        <v>8564</v>
      </c>
      <c r="C390" s="49" t="str">
        <f t="shared" si="26"/>
        <v>20170614</v>
      </c>
      <c r="D390" s="49" t="str">
        <f t="shared" si="27"/>
        <v>0051816742</v>
      </c>
      <c r="E390" t="s">
        <v>105</v>
      </c>
      <c r="F390" s="23" t="s">
        <v>7915</v>
      </c>
      <c r="G390">
        <v>816</v>
      </c>
      <c r="H390" s="23" t="str">
        <f t="shared" si="25"/>
        <v>6231900000075414231816</v>
      </c>
      <c r="I390" s="48">
        <f>VLOOKUP(H390,网银退汇!C:D,2,FALSE)</f>
        <v>816</v>
      </c>
      <c r="J390" s="48">
        <f t="shared" si="24"/>
        <v>1</v>
      </c>
      <c r="K390" s="83">
        <f>VLOOKUP(H390,网银退汇!C:H,6,FALSE)</f>
        <v>42901.686192129629</v>
      </c>
    </row>
    <row r="391" spans="1:11" hidden="1">
      <c r="A391" t="s">
        <v>7916</v>
      </c>
      <c r="B391" s="23" t="s">
        <v>8565</v>
      </c>
      <c r="C391" s="49" t="str">
        <f t="shared" si="26"/>
        <v>20170614</v>
      </c>
      <c r="D391" s="49" t="str">
        <f t="shared" si="27"/>
        <v>0051820142</v>
      </c>
      <c r="E391" t="s">
        <v>105</v>
      </c>
      <c r="F391" s="23" t="s">
        <v>7918</v>
      </c>
      <c r="G391">
        <v>1000</v>
      </c>
      <c r="H391" s="23" t="str">
        <f t="shared" si="25"/>
        <v>62149939200003171000</v>
      </c>
      <c r="I391" s="48" t="e">
        <f>VLOOKUP(H391,网银退汇!C:D,2,FALSE)</f>
        <v>#N/A</v>
      </c>
      <c r="J391" s="48" t="e">
        <f t="shared" si="24"/>
        <v>#N/A</v>
      </c>
      <c r="K391" s="83" t="e">
        <f>VLOOKUP(H391,网银退汇!C:H,6,FALSE)</f>
        <v>#N/A</v>
      </c>
    </row>
    <row r="392" spans="1:11" hidden="1">
      <c r="A392" t="s">
        <v>7919</v>
      </c>
      <c r="B392" s="23" t="s">
        <v>8566</v>
      </c>
      <c r="C392" s="49" t="str">
        <f t="shared" si="26"/>
        <v>20170614</v>
      </c>
      <c r="D392" s="49" t="str">
        <f t="shared" si="27"/>
        <v>0051836123</v>
      </c>
      <c r="E392" t="s">
        <v>105</v>
      </c>
      <c r="F392" s="23" t="s">
        <v>7921</v>
      </c>
      <c r="G392">
        <v>400</v>
      </c>
      <c r="H392" s="23" t="str">
        <f t="shared" si="25"/>
        <v>6228481938587806175400</v>
      </c>
      <c r="I392" s="48" t="e">
        <f>VLOOKUP(H392,网银退汇!C:D,2,FALSE)</f>
        <v>#N/A</v>
      </c>
      <c r="J392" s="48" t="e">
        <f t="shared" si="24"/>
        <v>#N/A</v>
      </c>
      <c r="K392" s="83" t="e">
        <f>VLOOKUP(H392,网银退汇!C:H,6,FALSE)</f>
        <v>#N/A</v>
      </c>
    </row>
    <row r="393" spans="1:11" hidden="1">
      <c r="A393" t="s">
        <v>7922</v>
      </c>
      <c r="B393" s="23" t="s">
        <v>8567</v>
      </c>
      <c r="C393" s="49" t="str">
        <f t="shared" si="26"/>
        <v>20170614</v>
      </c>
      <c r="D393" s="49" t="str">
        <f t="shared" si="27"/>
        <v>0051844747</v>
      </c>
      <c r="E393" t="s">
        <v>105</v>
      </c>
      <c r="F393" s="23" t="s">
        <v>7924</v>
      </c>
      <c r="G393">
        <v>73</v>
      </c>
      <c r="H393" s="23" t="str">
        <f t="shared" si="25"/>
        <v>621559251200000288773</v>
      </c>
      <c r="I393" s="48" t="e">
        <f>VLOOKUP(H393,网银退汇!C:D,2,FALSE)</f>
        <v>#N/A</v>
      </c>
      <c r="J393" s="48" t="e">
        <f t="shared" si="24"/>
        <v>#N/A</v>
      </c>
      <c r="K393" s="83" t="e">
        <f>VLOOKUP(H393,网银退汇!C:H,6,FALSE)</f>
        <v>#N/A</v>
      </c>
    </row>
    <row r="394" spans="1:11" hidden="1">
      <c r="A394" t="s">
        <v>7925</v>
      </c>
      <c r="B394" s="23" t="s">
        <v>8568</v>
      </c>
      <c r="C394" s="49" t="str">
        <f t="shared" si="26"/>
        <v>20170614</v>
      </c>
      <c r="D394" s="49" t="str">
        <f t="shared" si="27"/>
        <v>0051848304</v>
      </c>
      <c r="E394" t="s">
        <v>105</v>
      </c>
      <c r="F394" s="23" t="s">
        <v>7927</v>
      </c>
      <c r="G394">
        <v>343</v>
      </c>
      <c r="H394" s="23" t="str">
        <f t="shared" si="25"/>
        <v>6259656241931777343</v>
      </c>
      <c r="I394" s="48" t="e">
        <f>VLOOKUP(H394,网银退汇!C:D,2,FALSE)</f>
        <v>#N/A</v>
      </c>
      <c r="J394" s="48" t="e">
        <f t="shared" si="24"/>
        <v>#N/A</v>
      </c>
      <c r="K394" s="83" t="e">
        <f>VLOOKUP(H394,网银退汇!C:H,6,FALSE)</f>
        <v>#N/A</v>
      </c>
    </row>
    <row r="395" spans="1:11" hidden="1">
      <c r="A395" t="s">
        <v>7928</v>
      </c>
      <c r="B395" s="23" t="s">
        <v>8569</v>
      </c>
      <c r="C395" s="49" t="str">
        <f t="shared" si="26"/>
        <v>20170614</v>
      </c>
      <c r="D395" s="49" t="str">
        <f t="shared" si="27"/>
        <v>0051852225</v>
      </c>
      <c r="E395" t="s">
        <v>105</v>
      </c>
      <c r="F395" s="23" t="s">
        <v>7930</v>
      </c>
      <c r="G395">
        <v>500</v>
      </c>
      <c r="H395" s="23" t="str">
        <f t="shared" si="25"/>
        <v>6216612700004202363500</v>
      </c>
      <c r="I395" s="48" t="e">
        <f>VLOOKUP(H395,网银退汇!C:D,2,FALSE)</f>
        <v>#N/A</v>
      </c>
      <c r="J395" s="48" t="e">
        <f t="shared" si="24"/>
        <v>#N/A</v>
      </c>
      <c r="K395" s="83" t="e">
        <f>VLOOKUP(H395,网银退汇!C:H,6,FALSE)</f>
        <v>#N/A</v>
      </c>
    </row>
    <row r="396" spans="1:11" hidden="1">
      <c r="A396" t="s">
        <v>7931</v>
      </c>
      <c r="B396" s="23" t="s">
        <v>8570</v>
      </c>
      <c r="C396" s="49" t="str">
        <f t="shared" si="26"/>
        <v>20170614</v>
      </c>
      <c r="D396" s="49" t="str">
        <f t="shared" si="27"/>
        <v>0051862850</v>
      </c>
      <c r="E396" t="s">
        <v>105</v>
      </c>
      <c r="F396" s="23" t="s">
        <v>7933</v>
      </c>
      <c r="G396">
        <v>119</v>
      </c>
      <c r="H396" s="23" t="str">
        <f t="shared" si="25"/>
        <v>6259614113276102119</v>
      </c>
      <c r="I396" s="48" t="e">
        <f>VLOOKUP(H396,网银退汇!C:D,2,FALSE)</f>
        <v>#N/A</v>
      </c>
      <c r="J396" s="48" t="e">
        <f t="shared" si="24"/>
        <v>#N/A</v>
      </c>
      <c r="K396" s="83" t="e">
        <f>VLOOKUP(H396,网银退汇!C:H,6,FALSE)</f>
        <v>#N/A</v>
      </c>
    </row>
    <row r="397" spans="1:11" hidden="1">
      <c r="A397" t="s">
        <v>7934</v>
      </c>
      <c r="B397" s="23" t="s">
        <v>8571</v>
      </c>
      <c r="C397" s="49" t="str">
        <f t="shared" si="26"/>
        <v>20170614</v>
      </c>
      <c r="D397" s="49" t="str">
        <f t="shared" si="27"/>
        <v>0051866587</v>
      </c>
      <c r="E397" t="s">
        <v>105</v>
      </c>
      <c r="F397" s="23" t="s">
        <v>7936</v>
      </c>
      <c r="G397">
        <v>1990</v>
      </c>
      <c r="H397" s="23" t="str">
        <f t="shared" si="25"/>
        <v>62236925846029911990</v>
      </c>
      <c r="I397" s="48" t="e">
        <f>VLOOKUP(H397,网银退汇!C:D,2,FALSE)</f>
        <v>#N/A</v>
      </c>
      <c r="J397" s="48" t="e">
        <f t="shared" si="24"/>
        <v>#N/A</v>
      </c>
      <c r="K397" s="83" t="e">
        <f>VLOOKUP(H397,网银退汇!C:H,6,FALSE)</f>
        <v>#N/A</v>
      </c>
    </row>
    <row r="398" spans="1:11" hidden="1">
      <c r="A398" t="s">
        <v>7937</v>
      </c>
      <c r="B398" s="23" t="s">
        <v>8572</v>
      </c>
      <c r="C398" s="49" t="str">
        <f t="shared" si="26"/>
        <v>20170614</v>
      </c>
      <c r="D398" s="49" t="str">
        <f t="shared" si="27"/>
        <v>0051866698</v>
      </c>
      <c r="E398" t="s">
        <v>105</v>
      </c>
      <c r="F398" s="23" t="s">
        <v>7939</v>
      </c>
      <c r="G398">
        <v>300</v>
      </c>
      <c r="H398" s="23" t="str">
        <f t="shared" si="25"/>
        <v>6231900000041147162300</v>
      </c>
      <c r="I398" s="48" t="e">
        <f>VLOOKUP(H398,网银退汇!C:D,2,FALSE)</f>
        <v>#N/A</v>
      </c>
      <c r="J398" s="48" t="e">
        <f t="shared" si="24"/>
        <v>#N/A</v>
      </c>
      <c r="K398" s="83" t="e">
        <f>VLOOKUP(H398,网银退汇!C:H,6,FALSE)</f>
        <v>#N/A</v>
      </c>
    </row>
    <row r="399" spans="1:11" hidden="1">
      <c r="A399" t="s">
        <v>7940</v>
      </c>
      <c r="B399" s="23" t="s">
        <v>8573</v>
      </c>
      <c r="C399" s="49" t="str">
        <f t="shared" si="26"/>
        <v>20170614</v>
      </c>
      <c r="D399" s="49" t="str">
        <f t="shared" si="27"/>
        <v>0051866701</v>
      </c>
      <c r="E399" t="s">
        <v>105</v>
      </c>
      <c r="F399" s="23" t="s">
        <v>7942</v>
      </c>
      <c r="G399">
        <v>3</v>
      </c>
      <c r="H399" s="23" t="str">
        <f t="shared" si="25"/>
        <v>62172324100011246143</v>
      </c>
      <c r="I399" s="48" t="e">
        <f>VLOOKUP(H399,网银退汇!C:D,2,FALSE)</f>
        <v>#N/A</v>
      </c>
      <c r="J399" s="48" t="e">
        <f t="shared" si="24"/>
        <v>#N/A</v>
      </c>
      <c r="K399" s="83" t="e">
        <f>VLOOKUP(H399,网银退汇!C:H,6,FALSE)</f>
        <v>#N/A</v>
      </c>
    </row>
    <row r="400" spans="1:11">
      <c r="A400" t="s">
        <v>7944</v>
      </c>
      <c r="B400" s="23" t="s">
        <v>8574</v>
      </c>
      <c r="C400" s="49" t="str">
        <f t="shared" si="26"/>
        <v>20170614</v>
      </c>
      <c r="D400" s="49" t="str">
        <f t="shared" si="27"/>
        <v>0051867030</v>
      </c>
      <c r="E400" t="s">
        <v>105</v>
      </c>
      <c r="F400" s="23" t="s">
        <v>7946</v>
      </c>
      <c r="G400">
        <v>244</v>
      </c>
      <c r="H400" s="23" t="str">
        <f t="shared" si="25"/>
        <v>6228930001129551622244</v>
      </c>
      <c r="I400" s="48">
        <f>VLOOKUP(H400,网银退汇!C:D,2,FALSE)</f>
        <v>244</v>
      </c>
      <c r="J400" s="48">
        <f t="shared" si="24"/>
        <v>1</v>
      </c>
      <c r="K400" s="83">
        <f>VLOOKUP(H400,网银退汇!C:H,6,FALSE)</f>
        <v>42901.686365740738</v>
      </c>
    </row>
    <row r="401" spans="1:11" hidden="1">
      <c r="A401" t="s">
        <v>7289</v>
      </c>
      <c r="B401" s="23" t="s">
        <v>8575</v>
      </c>
      <c r="C401" s="49" t="str">
        <f t="shared" si="26"/>
        <v>20170612</v>
      </c>
      <c r="D401" s="49" t="str">
        <f t="shared" si="27"/>
        <v>0051044388</v>
      </c>
      <c r="E401" t="s">
        <v>105</v>
      </c>
      <c r="F401" s="23" t="s">
        <v>7291</v>
      </c>
      <c r="G401">
        <v>507</v>
      </c>
      <c r="H401" s="23" t="str">
        <f t="shared" si="25"/>
        <v>6228483310401303318507</v>
      </c>
      <c r="I401" s="48" t="e">
        <f>VLOOKUP(H401,网银退汇!C:D,2,FALSE)</f>
        <v>#N/A</v>
      </c>
      <c r="J401" s="48" t="e">
        <f t="shared" si="24"/>
        <v>#N/A</v>
      </c>
      <c r="K401" s="83" t="e">
        <f>VLOOKUP(H401,网银退汇!C:H,6,FALSE)</f>
        <v>#N/A</v>
      </c>
    </row>
    <row r="402" spans="1:11" hidden="1">
      <c r="A402" t="s">
        <v>7292</v>
      </c>
      <c r="B402" s="23" t="s">
        <v>8576</v>
      </c>
      <c r="C402" s="49" t="str">
        <f t="shared" si="26"/>
        <v>20170612</v>
      </c>
      <c r="D402" s="49" t="str">
        <f t="shared" si="27"/>
        <v>0051046864</v>
      </c>
      <c r="E402" t="s">
        <v>105</v>
      </c>
      <c r="F402" s="23" t="s">
        <v>7294</v>
      </c>
      <c r="G402">
        <v>116</v>
      </c>
      <c r="H402" s="23" t="str">
        <f t="shared" si="25"/>
        <v>6228480868129256178116</v>
      </c>
      <c r="I402" s="48" t="e">
        <f>VLOOKUP(H402,网银退汇!C:D,2,FALSE)</f>
        <v>#N/A</v>
      </c>
      <c r="J402" s="48" t="e">
        <f t="shared" si="24"/>
        <v>#N/A</v>
      </c>
      <c r="K402" s="83" t="e">
        <f>VLOOKUP(H402,网银退汇!C:H,6,FALSE)</f>
        <v>#N/A</v>
      </c>
    </row>
    <row r="403" spans="1:11" hidden="1">
      <c r="A403" t="s">
        <v>7947</v>
      </c>
      <c r="B403" s="23" t="s">
        <v>8577</v>
      </c>
      <c r="C403" s="49" t="str">
        <f t="shared" si="26"/>
        <v>20170615</v>
      </c>
      <c r="D403" s="49" t="str">
        <f t="shared" si="27"/>
        <v>0051900900</v>
      </c>
      <c r="E403" t="s">
        <v>105</v>
      </c>
      <c r="F403" s="23" t="s">
        <v>7949</v>
      </c>
      <c r="G403">
        <v>90</v>
      </c>
      <c r="H403" s="23" t="str">
        <f t="shared" si="25"/>
        <v>623190000001308198590</v>
      </c>
      <c r="I403" s="48" t="e">
        <f>VLOOKUP(H403,网银退汇!C:D,2,FALSE)</f>
        <v>#N/A</v>
      </c>
      <c r="J403" s="48" t="e">
        <f t="shared" si="24"/>
        <v>#N/A</v>
      </c>
      <c r="K403" s="83" t="e">
        <f>VLOOKUP(H403,网银退汇!C:H,6,FALSE)</f>
        <v>#N/A</v>
      </c>
    </row>
    <row r="404" spans="1:11">
      <c r="A404" t="s">
        <v>7951</v>
      </c>
      <c r="B404" s="23" t="s">
        <v>8578</v>
      </c>
      <c r="C404" s="49" t="str">
        <f t="shared" si="26"/>
        <v>20170615</v>
      </c>
      <c r="D404" s="49" t="str">
        <f t="shared" si="27"/>
        <v>0051903042</v>
      </c>
      <c r="E404" t="s">
        <v>105</v>
      </c>
      <c r="F404" s="23" t="s">
        <v>7953</v>
      </c>
      <c r="G404">
        <v>464</v>
      </c>
      <c r="H404" s="23" t="str">
        <f t="shared" si="25"/>
        <v>5257465388238754464</v>
      </c>
      <c r="I404" s="48">
        <f>VLOOKUP(H404,网银退汇!C:D,2,FALSE)</f>
        <v>464</v>
      </c>
      <c r="J404" s="48">
        <f t="shared" si="24"/>
        <v>1</v>
      </c>
      <c r="K404" s="83">
        <f>VLOOKUP(H404,网银退汇!C:H,6,FALSE)</f>
        <v>42901.686539351853</v>
      </c>
    </row>
    <row r="405" spans="1:11" hidden="1">
      <c r="A405" t="s">
        <v>7954</v>
      </c>
      <c r="B405" s="23" t="s">
        <v>8579</v>
      </c>
      <c r="C405" s="49" t="str">
        <f t="shared" si="26"/>
        <v>20170615</v>
      </c>
      <c r="D405" s="49" t="str">
        <f t="shared" si="27"/>
        <v>0051906232</v>
      </c>
      <c r="E405" t="s">
        <v>105</v>
      </c>
      <c r="F405" s="23" t="s">
        <v>7956</v>
      </c>
      <c r="G405">
        <v>650</v>
      </c>
      <c r="H405" s="23" t="str">
        <f t="shared" si="25"/>
        <v>6222082502001301886650</v>
      </c>
      <c r="I405" s="48" t="e">
        <f>VLOOKUP(H405,网银退汇!C:D,2,FALSE)</f>
        <v>#N/A</v>
      </c>
      <c r="J405" s="48" t="e">
        <f t="shared" si="24"/>
        <v>#N/A</v>
      </c>
      <c r="K405" s="83" t="e">
        <f>VLOOKUP(H405,网银退汇!C:H,6,FALSE)</f>
        <v>#N/A</v>
      </c>
    </row>
    <row r="406" spans="1:11" hidden="1">
      <c r="A406" t="s">
        <v>7957</v>
      </c>
      <c r="B406" s="23" t="s">
        <v>8580</v>
      </c>
      <c r="C406" s="49" t="str">
        <f t="shared" si="26"/>
        <v>20170615</v>
      </c>
      <c r="D406" s="49" t="str">
        <f t="shared" si="27"/>
        <v>0051906798</v>
      </c>
      <c r="E406" t="s">
        <v>105</v>
      </c>
      <c r="F406" s="23" t="s">
        <v>7959</v>
      </c>
      <c r="G406">
        <v>371</v>
      </c>
      <c r="H406" s="23" t="str">
        <f t="shared" si="25"/>
        <v>6221550337541225371</v>
      </c>
      <c r="I406" s="48" t="e">
        <f>VLOOKUP(H406,网银退汇!C:D,2,FALSE)</f>
        <v>#N/A</v>
      </c>
      <c r="J406" s="48" t="e">
        <f t="shared" si="24"/>
        <v>#N/A</v>
      </c>
      <c r="K406" s="83" t="e">
        <f>VLOOKUP(H406,网银退汇!C:H,6,FALSE)</f>
        <v>#N/A</v>
      </c>
    </row>
    <row r="407" spans="1:11" hidden="1">
      <c r="A407" t="s">
        <v>7960</v>
      </c>
      <c r="B407" s="23" t="s">
        <v>8581</v>
      </c>
      <c r="C407" s="49" t="str">
        <f t="shared" si="26"/>
        <v>20170615</v>
      </c>
      <c r="D407" s="49" t="str">
        <f t="shared" si="27"/>
        <v>0051907089</v>
      </c>
      <c r="E407" t="s">
        <v>105</v>
      </c>
      <c r="F407" s="23" t="s">
        <v>7962</v>
      </c>
      <c r="G407">
        <v>250</v>
      </c>
      <c r="H407" s="23" t="str">
        <f t="shared" si="25"/>
        <v>6210178002011445864250</v>
      </c>
      <c r="I407" s="48" t="e">
        <f>VLOOKUP(H407,网银退汇!C:D,2,FALSE)</f>
        <v>#N/A</v>
      </c>
      <c r="J407" s="48" t="e">
        <f t="shared" si="24"/>
        <v>#N/A</v>
      </c>
      <c r="K407" s="83" t="e">
        <f>VLOOKUP(H407,网银退汇!C:H,6,FALSE)</f>
        <v>#N/A</v>
      </c>
    </row>
    <row r="408" spans="1:11" hidden="1">
      <c r="A408" t="s">
        <v>7963</v>
      </c>
      <c r="B408" s="23" t="s">
        <v>8582</v>
      </c>
      <c r="C408" s="49" t="str">
        <f t="shared" si="26"/>
        <v>20170615</v>
      </c>
      <c r="D408" s="49" t="str">
        <f t="shared" si="27"/>
        <v>0051907368</v>
      </c>
      <c r="E408" t="s">
        <v>105</v>
      </c>
      <c r="F408" s="23" t="s">
        <v>7965</v>
      </c>
      <c r="G408">
        <v>130</v>
      </c>
      <c r="H408" s="23" t="str">
        <f t="shared" si="25"/>
        <v>4270200064153738130</v>
      </c>
      <c r="I408" s="48" t="e">
        <f>VLOOKUP(H408,网银退汇!C:D,2,FALSE)</f>
        <v>#N/A</v>
      </c>
      <c r="J408" s="48" t="e">
        <f t="shared" si="24"/>
        <v>#N/A</v>
      </c>
      <c r="K408" s="83" t="e">
        <f>VLOOKUP(H408,网银退汇!C:H,6,FALSE)</f>
        <v>#N/A</v>
      </c>
    </row>
    <row r="409" spans="1:11" hidden="1">
      <c r="A409" t="s">
        <v>7966</v>
      </c>
      <c r="B409" s="23" t="s">
        <v>8583</v>
      </c>
      <c r="C409" s="49" t="str">
        <f t="shared" si="26"/>
        <v>20170615</v>
      </c>
      <c r="D409" s="49" t="str">
        <f t="shared" si="27"/>
        <v>0051907778</v>
      </c>
      <c r="E409" t="s">
        <v>105</v>
      </c>
      <c r="F409" s="23" t="s">
        <v>7968</v>
      </c>
      <c r="G409">
        <v>300</v>
      </c>
      <c r="H409" s="23" t="str">
        <f t="shared" si="25"/>
        <v>6217852700006003337300</v>
      </c>
      <c r="I409" s="48" t="e">
        <f>VLOOKUP(H409,网银退汇!C:D,2,FALSE)</f>
        <v>#N/A</v>
      </c>
      <c r="J409" s="48" t="e">
        <f t="shared" si="24"/>
        <v>#N/A</v>
      </c>
      <c r="K409" s="83" t="e">
        <f>VLOOKUP(H409,网银退汇!C:H,6,FALSE)</f>
        <v>#N/A</v>
      </c>
    </row>
    <row r="410" spans="1:11" hidden="1">
      <c r="A410" t="s">
        <v>7969</v>
      </c>
      <c r="B410" s="23" t="s">
        <v>8584</v>
      </c>
      <c r="C410" s="49" t="str">
        <f t="shared" si="26"/>
        <v>20170615</v>
      </c>
      <c r="D410" s="49" t="str">
        <f t="shared" si="27"/>
        <v>0051907913</v>
      </c>
      <c r="E410" t="s">
        <v>105</v>
      </c>
      <c r="F410" s="23" t="s">
        <v>7971</v>
      </c>
      <c r="G410">
        <v>380</v>
      </c>
      <c r="H410" s="23" t="str">
        <f t="shared" si="25"/>
        <v>6216612700003705663380</v>
      </c>
      <c r="I410" s="48" t="e">
        <f>VLOOKUP(H410,网银退汇!C:D,2,FALSE)</f>
        <v>#N/A</v>
      </c>
      <c r="J410" s="48" t="e">
        <f t="shared" si="24"/>
        <v>#N/A</v>
      </c>
      <c r="K410" s="83" t="e">
        <f>VLOOKUP(H410,网银退汇!C:H,6,FALSE)</f>
        <v>#N/A</v>
      </c>
    </row>
    <row r="411" spans="1:11" hidden="1">
      <c r="A411" t="s">
        <v>7972</v>
      </c>
      <c r="B411" s="23" t="s">
        <v>8585</v>
      </c>
      <c r="C411" s="49" t="str">
        <f t="shared" si="26"/>
        <v>20170615</v>
      </c>
      <c r="D411" s="49" t="str">
        <f t="shared" si="27"/>
        <v>0051910961</v>
      </c>
      <c r="E411" t="s">
        <v>105</v>
      </c>
      <c r="F411" s="23" t="s">
        <v>7974</v>
      </c>
      <c r="G411">
        <v>194</v>
      </c>
      <c r="H411" s="23" t="str">
        <f t="shared" si="25"/>
        <v>6223692081358089194</v>
      </c>
      <c r="I411" s="48" t="e">
        <f>VLOOKUP(H411,网银退汇!C:D,2,FALSE)</f>
        <v>#N/A</v>
      </c>
      <c r="J411" s="48" t="e">
        <f t="shared" si="24"/>
        <v>#N/A</v>
      </c>
      <c r="K411" s="83" t="e">
        <f>VLOOKUP(H411,网银退汇!C:H,6,FALSE)</f>
        <v>#N/A</v>
      </c>
    </row>
    <row r="412" spans="1:11" hidden="1">
      <c r="A412" t="s">
        <v>7975</v>
      </c>
      <c r="B412" s="23" t="s">
        <v>8586</v>
      </c>
      <c r="C412" s="49" t="str">
        <f t="shared" si="26"/>
        <v>20170615</v>
      </c>
      <c r="D412" s="49" t="str">
        <f t="shared" si="27"/>
        <v>0051911940</v>
      </c>
      <c r="E412" t="s">
        <v>105</v>
      </c>
      <c r="F412" s="23" t="s">
        <v>7977</v>
      </c>
      <c r="G412">
        <v>236</v>
      </c>
      <c r="H412" s="23" t="str">
        <f t="shared" si="25"/>
        <v>6223690877195137236</v>
      </c>
      <c r="I412" s="48" t="e">
        <f>VLOOKUP(H412,网银退汇!C:D,2,FALSE)</f>
        <v>#N/A</v>
      </c>
      <c r="J412" s="48" t="e">
        <f t="shared" si="24"/>
        <v>#N/A</v>
      </c>
      <c r="K412" s="83" t="e">
        <f>VLOOKUP(H412,网银退汇!C:H,6,FALSE)</f>
        <v>#N/A</v>
      </c>
    </row>
    <row r="413" spans="1:11" hidden="1">
      <c r="A413" t="s">
        <v>7978</v>
      </c>
      <c r="B413" s="23" t="s">
        <v>8587</v>
      </c>
      <c r="C413" s="49" t="str">
        <f t="shared" si="26"/>
        <v>20170615</v>
      </c>
      <c r="D413" s="49" t="str">
        <f t="shared" si="27"/>
        <v>0051914178</v>
      </c>
      <c r="E413" t="s">
        <v>105</v>
      </c>
      <c r="F413" s="23" t="s">
        <v>7980</v>
      </c>
      <c r="G413">
        <v>67</v>
      </c>
      <c r="H413" s="23" t="str">
        <f t="shared" si="25"/>
        <v>622848334859683477067</v>
      </c>
      <c r="I413" s="48" t="e">
        <f>VLOOKUP(H413,网银退汇!C:D,2,FALSE)</f>
        <v>#N/A</v>
      </c>
      <c r="J413" s="48" t="e">
        <f t="shared" si="24"/>
        <v>#N/A</v>
      </c>
      <c r="K413" s="83" t="e">
        <f>VLOOKUP(H413,网银退汇!C:H,6,FALSE)</f>
        <v>#N/A</v>
      </c>
    </row>
    <row r="414" spans="1:11" hidden="1">
      <c r="A414" t="s">
        <v>7981</v>
      </c>
      <c r="B414" s="23" t="s">
        <v>8588</v>
      </c>
      <c r="C414" s="49" t="str">
        <f t="shared" si="26"/>
        <v>20170615</v>
      </c>
      <c r="D414" s="49" t="str">
        <f t="shared" si="27"/>
        <v>0051915118</v>
      </c>
      <c r="E414" t="s">
        <v>105</v>
      </c>
      <c r="F414" s="23" t="s">
        <v>7983</v>
      </c>
      <c r="G414">
        <v>21</v>
      </c>
      <c r="H414" s="23" t="str">
        <f t="shared" si="25"/>
        <v>623190000002581832521</v>
      </c>
      <c r="I414" s="48" t="e">
        <f>VLOOKUP(H414,网银退汇!C:D,2,FALSE)</f>
        <v>#N/A</v>
      </c>
      <c r="J414" s="48" t="e">
        <f t="shared" si="24"/>
        <v>#N/A</v>
      </c>
      <c r="K414" s="83" t="e">
        <f>VLOOKUP(H414,网银退汇!C:H,6,FALSE)</f>
        <v>#N/A</v>
      </c>
    </row>
    <row r="415" spans="1:11" hidden="1">
      <c r="A415" t="s">
        <v>7984</v>
      </c>
      <c r="B415" s="23" t="s">
        <v>8589</v>
      </c>
      <c r="C415" s="49" t="str">
        <f t="shared" si="26"/>
        <v>20170615</v>
      </c>
      <c r="D415" s="49" t="str">
        <f t="shared" si="27"/>
        <v>0051915518</v>
      </c>
      <c r="E415" t="s">
        <v>105</v>
      </c>
      <c r="F415" s="23" t="s">
        <v>7986</v>
      </c>
      <c r="G415">
        <v>170</v>
      </c>
      <c r="H415" s="23" t="str">
        <f t="shared" si="25"/>
        <v>6231900000072152073170</v>
      </c>
      <c r="I415" s="48" t="e">
        <f>VLOOKUP(H415,网银退汇!C:D,2,FALSE)</f>
        <v>#N/A</v>
      </c>
      <c r="J415" s="48" t="e">
        <f t="shared" si="24"/>
        <v>#N/A</v>
      </c>
      <c r="K415" s="83" t="e">
        <f>VLOOKUP(H415,网银退汇!C:H,6,FALSE)</f>
        <v>#N/A</v>
      </c>
    </row>
    <row r="416" spans="1:11" hidden="1">
      <c r="A416" t="s">
        <v>7987</v>
      </c>
      <c r="B416" s="23" t="s">
        <v>8590</v>
      </c>
      <c r="C416" s="49" t="str">
        <f t="shared" si="26"/>
        <v>20170615</v>
      </c>
      <c r="D416" s="49" t="str">
        <f t="shared" si="27"/>
        <v>0051916186</v>
      </c>
      <c r="E416" t="s">
        <v>105</v>
      </c>
      <c r="F416" s="23" t="s">
        <v>7989</v>
      </c>
      <c r="G416">
        <v>1428</v>
      </c>
      <c r="H416" s="23" t="str">
        <f t="shared" si="25"/>
        <v>62284841502420970111428</v>
      </c>
      <c r="I416" s="48" t="e">
        <f>VLOOKUP(H416,网银退汇!C:D,2,FALSE)</f>
        <v>#N/A</v>
      </c>
      <c r="J416" s="48" t="e">
        <f t="shared" si="24"/>
        <v>#N/A</v>
      </c>
      <c r="K416" s="83" t="e">
        <f>VLOOKUP(H416,网银退汇!C:H,6,FALSE)</f>
        <v>#N/A</v>
      </c>
    </row>
    <row r="417" spans="1:11" hidden="1">
      <c r="A417" t="s">
        <v>7990</v>
      </c>
      <c r="B417" s="23" t="s">
        <v>8591</v>
      </c>
      <c r="C417" s="49" t="str">
        <f t="shared" si="26"/>
        <v>20170615</v>
      </c>
      <c r="D417" s="49" t="str">
        <f t="shared" si="27"/>
        <v>0051918434</v>
      </c>
      <c r="E417" t="s">
        <v>105</v>
      </c>
      <c r="F417" s="23" t="s">
        <v>4938</v>
      </c>
      <c r="G417">
        <v>57</v>
      </c>
      <c r="H417" s="23" t="str">
        <f t="shared" si="25"/>
        <v>622848086122141401957</v>
      </c>
      <c r="I417" s="48" t="e">
        <f>VLOOKUP(H417,网银退汇!C:D,2,FALSE)</f>
        <v>#N/A</v>
      </c>
      <c r="J417" s="48" t="e">
        <f t="shared" si="24"/>
        <v>#N/A</v>
      </c>
      <c r="K417" s="83" t="e">
        <f>VLOOKUP(H417,网银退汇!C:H,6,FALSE)</f>
        <v>#N/A</v>
      </c>
    </row>
    <row r="418" spans="1:11" hidden="1">
      <c r="A418" t="s">
        <v>7992</v>
      </c>
      <c r="B418" s="23" t="s">
        <v>8592</v>
      </c>
      <c r="C418" s="49" t="str">
        <f t="shared" si="26"/>
        <v>20170615</v>
      </c>
      <c r="D418" s="49" t="str">
        <f t="shared" si="27"/>
        <v>0051920349</v>
      </c>
      <c r="E418" t="s">
        <v>105</v>
      </c>
      <c r="F418" s="23" t="s">
        <v>7994</v>
      </c>
      <c r="G418">
        <v>90</v>
      </c>
      <c r="H418" s="23" t="str">
        <f t="shared" si="25"/>
        <v>621700390000375640290</v>
      </c>
      <c r="I418" s="48" t="e">
        <f>VLOOKUP(H418,网银退汇!C:D,2,FALSE)</f>
        <v>#N/A</v>
      </c>
      <c r="J418" s="48" t="e">
        <f t="shared" si="24"/>
        <v>#N/A</v>
      </c>
      <c r="K418" s="83" t="e">
        <f>VLOOKUP(H418,网银退汇!C:H,6,FALSE)</f>
        <v>#N/A</v>
      </c>
    </row>
    <row r="419" spans="1:11">
      <c r="A419" t="s">
        <v>7996</v>
      </c>
      <c r="B419" s="23" t="s">
        <v>8593</v>
      </c>
      <c r="C419" s="49" t="str">
        <f t="shared" si="26"/>
        <v>20170615</v>
      </c>
      <c r="D419" s="49" t="str">
        <f t="shared" si="27"/>
        <v>0051921016</v>
      </c>
      <c r="E419" t="s">
        <v>105</v>
      </c>
      <c r="F419" s="23" t="s">
        <v>7998</v>
      </c>
      <c r="G419">
        <v>600</v>
      </c>
      <c r="H419" s="23" t="str">
        <f t="shared" si="25"/>
        <v>62230828001814595600</v>
      </c>
      <c r="I419" s="48">
        <f>VLOOKUP(H419,网银退汇!C:D,2,FALSE)</f>
        <v>600</v>
      </c>
      <c r="J419" s="48">
        <f t="shared" si="24"/>
        <v>1</v>
      </c>
      <c r="K419" s="83">
        <f>VLOOKUP(H419,网银退汇!C:H,6,FALSE)</f>
        <v>42901.686724537038</v>
      </c>
    </row>
    <row r="420" spans="1:11" hidden="1">
      <c r="A420" t="s">
        <v>7999</v>
      </c>
      <c r="B420" s="23" t="s">
        <v>8594</v>
      </c>
      <c r="C420" s="49" t="str">
        <f t="shared" si="26"/>
        <v>20170615</v>
      </c>
      <c r="D420" s="49" t="str">
        <f t="shared" si="27"/>
        <v>0051922548</v>
      </c>
      <c r="E420" t="s">
        <v>105</v>
      </c>
      <c r="F420" s="23" t="s">
        <v>8001</v>
      </c>
      <c r="G420">
        <v>301</v>
      </c>
      <c r="H420" s="23" t="str">
        <f t="shared" si="25"/>
        <v>6212262504001995884301</v>
      </c>
      <c r="I420" s="48" t="e">
        <f>VLOOKUP(H420,网银退汇!C:D,2,FALSE)</f>
        <v>#N/A</v>
      </c>
      <c r="J420" s="48" t="e">
        <f t="shared" si="24"/>
        <v>#N/A</v>
      </c>
      <c r="K420" s="83" t="e">
        <f>VLOOKUP(H420,网银退汇!C:H,6,FALSE)</f>
        <v>#N/A</v>
      </c>
    </row>
    <row r="421" spans="1:11" hidden="1">
      <c r="A421" t="s">
        <v>8002</v>
      </c>
      <c r="B421" s="23" t="s">
        <v>8595</v>
      </c>
      <c r="C421" s="49" t="str">
        <f t="shared" si="26"/>
        <v>20170615</v>
      </c>
      <c r="D421" s="49" t="str">
        <f t="shared" si="27"/>
        <v>0051923311</v>
      </c>
      <c r="E421" t="s">
        <v>105</v>
      </c>
      <c r="F421" s="23" t="s">
        <v>8004</v>
      </c>
      <c r="G421">
        <v>600</v>
      </c>
      <c r="H421" s="23" t="str">
        <f t="shared" si="25"/>
        <v>6217003860012964084600</v>
      </c>
      <c r="I421" s="48" t="e">
        <f>VLOOKUP(H421,网银退汇!C:D,2,FALSE)</f>
        <v>#N/A</v>
      </c>
      <c r="J421" s="48" t="e">
        <f t="shared" si="24"/>
        <v>#N/A</v>
      </c>
      <c r="K421" s="83" t="e">
        <f>VLOOKUP(H421,网银退汇!C:H,6,FALSE)</f>
        <v>#N/A</v>
      </c>
    </row>
    <row r="422" spans="1:11" hidden="1">
      <c r="A422" t="s">
        <v>8005</v>
      </c>
      <c r="B422" s="23" t="s">
        <v>8596</v>
      </c>
      <c r="C422" s="49" t="str">
        <f t="shared" si="26"/>
        <v>20170615</v>
      </c>
      <c r="D422" s="49" t="str">
        <f t="shared" si="27"/>
        <v>0051923579</v>
      </c>
      <c r="E422" t="s">
        <v>105</v>
      </c>
      <c r="F422" s="23" t="s">
        <v>8007</v>
      </c>
      <c r="G422">
        <v>990</v>
      </c>
      <c r="H422" s="23" t="str">
        <f t="shared" si="25"/>
        <v>6228480860698023618990</v>
      </c>
      <c r="I422" s="48" t="e">
        <f>VLOOKUP(H422,网银退汇!C:D,2,FALSE)</f>
        <v>#N/A</v>
      </c>
      <c r="J422" s="48" t="e">
        <f t="shared" si="24"/>
        <v>#N/A</v>
      </c>
      <c r="K422" s="83" t="e">
        <f>VLOOKUP(H422,网银退汇!C:H,6,FALSE)</f>
        <v>#N/A</v>
      </c>
    </row>
    <row r="423" spans="1:11">
      <c r="A423" t="s">
        <v>8009</v>
      </c>
      <c r="B423" s="23" t="s">
        <v>8597</v>
      </c>
      <c r="C423" s="49" t="str">
        <f t="shared" si="26"/>
        <v>20170615</v>
      </c>
      <c r="D423" s="49" t="str">
        <f t="shared" si="27"/>
        <v>0051923781</v>
      </c>
      <c r="E423" t="s">
        <v>105</v>
      </c>
      <c r="F423" s="23" t="s">
        <v>109</v>
      </c>
      <c r="G423">
        <v>405</v>
      </c>
      <c r="H423" s="23" t="str">
        <f t="shared" si="25"/>
        <v>4984511298331040405</v>
      </c>
      <c r="I423" s="48">
        <f>VLOOKUP(H423,网银退汇!C:D,2,FALSE)</f>
        <v>405</v>
      </c>
      <c r="J423" s="48">
        <f t="shared" si="24"/>
        <v>1</v>
      </c>
      <c r="K423" s="83">
        <f>VLOOKUP(H423,网银退汇!C:H,6,FALSE)</f>
        <v>42902.696215277778</v>
      </c>
    </row>
    <row r="424" spans="1:11" hidden="1">
      <c r="A424" t="s">
        <v>8011</v>
      </c>
      <c r="B424" s="23" t="s">
        <v>8598</v>
      </c>
      <c r="C424" s="49" t="str">
        <f t="shared" si="26"/>
        <v>20170615</v>
      </c>
      <c r="D424" s="49" t="str">
        <f t="shared" si="27"/>
        <v>0051923801</v>
      </c>
      <c r="E424" t="s">
        <v>105</v>
      </c>
      <c r="F424" s="23" t="s">
        <v>8013</v>
      </c>
      <c r="G424">
        <v>92</v>
      </c>
      <c r="H424" s="23" t="str">
        <f t="shared" si="25"/>
        <v>623190002563076168592</v>
      </c>
      <c r="I424" s="48" t="e">
        <f>VLOOKUP(H424,网银退汇!C:D,2,FALSE)</f>
        <v>#N/A</v>
      </c>
      <c r="J424" s="48" t="e">
        <f t="shared" si="24"/>
        <v>#N/A</v>
      </c>
      <c r="K424" s="83" t="e">
        <f>VLOOKUP(H424,网银退汇!C:H,6,FALSE)</f>
        <v>#N/A</v>
      </c>
    </row>
    <row r="425" spans="1:11">
      <c r="A425" t="s">
        <v>8015</v>
      </c>
      <c r="B425" s="23" t="s">
        <v>8599</v>
      </c>
      <c r="C425" s="49" t="str">
        <f t="shared" si="26"/>
        <v>20170615</v>
      </c>
      <c r="D425" s="49" t="str">
        <f t="shared" si="27"/>
        <v>0051924332</v>
      </c>
      <c r="E425" t="s">
        <v>105</v>
      </c>
      <c r="F425" s="23" t="s">
        <v>4938</v>
      </c>
      <c r="G425">
        <v>115</v>
      </c>
      <c r="H425" s="23" t="str">
        <f t="shared" si="25"/>
        <v>6228480861221414019115</v>
      </c>
      <c r="I425" s="48">
        <f>VLOOKUP(H425,网银退汇!C:D,2,FALSE)</f>
        <v>115</v>
      </c>
      <c r="J425" s="48">
        <f t="shared" si="24"/>
        <v>1</v>
      </c>
      <c r="K425" s="83">
        <f>VLOOKUP(H425,网银退汇!C:H,6,FALSE)</f>
        <v>42901.686932870369</v>
      </c>
    </row>
    <row r="426" spans="1:11" hidden="1">
      <c r="A426" t="s">
        <v>8017</v>
      </c>
      <c r="B426" s="23" t="s">
        <v>8600</v>
      </c>
      <c r="C426" s="49" t="str">
        <f t="shared" si="26"/>
        <v>20170615</v>
      </c>
      <c r="D426" s="49" t="str">
        <f t="shared" si="27"/>
        <v>0051942934</v>
      </c>
      <c r="E426" t="s">
        <v>105</v>
      </c>
      <c r="F426" s="23" t="s">
        <v>8019</v>
      </c>
      <c r="G426">
        <v>96</v>
      </c>
      <c r="H426" s="23" t="str">
        <f t="shared" si="25"/>
        <v>621700389000400238796</v>
      </c>
      <c r="I426" s="48" t="e">
        <f>VLOOKUP(H426,网银退汇!C:D,2,FALSE)</f>
        <v>#N/A</v>
      </c>
      <c r="J426" s="48" t="e">
        <f t="shared" si="24"/>
        <v>#N/A</v>
      </c>
      <c r="K426" s="83" t="e">
        <f>VLOOKUP(H426,网银退汇!C:H,6,FALSE)</f>
        <v>#N/A</v>
      </c>
    </row>
    <row r="427" spans="1:11">
      <c r="A427" t="s">
        <v>8021</v>
      </c>
      <c r="B427" s="23" t="s">
        <v>8601</v>
      </c>
      <c r="C427" s="49" t="str">
        <f t="shared" si="26"/>
        <v>20170615</v>
      </c>
      <c r="D427" s="49" t="str">
        <f t="shared" si="27"/>
        <v>0051956069</v>
      </c>
      <c r="E427" t="s">
        <v>105</v>
      </c>
      <c r="F427" s="23" t="s">
        <v>8023</v>
      </c>
      <c r="G427">
        <v>249</v>
      </c>
      <c r="H427" s="23" t="str">
        <f t="shared" si="25"/>
        <v>6282680042206164249</v>
      </c>
      <c r="I427" s="48">
        <f>VLOOKUP(H427,网银退汇!C:D,2,FALSE)</f>
        <v>249</v>
      </c>
      <c r="J427" s="48">
        <f t="shared" si="24"/>
        <v>1</v>
      </c>
      <c r="K427" s="83">
        <f>VLOOKUP(H427,网银退汇!C:H,6,FALSE)</f>
        <v>42901.687164351853</v>
      </c>
    </row>
    <row r="428" spans="1:11" hidden="1">
      <c r="A428" t="s">
        <v>8024</v>
      </c>
      <c r="B428" s="23" t="s">
        <v>8602</v>
      </c>
      <c r="C428" s="49" t="str">
        <f t="shared" si="26"/>
        <v>20170615</v>
      </c>
      <c r="D428" s="49" t="str">
        <f t="shared" si="27"/>
        <v>0051961496</v>
      </c>
      <c r="E428" t="s">
        <v>105</v>
      </c>
      <c r="F428" s="23" t="s">
        <v>8026</v>
      </c>
      <c r="G428">
        <v>50</v>
      </c>
      <c r="H428" s="23" t="str">
        <f t="shared" si="25"/>
        <v>621700359000140058050</v>
      </c>
      <c r="I428" s="48" t="e">
        <f>VLOOKUP(H428,网银退汇!C:D,2,FALSE)</f>
        <v>#N/A</v>
      </c>
      <c r="J428" s="48" t="e">
        <f t="shared" si="24"/>
        <v>#N/A</v>
      </c>
      <c r="K428" s="83" t="e">
        <f>VLOOKUP(H428,网银退汇!C:H,6,FALSE)</f>
        <v>#N/A</v>
      </c>
    </row>
    <row r="429" spans="1:11" hidden="1">
      <c r="A429" t="s">
        <v>8027</v>
      </c>
      <c r="B429" s="23" t="s">
        <v>8603</v>
      </c>
      <c r="C429" s="49" t="str">
        <f t="shared" si="26"/>
        <v>20170615</v>
      </c>
      <c r="D429" s="49" t="str">
        <f t="shared" si="27"/>
        <v>0051962707</v>
      </c>
      <c r="E429" t="s">
        <v>105</v>
      </c>
      <c r="F429" s="23" t="s">
        <v>8029</v>
      </c>
      <c r="G429">
        <v>1500</v>
      </c>
      <c r="H429" s="23" t="str">
        <f t="shared" si="25"/>
        <v>62281000606069451500</v>
      </c>
      <c r="I429" s="48" t="e">
        <f>VLOOKUP(H429,网银退汇!C:D,2,FALSE)</f>
        <v>#N/A</v>
      </c>
      <c r="J429" s="48" t="e">
        <f t="shared" si="24"/>
        <v>#N/A</v>
      </c>
      <c r="K429" s="83" t="e">
        <f>VLOOKUP(H429,网银退汇!C:H,6,FALSE)</f>
        <v>#N/A</v>
      </c>
    </row>
    <row r="430" spans="1:11" hidden="1">
      <c r="A430" t="s">
        <v>8030</v>
      </c>
      <c r="B430" s="23" t="s">
        <v>8604</v>
      </c>
      <c r="C430" s="49" t="str">
        <f t="shared" si="26"/>
        <v>20170615</v>
      </c>
      <c r="D430" s="49" t="str">
        <f t="shared" si="27"/>
        <v>0051968529</v>
      </c>
      <c r="E430" t="s">
        <v>105</v>
      </c>
      <c r="F430" s="23" t="s">
        <v>8032</v>
      </c>
      <c r="G430">
        <v>829</v>
      </c>
      <c r="H430" s="23" t="str">
        <f t="shared" si="25"/>
        <v>6222082502008026429829</v>
      </c>
      <c r="I430" s="48" t="e">
        <f>VLOOKUP(H430,网银退汇!C:D,2,FALSE)</f>
        <v>#N/A</v>
      </c>
      <c r="J430" s="48" t="e">
        <f t="shared" si="24"/>
        <v>#N/A</v>
      </c>
      <c r="K430" s="83" t="e">
        <f>VLOOKUP(H430,网银退汇!C:H,6,FALSE)</f>
        <v>#N/A</v>
      </c>
    </row>
    <row r="431" spans="1:11" hidden="1">
      <c r="A431" t="s">
        <v>8033</v>
      </c>
      <c r="B431" s="23" t="s">
        <v>8605</v>
      </c>
      <c r="C431" s="49" t="str">
        <f t="shared" si="26"/>
        <v>20170615</v>
      </c>
      <c r="D431" s="49" t="str">
        <f t="shared" si="27"/>
        <v>0051968564</v>
      </c>
      <c r="E431" t="s">
        <v>105</v>
      </c>
      <c r="F431" s="23" t="s">
        <v>8035</v>
      </c>
      <c r="G431">
        <v>62</v>
      </c>
      <c r="H431" s="23" t="str">
        <f t="shared" si="25"/>
        <v>623190000006500565062</v>
      </c>
      <c r="I431" s="48" t="e">
        <f>VLOOKUP(H431,网银退汇!C:D,2,FALSE)</f>
        <v>#N/A</v>
      </c>
      <c r="J431" s="48" t="e">
        <f t="shared" si="24"/>
        <v>#N/A</v>
      </c>
      <c r="K431" s="83" t="e">
        <f>VLOOKUP(H431,网银退汇!C:H,6,FALSE)</f>
        <v>#N/A</v>
      </c>
    </row>
    <row r="432" spans="1:11" hidden="1">
      <c r="A432" t="s">
        <v>8036</v>
      </c>
      <c r="B432" s="23" t="s">
        <v>8606</v>
      </c>
      <c r="C432" s="49" t="str">
        <f t="shared" si="26"/>
        <v>20170615</v>
      </c>
      <c r="D432" s="49" t="str">
        <f t="shared" si="27"/>
        <v>0051968745</v>
      </c>
      <c r="E432" t="s">
        <v>105</v>
      </c>
      <c r="F432" s="23" t="s">
        <v>8038</v>
      </c>
      <c r="G432">
        <v>350</v>
      </c>
      <c r="H432" s="23" t="str">
        <f t="shared" si="25"/>
        <v>6228480868597254374350</v>
      </c>
      <c r="I432" s="48" t="e">
        <f>VLOOKUP(H432,网银退汇!C:D,2,FALSE)</f>
        <v>#N/A</v>
      </c>
      <c r="J432" s="48" t="e">
        <f t="shared" si="24"/>
        <v>#N/A</v>
      </c>
      <c r="K432" s="83" t="e">
        <f>VLOOKUP(H432,网银退汇!C:H,6,FALSE)</f>
        <v>#N/A</v>
      </c>
    </row>
    <row r="433" spans="1:11" hidden="1">
      <c r="A433" t="s">
        <v>8039</v>
      </c>
      <c r="B433" s="23" t="s">
        <v>8607</v>
      </c>
      <c r="C433" s="49" t="str">
        <f t="shared" si="26"/>
        <v>20170615</v>
      </c>
      <c r="D433" s="49" t="str">
        <f t="shared" si="27"/>
        <v>0051969544</v>
      </c>
      <c r="E433" t="s">
        <v>105</v>
      </c>
      <c r="F433" s="23" t="s">
        <v>8041</v>
      </c>
      <c r="G433">
        <v>290</v>
      </c>
      <c r="H433" s="23" t="str">
        <f t="shared" si="25"/>
        <v>6228480866161593664290</v>
      </c>
      <c r="I433" s="48" t="e">
        <f>VLOOKUP(H433,网银退汇!C:D,2,FALSE)</f>
        <v>#N/A</v>
      </c>
      <c r="J433" s="48" t="e">
        <f t="shared" si="24"/>
        <v>#N/A</v>
      </c>
      <c r="K433" s="83" t="e">
        <f>VLOOKUP(H433,网银退汇!C:H,6,FALSE)</f>
        <v>#N/A</v>
      </c>
    </row>
    <row r="434" spans="1:11" hidden="1">
      <c r="A434" t="s">
        <v>8042</v>
      </c>
      <c r="B434" s="23" t="s">
        <v>8608</v>
      </c>
      <c r="C434" s="49" t="str">
        <f t="shared" si="26"/>
        <v>20170615</v>
      </c>
      <c r="D434" s="49" t="str">
        <f t="shared" si="27"/>
        <v>0051971678</v>
      </c>
      <c r="E434" t="s">
        <v>105</v>
      </c>
      <c r="F434" s="23" t="s">
        <v>8044</v>
      </c>
      <c r="G434">
        <v>3000</v>
      </c>
      <c r="H434" s="23" t="str">
        <f t="shared" si="25"/>
        <v>62122625160014245583000</v>
      </c>
      <c r="I434" s="48" t="e">
        <f>VLOOKUP(H434,网银退汇!C:D,2,FALSE)</f>
        <v>#N/A</v>
      </c>
      <c r="J434" s="48" t="e">
        <f t="shared" si="24"/>
        <v>#N/A</v>
      </c>
      <c r="K434" s="83" t="e">
        <f>VLOOKUP(H434,网银退汇!C:H,6,FALSE)</f>
        <v>#N/A</v>
      </c>
    </row>
    <row r="435" spans="1:11" hidden="1">
      <c r="A435" t="s">
        <v>8045</v>
      </c>
      <c r="B435" s="23" t="s">
        <v>8609</v>
      </c>
      <c r="C435" s="49" t="str">
        <f t="shared" si="26"/>
        <v>20170615</v>
      </c>
      <c r="D435" s="49" t="str">
        <f t="shared" si="27"/>
        <v>0051972488</v>
      </c>
      <c r="E435" t="s">
        <v>105</v>
      </c>
      <c r="F435" s="23" t="s">
        <v>8047</v>
      </c>
      <c r="G435">
        <v>862</v>
      </c>
      <c r="H435" s="23" t="str">
        <f t="shared" si="25"/>
        <v>6222530591052456862</v>
      </c>
      <c r="I435" s="48" t="e">
        <f>VLOOKUP(H435,网银退汇!C:D,2,FALSE)</f>
        <v>#N/A</v>
      </c>
      <c r="J435" s="48" t="e">
        <f t="shared" si="24"/>
        <v>#N/A</v>
      </c>
      <c r="K435" s="83" t="e">
        <f>VLOOKUP(H435,网银退汇!C:H,6,FALSE)</f>
        <v>#N/A</v>
      </c>
    </row>
    <row r="436" spans="1:11" hidden="1">
      <c r="A436" t="s">
        <v>8048</v>
      </c>
      <c r="B436" s="23" t="s">
        <v>8610</v>
      </c>
      <c r="C436" s="49" t="str">
        <f t="shared" si="26"/>
        <v>20170615</v>
      </c>
      <c r="D436" s="49" t="str">
        <f t="shared" si="27"/>
        <v>0051972888</v>
      </c>
      <c r="E436" t="s">
        <v>105</v>
      </c>
      <c r="F436" s="23" t="s">
        <v>8050</v>
      </c>
      <c r="G436">
        <v>901</v>
      </c>
      <c r="H436" s="23" t="str">
        <f t="shared" si="25"/>
        <v>6217003910002887140901</v>
      </c>
      <c r="I436" s="48" t="e">
        <f>VLOOKUP(H436,网银退汇!C:D,2,FALSE)</f>
        <v>#N/A</v>
      </c>
      <c r="J436" s="48" t="e">
        <f t="shared" si="24"/>
        <v>#N/A</v>
      </c>
      <c r="K436" s="83" t="e">
        <f>VLOOKUP(H436,网银退汇!C:H,6,FALSE)</f>
        <v>#N/A</v>
      </c>
    </row>
    <row r="437" spans="1:11">
      <c r="A437" t="s">
        <v>8052</v>
      </c>
      <c r="B437" s="23" t="s">
        <v>8611</v>
      </c>
      <c r="C437" s="49" t="str">
        <f t="shared" si="26"/>
        <v>20170615</v>
      </c>
      <c r="D437" s="49" t="str">
        <f t="shared" si="27"/>
        <v>0051974828</v>
      </c>
      <c r="E437" t="s">
        <v>105</v>
      </c>
      <c r="F437" s="23" t="s">
        <v>110</v>
      </c>
      <c r="G437">
        <v>9990</v>
      </c>
      <c r="H437" s="23" t="str">
        <f t="shared" si="25"/>
        <v>62319000000735539319990</v>
      </c>
      <c r="I437" s="48">
        <f>VLOOKUP(H437,网银退汇!C:D,2,FALSE)</f>
        <v>9990</v>
      </c>
      <c r="J437" s="48">
        <f t="shared" si="24"/>
        <v>1</v>
      </c>
      <c r="K437" s="83">
        <f>VLOOKUP(H437,网银退汇!C:H,6,FALSE)</f>
        <v>42902.696446759262</v>
      </c>
    </row>
    <row r="438" spans="1:11" hidden="1">
      <c r="A438" t="s">
        <v>8054</v>
      </c>
      <c r="B438" s="23" t="s">
        <v>8612</v>
      </c>
      <c r="C438" s="49" t="str">
        <f t="shared" si="26"/>
        <v>20170615</v>
      </c>
      <c r="D438" s="49" t="str">
        <f t="shared" si="27"/>
        <v>0051975121</v>
      </c>
      <c r="E438" t="s">
        <v>105</v>
      </c>
      <c r="F438" s="23" t="s">
        <v>8056</v>
      </c>
      <c r="G438">
        <v>3000</v>
      </c>
      <c r="H438" s="23" t="str">
        <f t="shared" si="25"/>
        <v>62170038600314748913000</v>
      </c>
      <c r="I438" s="48" t="e">
        <f>VLOOKUP(H438,网银退汇!C:D,2,FALSE)</f>
        <v>#N/A</v>
      </c>
      <c r="J438" s="48" t="e">
        <f t="shared" si="24"/>
        <v>#N/A</v>
      </c>
      <c r="K438" s="83" t="e">
        <f>VLOOKUP(H438,网银退汇!C:H,6,FALSE)</f>
        <v>#N/A</v>
      </c>
    </row>
    <row r="439" spans="1:11" hidden="1">
      <c r="A439" t="s">
        <v>8057</v>
      </c>
      <c r="B439" s="23" t="s">
        <v>8613</v>
      </c>
      <c r="C439" s="49" t="str">
        <f t="shared" si="26"/>
        <v>20170615</v>
      </c>
      <c r="D439" s="49" t="str">
        <f t="shared" si="27"/>
        <v>0051975975</v>
      </c>
      <c r="E439" t="s">
        <v>105</v>
      </c>
      <c r="F439" s="23" t="s">
        <v>8059</v>
      </c>
      <c r="G439">
        <v>2893</v>
      </c>
      <c r="H439" s="23" t="str">
        <f t="shared" si="25"/>
        <v>62146001800037337192893</v>
      </c>
      <c r="I439" s="48" t="e">
        <f>VLOOKUP(H439,网银退汇!C:D,2,FALSE)</f>
        <v>#N/A</v>
      </c>
      <c r="J439" s="48" t="e">
        <f t="shared" ref="J439:J502" si="28">IF(I439&gt;0,1,"")</f>
        <v>#N/A</v>
      </c>
      <c r="K439" s="83" t="e">
        <f>VLOOKUP(H439,网银退汇!C:H,6,FALSE)</f>
        <v>#N/A</v>
      </c>
    </row>
    <row r="440" spans="1:11" hidden="1">
      <c r="A440" t="s">
        <v>8060</v>
      </c>
      <c r="B440" s="23" t="s">
        <v>8614</v>
      </c>
      <c r="C440" s="49" t="str">
        <f t="shared" si="26"/>
        <v>20170615</v>
      </c>
      <c r="D440" s="49" t="str">
        <f t="shared" si="27"/>
        <v>0051976796</v>
      </c>
      <c r="E440" t="s">
        <v>105</v>
      </c>
      <c r="F440" s="23" t="s">
        <v>8062</v>
      </c>
      <c r="G440">
        <v>42</v>
      </c>
      <c r="H440" s="23" t="str">
        <f t="shared" ref="H440:H503" si="29">F440&amp;G440</f>
        <v>622848086622239856642</v>
      </c>
      <c r="I440" s="48" t="e">
        <f>VLOOKUP(H440,网银退汇!C:D,2,FALSE)</f>
        <v>#N/A</v>
      </c>
      <c r="J440" s="48" t="e">
        <f t="shared" si="28"/>
        <v>#N/A</v>
      </c>
      <c r="K440" s="83" t="e">
        <f>VLOOKUP(H440,网银退汇!C:H,6,FALSE)</f>
        <v>#N/A</v>
      </c>
    </row>
    <row r="441" spans="1:11" hidden="1">
      <c r="A441" t="s">
        <v>8063</v>
      </c>
      <c r="B441" s="23" t="s">
        <v>8615</v>
      </c>
      <c r="C441" s="49" t="str">
        <f t="shared" si="26"/>
        <v>20170615</v>
      </c>
      <c r="D441" s="49" t="str">
        <f t="shared" si="27"/>
        <v>0051977299</v>
      </c>
      <c r="E441" t="s">
        <v>105</v>
      </c>
      <c r="F441" s="23" t="s">
        <v>8065</v>
      </c>
      <c r="G441">
        <v>400</v>
      </c>
      <c r="H441" s="23" t="str">
        <f t="shared" si="29"/>
        <v>6236683860003581084400</v>
      </c>
      <c r="I441" s="48" t="e">
        <f>VLOOKUP(H441,网银退汇!C:D,2,FALSE)</f>
        <v>#N/A</v>
      </c>
      <c r="J441" s="48" t="e">
        <f t="shared" si="28"/>
        <v>#N/A</v>
      </c>
      <c r="K441" s="83" t="e">
        <f>VLOOKUP(H441,网银退汇!C:H,6,FALSE)</f>
        <v>#N/A</v>
      </c>
    </row>
    <row r="442" spans="1:11" hidden="1">
      <c r="A442" t="s">
        <v>8066</v>
      </c>
      <c r="B442" s="23" t="s">
        <v>8616</v>
      </c>
      <c r="C442" s="49" t="str">
        <f t="shared" si="26"/>
        <v>20170615</v>
      </c>
      <c r="D442" s="49" t="str">
        <f t="shared" si="27"/>
        <v>0051977669</v>
      </c>
      <c r="E442" t="s">
        <v>105</v>
      </c>
      <c r="F442" s="23" t="s">
        <v>8068</v>
      </c>
      <c r="G442">
        <v>782</v>
      </c>
      <c r="H442" s="23" t="str">
        <f t="shared" si="29"/>
        <v>6231900000056889047782</v>
      </c>
      <c r="I442" s="48" t="e">
        <f>VLOOKUP(H442,网银退汇!C:D,2,FALSE)</f>
        <v>#N/A</v>
      </c>
      <c r="J442" s="48" t="e">
        <f t="shared" si="28"/>
        <v>#N/A</v>
      </c>
      <c r="K442" s="83" t="e">
        <f>VLOOKUP(H442,网银退汇!C:H,6,FALSE)</f>
        <v>#N/A</v>
      </c>
    </row>
    <row r="443" spans="1:11" hidden="1">
      <c r="A443" t="s">
        <v>8069</v>
      </c>
      <c r="B443" s="23" t="s">
        <v>8617</v>
      </c>
      <c r="C443" s="49" t="str">
        <f t="shared" si="26"/>
        <v>20170615</v>
      </c>
      <c r="D443" s="49" t="str">
        <f t="shared" si="27"/>
        <v>0051977717</v>
      </c>
      <c r="E443" t="s">
        <v>105</v>
      </c>
      <c r="F443" s="23" t="s">
        <v>8071</v>
      </c>
      <c r="G443">
        <v>299</v>
      </c>
      <c r="H443" s="23" t="str">
        <f t="shared" si="29"/>
        <v>6228450866017984865299</v>
      </c>
      <c r="I443" s="48" t="e">
        <f>VLOOKUP(H443,网银退汇!C:D,2,FALSE)</f>
        <v>#N/A</v>
      </c>
      <c r="J443" s="48" t="e">
        <f t="shared" si="28"/>
        <v>#N/A</v>
      </c>
      <c r="K443" s="83" t="e">
        <f>VLOOKUP(H443,网银退汇!C:H,6,FALSE)</f>
        <v>#N/A</v>
      </c>
    </row>
    <row r="444" spans="1:11">
      <c r="A444" t="s">
        <v>8073</v>
      </c>
      <c r="B444" s="23" t="s">
        <v>8618</v>
      </c>
      <c r="C444" s="49" t="str">
        <f t="shared" si="26"/>
        <v>20170615</v>
      </c>
      <c r="D444" s="49" t="str">
        <f t="shared" si="27"/>
        <v>0051978398</v>
      </c>
      <c r="E444" t="s">
        <v>105</v>
      </c>
      <c r="F444" s="23" t="s">
        <v>111</v>
      </c>
      <c r="G444">
        <v>2700</v>
      </c>
      <c r="H444" s="23" t="str">
        <f t="shared" si="29"/>
        <v>62253300608906442700</v>
      </c>
      <c r="I444" s="48">
        <f>VLOOKUP(H444,网银退汇!C:D,2,FALSE)</f>
        <v>2700</v>
      </c>
      <c r="J444" s="48">
        <f t="shared" si="28"/>
        <v>1</v>
      </c>
      <c r="K444" s="83">
        <f>VLOOKUP(H444,网银退汇!C:H,6,FALSE)</f>
        <v>42905.655081018522</v>
      </c>
    </row>
    <row r="445" spans="1:11">
      <c r="A445" t="s">
        <v>8076</v>
      </c>
      <c r="B445" s="23" t="s">
        <v>8619</v>
      </c>
      <c r="C445" s="49" t="str">
        <f t="shared" si="26"/>
        <v>20170615</v>
      </c>
      <c r="D445" s="49" t="str">
        <f t="shared" si="27"/>
        <v>0051985647</v>
      </c>
      <c r="E445" t="s">
        <v>105</v>
      </c>
      <c r="F445" s="23" t="s">
        <v>112</v>
      </c>
      <c r="G445">
        <v>135</v>
      </c>
      <c r="H445" s="23" t="str">
        <f t="shared" si="29"/>
        <v>6231900000088785122135</v>
      </c>
      <c r="I445" s="48">
        <f>VLOOKUP(H445,网银退汇!C:D,2,FALSE)</f>
        <v>135</v>
      </c>
      <c r="J445" s="48">
        <f t="shared" si="28"/>
        <v>1</v>
      </c>
      <c r="K445" s="83">
        <f>VLOOKUP(H445,网银退汇!C:H,6,FALSE)</f>
        <v>42902.696736111109</v>
      </c>
    </row>
    <row r="446" spans="1:11" hidden="1">
      <c r="A446" t="s">
        <v>8078</v>
      </c>
      <c r="B446" s="23" t="s">
        <v>8620</v>
      </c>
      <c r="C446" s="49" t="str">
        <f t="shared" si="26"/>
        <v>20170615</v>
      </c>
      <c r="D446" s="49" t="str">
        <f t="shared" si="27"/>
        <v>0051994375</v>
      </c>
      <c r="E446" t="s">
        <v>105</v>
      </c>
      <c r="F446" s="23" t="s">
        <v>8080</v>
      </c>
      <c r="G446">
        <v>840</v>
      </c>
      <c r="H446" s="23" t="str">
        <f t="shared" si="29"/>
        <v>6231900000089198887840</v>
      </c>
      <c r="I446" s="48" t="e">
        <f>VLOOKUP(H446,网银退汇!C:D,2,FALSE)</f>
        <v>#N/A</v>
      </c>
      <c r="J446" s="48" t="e">
        <f t="shared" si="28"/>
        <v>#N/A</v>
      </c>
      <c r="K446" s="83" t="e">
        <f>VLOOKUP(H446,网银退汇!C:H,6,FALSE)</f>
        <v>#N/A</v>
      </c>
    </row>
    <row r="447" spans="1:11" hidden="1">
      <c r="A447" t="s">
        <v>8081</v>
      </c>
      <c r="B447" s="23" t="s">
        <v>8621</v>
      </c>
      <c r="C447" s="49" t="str">
        <f t="shared" si="26"/>
        <v>20170615</v>
      </c>
      <c r="D447" s="49" t="str">
        <f t="shared" si="27"/>
        <v>0052003307</v>
      </c>
      <c r="E447" t="s">
        <v>105</v>
      </c>
      <c r="F447" s="23" t="s">
        <v>8083</v>
      </c>
      <c r="G447">
        <v>12</v>
      </c>
      <c r="H447" s="23" t="str">
        <f t="shared" si="29"/>
        <v>622153232001415702312</v>
      </c>
      <c r="I447" s="48" t="e">
        <f>VLOOKUP(H447,网银退汇!C:D,2,FALSE)</f>
        <v>#N/A</v>
      </c>
      <c r="J447" s="48" t="e">
        <f t="shared" si="28"/>
        <v>#N/A</v>
      </c>
      <c r="K447" s="83" t="e">
        <f>VLOOKUP(H447,网银退汇!C:H,6,FALSE)</f>
        <v>#N/A</v>
      </c>
    </row>
    <row r="448" spans="1:11" hidden="1">
      <c r="A448" t="s">
        <v>8084</v>
      </c>
      <c r="B448" s="23" t="s">
        <v>8622</v>
      </c>
      <c r="C448" s="49" t="str">
        <f t="shared" si="26"/>
        <v>20170615</v>
      </c>
      <c r="D448" s="49" t="str">
        <f t="shared" si="27"/>
        <v>0052018746</v>
      </c>
      <c r="E448" t="s">
        <v>105</v>
      </c>
      <c r="F448" s="23" t="s">
        <v>8086</v>
      </c>
      <c r="G448">
        <v>250</v>
      </c>
      <c r="H448" s="23" t="str">
        <f t="shared" si="29"/>
        <v>6228483338306872970250</v>
      </c>
      <c r="I448" s="48" t="e">
        <f>VLOOKUP(H448,网银退汇!C:D,2,FALSE)</f>
        <v>#N/A</v>
      </c>
      <c r="J448" s="48" t="e">
        <f t="shared" si="28"/>
        <v>#N/A</v>
      </c>
      <c r="K448" s="83" t="e">
        <f>VLOOKUP(H448,网银退汇!C:H,6,FALSE)</f>
        <v>#N/A</v>
      </c>
    </row>
    <row r="449" spans="1:11" hidden="1">
      <c r="A449" t="s">
        <v>8087</v>
      </c>
      <c r="B449" s="23" t="s">
        <v>8623</v>
      </c>
      <c r="C449" s="49" t="str">
        <f t="shared" si="26"/>
        <v>20170615</v>
      </c>
      <c r="D449" s="49" t="str">
        <f t="shared" si="27"/>
        <v>0052023429</v>
      </c>
      <c r="E449" t="s">
        <v>105</v>
      </c>
      <c r="F449" s="23" t="s">
        <v>8089</v>
      </c>
      <c r="G449">
        <v>300</v>
      </c>
      <c r="H449" s="23" t="str">
        <f t="shared" si="29"/>
        <v>6228480868544638273300</v>
      </c>
      <c r="I449" s="48" t="e">
        <f>VLOOKUP(H449,网银退汇!C:D,2,FALSE)</f>
        <v>#N/A</v>
      </c>
      <c r="J449" s="48" t="e">
        <f t="shared" si="28"/>
        <v>#N/A</v>
      </c>
      <c r="K449" s="83" t="e">
        <f>VLOOKUP(H449,网银退汇!C:H,6,FALSE)</f>
        <v>#N/A</v>
      </c>
    </row>
    <row r="450" spans="1:11">
      <c r="A450" t="s">
        <v>8091</v>
      </c>
      <c r="B450" s="23" t="s">
        <v>8624</v>
      </c>
      <c r="C450" s="49" t="str">
        <f t="shared" si="26"/>
        <v>20170615</v>
      </c>
      <c r="D450" s="49" t="str">
        <f t="shared" si="27"/>
        <v>0052052648</v>
      </c>
      <c r="E450" t="s">
        <v>105</v>
      </c>
      <c r="F450" s="23" t="s">
        <v>113</v>
      </c>
      <c r="G450">
        <v>38</v>
      </c>
      <c r="H450" s="23" t="str">
        <f t="shared" si="29"/>
        <v>623190000010720487338</v>
      </c>
      <c r="I450" s="48">
        <f>VLOOKUP(H450,网银退汇!C:D,2,FALSE)</f>
        <v>38</v>
      </c>
      <c r="J450" s="48">
        <f t="shared" si="28"/>
        <v>1</v>
      </c>
      <c r="K450" s="83">
        <f>VLOOKUP(H450,网银退汇!C:H,6,FALSE)</f>
        <v>42902.69699074074</v>
      </c>
    </row>
    <row r="451" spans="1:11" hidden="1">
      <c r="A451" t="s">
        <v>8093</v>
      </c>
      <c r="B451" s="23" t="s">
        <v>8625</v>
      </c>
      <c r="C451" s="49" t="str">
        <f t="shared" ref="C451:C514" si="30">LEFT(B451,8)</f>
        <v>20170615</v>
      </c>
      <c r="D451" s="49" t="str">
        <f t="shared" ref="D451:D514" si="31">RIGHT(B451,10)</f>
        <v>0052070169</v>
      </c>
      <c r="E451" t="s">
        <v>105</v>
      </c>
      <c r="F451" s="23" t="s">
        <v>8095</v>
      </c>
      <c r="G451">
        <v>139</v>
      </c>
      <c r="H451" s="23" t="str">
        <f t="shared" si="29"/>
        <v>6217003860011812730139</v>
      </c>
      <c r="I451" s="48" t="e">
        <f>VLOOKUP(H451,网银退汇!C:D,2,FALSE)</f>
        <v>#N/A</v>
      </c>
      <c r="J451" s="48" t="e">
        <f t="shared" si="28"/>
        <v>#N/A</v>
      </c>
      <c r="K451" s="83" t="e">
        <f>VLOOKUP(H451,网银退汇!C:H,6,FALSE)</f>
        <v>#N/A</v>
      </c>
    </row>
    <row r="452" spans="1:11" hidden="1">
      <c r="A452" t="s">
        <v>8096</v>
      </c>
      <c r="B452" s="23" t="s">
        <v>8626</v>
      </c>
      <c r="C452" s="49" t="str">
        <f t="shared" si="30"/>
        <v>20170615</v>
      </c>
      <c r="D452" s="49" t="str">
        <f t="shared" si="31"/>
        <v>0052113475</v>
      </c>
      <c r="E452" t="s">
        <v>105</v>
      </c>
      <c r="F452" s="23" t="s">
        <v>8098</v>
      </c>
      <c r="G452">
        <v>439</v>
      </c>
      <c r="H452" s="23" t="str">
        <f t="shared" si="29"/>
        <v>6226621302224645439</v>
      </c>
      <c r="I452" s="48" t="e">
        <f>VLOOKUP(H452,网银退汇!C:D,2,FALSE)</f>
        <v>#N/A</v>
      </c>
      <c r="J452" s="48" t="e">
        <f t="shared" si="28"/>
        <v>#N/A</v>
      </c>
      <c r="K452" s="83" t="e">
        <f>VLOOKUP(H452,网银退汇!C:H,6,FALSE)</f>
        <v>#N/A</v>
      </c>
    </row>
    <row r="453" spans="1:11" hidden="1">
      <c r="A453" t="s">
        <v>8099</v>
      </c>
      <c r="B453" s="23" t="s">
        <v>8627</v>
      </c>
      <c r="C453" s="49" t="str">
        <f t="shared" si="30"/>
        <v>20170615</v>
      </c>
      <c r="D453" s="49" t="str">
        <f t="shared" si="31"/>
        <v>0052114215</v>
      </c>
      <c r="E453" t="s">
        <v>105</v>
      </c>
      <c r="F453" s="23" t="s">
        <v>8101</v>
      </c>
      <c r="G453">
        <v>400</v>
      </c>
      <c r="H453" s="23" t="str">
        <f t="shared" si="29"/>
        <v>6231900000142445499400</v>
      </c>
      <c r="I453" s="48" t="e">
        <f>VLOOKUP(H453,网银退汇!C:D,2,FALSE)</f>
        <v>#N/A</v>
      </c>
      <c r="J453" s="48" t="e">
        <f t="shared" si="28"/>
        <v>#N/A</v>
      </c>
      <c r="K453" s="83" t="e">
        <f>VLOOKUP(H453,网银退汇!C:H,6,FALSE)</f>
        <v>#N/A</v>
      </c>
    </row>
    <row r="454" spans="1:11" hidden="1">
      <c r="A454" t="s">
        <v>8102</v>
      </c>
      <c r="B454" s="23" t="s">
        <v>8628</v>
      </c>
      <c r="C454" s="49" t="str">
        <f t="shared" si="30"/>
        <v>20170615</v>
      </c>
      <c r="D454" s="49" t="str">
        <f t="shared" si="31"/>
        <v>0052114927</v>
      </c>
      <c r="E454" t="s">
        <v>105</v>
      </c>
      <c r="F454" s="23" t="s">
        <v>8104</v>
      </c>
      <c r="G454">
        <v>160</v>
      </c>
      <c r="H454" s="23" t="str">
        <f t="shared" si="29"/>
        <v>6228481198010447978160</v>
      </c>
      <c r="I454" s="48" t="e">
        <f>VLOOKUP(H454,网银退汇!C:D,2,FALSE)</f>
        <v>#N/A</v>
      </c>
      <c r="J454" s="48" t="e">
        <f t="shared" si="28"/>
        <v>#N/A</v>
      </c>
      <c r="K454" s="83" t="e">
        <f>VLOOKUP(H454,网银退汇!C:H,6,FALSE)</f>
        <v>#N/A</v>
      </c>
    </row>
    <row r="455" spans="1:11" hidden="1">
      <c r="A455" t="s">
        <v>8105</v>
      </c>
      <c r="B455" s="23" t="s">
        <v>8629</v>
      </c>
      <c r="C455" s="49" t="str">
        <f t="shared" si="30"/>
        <v>20170615</v>
      </c>
      <c r="D455" s="49" t="str">
        <f t="shared" si="31"/>
        <v>0052115863</v>
      </c>
      <c r="E455" t="s">
        <v>105</v>
      </c>
      <c r="F455" s="23" t="s">
        <v>8107</v>
      </c>
      <c r="G455">
        <v>382</v>
      </c>
      <c r="H455" s="23" t="str">
        <f t="shared" si="29"/>
        <v>3563918002529671382</v>
      </c>
      <c r="I455" s="48" t="e">
        <f>VLOOKUP(H455,网银退汇!C:D,2,FALSE)</f>
        <v>#N/A</v>
      </c>
      <c r="J455" s="48" t="e">
        <f t="shared" si="28"/>
        <v>#N/A</v>
      </c>
      <c r="K455" s="83" t="e">
        <f>VLOOKUP(H455,网银退汇!C:H,6,FALSE)</f>
        <v>#N/A</v>
      </c>
    </row>
    <row r="456" spans="1:11" hidden="1">
      <c r="A456" t="s">
        <v>891</v>
      </c>
      <c r="B456" s="23" t="s">
        <v>1389</v>
      </c>
      <c r="C456" s="49" t="str">
        <f t="shared" si="30"/>
        <v>20170616</v>
      </c>
      <c r="D456" s="49" t="str">
        <f t="shared" si="31"/>
        <v>0052131989</v>
      </c>
      <c r="E456" t="s">
        <v>105</v>
      </c>
      <c r="F456" s="23" t="s">
        <v>1390</v>
      </c>
      <c r="G456">
        <v>300</v>
      </c>
      <c r="H456" s="23" t="str">
        <f t="shared" si="29"/>
        <v>6217987300000030242300</v>
      </c>
      <c r="I456" s="48" t="e">
        <f>VLOOKUP(H456,网银退汇!C:D,2,FALSE)</f>
        <v>#N/A</v>
      </c>
      <c r="J456" s="48" t="e">
        <f t="shared" si="28"/>
        <v>#N/A</v>
      </c>
      <c r="K456" s="83" t="e">
        <f>VLOOKUP(H456,网银退汇!C:H,6,FALSE)</f>
        <v>#N/A</v>
      </c>
    </row>
    <row r="457" spans="1:11" hidden="1">
      <c r="A457" t="s">
        <v>893</v>
      </c>
      <c r="B457" s="23" t="s">
        <v>1391</v>
      </c>
      <c r="C457" s="49" t="str">
        <f t="shared" si="30"/>
        <v>20170616</v>
      </c>
      <c r="D457" s="49" t="str">
        <f t="shared" si="31"/>
        <v>0052133362</v>
      </c>
      <c r="E457" t="s">
        <v>105</v>
      </c>
      <c r="F457" s="23" t="s">
        <v>1392</v>
      </c>
      <c r="G457">
        <v>978</v>
      </c>
      <c r="H457" s="23" t="str">
        <f t="shared" si="29"/>
        <v>6217852700000743367978</v>
      </c>
      <c r="I457" s="48" t="e">
        <f>VLOOKUP(H457,网银退汇!C:D,2,FALSE)</f>
        <v>#N/A</v>
      </c>
      <c r="J457" s="48" t="e">
        <f t="shared" si="28"/>
        <v>#N/A</v>
      </c>
      <c r="K457" s="83" t="e">
        <f>VLOOKUP(H457,网银退汇!C:H,6,FALSE)</f>
        <v>#N/A</v>
      </c>
    </row>
    <row r="458" spans="1:11" hidden="1">
      <c r="A458" t="s">
        <v>895</v>
      </c>
      <c r="B458" s="23" t="s">
        <v>1393</v>
      </c>
      <c r="C458" s="49" t="str">
        <f t="shared" si="30"/>
        <v>20170616</v>
      </c>
      <c r="D458" s="49" t="str">
        <f t="shared" si="31"/>
        <v>0052133405</v>
      </c>
      <c r="E458" t="s">
        <v>105</v>
      </c>
      <c r="F458" s="23" t="s">
        <v>1392</v>
      </c>
      <c r="G458">
        <v>1604</v>
      </c>
      <c r="H458" s="23" t="str">
        <f t="shared" si="29"/>
        <v>62178527000007433671604</v>
      </c>
      <c r="I458" s="48" t="e">
        <f>VLOOKUP(H458,网银退汇!C:D,2,FALSE)</f>
        <v>#N/A</v>
      </c>
      <c r="J458" s="48" t="e">
        <f t="shared" si="28"/>
        <v>#N/A</v>
      </c>
      <c r="K458" s="83" t="e">
        <f>VLOOKUP(H458,网银退汇!C:H,6,FALSE)</f>
        <v>#N/A</v>
      </c>
    </row>
    <row r="459" spans="1:11">
      <c r="A459" t="s">
        <v>897</v>
      </c>
      <c r="B459" s="23" t="s">
        <v>1394</v>
      </c>
      <c r="C459" s="49" t="str">
        <f t="shared" si="30"/>
        <v>20170616</v>
      </c>
      <c r="D459" s="49" t="str">
        <f t="shared" si="31"/>
        <v>0052134335</v>
      </c>
      <c r="E459" t="s">
        <v>105</v>
      </c>
      <c r="F459" s="23" t="s">
        <v>116</v>
      </c>
      <c r="G459">
        <v>564</v>
      </c>
      <c r="H459" s="23" t="str">
        <f t="shared" si="29"/>
        <v>6222022507004195311564</v>
      </c>
      <c r="I459" s="48">
        <f>VLOOKUP(H459,网银退汇!C:D,2,FALSE)</f>
        <v>564</v>
      </c>
      <c r="J459" s="48">
        <f t="shared" si="28"/>
        <v>1</v>
      </c>
      <c r="K459" s="83">
        <f>VLOOKUP(H459,网银退汇!C:H,6,FALSE)</f>
        <v>42902.698657407411</v>
      </c>
    </row>
    <row r="460" spans="1:11" hidden="1">
      <c r="A460" t="s">
        <v>899</v>
      </c>
      <c r="B460" s="23" t="s">
        <v>1395</v>
      </c>
      <c r="C460" s="49" t="str">
        <f t="shared" si="30"/>
        <v>20170616</v>
      </c>
      <c r="D460" s="49" t="str">
        <f t="shared" si="31"/>
        <v>0052134852</v>
      </c>
      <c r="E460" t="s">
        <v>105</v>
      </c>
      <c r="F460" s="23" t="s">
        <v>1396</v>
      </c>
      <c r="G460">
        <v>17</v>
      </c>
      <c r="H460" s="23" t="str">
        <f t="shared" si="29"/>
        <v>622848060674280747617</v>
      </c>
      <c r="I460" s="48" t="e">
        <f>VLOOKUP(H460,网银退汇!C:D,2,FALSE)</f>
        <v>#N/A</v>
      </c>
      <c r="J460" s="48" t="e">
        <f t="shared" si="28"/>
        <v>#N/A</v>
      </c>
      <c r="K460" s="83" t="e">
        <f>VLOOKUP(H460,网银退汇!C:H,6,FALSE)</f>
        <v>#N/A</v>
      </c>
    </row>
    <row r="461" spans="1:11" hidden="1">
      <c r="A461" t="s">
        <v>901</v>
      </c>
      <c r="B461" s="23" t="s">
        <v>1397</v>
      </c>
      <c r="C461" s="49" t="str">
        <f t="shared" si="30"/>
        <v>20170616</v>
      </c>
      <c r="D461" s="49" t="str">
        <f t="shared" si="31"/>
        <v>0052135104</v>
      </c>
      <c r="E461" t="s">
        <v>105</v>
      </c>
      <c r="F461" s="23" t="s">
        <v>1398</v>
      </c>
      <c r="G461">
        <v>400</v>
      </c>
      <c r="H461" s="23" t="str">
        <f t="shared" si="29"/>
        <v>5324505033800836400</v>
      </c>
      <c r="I461" s="48" t="e">
        <f>VLOOKUP(H461,网银退汇!C:D,2,FALSE)</f>
        <v>#N/A</v>
      </c>
      <c r="J461" s="48" t="e">
        <f t="shared" si="28"/>
        <v>#N/A</v>
      </c>
      <c r="K461" s="83" t="e">
        <f>VLOOKUP(H461,网银退汇!C:H,6,FALSE)</f>
        <v>#N/A</v>
      </c>
    </row>
    <row r="462" spans="1:11" hidden="1">
      <c r="A462" t="s">
        <v>903</v>
      </c>
      <c r="B462" s="23" t="s">
        <v>1399</v>
      </c>
      <c r="C462" s="49" t="str">
        <f t="shared" si="30"/>
        <v>20170616</v>
      </c>
      <c r="D462" s="49" t="str">
        <f t="shared" si="31"/>
        <v>0052135503</v>
      </c>
      <c r="E462" t="s">
        <v>105</v>
      </c>
      <c r="F462" s="23" t="s">
        <v>1400</v>
      </c>
      <c r="G462">
        <v>46</v>
      </c>
      <c r="H462" s="23" t="str">
        <f t="shared" si="29"/>
        <v>622369090662664946</v>
      </c>
      <c r="I462" s="48" t="e">
        <f>VLOOKUP(H462,网银退汇!C:D,2,FALSE)</f>
        <v>#N/A</v>
      </c>
      <c r="J462" s="48" t="e">
        <f t="shared" si="28"/>
        <v>#N/A</v>
      </c>
      <c r="K462" s="83" t="e">
        <f>VLOOKUP(H462,网银退汇!C:H,6,FALSE)</f>
        <v>#N/A</v>
      </c>
    </row>
    <row r="463" spans="1:11" hidden="1">
      <c r="A463" t="s">
        <v>905</v>
      </c>
      <c r="B463" s="23" t="s">
        <v>1401</v>
      </c>
      <c r="C463" s="49" t="str">
        <f t="shared" si="30"/>
        <v>20170616</v>
      </c>
      <c r="D463" s="49" t="str">
        <f t="shared" si="31"/>
        <v>0052137876</v>
      </c>
      <c r="E463" t="s">
        <v>105</v>
      </c>
      <c r="F463" s="23" t="s">
        <v>1402</v>
      </c>
      <c r="G463">
        <v>1468</v>
      </c>
      <c r="H463" s="23" t="str">
        <f t="shared" si="29"/>
        <v>62262042000462771468</v>
      </c>
      <c r="I463" s="48" t="e">
        <f>VLOOKUP(H463,网银退汇!C:D,2,FALSE)</f>
        <v>#N/A</v>
      </c>
      <c r="J463" s="48" t="e">
        <f t="shared" si="28"/>
        <v>#N/A</v>
      </c>
      <c r="K463" s="83" t="e">
        <f>VLOOKUP(H463,网银退汇!C:H,6,FALSE)</f>
        <v>#N/A</v>
      </c>
    </row>
    <row r="464" spans="1:11" hidden="1">
      <c r="A464" t="s">
        <v>909</v>
      </c>
      <c r="B464" s="23" t="s">
        <v>1403</v>
      </c>
      <c r="C464" s="49" t="str">
        <f t="shared" si="30"/>
        <v>20170616</v>
      </c>
      <c r="D464" s="49" t="str">
        <f t="shared" si="31"/>
        <v>0052138405</v>
      </c>
      <c r="E464" t="s">
        <v>105</v>
      </c>
      <c r="F464" s="23" t="s">
        <v>1404</v>
      </c>
      <c r="G464">
        <v>328</v>
      </c>
      <c r="H464" s="23" t="str">
        <f t="shared" si="29"/>
        <v>6223690961596109328</v>
      </c>
      <c r="I464" s="48" t="e">
        <f>VLOOKUP(H464,网银退汇!C:D,2,FALSE)</f>
        <v>#N/A</v>
      </c>
      <c r="J464" s="48" t="e">
        <f t="shared" si="28"/>
        <v>#N/A</v>
      </c>
      <c r="K464" s="83" t="e">
        <f>VLOOKUP(H464,网银退汇!C:H,6,FALSE)</f>
        <v>#N/A</v>
      </c>
    </row>
    <row r="465" spans="1:11" hidden="1">
      <c r="A465" t="s">
        <v>907</v>
      </c>
      <c r="B465" s="23" t="s">
        <v>1405</v>
      </c>
      <c r="C465" s="49" t="str">
        <f t="shared" si="30"/>
        <v>20170616</v>
      </c>
      <c r="D465" s="49" t="str">
        <f t="shared" si="31"/>
        <v>0052138462</v>
      </c>
      <c r="E465" t="s">
        <v>105</v>
      </c>
      <c r="F465" s="23" t="s">
        <v>1406</v>
      </c>
      <c r="G465">
        <v>600</v>
      </c>
      <c r="H465" s="23" t="str">
        <f t="shared" si="29"/>
        <v>6228483318592220472600</v>
      </c>
      <c r="I465" s="48" t="e">
        <f>VLOOKUP(H465,网银退汇!C:D,2,FALSE)</f>
        <v>#N/A</v>
      </c>
      <c r="J465" s="48" t="e">
        <f t="shared" si="28"/>
        <v>#N/A</v>
      </c>
      <c r="K465" s="83" t="e">
        <f>VLOOKUP(H465,网银退汇!C:H,6,FALSE)</f>
        <v>#N/A</v>
      </c>
    </row>
    <row r="466" spans="1:11" hidden="1">
      <c r="A466" t="s">
        <v>911</v>
      </c>
      <c r="B466" s="23" t="s">
        <v>1407</v>
      </c>
      <c r="C466" s="49" t="str">
        <f t="shared" si="30"/>
        <v>20170616</v>
      </c>
      <c r="D466" s="49" t="str">
        <f t="shared" si="31"/>
        <v>0052140046</v>
      </c>
      <c r="E466" t="s">
        <v>105</v>
      </c>
      <c r="F466" s="23" t="s">
        <v>1408</v>
      </c>
      <c r="G466">
        <v>8411</v>
      </c>
      <c r="H466" s="23" t="str">
        <f t="shared" si="29"/>
        <v>62319000001030713008411</v>
      </c>
      <c r="I466" s="48" t="e">
        <f>VLOOKUP(H466,网银退汇!C:D,2,FALSE)</f>
        <v>#N/A</v>
      </c>
      <c r="J466" s="48" t="e">
        <f t="shared" si="28"/>
        <v>#N/A</v>
      </c>
      <c r="K466" s="83" t="e">
        <f>VLOOKUP(H466,网银退汇!C:H,6,FALSE)</f>
        <v>#N/A</v>
      </c>
    </row>
    <row r="467" spans="1:11">
      <c r="A467" t="s">
        <v>914</v>
      </c>
      <c r="B467" s="23" t="s">
        <v>1409</v>
      </c>
      <c r="C467" s="49" t="str">
        <f t="shared" si="30"/>
        <v>20170616</v>
      </c>
      <c r="D467" s="49" t="str">
        <f t="shared" si="31"/>
        <v>0052140910</v>
      </c>
      <c r="E467" t="s">
        <v>105</v>
      </c>
      <c r="F467" s="23" t="s">
        <v>119</v>
      </c>
      <c r="G467">
        <v>800</v>
      </c>
      <c r="H467" s="23" t="str">
        <f t="shared" si="29"/>
        <v>6231900000057513364800</v>
      </c>
      <c r="I467" s="48">
        <f>VLOOKUP(H467,网银退汇!C:D,2,FALSE)</f>
        <v>800</v>
      </c>
      <c r="J467" s="48">
        <f t="shared" si="28"/>
        <v>1</v>
      </c>
      <c r="K467" s="83">
        <f>VLOOKUP(H467,网银退汇!C:H,6,FALSE)</f>
        <v>42902.699664351851</v>
      </c>
    </row>
    <row r="468" spans="1:11" hidden="1">
      <c r="A468" t="s">
        <v>916</v>
      </c>
      <c r="B468" s="23" t="s">
        <v>1410</v>
      </c>
      <c r="C468" s="49" t="str">
        <f t="shared" si="30"/>
        <v>20170616</v>
      </c>
      <c r="D468" s="49" t="str">
        <f t="shared" si="31"/>
        <v>0052140971</v>
      </c>
      <c r="E468" t="s">
        <v>105</v>
      </c>
      <c r="F468" s="23" t="s">
        <v>1411</v>
      </c>
      <c r="G468">
        <v>800</v>
      </c>
      <c r="H468" s="23" t="str">
        <f t="shared" si="29"/>
        <v>6231900000057499697800</v>
      </c>
      <c r="I468" s="48" t="e">
        <f>VLOOKUP(H468,网银退汇!C:D,2,FALSE)</f>
        <v>#N/A</v>
      </c>
      <c r="J468" s="48" t="e">
        <f t="shared" si="28"/>
        <v>#N/A</v>
      </c>
      <c r="K468" s="83" t="e">
        <f>VLOOKUP(H468,网银退汇!C:H,6,FALSE)</f>
        <v>#N/A</v>
      </c>
    </row>
    <row r="469" spans="1:11">
      <c r="A469" t="s">
        <v>918</v>
      </c>
      <c r="B469" s="23" t="s">
        <v>1412</v>
      </c>
      <c r="C469" s="49" t="str">
        <f t="shared" si="30"/>
        <v>20170616</v>
      </c>
      <c r="D469" s="49" t="str">
        <f t="shared" si="31"/>
        <v>0052141115</v>
      </c>
      <c r="E469" t="s">
        <v>105</v>
      </c>
      <c r="F469" s="23" t="s">
        <v>122</v>
      </c>
      <c r="G469">
        <v>363</v>
      </c>
      <c r="H469" s="23" t="str">
        <f t="shared" si="29"/>
        <v>6217003860036310421363</v>
      </c>
      <c r="I469" s="48">
        <f>VLOOKUP(H469,网银退汇!C:D,2,FALSE)</f>
        <v>363</v>
      </c>
      <c r="J469" s="48">
        <f t="shared" si="28"/>
        <v>1</v>
      </c>
      <c r="K469" s="83">
        <f>VLOOKUP(H469,网银退汇!C:H,6,FALSE)</f>
        <v>42902.70034722222</v>
      </c>
    </row>
    <row r="470" spans="1:11" hidden="1">
      <c r="A470" t="s">
        <v>920</v>
      </c>
      <c r="B470" s="23" t="s">
        <v>1413</v>
      </c>
      <c r="C470" s="49" t="str">
        <f t="shared" si="30"/>
        <v>20170616</v>
      </c>
      <c r="D470" s="49" t="str">
        <f t="shared" si="31"/>
        <v>0052142301</v>
      </c>
      <c r="E470" t="s">
        <v>105</v>
      </c>
      <c r="F470" s="23" t="s">
        <v>1414</v>
      </c>
      <c r="G470">
        <v>450</v>
      </c>
      <c r="H470" s="23" t="str">
        <f t="shared" si="29"/>
        <v>6217996620002211345450</v>
      </c>
      <c r="I470" s="48" t="e">
        <f>VLOOKUP(H470,网银退汇!C:D,2,FALSE)</f>
        <v>#N/A</v>
      </c>
      <c r="J470" s="48" t="e">
        <f t="shared" si="28"/>
        <v>#N/A</v>
      </c>
      <c r="K470" s="83" t="e">
        <f>VLOOKUP(H470,网银退汇!C:H,6,FALSE)</f>
        <v>#N/A</v>
      </c>
    </row>
    <row r="471" spans="1:11">
      <c r="A471" t="s">
        <v>922</v>
      </c>
      <c r="B471" s="23" t="s">
        <v>1415</v>
      </c>
      <c r="C471" s="49" t="str">
        <f t="shared" si="30"/>
        <v>20170616</v>
      </c>
      <c r="D471" s="49" t="str">
        <f t="shared" si="31"/>
        <v>0052143297</v>
      </c>
      <c r="E471" t="s">
        <v>105</v>
      </c>
      <c r="F471" s="23" t="s">
        <v>125</v>
      </c>
      <c r="G471">
        <v>4</v>
      </c>
      <c r="H471" s="23" t="str">
        <f t="shared" si="29"/>
        <v>62170038600160834024</v>
      </c>
      <c r="I471" s="48">
        <f>VLOOKUP(H471,网银退汇!C:D,2,FALSE)</f>
        <v>4</v>
      </c>
      <c r="J471" s="48">
        <f t="shared" si="28"/>
        <v>1</v>
      </c>
      <c r="K471" s="83">
        <f>VLOOKUP(H471,网银退汇!C:H,6,FALSE)</f>
        <v>42902.703553240739</v>
      </c>
    </row>
    <row r="472" spans="1:11">
      <c r="A472" t="s">
        <v>924</v>
      </c>
      <c r="B472" s="23" t="s">
        <v>1416</v>
      </c>
      <c r="C472" s="49" t="str">
        <f t="shared" si="30"/>
        <v>20170616</v>
      </c>
      <c r="D472" s="49" t="str">
        <f t="shared" si="31"/>
        <v>0052147129</v>
      </c>
      <c r="E472" t="s">
        <v>105</v>
      </c>
      <c r="F472" s="23" t="s">
        <v>117</v>
      </c>
      <c r="G472">
        <v>612</v>
      </c>
      <c r="H472" s="23" t="str">
        <f t="shared" si="29"/>
        <v>6259960088871637612</v>
      </c>
      <c r="I472" s="48">
        <f>VLOOKUP(H472,网银退汇!C:D,2,FALSE)</f>
        <v>612</v>
      </c>
      <c r="J472" s="48">
        <f t="shared" si="28"/>
        <v>1</v>
      </c>
      <c r="K472" s="83">
        <f>VLOOKUP(H472,网银退汇!C:H,6,FALSE)</f>
        <v>42902.698819444442</v>
      </c>
    </row>
    <row r="473" spans="1:11" hidden="1">
      <c r="A473" t="s">
        <v>926</v>
      </c>
      <c r="B473" s="23" t="s">
        <v>1417</v>
      </c>
      <c r="C473" s="49" t="str">
        <f t="shared" si="30"/>
        <v>20170616</v>
      </c>
      <c r="D473" s="49" t="str">
        <f t="shared" si="31"/>
        <v>0052151154</v>
      </c>
      <c r="E473" t="s">
        <v>105</v>
      </c>
      <c r="F473" s="23" t="s">
        <v>1418</v>
      </c>
      <c r="G473">
        <v>259</v>
      </c>
      <c r="H473" s="23" t="str">
        <f t="shared" si="29"/>
        <v>4581232410031387259</v>
      </c>
      <c r="I473" s="48" t="e">
        <f>VLOOKUP(H473,网银退汇!C:D,2,FALSE)</f>
        <v>#N/A</v>
      </c>
      <c r="J473" s="48" t="e">
        <f t="shared" si="28"/>
        <v>#N/A</v>
      </c>
      <c r="K473" s="83" t="e">
        <f>VLOOKUP(H473,网银退汇!C:H,6,FALSE)</f>
        <v>#N/A</v>
      </c>
    </row>
    <row r="474" spans="1:11" hidden="1">
      <c r="A474" t="s">
        <v>928</v>
      </c>
      <c r="B474" s="23" t="s">
        <v>1419</v>
      </c>
      <c r="C474" s="49" t="str">
        <f t="shared" si="30"/>
        <v>20170616</v>
      </c>
      <c r="D474" s="49" t="str">
        <f t="shared" si="31"/>
        <v>0052151576</v>
      </c>
      <c r="E474" t="s">
        <v>105</v>
      </c>
      <c r="F474" s="23" t="s">
        <v>1398</v>
      </c>
      <c r="G474">
        <v>86</v>
      </c>
      <c r="H474" s="23" t="str">
        <f t="shared" si="29"/>
        <v>532450503380083686</v>
      </c>
      <c r="I474" s="48" t="e">
        <f>VLOOKUP(H474,网银退汇!C:D,2,FALSE)</f>
        <v>#N/A</v>
      </c>
      <c r="J474" s="48" t="e">
        <f t="shared" si="28"/>
        <v>#N/A</v>
      </c>
      <c r="K474" s="83" t="e">
        <f>VLOOKUP(H474,网银退汇!C:H,6,FALSE)</f>
        <v>#N/A</v>
      </c>
    </row>
    <row r="475" spans="1:11" hidden="1">
      <c r="A475" t="s">
        <v>930</v>
      </c>
      <c r="B475" s="23" t="s">
        <v>1420</v>
      </c>
      <c r="C475" s="49" t="str">
        <f t="shared" si="30"/>
        <v>20170616</v>
      </c>
      <c r="D475" s="49" t="str">
        <f t="shared" si="31"/>
        <v>0052151633</v>
      </c>
      <c r="E475" t="s">
        <v>105</v>
      </c>
      <c r="F475" s="23" t="s">
        <v>1398</v>
      </c>
      <c r="G475">
        <v>115</v>
      </c>
      <c r="H475" s="23" t="str">
        <f t="shared" si="29"/>
        <v>5324505033800836115</v>
      </c>
      <c r="I475" s="48" t="e">
        <f>VLOOKUP(H475,网银退汇!C:D,2,FALSE)</f>
        <v>#N/A</v>
      </c>
      <c r="J475" s="48" t="e">
        <f t="shared" si="28"/>
        <v>#N/A</v>
      </c>
      <c r="K475" s="83" t="e">
        <f>VLOOKUP(H475,网银退汇!C:H,6,FALSE)</f>
        <v>#N/A</v>
      </c>
    </row>
    <row r="476" spans="1:11" hidden="1">
      <c r="A476" t="s">
        <v>932</v>
      </c>
      <c r="B476" s="23" t="s">
        <v>1421</v>
      </c>
      <c r="C476" s="49" t="str">
        <f t="shared" si="30"/>
        <v>20170616</v>
      </c>
      <c r="D476" s="49" t="str">
        <f t="shared" si="31"/>
        <v>0052151718</v>
      </c>
      <c r="E476" t="s">
        <v>105</v>
      </c>
      <c r="F476" s="23" t="s">
        <v>1398</v>
      </c>
      <c r="G476">
        <v>72</v>
      </c>
      <c r="H476" s="23" t="str">
        <f t="shared" si="29"/>
        <v>532450503380083672</v>
      </c>
      <c r="I476" s="48" t="e">
        <f>VLOOKUP(H476,网银退汇!C:D,2,FALSE)</f>
        <v>#N/A</v>
      </c>
      <c r="J476" s="48" t="e">
        <f t="shared" si="28"/>
        <v>#N/A</v>
      </c>
      <c r="K476" s="83" t="e">
        <f>VLOOKUP(H476,网银退汇!C:H,6,FALSE)</f>
        <v>#N/A</v>
      </c>
    </row>
    <row r="477" spans="1:11" hidden="1">
      <c r="A477" t="s">
        <v>934</v>
      </c>
      <c r="B477" s="23" t="s">
        <v>1422</v>
      </c>
      <c r="C477" s="49" t="str">
        <f t="shared" si="30"/>
        <v>20170616</v>
      </c>
      <c r="D477" s="49" t="str">
        <f t="shared" si="31"/>
        <v>0052152107</v>
      </c>
      <c r="E477" t="s">
        <v>105</v>
      </c>
      <c r="F477" s="23" t="s">
        <v>1423</v>
      </c>
      <c r="G477">
        <v>2000</v>
      </c>
      <c r="H477" s="23" t="str">
        <f t="shared" si="29"/>
        <v>62366839500002549082000</v>
      </c>
      <c r="I477" s="48" t="e">
        <f>VLOOKUP(H477,网银退汇!C:D,2,FALSE)</f>
        <v>#N/A</v>
      </c>
      <c r="J477" s="48" t="e">
        <f t="shared" si="28"/>
        <v>#N/A</v>
      </c>
      <c r="K477" s="83" t="e">
        <f>VLOOKUP(H477,网银退汇!C:H,6,FALSE)</f>
        <v>#N/A</v>
      </c>
    </row>
    <row r="478" spans="1:11" hidden="1">
      <c r="A478" t="s">
        <v>936</v>
      </c>
      <c r="B478" s="23" t="s">
        <v>1424</v>
      </c>
      <c r="C478" s="49" t="str">
        <f t="shared" si="30"/>
        <v>20170616</v>
      </c>
      <c r="D478" s="49" t="str">
        <f t="shared" si="31"/>
        <v>0052152535</v>
      </c>
      <c r="E478" t="s">
        <v>105</v>
      </c>
      <c r="F478" s="23" t="s">
        <v>1425</v>
      </c>
      <c r="G478">
        <v>38</v>
      </c>
      <c r="H478" s="23" t="str">
        <f t="shared" si="29"/>
        <v>622848119853699697938</v>
      </c>
      <c r="I478" s="48" t="e">
        <f>VLOOKUP(H478,网银退汇!C:D,2,FALSE)</f>
        <v>#N/A</v>
      </c>
      <c r="J478" s="48" t="e">
        <f t="shared" si="28"/>
        <v>#N/A</v>
      </c>
      <c r="K478" s="83" t="e">
        <f>VLOOKUP(H478,网银退汇!C:H,6,FALSE)</f>
        <v>#N/A</v>
      </c>
    </row>
    <row r="479" spans="1:11" hidden="1">
      <c r="A479" t="s">
        <v>940</v>
      </c>
      <c r="B479" s="23" t="s">
        <v>1426</v>
      </c>
      <c r="C479" s="49" t="str">
        <f t="shared" si="30"/>
        <v>20170616</v>
      </c>
      <c r="D479" s="49" t="str">
        <f t="shared" si="31"/>
        <v>0052152883</v>
      </c>
      <c r="E479" t="s">
        <v>105</v>
      </c>
      <c r="F479" s="23" t="s">
        <v>1427</v>
      </c>
      <c r="G479">
        <v>1019</v>
      </c>
      <c r="H479" s="23" t="str">
        <f t="shared" si="29"/>
        <v>62831742405962601019</v>
      </c>
      <c r="I479" s="48" t="e">
        <f>VLOOKUP(H479,网银退汇!C:D,2,FALSE)</f>
        <v>#N/A</v>
      </c>
      <c r="J479" s="48" t="e">
        <f t="shared" si="28"/>
        <v>#N/A</v>
      </c>
      <c r="K479" s="83" t="e">
        <f>VLOOKUP(H479,网银退汇!C:H,6,FALSE)</f>
        <v>#N/A</v>
      </c>
    </row>
    <row r="480" spans="1:11" hidden="1">
      <c r="A480" t="s">
        <v>938</v>
      </c>
      <c r="B480" s="23" t="s">
        <v>1428</v>
      </c>
      <c r="C480" s="49" t="str">
        <f t="shared" si="30"/>
        <v>20170616</v>
      </c>
      <c r="D480" s="49" t="str">
        <f t="shared" si="31"/>
        <v>0052152912</v>
      </c>
      <c r="E480" t="s">
        <v>105</v>
      </c>
      <c r="F480" s="23" t="s">
        <v>1429</v>
      </c>
      <c r="G480">
        <v>165</v>
      </c>
      <c r="H480" s="23" t="str">
        <f t="shared" si="29"/>
        <v>6223691157597596165</v>
      </c>
      <c r="I480" s="48" t="e">
        <f>VLOOKUP(H480,网银退汇!C:D,2,FALSE)</f>
        <v>#N/A</v>
      </c>
      <c r="J480" s="48" t="e">
        <f t="shared" si="28"/>
        <v>#N/A</v>
      </c>
      <c r="K480" s="83" t="e">
        <f>VLOOKUP(H480,网银退汇!C:H,6,FALSE)</f>
        <v>#N/A</v>
      </c>
    </row>
    <row r="481" spans="1:11">
      <c r="A481" t="s">
        <v>942</v>
      </c>
      <c r="B481" s="23" t="s">
        <v>1430</v>
      </c>
      <c r="C481" s="49" t="str">
        <f t="shared" si="30"/>
        <v>20170616</v>
      </c>
      <c r="D481" s="49" t="str">
        <f t="shared" si="31"/>
        <v>0052153120</v>
      </c>
      <c r="E481" t="s">
        <v>105</v>
      </c>
      <c r="F481" s="23" t="s">
        <v>118</v>
      </c>
      <c r="G481">
        <v>406</v>
      </c>
      <c r="H481" s="23" t="str">
        <f t="shared" si="29"/>
        <v>6228480866157003165406</v>
      </c>
      <c r="I481" s="48">
        <f>VLOOKUP(H481,网银退汇!C:D,2,FALSE)</f>
        <v>406</v>
      </c>
      <c r="J481" s="48">
        <f t="shared" si="28"/>
        <v>1</v>
      </c>
      <c r="K481" s="83">
        <f>VLOOKUP(H481,网银退汇!C:H,6,FALSE)</f>
        <v>42902.699282407404</v>
      </c>
    </row>
    <row r="482" spans="1:11">
      <c r="A482" t="s">
        <v>944</v>
      </c>
      <c r="B482" s="23" t="s">
        <v>1431</v>
      </c>
      <c r="C482" s="49" t="str">
        <f t="shared" si="30"/>
        <v>20170616</v>
      </c>
      <c r="D482" s="49" t="str">
        <f t="shared" si="31"/>
        <v>0052153179</v>
      </c>
      <c r="E482" t="s">
        <v>105</v>
      </c>
      <c r="F482" s="23" t="s">
        <v>118</v>
      </c>
      <c r="G482">
        <v>755</v>
      </c>
      <c r="H482" s="23" t="str">
        <f t="shared" si="29"/>
        <v>6228480866157003165755</v>
      </c>
      <c r="I482" s="48">
        <f>VLOOKUP(H482,网银退汇!C:D,2,FALSE)</f>
        <v>755</v>
      </c>
      <c r="J482" s="48">
        <f t="shared" si="28"/>
        <v>1</v>
      </c>
      <c r="K482" s="83">
        <f>VLOOKUP(H482,网银退汇!C:H,6,FALSE)</f>
        <v>42902.699456018519</v>
      </c>
    </row>
    <row r="483" spans="1:11" hidden="1">
      <c r="A483" t="s">
        <v>946</v>
      </c>
      <c r="B483" s="23" t="s">
        <v>1432</v>
      </c>
      <c r="C483" s="49" t="str">
        <f t="shared" si="30"/>
        <v>20170616</v>
      </c>
      <c r="D483" s="49" t="str">
        <f t="shared" si="31"/>
        <v>0052154465</v>
      </c>
      <c r="E483" t="s">
        <v>105</v>
      </c>
      <c r="F483" s="23" t="s">
        <v>1433</v>
      </c>
      <c r="G483">
        <v>265</v>
      </c>
      <c r="H483" s="23" t="str">
        <f t="shared" si="29"/>
        <v>6228480866220776763265</v>
      </c>
      <c r="I483" s="48" t="e">
        <f>VLOOKUP(H483,网银退汇!C:D,2,FALSE)</f>
        <v>#N/A</v>
      </c>
      <c r="J483" s="48" t="e">
        <f t="shared" si="28"/>
        <v>#N/A</v>
      </c>
      <c r="K483" s="83" t="e">
        <f>VLOOKUP(H483,网银退汇!C:H,6,FALSE)</f>
        <v>#N/A</v>
      </c>
    </row>
    <row r="484" spans="1:11">
      <c r="A484" t="s">
        <v>948</v>
      </c>
      <c r="B484" s="23" t="s">
        <v>1434</v>
      </c>
      <c r="C484" s="49" t="str">
        <f t="shared" si="30"/>
        <v>20170616</v>
      </c>
      <c r="D484" s="49" t="str">
        <f t="shared" si="31"/>
        <v>0052154795</v>
      </c>
      <c r="E484" t="s">
        <v>105</v>
      </c>
      <c r="F484" s="23" t="s">
        <v>120</v>
      </c>
      <c r="G484">
        <v>420</v>
      </c>
      <c r="H484" s="23" t="str">
        <f t="shared" si="29"/>
        <v>6228480868174137471420</v>
      </c>
      <c r="I484" s="48">
        <f>VLOOKUP(H484,网银退汇!C:D,2,FALSE)</f>
        <v>420</v>
      </c>
      <c r="J484" s="48">
        <f t="shared" si="28"/>
        <v>1</v>
      </c>
      <c r="K484" s="83">
        <f>VLOOKUP(H484,网银退汇!C:H,6,FALSE)</f>
        <v>42902.699884259258</v>
      </c>
    </row>
    <row r="485" spans="1:11" hidden="1">
      <c r="A485" t="s">
        <v>950</v>
      </c>
      <c r="B485" s="23" t="s">
        <v>1435</v>
      </c>
      <c r="C485" s="49" t="str">
        <f t="shared" si="30"/>
        <v>20170616</v>
      </c>
      <c r="D485" s="49" t="str">
        <f t="shared" si="31"/>
        <v>0052154820</v>
      </c>
      <c r="E485" t="s">
        <v>105</v>
      </c>
      <c r="F485" s="23" t="s">
        <v>120</v>
      </c>
      <c r="G485">
        <v>583</v>
      </c>
      <c r="H485" s="23" t="str">
        <f t="shared" si="29"/>
        <v>6228480868174137471583</v>
      </c>
      <c r="I485" s="48" t="e">
        <f>VLOOKUP(H485,网银退汇!C:D,2,FALSE)</f>
        <v>#N/A</v>
      </c>
      <c r="J485" s="48" t="e">
        <f t="shared" si="28"/>
        <v>#N/A</v>
      </c>
      <c r="K485" s="83" t="e">
        <f>VLOOKUP(H485,网银退汇!C:H,6,FALSE)</f>
        <v>#N/A</v>
      </c>
    </row>
    <row r="486" spans="1:11" hidden="1">
      <c r="A486" t="s">
        <v>952</v>
      </c>
      <c r="B486" s="23" t="s">
        <v>1436</v>
      </c>
      <c r="C486" s="49" t="str">
        <f t="shared" si="30"/>
        <v>20170616</v>
      </c>
      <c r="D486" s="49" t="str">
        <f t="shared" si="31"/>
        <v>0052154856</v>
      </c>
      <c r="E486" t="s">
        <v>105</v>
      </c>
      <c r="F486" s="23" t="s">
        <v>1437</v>
      </c>
      <c r="G486">
        <v>206</v>
      </c>
      <c r="H486" s="23" t="str">
        <f t="shared" si="29"/>
        <v>6228480860986954714206</v>
      </c>
      <c r="I486" s="48" t="e">
        <f>VLOOKUP(H486,网银退汇!C:D,2,FALSE)</f>
        <v>#N/A</v>
      </c>
      <c r="J486" s="48" t="e">
        <f t="shared" si="28"/>
        <v>#N/A</v>
      </c>
      <c r="K486" s="83" t="e">
        <f>VLOOKUP(H486,网银退汇!C:H,6,FALSE)</f>
        <v>#N/A</v>
      </c>
    </row>
    <row r="487" spans="1:11">
      <c r="A487" t="s">
        <v>954</v>
      </c>
      <c r="B487" s="23" t="s">
        <v>1438</v>
      </c>
      <c r="C487" s="49" t="str">
        <f t="shared" si="30"/>
        <v>20170616</v>
      </c>
      <c r="D487" s="49" t="str">
        <f t="shared" si="31"/>
        <v>0052155023</v>
      </c>
      <c r="E487" t="s">
        <v>105</v>
      </c>
      <c r="F487" s="23" t="s">
        <v>123</v>
      </c>
      <c r="G487">
        <v>702</v>
      </c>
      <c r="H487" s="23" t="str">
        <f t="shared" si="29"/>
        <v>6217997300045011551702</v>
      </c>
      <c r="I487" s="48">
        <f>VLOOKUP(H487,网银退汇!C:D,2,FALSE)</f>
        <v>702</v>
      </c>
      <c r="J487" s="48">
        <f t="shared" si="28"/>
        <v>1</v>
      </c>
      <c r="K487" s="83">
        <f>VLOOKUP(H487,网银退汇!C:H,6,FALSE)</f>
        <v>42902.700520833336</v>
      </c>
    </row>
    <row r="488" spans="1:11" hidden="1">
      <c r="A488" t="s">
        <v>956</v>
      </c>
      <c r="B488" s="23" t="s">
        <v>1439</v>
      </c>
      <c r="C488" s="49" t="str">
        <f t="shared" si="30"/>
        <v>20170616</v>
      </c>
      <c r="D488" s="49" t="str">
        <f t="shared" si="31"/>
        <v>0052155031</v>
      </c>
      <c r="E488" t="s">
        <v>105</v>
      </c>
      <c r="F488" s="23" t="s">
        <v>1440</v>
      </c>
      <c r="G488">
        <v>450</v>
      </c>
      <c r="H488" s="23" t="str">
        <f t="shared" si="29"/>
        <v>5522457170013163450</v>
      </c>
      <c r="I488" s="48" t="e">
        <f>VLOOKUP(H488,网银退汇!C:D,2,FALSE)</f>
        <v>#N/A</v>
      </c>
      <c r="J488" s="48" t="e">
        <f t="shared" si="28"/>
        <v>#N/A</v>
      </c>
      <c r="K488" s="83" t="e">
        <f>VLOOKUP(H488,网银退汇!C:H,6,FALSE)</f>
        <v>#N/A</v>
      </c>
    </row>
    <row r="489" spans="1:11" hidden="1">
      <c r="A489" t="s">
        <v>958</v>
      </c>
      <c r="B489" s="23" t="s">
        <v>1441</v>
      </c>
      <c r="C489" s="49" t="str">
        <f t="shared" si="30"/>
        <v>20170616</v>
      </c>
      <c r="D489" s="49" t="str">
        <f t="shared" si="31"/>
        <v>0052156948</v>
      </c>
      <c r="E489" t="s">
        <v>105</v>
      </c>
      <c r="F489" s="23" t="s">
        <v>1442</v>
      </c>
      <c r="G489">
        <v>200</v>
      </c>
      <c r="H489" s="23" t="str">
        <f t="shared" si="29"/>
        <v>6228480868633153176200</v>
      </c>
      <c r="I489" s="48" t="e">
        <f>VLOOKUP(H489,网银退汇!C:D,2,FALSE)</f>
        <v>#N/A</v>
      </c>
      <c r="J489" s="48" t="e">
        <f t="shared" si="28"/>
        <v>#N/A</v>
      </c>
      <c r="K489" s="83" t="e">
        <f>VLOOKUP(H489,网银退汇!C:H,6,FALSE)</f>
        <v>#N/A</v>
      </c>
    </row>
    <row r="490" spans="1:11">
      <c r="A490" t="s">
        <v>960</v>
      </c>
      <c r="B490" s="23" t="s">
        <v>1443</v>
      </c>
      <c r="C490" s="49" t="str">
        <f t="shared" si="30"/>
        <v>20170616</v>
      </c>
      <c r="D490" s="49" t="str">
        <f t="shared" si="31"/>
        <v>0052157704</v>
      </c>
      <c r="E490" t="s">
        <v>105</v>
      </c>
      <c r="F490" s="23" t="s">
        <v>121</v>
      </c>
      <c r="G490">
        <v>882</v>
      </c>
      <c r="H490" s="23" t="str">
        <f t="shared" si="29"/>
        <v>6259960031745573882</v>
      </c>
      <c r="I490" s="48">
        <f>VLOOKUP(H490,网银退汇!C:D,2,FALSE)</f>
        <v>882</v>
      </c>
      <c r="J490" s="48">
        <f t="shared" si="28"/>
        <v>1</v>
      </c>
      <c r="K490" s="83">
        <f>VLOOKUP(H490,网银退汇!C:H,6,FALSE)</f>
        <v>42902.700104166666</v>
      </c>
    </row>
    <row r="491" spans="1:11" hidden="1">
      <c r="A491" t="s">
        <v>962</v>
      </c>
      <c r="B491" s="23" t="s">
        <v>1444</v>
      </c>
      <c r="C491" s="49" t="str">
        <f t="shared" si="30"/>
        <v>20170616</v>
      </c>
      <c r="D491" s="49" t="str">
        <f t="shared" si="31"/>
        <v>0052162339</v>
      </c>
      <c r="E491" t="s">
        <v>105</v>
      </c>
      <c r="F491" s="23" t="s">
        <v>1445</v>
      </c>
      <c r="G491">
        <v>6780</v>
      </c>
      <c r="H491" s="23" t="str">
        <f t="shared" si="29"/>
        <v>62122625130009511526780</v>
      </c>
      <c r="I491" s="48" t="e">
        <f>VLOOKUP(H491,网银退汇!C:D,2,FALSE)</f>
        <v>#N/A</v>
      </c>
      <c r="J491" s="48" t="e">
        <f t="shared" si="28"/>
        <v>#N/A</v>
      </c>
      <c r="K491" s="83" t="e">
        <f>VLOOKUP(H491,网银退汇!C:H,6,FALSE)</f>
        <v>#N/A</v>
      </c>
    </row>
    <row r="492" spans="1:11" hidden="1">
      <c r="A492" t="s">
        <v>964</v>
      </c>
      <c r="B492" s="23" t="s">
        <v>1446</v>
      </c>
      <c r="C492" s="49" t="str">
        <f t="shared" si="30"/>
        <v>20170616</v>
      </c>
      <c r="D492" s="49" t="str">
        <f t="shared" si="31"/>
        <v>0052164606</v>
      </c>
      <c r="E492" t="s">
        <v>105</v>
      </c>
      <c r="F492" s="23" t="s">
        <v>1447</v>
      </c>
      <c r="G492">
        <v>475</v>
      </c>
      <c r="H492" s="23" t="str">
        <f t="shared" si="29"/>
        <v>6228483301027873214475</v>
      </c>
      <c r="I492" s="48" t="e">
        <f>VLOOKUP(H492,网银退汇!C:D,2,FALSE)</f>
        <v>#N/A</v>
      </c>
      <c r="J492" s="48" t="e">
        <f t="shared" si="28"/>
        <v>#N/A</v>
      </c>
      <c r="K492" s="83" t="e">
        <f>VLOOKUP(H492,网银退汇!C:H,6,FALSE)</f>
        <v>#N/A</v>
      </c>
    </row>
    <row r="493" spans="1:11" hidden="1">
      <c r="A493" t="s">
        <v>966</v>
      </c>
      <c r="B493" s="23" t="s">
        <v>1448</v>
      </c>
      <c r="C493" s="49" t="str">
        <f t="shared" si="30"/>
        <v>20170616</v>
      </c>
      <c r="D493" s="49" t="str">
        <f t="shared" si="31"/>
        <v>0052164618</v>
      </c>
      <c r="E493" t="s">
        <v>105</v>
      </c>
      <c r="F493" s="23" t="s">
        <v>1449</v>
      </c>
      <c r="G493">
        <v>65</v>
      </c>
      <c r="H493" s="23" t="str">
        <f t="shared" si="29"/>
        <v>621700142000266363465</v>
      </c>
      <c r="I493" s="48" t="e">
        <f>VLOOKUP(H493,网银退汇!C:D,2,FALSE)</f>
        <v>#N/A</v>
      </c>
      <c r="J493" s="48" t="e">
        <f t="shared" si="28"/>
        <v>#N/A</v>
      </c>
      <c r="K493" s="83" t="e">
        <f>VLOOKUP(H493,网银退汇!C:H,6,FALSE)</f>
        <v>#N/A</v>
      </c>
    </row>
    <row r="494" spans="1:11" hidden="1">
      <c r="A494" t="s">
        <v>968</v>
      </c>
      <c r="B494" s="23" t="s">
        <v>1450</v>
      </c>
      <c r="C494" s="49" t="str">
        <f t="shared" si="30"/>
        <v>20170616</v>
      </c>
      <c r="D494" s="49" t="str">
        <f t="shared" si="31"/>
        <v>0052165115</v>
      </c>
      <c r="E494" t="s">
        <v>105</v>
      </c>
      <c r="F494" s="23" t="s">
        <v>1451</v>
      </c>
      <c r="G494">
        <v>200</v>
      </c>
      <c r="H494" s="23" t="str">
        <f t="shared" si="29"/>
        <v>6228480868608267274200</v>
      </c>
      <c r="I494" s="48" t="e">
        <f>VLOOKUP(H494,网银退汇!C:D,2,FALSE)</f>
        <v>#N/A</v>
      </c>
      <c r="J494" s="48" t="e">
        <f t="shared" si="28"/>
        <v>#N/A</v>
      </c>
      <c r="K494" s="83" t="e">
        <f>VLOOKUP(H494,网银退汇!C:H,6,FALSE)</f>
        <v>#N/A</v>
      </c>
    </row>
    <row r="495" spans="1:11">
      <c r="A495" t="s">
        <v>970</v>
      </c>
      <c r="B495" s="23" t="s">
        <v>1452</v>
      </c>
      <c r="C495" s="49" t="str">
        <f t="shared" si="30"/>
        <v>20170616</v>
      </c>
      <c r="D495" s="49" t="str">
        <f t="shared" si="31"/>
        <v>0052165161</v>
      </c>
      <c r="E495" t="s">
        <v>105</v>
      </c>
      <c r="F495" s="23" t="s">
        <v>124</v>
      </c>
      <c r="G495">
        <v>250</v>
      </c>
      <c r="H495" s="23" t="str">
        <f t="shared" si="29"/>
        <v>6259960100423185250</v>
      </c>
      <c r="I495" s="48">
        <f>VLOOKUP(H495,网银退汇!C:D,2,FALSE)</f>
        <v>250</v>
      </c>
      <c r="J495" s="48">
        <f t="shared" si="28"/>
        <v>1</v>
      </c>
      <c r="K495" s="83">
        <f>VLOOKUP(H495,网银退汇!C:H,6,FALSE)</f>
        <v>42902.703368055554</v>
      </c>
    </row>
    <row r="496" spans="1:11" hidden="1">
      <c r="A496" t="s">
        <v>972</v>
      </c>
      <c r="B496" s="23" t="s">
        <v>1453</v>
      </c>
      <c r="C496" s="49" t="str">
        <f t="shared" si="30"/>
        <v>20170616</v>
      </c>
      <c r="D496" s="49" t="str">
        <f t="shared" si="31"/>
        <v>0052166617</v>
      </c>
      <c r="E496" t="s">
        <v>105</v>
      </c>
      <c r="F496" s="23" t="s">
        <v>1454</v>
      </c>
      <c r="G496">
        <v>82</v>
      </c>
      <c r="H496" s="23" t="str">
        <f t="shared" si="29"/>
        <v>622848330859902097582</v>
      </c>
      <c r="I496" s="48" t="e">
        <f>VLOOKUP(H496,网银退汇!C:D,2,FALSE)</f>
        <v>#N/A</v>
      </c>
      <c r="J496" s="48" t="e">
        <f t="shared" si="28"/>
        <v>#N/A</v>
      </c>
      <c r="K496" s="83" t="e">
        <f>VLOOKUP(H496,网银退汇!C:H,6,FALSE)</f>
        <v>#N/A</v>
      </c>
    </row>
    <row r="497" spans="1:11" hidden="1">
      <c r="A497" t="s">
        <v>974</v>
      </c>
      <c r="B497" s="23" t="s">
        <v>1455</v>
      </c>
      <c r="C497" s="49" t="str">
        <f t="shared" si="30"/>
        <v>20170616</v>
      </c>
      <c r="D497" s="49" t="str">
        <f t="shared" si="31"/>
        <v>0052168456</v>
      </c>
      <c r="E497" t="s">
        <v>105</v>
      </c>
      <c r="F497" s="23" t="s">
        <v>1456</v>
      </c>
      <c r="G497">
        <v>100</v>
      </c>
      <c r="H497" s="23" t="str">
        <f t="shared" si="29"/>
        <v>6217003860026819886100</v>
      </c>
      <c r="I497" s="48" t="e">
        <f>VLOOKUP(H497,网银退汇!C:D,2,FALSE)</f>
        <v>#N/A</v>
      </c>
      <c r="J497" s="48" t="e">
        <f t="shared" si="28"/>
        <v>#N/A</v>
      </c>
      <c r="K497" s="83" t="e">
        <f>VLOOKUP(H497,网银退汇!C:H,6,FALSE)</f>
        <v>#N/A</v>
      </c>
    </row>
    <row r="498" spans="1:11" hidden="1">
      <c r="A498" t="s">
        <v>976</v>
      </c>
      <c r="B498" s="23" t="s">
        <v>1457</v>
      </c>
      <c r="C498" s="49" t="str">
        <f t="shared" si="30"/>
        <v>20170616</v>
      </c>
      <c r="D498" s="49" t="str">
        <f t="shared" si="31"/>
        <v>0052168600</v>
      </c>
      <c r="E498" t="s">
        <v>105</v>
      </c>
      <c r="F498" s="23" t="s">
        <v>1458</v>
      </c>
      <c r="G498">
        <v>190</v>
      </c>
      <c r="H498" s="23" t="str">
        <f t="shared" si="29"/>
        <v>6217872700000088827190</v>
      </c>
      <c r="I498" s="48" t="e">
        <f>VLOOKUP(H498,网银退汇!C:D,2,FALSE)</f>
        <v>#N/A</v>
      </c>
      <c r="J498" s="48" t="e">
        <f t="shared" si="28"/>
        <v>#N/A</v>
      </c>
      <c r="K498" s="83" t="e">
        <f>VLOOKUP(H498,网银退汇!C:H,6,FALSE)</f>
        <v>#N/A</v>
      </c>
    </row>
    <row r="499" spans="1:11" hidden="1">
      <c r="A499" t="s">
        <v>978</v>
      </c>
      <c r="B499" s="23" t="s">
        <v>1459</v>
      </c>
      <c r="C499" s="49" t="str">
        <f t="shared" si="30"/>
        <v>20170616</v>
      </c>
      <c r="D499" s="49" t="str">
        <f t="shared" si="31"/>
        <v>0052168990</v>
      </c>
      <c r="E499" t="s">
        <v>105</v>
      </c>
      <c r="F499" s="23" t="s">
        <v>1460</v>
      </c>
      <c r="G499">
        <v>42</v>
      </c>
      <c r="H499" s="23" t="str">
        <f t="shared" si="29"/>
        <v>621700386002543111342</v>
      </c>
      <c r="I499" s="48" t="e">
        <f>VLOOKUP(H499,网银退汇!C:D,2,FALSE)</f>
        <v>#N/A</v>
      </c>
      <c r="J499" s="48" t="e">
        <f t="shared" si="28"/>
        <v>#N/A</v>
      </c>
      <c r="K499" s="83" t="e">
        <f>VLOOKUP(H499,网银退汇!C:H,6,FALSE)</f>
        <v>#N/A</v>
      </c>
    </row>
    <row r="500" spans="1:11" hidden="1">
      <c r="A500" t="s">
        <v>980</v>
      </c>
      <c r="B500" s="23" t="s">
        <v>1461</v>
      </c>
      <c r="C500" s="49" t="str">
        <f t="shared" si="30"/>
        <v>20170616</v>
      </c>
      <c r="D500" s="49" t="str">
        <f t="shared" si="31"/>
        <v>0052169187</v>
      </c>
      <c r="E500" t="s">
        <v>105</v>
      </c>
      <c r="F500" s="23" t="s">
        <v>1462</v>
      </c>
      <c r="G500">
        <v>3</v>
      </c>
      <c r="H500" s="23" t="str">
        <f t="shared" si="29"/>
        <v>62284838685023495713</v>
      </c>
      <c r="I500" s="48" t="e">
        <f>VLOOKUP(H500,网银退汇!C:D,2,FALSE)</f>
        <v>#N/A</v>
      </c>
      <c r="J500" s="48" t="e">
        <f t="shared" si="28"/>
        <v>#N/A</v>
      </c>
      <c r="K500" s="83" t="e">
        <f>VLOOKUP(H500,网银退汇!C:H,6,FALSE)</f>
        <v>#N/A</v>
      </c>
    </row>
    <row r="501" spans="1:11" hidden="1">
      <c r="A501" t="s">
        <v>982</v>
      </c>
      <c r="B501" s="23" t="s">
        <v>1463</v>
      </c>
      <c r="C501" s="49" t="str">
        <f t="shared" si="30"/>
        <v>20170616</v>
      </c>
      <c r="D501" s="49" t="str">
        <f t="shared" si="31"/>
        <v>0052169495</v>
      </c>
      <c r="E501" t="s">
        <v>105</v>
      </c>
      <c r="F501" s="23" t="s">
        <v>1464</v>
      </c>
      <c r="G501">
        <v>157</v>
      </c>
      <c r="H501" s="23" t="str">
        <f t="shared" si="29"/>
        <v>6225330061295959157</v>
      </c>
      <c r="I501" s="48" t="e">
        <f>VLOOKUP(H501,网银退汇!C:D,2,FALSE)</f>
        <v>#N/A</v>
      </c>
      <c r="J501" s="48" t="e">
        <f t="shared" si="28"/>
        <v>#N/A</v>
      </c>
      <c r="K501" s="83" t="e">
        <f>VLOOKUP(H501,网银退汇!C:H,6,FALSE)</f>
        <v>#N/A</v>
      </c>
    </row>
    <row r="502" spans="1:11">
      <c r="A502" t="s">
        <v>984</v>
      </c>
      <c r="B502" s="23" t="s">
        <v>1465</v>
      </c>
      <c r="C502" s="49" t="str">
        <f t="shared" si="30"/>
        <v>20170616</v>
      </c>
      <c r="D502" s="49" t="str">
        <f t="shared" si="31"/>
        <v>0052169729</v>
      </c>
      <c r="E502" t="s">
        <v>105</v>
      </c>
      <c r="F502" s="23" t="s">
        <v>133</v>
      </c>
      <c r="G502">
        <v>3200</v>
      </c>
      <c r="H502" s="23" t="str">
        <f t="shared" si="29"/>
        <v>62289300010972654373200</v>
      </c>
      <c r="I502" s="48">
        <f>VLOOKUP(H502,网银退汇!C:D,2,FALSE)</f>
        <v>3200</v>
      </c>
      <c r="J502" s="48">
        <f t="shared" si="28"/>
        <v>1</v>
      </c>
      <c r="K502" s="83">
        <f>VLOOKUP(H502,网银退汇!C:H,6,FALSE)</f>
        <v>42905.656585648147</v>
      </c>
    </row>
    <row r="503" spans="1:11" hidden="1">
      <c r="A503" t="s">
        <v>986</v>
      </c>
      <c r="B503" s="23" t="s">
        <v>1466</v>
      </c>
      <c r="C503" s="49" t="str">
        <f t="shared" si="30"/>
        <v>20170616</v>
      </c>
      <c r="D503" s="49" t="str">
        <f t="shared" si="31"/>
        <v>0052170705</v>
      </c>
      <c r="E503" t="s">
        <v>105</v>
      </c>
      <c r="F503" s="23" t="s">
        <v>1467</v>
      </c>
      <c r="G503">
        <v>96</v>
      </c>
      <c r="H503" s="23" t="str">
        <f t="shared" si="29"/>
        <v>623668386000327097796</v>
      </c>
      <c r="I503" s="48" t="e">
        <f>VLOOKUP(H503,网银退汇!C:D,2,FALSE)</f>
        <v>#N/A</v>
      </c>
      <c r="J503" s="48" t="e">
        <f t="shared" ref="J503:J566" si="32">IF(I503&gt;0,1,"")</f>
        <v>#N/A</v>
      </c>
      <c r="K503" s="83" t="e">
        <f>VLOOKUP(H503,网银退汇!C:H,6,FALSE)</f>
        <v>#N/A</v>
      </c>
    </row>
    <row r="504" spans="1:11" hidden="1">
      <c r="A504" t="s">
        <v>988</v>
      </c>
      <c r="B504" s="23" t="s">
        <v>1468</v>
      </c>
      <c r="C504" s="49" t="str">
        <f t="shared" si="30"/>
        <v>20170616</v>
      </c>
      <c r="D504" s="49" t="str">
        <f t="shared" si="31"/>
        <v>0052171040</v>
      </c>
      <c r="E504" t="s">
        <v>105</v>
      </c>
      <c r="F504" s="23" t="s">
        <v>1469</v>
      </c>
      <c r="G504">
        <v>1000</v>
      </c>
      <c r="H504" s="23" t="str">
        <f t="shared" ref="H504:H567" si="33">F504&amp;G504</f>
        <v>62281000465044871000</v>
      </c>
      <c r="I504" s="48" t="e">
        <f>VLOOKUP(H504,网银退汇!C:D,2,FALSE)</f>
        <v>#N/A</v>
      </c>
      <c r="J504" s="48" t="e">
        <f t="shared" si="32"/>
        <v>#N/A</v>
      </c>
      <c r="K504" s="83" t="e">
        <f>VLOOKUP(H504,网银退汇!C:H,6,FALSE)</f>
        <v>#N/A</v>
      </c>
    </row>
    <row r="505" spans="1:11" hidden="1">
      <c r="A505" t="s">
        <v>990</v>
      </c>
      <c r="B505" s="23" t="s">
        <v>1470</v>
      </c>
      <c r="C505" s="49" t="str">
        <f t="shared" si="30"/>
        <v>20170616</v>
      </c>
      <c r="D505" s="49" t="str">
        <f t="shared" si="31"/>
        <v>0052171749</v>
      </c>
      <c r="E505" t="s">
        <v>105</v>
      </c>
      <c r="F505" s="23" t="s">
        <v>1471</v>
      </c>
      <c r="G505">
        <v>1000</v>
      </c>
      <c r="H505" s="23" t="str">
        <f t="shared" si="33"/>
        <v>62262222045886071000</v>
      </c>
      <c r="I505" s="48" t="e">
        <f>VLOOKUP(H505,网银退汇!C:D,2,FALSE)</f>
        <v>#N/A</v>
      </c>
      <c r="J505" s="48" t="e">
        <f t="shared" si="32"/>
        <v>#N/A</v>
      </c>
      <c r="K505" s="83" t="e">
        <f>VLOOKUP(H505,网银退汇!C:H,6,FALSE)</f>
        <v>#N/A</v>
      </c>
    </row>
    <row r="506" spans="1:11" hidden="1">
      <c r="A506" t="s">
        <v>992</v>
      </c>
      <c r="B506" s="23" t="s">
        <v>1472</v>
      </c>
      <c r="C506" s="49" t="str">
        <f t="shared" si="30"/>
        <v>20170616</v>
      </c>
      <c r="D506" s="49" t="str">
        <f t="shared" si="31"/>
        <v>0052172009</v>
      </c>
      <c r="E506" t="s">
        <v>105</v>
      </c>
      <c r="F506" s="23" t="s">
        <v>1473</v>
      </c>
      <c r="G506">
        <v>247</v>
      </c>
      <c r="H506" s="23" t="str">
        <f t="shared" si="33"/>
        <v>5176509902345500247</v>
      </c>
      <c r="I506" s="48" t="e">
        <f>VLOOKUP(H506,网银退汇!C:D,2,FALSE)</f>
        <v>#N/A</v>
      </c>
      <c r="J506" s="48" t="e">
        <f t="shared" si="32"/>
        <v>#N/A</v>
      </c>
      <c r="K506" s="83" t="e">
        <f>VLOOKUP(H506,网银退汇!C:H,6,FALSE)</f>
        <v>#N/A</v>
      </c>
    </row>
    <row r="507" spans="1:11" hidden="1">
      <c r="A507" t="s">
        <v>994</v>
      </c>
      <c r="B507" s="23" t="s">
        <v>1474</v>
      </c>
      <c r="C507" s="49" t="str">
        <f t="shared" si="30"/>
        <v>20170616</v>
      </c>
      <c r="D507" s="49" t="str">
        <f t="shared" si="31"/>
        <v>0052172199</v>
      </c>
      <c r="E507" t="s">
        <v>105</v>
      </c>
      <c r="F507" s="23" t="s">
        <v>1475</v>
      </c>
      <c r="G507">
        <v>48</v>
      </c>
      <c r="H507" s="23" t="str">
        <f t="shared" si="33"/>
        <v>622848193860061807848</v>
      </c>
      <c r="I507" s="48" t="e">
        <f>VLOOKUP(H507,网银退汇!C:D,2,FALSE)</f>
        <v>#N/A</v>
      </c>
      <c r="J507" s="48" t="e">
        <f t="shared" si="32"/>
        <v>#N/A</v>
      </c>
      <c r="K507" s="83" t="e">
        <f>VLOOKUP(H507,网银退汇!C:H,6,FALSE)</f>
        <v>#N/A</v>
      </c>
    </row>
    <row r="508" spans="1:11" hidden="1">
      <c r="A508" t="s">
        <v>996</v>
      </c>
      <c r="B508" s="23" t="s">
        <v>1476</v>
      </c>
      <c r="C508" s="49" t="str">
        <f t="shared" si="30"/>
        <v>20170616</v>
      </c>
      <c r="D508" s="49" t="str">
        <f t="shared" si="31"/>
        <v>0052172773</v>
      </c>
      <c r="E508" t="s">
        <v>105</v>
      </c>
      <c r="F508" s="23" t="s">
        <v>1477</v>
      </c>
      <c r="G508">
        <v>50</v>
      </c>
      <c r="H508" s="23" t="str">
        <f t="shared" si="33"/>
        <v>621226251300059617150</v>
      </c>
      <c r="I508" s="48" t="e">
        <f>VLOOKUP(H508,网银退汇!C:D,2,FALSE)</f>
        <v>#N/A</v>
      </c>
      <c r="J508" s="48" t="e">
        <f t="shared" si="32"/>
        <v>#N/A</v>
      </c>
      <c r="K508" s="83" t="e">
        <f>VLOOKUP(H508,网银退汇!C:H,6,FALSE)</f>
        <v>#N/A</v>
      </c>
    </row>
    <row r="509" spans="1:11" hidden="1">
      <c r="A509" t="s">
        <v>1000</v>
      </c>
      <c r="B509" s="23" t="s">
        <v>1478</v>
      </c>
      <c r="C509" s="49" t="str">
        <f t="shared" si="30"/>
        <v>20170616</v>
      </c>
      <c r="D509" s="49" t="str">
        <f t="shared" si="31"/>
        <v>0052211152</v>
      </c>
      <c r="E509" t="s">
        <v>105</v>
      </c>
      <c r="F509" s="23" t="s">
        <v>1479</v>
      </c>
      <c r="G509">
        <v>370</v>
      </c>
      <c r="H509" s="23" t="str">
        <f t="shared" si="33"/>
        <v>6221887300039838147370</v>
      </c>
      <c r="I509" s="48" t="e">
        <f>VLOOKUP(H509,网银退汇!C:D,2,FALSE)</f>
        <v>#N/A</v>
      </c>
      <c r="J509" s="48" t="e">
        <f t="shared" si="32"/>
        <v>#N/A</v>
      </c>
      <c r="K509" s="83" t="e">
        <f>VLOOKUP(H509,网银退汇!C:H,6,FALSE)</f>
        <v>#N/A</v>
      </c>
    </row>
    <row r="510" spans="1:11" hidden="1">
      <c r="A510" t="s">
        <v>1002</v>
      </c>
      <c r="B510" s="23" t="s">
        <v>1480</v>
      </c>
      <c r="C510" s="49" t="str">
        <f t="shared" si="30"/>
        <v>20170616</v>
      </c>
      <c r="D510" s="49" t="str">
        <f t="shared" si="31"/>
        <v>0052229703</v>
      </c>
      <c r="E510" t="s">
        <v>105</v>
      </c>
      <c r="F510" s="23" t="s">
        <v>1481</v>
      </c>
      <c r="G510">
        <v>230</v>
      </c>
      <c r="H510" s="23" t="str">
        <f t="shared" si="33"/>
        <v>6283660052629132230</v>
      </c>
      <c r="I510" s="48" t="e">
        <f>VLOOKUP(H510,网银退汇!C:D,2,FALSE)</f>
        <v>#N/A</v>
      </c>
      <c r="J510" s="48" t="e">
        <f t="shared" si="32"/>
        <v>#N/A</v>
      </c>
      <c r="K510" s="83" t="e">
        <f>VLOOKUP(H510,网银退汇!C:H,6,FALSE)</f>
        <v>#N/A</v>
      </c>
    </row>
    <row r="511" spans="1:11" hidden="1">
      <c r="A511" t="s">
        <v>1004</v>
      </c>
      <c r="B511" s="23" t="s">
        <v>1482</v>
      </c>
      <c r="C511" s="49" t="str">
        <f t="shared" si="30"/>
        <v>20170616</v>
      </c>
      <c r="D511" s="49" t="str">
        <f t="shared" si="31"/>
        <v>0052237020</v>
      </c>
      <c r="E511" t="s">
        <v>105</v>
      </c>
      <c r="F511" s="23" t="s">
        <v>1483</v>
      </c>
      <c r="G511">
        <v>990</v>
      </c>
      <c r="H511" s="23" t="str">
        <f t="shared" si="33"/>
        <v>6228480868608562179990</v>
      </c>
      <c r="I511" s="48" t="e">
        <f>VLOOKUP(H511,网银退汇!C:D,2,FALSE)</f>
        <v>#N/A</v>
      </c>
      <c r="J511" s="48" t="e">
        <f t="shared" si="32"/>
        <v>#N/A</v>
      </c>
      <c r="K511" s="83" t="e">
        <f>VLOOKUP(H511,网银退汇!C:H,6,FALSE)</f>
        <v>#N/A</v>
      </c>
    </row>
    <row r="512" spans="1:11" hidden="1">
      <c r="A512" t="s">
        <v>1006</v>
      </c>
      <c r="B512" s="23" t="s">
        <v>1484</v>
      </c>
      <c r="C512" s="49" t="str">
        <f t="shared" si="30"/>
        <v>20170616</v>
      </c>
      <c r="D512" s="49" t="str">
        <f t="shared" si="31"/>
        <v>0052239872</v>
      </c>
      <c r="E512" t="s">
        <v>105</v>
      </c>
      <c r="F512" s="23" t="s">
        <v>1485</v>
      </c>
      <c r="G512">
        <v>150</v>
      </c>
      <c r="H512" s="23" t="str">
        <f t="shared" si="33"/>
        <v>6259662400002202150</v>
      </c>
      <c r="I512" s="48" t="e">
        <f>VLOOKUP(H512,网银退汇!C:D,2,FALSE)</f>
        <v>#N/A</v>
      </c>
      <c r="J512" s="48" t="e">
        <f t="shared" si="32"/>
        <v>#N/A</v>
      </c>
      <c r="K512" s="83" t="e">
        <f>VLOOKUP(H512,网银退汇!C:H,6,FALSE)</f>
        <v>#N/A</v>
      </c>
    </row>
    <row r="513" spans="1:11" hidden="1">
      <c r="A513" t="s">
        <v>1008</v>
      </c>
      <c r="B513" s="23" t="s">
        <v>1486</v>
      </c>
      <c r="C513" s="49" t="str">
        <f t="shared" si="30"/>
        <v>20170616</v>
      </c>
      <c r="D513" s="49" t="str">
        <f t="shared" si="31"/>
        <v>0052248002</v>
      </c>
      <c r="E513" t="s">
        <v>105</v>
      </c>
      <c r="F513" s="23" t="s">
        <v>1487</v>
      </c>
      <c r="G513">
        <v>256</v>
      </c>
      <c r="H513" s="23" t="str">
        <f t="shared" si="33"/>
        <v>6217003860019842960256</v>
      </c>
      <c r="I513" s="48" t="e">
        <f>VLOOKUP(H513,网银退汇!C:D,2,FALSE)</f>
        <v>#N/A</v>
      </c>
      <c r="J513" s="48" t="e">
        <f t="shared" si="32"/>
        <v>#N/A</v>
      </c>
      <c r="K513" s="83" t="e">
        <f>VLOOKUP(H513,网银退汇!C:H,6,FALSE)</f>
        <v>#N/A</v>
      </c>
    </row>
    <row r="514" spans="1:11" hidden="1">
      <c r="A514" t="s">
        <v>1010</v>
      </c>
      <c r="B514" s="23" t="s">
        <v>1488</v>
      </c>
      <c r="C514" s="49" t="str">
        <f t="shared" si="30"/>
        <v>20170616</v>
      </c>
      <c r="D514" s="49" t="str">
        <f t="shared" si="31"/>
        <v>0052254536</v>
      </c>
      <c r="E514" t="s">
        <v>105</v>
      </c>
      <c r="F514" s="23" t="s">
        <v>1489</v>
      </c>
      <c r="G514">
        <v>19</v>
      </c>
      <c r="H514" s="23" t="str">
        <f t="shared" si="33"/>
        <v>622638800575476119</v>
      </c>
      <c r="I514" s="48" t="e">
        <f>VLOOKUP(H514,网银退汇!C:D,2,FALSE)</f>
        <v>#N/A</v>
      </c>
      <c r="J514" s="48" t="e">
        <f t="shared" si="32"/>
        <v>#N/A</v>
      </c>
      <c r="K514" s="83" t="e">
        <f>VLOOKUP(H514,网银退汇!C:H,6,FALSE)</f>
        <v>#N/A</v>
      </c>
    </row>
    <row r="515" spans="1:11" hidden="1">
      <c r="A515" t="s">
        <v>1012</v>
      </c>
      <c r="B515" s="23" t="s">
        <v>1490</v>
      </c>
      <c r="C515" s="49" t="str">
        <f t="shared" ref="C515:C578" si="34">LEFT(B515,8)</f>
        <v>20170616</v>
      </c>
      <c r="D515" s="49" t="str">
        <f t="shared" ref="D515:D578" si="35">RIGHT(B515,10)</f>
        <v>0052255732</v>
      </c>
      <c r="E515" t="s">
        <v>105</v>
      </c>
      <c r="F515" s="23" t="s">
        <v>1491</v>
      </c>
      <c r="G515">
        <v>3680</v>
      </c>
      <c r="H515" s="23" t="str">
        <f t="shared" si="33"/>
        <v>62319000001212726743680</v>
      </c>
      <c r="I515" s="48" t="e">
        <f>VLOOKUP(H515,网银退汇!C:D,2,FALSE)</f>
        <v>#N/A</v>
      </c>
      <c r="J515" s="48" t="e">
        <f t="shared" si="32"/>
        <v>#N/A</v>
      </c>
      <c r="K515" s="83" t="e">
        <f>VLOOKUP(H515,网银退汇!C:H,6,FALSE)</f>
        <v>#N/A</v>
      </c>
    </row>
    <row r="516" spans="1:11" hidden="1">
      <c r="A516" t="s">
        <v>1014</v>
      </c>
      <c r="B516" s="23" t="s">
        <v>1492</v>
      </c>
      <c r="C516" s="49" t="str">
        <f t="shared" si="34"/>
        <v>20170616</v>
      </c>
      <c r="D516" s="49" t="str">
        <f t="shared" si="35"/>
        <v>0052256242</v>
      </c>
      <c r="E516" t="s">
        <v>105</v>
      </c>
      <c r="F516" s="23" t="s">
        <v>1493</v>
      </c>
      <c r="G516">
        <v>696</v>
      </c>
      <c r="H516" s="23" t="str">
        <f t="shared" si="33"/>
        <v>6217003860017043215696</v>
      </c>
      <c r="I516" s="48" t="e">
        <f>VLOOKUP(H516,网银退汇!C:D,2,FALSE)</f>
        <v>#N/A</v>
      </c>
      <c r="J516" s="48" t="e">
        <f t="shared" si="32"/>
        <v>#N/A</v>
      </c>
      <c r="K516" s="83" t="e">
        <f>VLOOKUP(H516,网银退汇!C:H,6,FALSE)</f>
        <v>#N/A</v>
      </c>
    </row>
    <row r="517" spans="1:11" hidden="1">
      <c r="A517" t="s">
        <v>1016</v>
      </c>
      <c r="B517" s="23" t="s">
        <v>1494</v>
      </c>
      <c r="C517" s="49" t="str">
        <f t="shared" si="34"/>
        <v>20170616</v>
      </c>
      <c r="D517" s="49" t="str">
        <f t="shared" si="35"/>
        <v>0052257760</v>
      </c>
      <c r="E517" t="s">
        <v>105</v>
      </c>
      <c r="F517" s="23" t="s">
        <v>1495</v>
      </c>
      <c r="G517">
        <v>80</v>
      </c>
      <c r="H517" s="23" t="str">
        <f t="shared" si="33"/>
        <v>623190000004855650680</v>
      </c>
      <c r="I517" s="48" t="e">
        <f>VLOOKUP(H517,网银退汇!C:D,2,FALSE)</f>
        <v>#N/A</v>
      </c>
      <c r="J517" s="48" t="e">
        <f t="shared" si="32"/>
        <v>#N/A</v>
      </c>
      <c r="K517" s="83" t="e">
        <f>VLOOKUP(H517,网银退汇!C:H,6,FALSE)</f>
        <v>#N/A</v>
      </c>
    </row>
    <row r="518" spans="1:11" hidden="1">
      <c r="A518" t="s">
        <v>1018</v>
      </c>
      <c r="B518" s="23" t="s">
        <v>1496</v>
      </c>
      <c r="C518" s="49" t="str">
        <f t="shared" si="34"/>
        <v>20170616</v>
      </c>
      <c r="D518" s="49" t="str">
        <f t="shared" si="35"/>
        <v>0052258031</v>
      </c>
      <c r="E518" t="s">
        <v>105</v>
      </c>
      <c r="F518" s="23" t="s">
        <v>1497</v>
      </c>
      <c r="G518">
        <v>250</v>
      </c>
      <c r="H518" s="23" t="str">
        <f t="shared" si="33"/>
        <v>6228480866168692964250</v>
      </c>
      <c r="I518" s="48" t="e">
        <f>VLOOKUP(H518,网银退汇!C:D,2,FALSE)</f>
        <v>#N/A</v>
      </c>
      <c r="J518" s="48" t="e">
        <f t="shared" si="32"/>
        <v>#N/A</v>
      </c>
      <c r="K518" s="83" t="e">
        <f>VLOOKUP(H518,网银退汇!C:H,6,FALSE)</f>
        <v>#N/A</v>
      </c>
    </row>
    <row r="519" spans="1:11" hidden="1">
      <c r="A519" t="s">
        <v>1020</v>
      </c>
      <c r="B519" s="23" t="s">
        <v>1498</v>
      </c>
      <c r="C519" s="49" t="str">
        <f t="shared" si="34"/>
        <v>20170616</v>
      </c>
      <c r="D519" s="49" t="str">
        <f t="shared" si="35"/>
        <v>0052260637</v>
      </c>
      <c r="E519" t="s">
        <v>105</v>
      </c>
      <c r="F519" s="23" t="s">
        <v>1499</v>
      </c>
      <c r="G519">
        <v>300</v>
      </c>
      <c r="H519" s="23" t="str">
        <f t="shared" si="33"/>
        <v>6222520597892278300</v>
      </c>
      <c r="I519" s="48" t="e">
        <f>VLOOKUP(H519,网银退汇!C:D,2,FALSE)</f>
        <v>#N/A</v>
      </c>
      <c r="J519" s="48" t="e">
        <f t="shared" si="32"/>
        <v>#N/A</v>
      </c>
      <c r="K519" s="83" t="e">
        <f>VLOOKUP(H519,网银退汇!C:H,6,FALSE)</f>
        <v>#N/A</v>
      </c>
    </row>
    <row r="520" spans="1:11">
      <c r="A520" t="s">
        <v>1022</v>
      </c>
      <c r="B520" s="23" t="s">
        <v>1500</v>
      </c>
      <c r="C520" s="49" t="str">
        <f t="shared" si="34"/>
        <v>20170617</v>
      </c>
      <c r="D520" s="49" t="str">
        <f t="shared" si="35"/>
        <v>0052271446</v>
      </c>
      <c r="E520" t="s">
        <v>105</v>
      </c>
      <c r="F520" s="23" t="s">
        <v>127</v>
      </c>
      <c r="G520">
        <v>500</v>
      </c>
      <c r="H520" s="23" t="str">
        <f t="shared" si="33"/>
        <v>6217003860032704049500</v>
      </c>
      <c r="I520" s="48">
        <f>VLOOKUP(H520,网银退汇!C:D,2,FALSE)</f>
        <v>500</v>
      </c>
      <c r="J520" s="48">
        <f t="shared" si="32"/>
        <v>1</v>
      </c>
      <c r="K520" s="83">
        <f>VLOOKUP(H520,网银退汇!C:H,6,FALSE)</f>
        <v>42905.655532407407</v>
      </c>
    </row>
    <row r="521" spans="1:11" hidden="1">
      <c r="A521" t="s">
        <v>1024</v>
      </c>
      <c r="B521" s="23" t="s">
        <v>1501</v>
      </c>
      <c r="C521" s="49" t="str">
        <f t="shared" si="34"/>
        <v>20170617</v>
      </c>
      <c r="D521" s="49" t="str">
        <f t="shared" si="35"/>
        <v>0052271458</v>
      </c>
      <c r="E521" t="s">
        <v>105</v>
      </c>
      <c r="F521" s="23" t="s">
        <v>1502</v>
      </c>
      <c r="G521">
        <v>4000</v>
      </c>
      <c r="H521" s="23" t="str">
        <f t="shared" si="33"/>
        <v>62319000000004834594000</v>
      </c>
      <c r="I521" s="48" t="e">
        <f>VLOOKUP(H521,网银退汇!C:D,2,FALSE)</f>
        <v>#N/A</v>
      </c>
      <c r="J521" s="48" t="e">
        <f t="shared" si="32"/>
        <v>#N/A</v>
      </c>
      <c r="K521" s="83" t="e">
        <f>VLOOKUP(H521,网银退汇!C:H,6,FALSE)</f>
        <v>#N/A</v>
      </c>
    </row>
    <row r="522" spans="1:11" hidden="1">
      <c r="A522" t="s">
        <v>1026</v>
      </c>
      <c r="B522" s="23" t="s">
        <v>1503</v>
      </c>
      <c r="C522" s="49" t="str">
        <f t="shared" si="34"/>
        <v>20170617</v>
      </c>
      <c r="D522" s="49" t="str">
        <f t="shared" si="35"/>
        <v>0052271642</v>
      </c>
      <c r="E522" t="s">
        <v>105</v>
      </c>
      <c r="F522" s="23" t="s">
        <v>1504</v>
      </c>
      <c r="G522">
        <v>250</v>
      </c>
      <c r="H522" s="23" t="str">
        <f t="shared" si="33"/>
        <v>6228483860645613310250</v>
      </c>
      <c r="I522" s="48" t="e">
        <f>VLOOKUP(H522,网银退汇!C:D,2,FALSE)</f>
        <v>#N/A</v>
      </c>
      <c r="J522" s="48" t="e">
        <f t="shared" si="32"/>
        <v>#N/A</v>
      </c>
      <c r="K522" s="83" t="e">
        <f>VLOOKUP(H522,网银退汇!C:H,6,FALSE)</f>
        <v>#N/A</v>
      </c>
    </row>
    <row r="523" spans="1:11" hidden="1">
      <c r="A523" t="s">
        <v>1028</v>
      </c>
      <c r="B523" s="23" t="s">
        <v>1505</v>
      </c>
      <c r="C523" s="49" t="str">
        <f t="shared" si="34"/>
        <v>20170617</v>
      </c>
      <c r="D523" s="49" t="str">
        <f t="shared" si="35"/>
        <v>0052271656</v>
      </c>
      <c r="E523" t="s">
        <v>105</v>
      </c>
      <c r="F523" s="23" t="s">
        <v>1504</v>
      </c>
      <c r="G523">
        <v>350</v>
      </c>
      <c r="H523" s="23" t="str">
        <f t="shared" si="33"/>
        <v>6228483860645613310350</v>
      </c>
      <c r="I523" s="48" t="e">
        <f>VLOOKUP(H523,网银退汇!C:D,2,FALSE)</f>
        <v>#N/A</v>
      </c>
      <c r="J523" s="48" t="e">
        <f t="shared" si="32"/>
        <v>#N/A</v>
      </c>
      <c r="K523" s="83" t="e">
        <f>VLOOKUP(H523,网银退汇!C:H,6,FALSE)</f>
        <v>#N/A</v>
      </c>
    </row>
    <row r="524" spans="1:11" hidden="1">
      <c r="A524" t="s">
        <v>1030</v>
      </c>
      <c r="B524" s="23" t="s">
        <v>1506</v>
      </c>
      <c r="C524" s="49" t="str">
        <f t="shared" si="34"/>
        <v>20170617</v>
      </c>
      <c r="D524" s="49" t="str">
        <f t="shared" si="35"/>
        <v>0052271677</v>
      </c>
      <c r="E524" t="s">
        <v>105</v>
      </c>
      <c r="F524" s="23" t="s">
        <v>1507</v>
      </c>
      <c r="G524">
        <v>1000</v>
      </c>
      <c r="H524" s="23" t="str">
        <f t="shared" si="33"/>
        <v>62101780020180249511000</v>
      </c>
      <c r="I524" s="48" t="e">
        <f>VLOOKUP(H524,网银退汇!C:D,2,FALSE)</f>
        <v>#N/A</v>
      </c>
      <c r="J524" s="48" t="e">
        <f t="shared" si="32"/>
        <v>#N/A</v>
      </c>
      <c r="K524" s="83" t="e">
        <f>VLOOKUP(H524,网银退汇!C:H,6,FALSE)</f>
        <v>#N/A</v>
      </c>
    </row>
    <row r="525" spans="1:11" hidden="1">
      <c r="A525" t="s">
        <v>1032</v>
      </c>
      <c r="B525" s="23" t="s">
        <v>1508</v>
      </c>
      <c r="C525" s="49" t="str">
        <f t="shared" si="34"/>
        <v>20170617</v>
      </c>
      <c r="D525" s="49" t="str">
        <f t="shared" si="35"/>
        <v>0052271693</v>
      </c>
      <c r="E525" t="s">
        <v>105</v>
      </c>
      <c r="F525" s="23" t="s">
        <v>1509</v>
      </c>
      <c r="G525">
        <v>114</v>
      </c>
      <c r="H525" s="23" t="str">
        <f t="shared" si="33"/>
        <v>6217003860022717332114</v>
      </c>
      <c r="I525" s="48" t="e">
        <f>VLOOKUP(H525,网银退汇!C:D,2,FALSE)</f>
        <v>#N/A</v>
      </c>
      <c r="J525" s="48" t="e">
        <f t="shared" si="32"/>
        <v>#N/A</v>
      </c>
      <c r="K525" s="83" t="e">
        <f>VLOOKUP(H525,网银退汇!C:H,6,FALSE)</f>
        <v>#N/A</v>
      </c>
    </row>
    <row r="526" spans="1:11" hidden="1">
      <c r="A526" t="s">
        <v>1034</v>
      </c>
      <c r="B526" s="23" t="s">
        <v>1510</v>
      </c>
      <c r="C526" s="49" t="str">
        <f t="shared" si="34"/>
        <v>20170617</v>
      </c>
      <c r="D526" s="49" t="str">
        <f t="shared" si="35"/>
        <v>0052272339</v>
      </c>
      <c r="E526" t="s">
        <v>105</v>
      </c>
      <c r="F526" s="23" t="s">
        <v>1511</v>
      </c>
      <c r="G526">
        <v>1319</v>
      </c>
      <c r="H526" s="23" t="str">
        <f t="shared" si="33"/>
        <v>62225205942940311319</v>
      </c>
      <c r="I526" s="48" t="e">
        <f>VLOOKUP(H526,网银退汇!C:D,2,FALSE)</f>
        <v>#N/A</v>
      </c>
      <c r="J526" s="48" t="e">
        <f t="shared" si="32"/>
        <v>#N/A</v>
      </c>
      <c r="K526" s="83" t="e">
        <f>VLOOKUP(H526,网银退汇!C:H,6,FALSE)</f>
        <v>#N/A</v>
      </c>
    </row>
    <row r="527" spans="1:11" hidden="1">
      <c r="A527" t="s">
        <v>1036</v>
      </c>
      <c r="B527" s="23" t="s">
        <v>1512</v>
      </c>
      <c r="C527" s="49" t="str">
        <f t="shared" si="34"/>
        <v>20170617</v>
      </c>
      <c r="D527" s="49" t="str">
        <f t="shared" si="35"/>
        <v>0052272414</v>
      </c>
      <c r="E527" t="s">
        <v>105</v>
      </c>
      <c r="F527" s="23" t="s">
        <v>1513</v>
      </c>
      <c r="G527">
        <v>603</v>
      </c>
      <c r="H527" s="23" t="str">
        <f t="shared" si="33"/>
        <v>6231900000095224974603</v>
      </c>
      <c r="I527" s="48" t="e">
        <f>VLOOKUP(H527,网银退汇!C:D,2,FALSE)</f>
        <v>#N/A</v>
      </c>
      <c r="J527" s="48" t="e">
        <f t="shared" si="32"/>
        <v>#N/A</v>
      </c>
      <c r="K527" s="83" t="e">
        <f>VLOOKUP(H527,网银退汇!C:H,6,FALSE)</f>
        <v>#N/A</v>
      </c>
    </row>
    <row r="528" spans="1:11">
      <c r="A528" t="s">
        <v>1038</v>
      </c>
      <c r="B528" s="23" t="s">
        <v>1514</v>
      </c>
      <c r="C528" s="49" t="str">
        <f t="shared" si="34"/>
        <v>20170617</v>
      </c>
      <c r="D528" s="49" t="str">
        <f t="shared" si="35"/>
        <v>0052272418</v>
      </c>
      <c r="E528" t="s">
        <v>105</v>
      </c>
      <c r="F528" s="23" t="s">
        <v>128</v>
      </c>
      <c r="G528">
        <v>400</v>
      </c>
      <c r="H528" s="23" t="str">
        <f t="shared" si="33"/>
        <v>6221550900093190400</v>
      </c>
      <c r="I528" s="48">
        <f>VLOOKUP(H528,网银退汇!C:D,2,FALSE)</f>
        <v>400</v>
      </c>
      <c r="J528" s="48">
        <f t="shared" si="32"/>
        <v>1</v>
      </c>
      <c r="K528" s="83">
        <f>VLOOKUP(H528,网银退汇!C:H,6,FALSE)</f>
        <v>42905.655740740738</v>
      </c>
    </row>
    <row r="529" spans="1:11" hidden="1">
      <c r="A529" t="s">
        <v>1040</v>
      </c>
      <c r="B529" s="23" t="s">
        <v>1515</v>
      </c>
      <c r="C529" s="49" t="str">
        <f t="shared" si="34"/>
        <v>20170617</v>
      </c>
      <c r="D529" s="49" t="str">
        <f t="shared" si="35"/>
        <v>0052296092</v>
      </c>
      <c r="E529" t="s">
        <v>105</v>
      </c>
      <c r="F529" s="23" t="s">
        <v>1516</v>
      </c>
      <c r="G529">
        <v>322</v>
      </c>
      <c r="H529" s="23" t="str">
        <f t="shared" si="33"/>
        <v>5239591004475265322</v>
      </c>
      <c r="I529" s="48" t="e">
        <f>VLOOKUP(H529,网银退汇!C:D,2,FALSE)</f>
        <v>#N/A</v>
      </c>
      <c r="J529" s="48" t="e">
        <f t="shared" si="32"/>
        <v>#N/A</v>
      </c>
      <c r="K529" s="83" t="e">
        <f>VLOOKUP(H529,网银退汇!C:H,6,FALSE)</f>
        <v>#N/A</v>
      </c>
    </row>
    <row r="530" spans="1:11" hidden="1">
      <c r="A530" t="s">
        <v>1042</v>
      </c>
      <c r="B530" s="23" t="s">
        <v>1517</v>
      </c>
      <c r="C530" s="49" t="str">
        <f t="shared" si="34"/>
        <v>20170617</v>
      </c>
      <c r="D530" s="49" t="str">
        <f t="shared" si="35"/>
        <v>0052296677</v>
      </c>
      <c r="E530" t="s">
        <v>105</v>
      </c>
      <c r="F530" s="23" t="s">
        <v>1518</v>
      </c>
      <c r="G530">
        <v>89</v>
      </c>
      <c r="H530" s="23" t="str">
        <f t="shared" si="33"/>
        <v>622369142326467489</v>
      </c>
      <c r="I530" s="48" t="e">
        <f>VLOOKUP(H530,网银退汇!C:D,2,FALSE)</f>
        <v>#N/A</v>
      </c>
      <c r="J530" s="48" t="e">
        <f t="shared" si="32"/>
        <v>#N/A</v>
      </c>
      <c r="K530" s="83" t="e">
        <f>VLOOKUP(H530,网银退汇!C:H,6,FALSE)</f>
        <v>#N/A</v>
      </c>
    </row>
    <row r="531" spans="1:11">
      <c r="A531" t="s">
        <v>1044</v>
      </c>
      <c r="B531" s="23" t="s">
        <v>1519</v>
      </c>
      <c r="C531" s="49" t="str">
        <f t="shared" si="34"/>
        <v>20170617</v>
      </c>
      <c r="D531" s="49" t="str">
        <f t="shared" si="35"/>
        <v>0052298273</v>
      </c>
      <c r="E531" t="s">
        <v>105</v>
      </c>
      <c r="F531" s="23" t="s">
        <v>126</v>
      </c>
      <c r="G531">
        <v>3000</v>
      </c>
      <c r="H531" s="23" t="str">
        <f t="shared" si="33"/>
        <v>62170039000053267583000</v>
      </c>
      <c r="I531" s="48">
        <f>VLOOKUP(H531,网银退汇!C:D,2,FALSE)</f>
        <v>3000</v>
      </c>
      <c r="J531" s="48">
        <f t="shared" si="32"/>
        <v>1</v>
      </c>
      <c r="K531" s="83">
        <f>VLOOKUP(H531,网银退汇!C:H,6,FALSE)</f>
        <v>42905.655358796299</v>
      </c>
    </row>
    <row r="532" spans="1:11" hidden="1">
      <c r="A532" t="s">
        <v>1046</v>
      </c>
      <c r="B532" s="23" t="s">
        <v>1520</v>
      </c>
      <c r="C532" s="49" t="str">
        <f t="shared" si="34"/>
        <v>20170617</v>
      </c>
      <c r="D532" s="49" t="str">
        <f t="shared" si="35"/>
        <v>0052299676</v>
      </c>
      <c r="E532" t="s">
        <v>105</v>
      </c>
      <c r="F532" s="23" t="s">
        <v>1521</v>
      </c>
      <c r="G532">
        <v>500</v>
      </c>
      <c r="H532" s="23" t="str">
        <f t="shared" si="33"/>
        <v>6231900000129483133500</v>
      </c>
      <c r="I532" s="48" t="e">
        <f>VLOOKUP(H532,网银退汇!C:D,2,FALSE)</f>
        <v>#N/A</v>
      </c>
      <c r="J532" s="48" t="e">
        <f t="shared" si="32"/>
        <v>#N/A</v>
      </c>
      <c r="K532" s="83" t="e">
        <f>VLOOKUP(H532,网银退汇!C:H,6,FALSE)</f>
        <v>#N/A</v>
      </c>
    </row>
    <row r="533" spans="1:11" hidden="1">
      <c r="A533" t="s">
        <v>1048</v>
      </c>
      <c r="B533" s="23" t="s">
        <v>1522</v>
      </c>
      <c r="C533" s="49" t="str">
        <f t="shared" si="34"/>
        <v>20170617</v>
      </c>
      <c r="D533" s="49" t="str">
        <f t="shared" si="35"/>
        <v>0052301043</v>
      </c>
      <c r="E533" t="s">
        <v>105</v>
      </c>
      <c r="F533" s="23" t="s">
        <v>1523</v>
      </c>
      <c r="G533">
        <v>2735</v>
      </c>
      <c r="H533" s="23" t="str">
        <f t="shared" si="33"/>
        <v>62170038600184291572735</v>
      </c>
      <c r="I533" s="48" t="e">
        <f>VLOOKUP(H533,网银退汇!C:D,2,FALSE)</f>
        <v>#N/A</v>
      </c>
      <c r="J533" s="48" t="e">
        <f t="shared" si="32"/>
        <v>#N/A</v>
      </c>
      <c r="K533" s="83" t="e">
        <f>VLOOKUP(H533,网银退汇!C:H,6,FALSE)</f>
        <v>#N/A</v>
      </c>
    </row>
    <row r="534" spans="1:11" hidden="1">
      <c r="A534" t="s">
        <v>1050</v>
      </c>
      <c r="B534" s="23" t="s">
        <v>1524</v>
      </c>
      <c r="C534" s="49" t="str">
        <f t="shared" si="34"/>
        <v>20170617</v>
      </c>
      <c r="D534" s="49" t="str">
        <f t="shared" si="35"/>
        <v>0052304442</v>
      </c>
      <c r="E534" t="s">
        <v>105</v>
      </c>
      <c r="F534" s="23" t="s">
        <v>1525</v>
      </c>
      <c r="G534">
        <v>312</v>
      </c>
      <c r="H534" s="23" t="str">
        <f t="shared" si="33"/>
        <v>6226661300385014312</v>
      </c>
      <c r="I534" s="48" t="e">
        <f>VLOOKUP(H534,网银退汇!C:D,2,FALSE)</f>
        <v>#N/A</v>
      </c>
      <c r="J534" s="48" t="e">
        <f t="shared" si="32"/>
        <v>#N/A</v>
      </c>
      <c r="K534" s="83" t="e">
        <f>VLOOKUP(H534,网银退汇!C:H,6,FALSE)</f>
        <v>#N/A</v>
      </c>
    </row>
    <row r="535" spans="1:11">
      <c r="A535" t="s">
        <v>1052</v>
      </c>
      <c r="B535" s="23" t="s">
        <v>1526</v>
      </c>
      <c r="C535" s="49" t="str">
        <f t="shared" si="34"/>
        <v>20170617</v>
      </c>
      <c r="D535" s="49" t="str">
        <f t="shared" si="35"/>
        <v>0052312650</v>
      </c>
      <c r="E535" t="s">
        <v>105</v>
      </c>
      <c r="F535" s="23" t="s">
        <v>130</v>
      </c>
      <c r="G535">
        <v>295</v>
      </c>
      <c r="H535" s="23" t="str">
        <f t="shared" si="33"/>
        <v>6236683860003701237295</v>
      </c>
      <c r="I535" s="48">
        <f>VLOOKUP(H535,网银退汇!C:D,2,FALSE)</f>
        <v>295</v>
      </c>
      <c r="J535" s="48">
        <f t="shared" si="32"/>
        <v>1</v>
      </c>
      <c r="K535" s="83">
        <f>VLOOKUP(H535,网银退汇!C:H,6,FALSE)</f>
        <v>42905.656087962961</v>
      </c>
    </row>
    <row r="536" spans="1:11" hidden="1">
      <c r="A536" t="s">
        <v>1054</v>
      </c>
      <c r="B536" s="23" t="s">
        <v>1527</v>
      </c>
      <c r="C536" s="49" t="str">
        <f t="shared" si="34"/>
        <v>20170617</v>
      </c>
      <c r="D536" s="49" t="str">
        <f t="shared" si="35"/>
        <v>0052313697</v>
      </c>
      <c r="E536" t="s">
        <v>105</v>
      </c>
      <c r="F536" s="23" t="s">
        <v>108</v>
      </c>
      <c r="G536">
        <v>900</v>
      </c>
      <c r="H536" s="23" t="str">
        <f t="shared" si="33"/>
        <v>6259656240604201900</v>
      </c>
      <c r="I536" s="48" t="e">
        <f>VLOOKUP(H536,网银退汇!C:D,2,FALSE)</f>
        <v>#N/A</v>
      </c>
      <c r="J536" s="48" t="e">
        <f t="shared" si="32"/>
        <v>#N/A</v>
      </c>
      <c r="K536" s="83" t="e">
        <f>VLOOKUP(H536,网银退汇!C:H,6,FALSE)</f>
        <v>#N/A</v>
      </c>
    </row>
    <row r="537" spans="1:11" hidden="1">
      <c r="A537" t="s">
        <v>1056</v>
      </c>
      <c r="B537" s="23" t="s">
        <v>1528</v>
      </c>
      <c r="C537" s="49" t="str">
        <f t="shared" si="34"/>
        <v>20170617</v>
      </c>
      <c r="D537" s="49" t="str">
        <f t="shared" si="35"/>
        <v>0052315327</v>
      </c>
      <c r="E537" t="s">
        <v>105</v>
      </c>
      <c r="F537" s="23" t="s">
        <v>1529</v>
      </c>
      <c r="G537">
        <v>244</v>
      </c>
      <c r="H537" s="23" t="str">
        <f t="shared" si="33"/>
        <v>6230200072425080244</v>
      </c>
      <c r="I537" s="48" t="e">
        <f>VLOOKUP(H537,网银退汇!C:D,2,FALSE)</f>
        <v>#N/A</v>
      </c>
      <c r="J537" s="48" t="e">
        <f t="shared" si="32"/>
        <v>#N/A</v>
      </c>
      <c r="K537" s="83" t="e">
        <f>VLOOKUP(H537,网银退汇!C:H,6,FALSE)</f>
        <v>#N/A</v>
      </c>
    </row>
    <row r="538" spans="1:11" hidden="1">
      <c r="A538" t="s">
        <v>1058</v>
      </c>
      <c r="B538" s="23" t="s">
        <v>1530</v>
      </c>
      <c r="C538" s="49" t="str">
        <f t="shared" si="34"/>
        <v>20170617</v>
      </c>
      <c r="D538" s="49" t="str">
        <f t="shared" si="35"/>
        <v>0052326538</v>
      </c>
      <c r="E538" t="s">
        <v>105</v>
      </c>
      <c r="F538" s="23" t="s">
        <v>1531</v>
      </c>
      <c r="G538">
        <v>850</v>
      </c>
      <c r="H538" s="23" t="str">
        <f t="shared" si="33"/>
        <v>6236683940000239082850</v>
      </c>
      <c r="I538" s="48" t="e">
        <f>VLOOKUP(H538,网银退汇!C:D,2,FALSE)</f>
        <v>#N/A</v>
      </c>
      <c r="J538" s="48" t="e">
        <f t="shared" si="32"/>
        <v>#N/A</v>
      </c>
      <c r="K538" s="83" t="e">
        <f>VLOOKUP(H538,网银退汇!C:H,6,FALSE)</f>
        <v>#N/A</v>
      </c>
    </row>
    <row r="539" spans="1:11" hidden="1">
      <c r="A539" t="s">
        <v>1060</v>
      </c>
      <c r="B539" s="23" t="s">
        <v>1532</v>
      </c>
      <c r="C539" s="49" t="str">
        <f t="shared" si="34"/>
        <v>20170617</v>
      </c>
      <c r="D539" s="49" t="str">
        <f t="shared" si="35"/>
        <v>0052330765</v>
      </c>
      <c r="E539" t="s">
        <v>105</v>
      </c>
      <c r="F539" s="23" t="s">
        <v>1533</v>
      </c>
      <c r="G539">
        <v>2880</v>
      </c>
      <c r="H539" s="23" t="str">
        <f t="shared" si="33"/>
        <v>62265521506774382880</v>
      </c>
      <c r="I539" s="48" t="e">
        <f>VLOOKUP(H539,网银退汇!C:D,2,FALSE)</f>
        <v>#N/A</v>
      </c>
      <c r="J539" s="48" t="e">
        <f t="shared" si="32"/>
        <v>#N/A</v>
      </c>
      <c r="K539" s="83" t="e">
        <f>VLOOKUP(H539,网银退汇!C:H,6,FALSE)</f>
        <v>#N/A</v>
      </c>
    </row>
    <row r="540" spans="1:11" hidden="1">
      <c r="A540" t="s">
        <v>1062</v>
      </c>
      <c r="B540" s="23" t="s">
        <v>1534</v>
      </c>
      <c r="C540" s="49" t="str">
        <f t="shared" si="34"/>
        <v>20170617</v>
      </c>
      <c r="D540" s="49" t="str">
        <f t="shared" si="35"/>
        <v>0052330827</v>
      </c>
      <c r="E540" t="s">
        <v>105</v>
      </c>
      <c r="F540" s="23" t="s">
        <v>1535</v>
      </c>
      <c r="G540">
        <v>3090</v>
      </c>
      <c r="H540" s="23" t="str">
        <f t="shared" si="33"/>
        <v>62170038900044660383090</v>
      </c>
      <c r="I540" s="48" t="e">
        <f>VLOOKUP(H540,网银退汇!C:D,2,FALSE)</f>
        <v>#N/A</v>
      </c>
      <c r="J540" s="48" t="e">
        <f t="shared" si="32"/>
        <v>#N/A</v>
      </c>
      <c r="K540" s="83" t="e">
        <f>VLOOKUP(H540,网银退汇!C:H,6,FALSE)</f>
        <v>#N/A</v>
      </c>
    </row>
    <row r="541" spans="1:11" hidden="1">
      <c r="A541" t="s">
        <v>1064</v>
      </c>
      <c r="B541" s="23" t="s">
        <v>1536</v>
      </c>
      <c r="C541" s="49" t="str">
        <f t="shared" si="34"/>
        <v>20170617</v>
      </c>
      <c r="D541" s="49" t="str">
        <f t="shared" si="35"/>
        <v>0052331259</v>
      </c>
      <c r="E541" t="s">
        <v>105</v>
      </c>
      <c r="F541" s="23" t="s">
        <v>1537</v>
      </c>
      <c r="G541">
        <v>80</v>
      </c>
      <c r="H541" s="23" t="str">
        <f t="shared" si="33"/>
        <v>621756270000300806680</v>
      </c>
      <c r="I541" s="48" t="e">
        <f>VLOOKUP(H541,网银退汇!C:D,2,FALSE)</f>
        <v>#N/A</v>
      </c>
      <c r="J541" s="48" t="e">
        <f t="shared" si="32"/>
        <v>#N/A</v>
      </c>
      <c r="K541" s="83" t="e">
        <f>VLOOKUP(H541,网银退汇!C:H,6,FALSE)</f>
        <v>#N/A</v>
      </c>
    </row>
    <row r="542" spans="1:11" hidden="1">
      <c r="A542" t="s">
        <v>1066</v>
      </c>
      <c r="B542" s="23" t="s">
        <v>1538</v>
      </c>
      <c r="C542" s="49" t="str">
        <f t="shared" si="34"/>
        <v>20170617</v>
      </c>
      <c r="D542" s="49" t="str">
        <f t="shared" si="35"/>
        <v>0052331755</v>
      </c>
      <c r="E542" t="s">
        <v>105</v>
      </c>
      <c r="F542" s="23" t="s">
        <v>1539</v>
      </c>
      <c r="G542">
        <v>500</v>
      </c>
      <c r="H542" s="23" t="str">
        <f t="shared" si="33"/>
        <v>6217232410000946322500</v>
      </c>
      <c r="I542" s="48" t="e">
        <f>VLOOKUP(H542,网银退汇!C:D,2,FALSE)</f>
        <v>#N/A</v>
      </c>
      <c r="J542" s="48" t="e">
        <f t="shared" si="32"/>
        <v>#N/A</v>
      </c>
      <c r="K542" s="83" t="e">
        <f>VLOOKUP(H542,网银退汇!C:H,6,FALSE)</f>
        <v>#N/A</v>
      </c>
    </row>
    <row r="543" spans="1:11" hidden="1">
      <c r="A543" t="s">
        <v>1068</v>
      </c>
      <c r="B543" s="23" t="s">
        <v>1540</v>
      </c>
      <c r="C543" s="49" t="str">
        <f t="shared" si="34"/>
        <v>20170617</v>
      </c>
      <c r="D543" s="49" t="str">
        <f t="shared" si="35"/>
        <v>0052331950</v>
      </c>
      <c r="E543" t="s">
        <v>105</v>
      </c>
      <c r="F543" s="23" t="s">
        <v>1541</v>
      </c>
      <c r="G543">
        <v>150</v>
      </c>
      <c r="H543" s="23" t="str">
        <f t="shared" si="33"/>
        <v>6236683860004186453150</v>
      </c>
      <c r="I543" s="48" t="e">
        <f>VLOOKUP(H543,网银退汇!C:D,2,FALSE)</f>
        <v>#N/A</v>
      </c>
      <c r="J543" s="48" t="e">
        <f t="shared" si="32"/>
        <v>#N/A</v>
      </c>
      <c r="K543" s="83" t="e">
        <f>VLOOKUP(H543,网银退汇!C:H,6,FALSE)</f>
        <v>#N/A</v>
      </c>
    </row>
    <row r="544" spans="1:11" hidden="1">
      <c r="A544" t="s">
        <v>1070</v>
      </c>
      <c r="B544" s="23" t="s">
        <v>1542</v>
      </c>
      <c r="C544" s="49" t="str">
        <f t="shared" si="34"/>
        <v>20170617</v>
      </c>
      <c r="D544" s="49" t="str">
        <f t="shared" si="35"/>
        <v>0052331973</v>
      </c>
      <c r="E544" t="s">
        <v>105</v>
      </c>
      <c r="F544" s="23" t="s">
        <v>1543</v>
      </c>
      <c r="G544">
        <v>9999</v>
      </c>
      <c r="H544" s="23" t="str">
        <f t="shared" si="33"/>
        <v>62236913850437029999</v>
      </c>
      <c r="I544" s="48" t="e">
        <f>VLOOKUP(H544,网银退汇!C:D,2,FALSE)</f>
        <v>#N/A</v>
      </c>
      <c r="J544" s="48" t="e">
        <f t="shared" si="32"/>
        <v>#N/A</v>
      </c>
      <c r="K544" s="83" t="e">
        <f>VLOOKUP(H544,网银退汇!C:H,6,FALSE)</f>
        <v>#N/A</v>
      </c>
    </row>
    <row r="545" spans="1:11" hidden="1">
      <c r="A545" t="s">
        <v>1072</v>
      </c>
      <c r="B545" s="23" t="s">
        <v>1544</v>
      </c>
      <c r="C545" s="49" t="str">
        <f t="shared" si="34"/>
        <v>20170617</v>
      </c>
      <c r="D545" s="49" t="str">
        <f t="shared" si="35"/>
        <v>0052331978</v>
      </c>
      <c r="E545" t="s">
        <v>105</v>
      </c>
      <c r="F545" s="23" t="s">
        <v>1543</v>
      </c>
      <c r="G545">
        <v>1</v>
      </c>
      <c r="H545" s="23" t="str">
        <f t="shared" si="33"/>
        <v>62236913850437021</v>
      </c>
      <c r="I545" s="48" t="e">
        <f>VLOOKUP(H545,网银退汇!C:D,2,FALSE)</f>
        <v>#N/A</v>
      </c>
      <c r="J545" s="48" t="e">
        <f t="shared" si="32"/>
        <v>#N/A</v>
      </c>
      <c r="K545" s="83" t="e">
        <f>VLOOKUP(H545,网银退汇!C:H,6,FALSE)</f>
        <v>#N/A</v>
      </c>
    </row>
    <row r="546" spans="1:11">
      <c r="A546" t="s">
        <v>1074</v>
      </c>
      <c r="B546" s="23" t="s">
        <v>1545</v>
      </c>
      <c r="C546" s="49" t="str">
        <f t="shared" si="34"/>
        <v>20170617</v>
      </c>
      <c r="D546" s="49" t="str">
        <f t="shared" si="35"/>
        <v>0052331984</v>
      </c>
      <c r="E546" t="s">
        <v>105</v>
      </c>
      <c r="F546" s="23" t="s">
        <v>1546</v>
      </c>
      <c r="G546">
        <v>32</v>
      </c>
      <c r="H546" s="23" t="str">
        <f t="shared" si="33"/>
        <v>622168100497117932</v>
      </c>
      <c r="I546" s="48">
        <f>VLOOKUP(H546,网银退汇!C:D,2,FALSE)</f>
        <v>32</v>
      </c>
      <c r="J546" s="48">
        <f t="shared" si="32"/>
        <v>1</v>
      </c>
      <c r="K546" s="83">
        <f>VLOOKUP(H546,网银退汇!C:H,6,FALSE)</f>
        <v>42905.645995370367</v>
      </c>
    </row>
    <row r="547" spans="1:11">
      <c r="A547" t="s">
        <v>1076</v>
      </c>
      <c r="B547" s="23" t="s">
        <v>1547</v>
      </c>
      <c r="C547" s="49" t="str">
        <f t="shared" si="34"/>
        <v>20170617</v>
      </c>
      <c r="D547" s="49" t="str">
        <f t="shared" si="35"/>
        <v>0052332001</v>
      </c>
      <c r="E547" t="s">
        <v>105</v>
      </c>
      <c r="F547" s="23" t="s">
        <v>1546</v>
      </c>
      <c r="G547">
        <v>1000</v>
      </c>
      <c r="H547" s="23" t="str">
        <f t="shared" si="33"/>
        <v>62216810049711791000</v>
      </c>
      <c r="I547" s="48">
        <f>VLOOKUP(H547,网银退汇!C:D,2,FALSE)</f>
        <v>1000</v>
      </c>
      <c r="J547" s="48">
        <f t="shared" si="32"/>
        <v>1</v>
      </c>
      <c r="K547" s="83">
        <f>VLOOKUP(H547,网银退汇!C:H,6,FALSE)</f>
        <v>42905.645995370367</v>
      </c>
    </row>
    <row r="548" spans="1:11">
      <c r="A548" t="s">
        <v>1078</v>
      </c>
      <c r="B548" s="23" t="s">
        <v>1548</v>
      </c>
      <c r="C548" s="49" t="str">
        <f t="shared" si="34"/>
        <v>20170617</v>
      </c>
      <c r="D548" s="49" t="str">
        <f t="shared" si="35"/>
        <v>0052332009</v>
      </c>
      <c r="E548" t="s">
        <v>105</v>
      </c>
      <c r="F548" s="23" t="s">
        <v>1546</v>
      </c>
      <c r="G548">
        <v>761</v>
      </c>
      <c r="H548" s="23" t="str">
        <f t="shared" si="33"/>
        <v>6221681004971179761</v>
      </c>
      <c r="I548" s="48">
        <f>VLOOKUP(H548,网银退汇!C:D,2,FALSE)</f>
        <v>761</v>
      </c>
      <c r="J548" s="48">
        <f t="shared" si="32"/>
        <v>1</v>
      </c>
      <c r="K548" s="83">
        <f>VLOOKUP(H548,网银退汇!C:H,6,FALSE)</f>
        <v>42905.645983796298</v>
      </c>
    </row>
    <row r="549" spans="1:11" hidden="1">
      <c r="A549" t="s">
        <v>1080</v>
      </c>
      <c r="B549" s="23" t="s">
        <v>1549</v>
      </c>
      <c r="C549" s="49" t="str">
        <f t="shared" si="34"/>
        <v>20170617</v>
      </c>
      <c r="D549" s="49" t="str">
        <f t="shared" si="35"/>
        <v>0052332105</v>
      </c>
      <c r="E549" t="s">
        <v>105</v>
      </c>
      <c r="F549" s="23" t="s">
        <v>1550</v>
      </c>
      <c r="G549">
        <v>10</v>
      </c>
      <c r="H549" s="23" t="str">
        <f t="shared" si="33"/>
        <v>622972010100696174610</v>
      </c>
      <c r="I549" s="48" t="e">
        <f>VLOOKUP(H549,网银退汇!C:D,2,FALSE)</f>
        <v>#N/A</v>
      </c>
      <c r="J549" s="48" t="e">
        <f t="shared" si="32"/>
        <v>#N/A</v>
      </c>
      <c r="K549" s="83" t="e">
        <f>VLOOKUP(H549,网银退汇!C:H,6,FALSE)</f>
        <v>#N/A</v>
      </c>
    </row>
    <row r="550" spans="1:11" hidden="1">
      <c r="A550" t="s">
        <v>1082</v>
      </c>
      <c r="B550" s="23" t="s">
        <v>1551</v>
      </c>
      <c r="C550" s="49" t="str">
        <f t="shared" si="34"/>
        <v>20170617</v>
      </c>
      <c r="D550" s="49" t="str">
        <f t="shared" si="35"/>
        <v>0052332262</v>
      </c>
      <c r="E550" t="s">
        <v>105</v>
      </c>
      <c r="F550" s="23" t="s">
        <v>1552</v>
      </c>
      <c r="G550">
        <v>203</v>
      </c>
      <c r="H550" s="23" t="str">
        <f t="shared" si="33"/>
        <v>6228480868111878773203</v>
      </c>
      <c r="I550" s="48" t="e">
        <f>VLOOKUP(H550,网银退汇!C:D,2,FALSE)</f>
        <v>#N/A</v>
      </c>
      <c r="J550" s="48" t="e">
        <f t="shared" si="32"/>
        <v>#N/A</v>
      </c>
      <c r="K550" s="83" t="e">
        <f>VLOOKUP(H550,网银退汇!C:H,6,FALSE)</f>
        <v>#N/A</v>
      </c>
    </row>
    <row r="551" spans="1:11">
      <c r="A551" t="s">
        <v>1084</v>
      </c>
      <c r="B551" s="23" t="s">
        <v>1553</v>
      </c>
      <c r="C551" s="49" t="str">
        <f t="shared" si="34"/>
        <v>20170617</v>
      </c>
      <c r="D551" s="49" t="str">
        <f t="shared" si="35"/>
        <v>0052332369</v>
      </c>
      <c r="E551" t="s">
        <v>105</v>
      </c>
      <c r="F551" s="23" t="s">
        <v>129</v>
      </c>
      <c r="G551">
        <v>2138</v>
      </c>
      <c r="H551" s="23" t="str">
        <f t="shared" si="33"/>
        <v>62266626019934562138</v>
      </c>
      <c r="I551" s="48">
        <f>VLOOKUP(H551,网银退汇!C:D,2,FALSE)</f>
        <v>2138</v>
      </c>
      <c r="J551" s="48">
        <f t="shared" si="32"/>
        <v>1</v>
      </c>
      <c r="K551" s="83">
        <f>VLOOKUP(H551,网银退汇!C:H,6,FALSE)</f>
        <v>42905.655902777777</v>
      </c>
    </row>
    <row r="552" spans="1:11" hidden="1">
      <c r="A552" t="s">
        <v>1086</v>
      </c>
      <c r="B552" s="23" t="s">
        <v>1554</v>
      </c>
      <c r="C552" s="49" t="str">
        <f t="shared" si="34"/>
        <v>20170617</v>
      </c>
      <c r="D552" s="49" t="str">
        <f t="shared" si="35"/>
        <v>0052332555</v>
      </c>
      <c r="E552" t="s">
        <v>105</v>
      </c>
      <c r="F552" s="23" t="s">
        <v>1555</v>
      </c>
      <c r="G552">
        <v>180</v>
      </c>
      <c r="H552" s="23" t="str">
        <f t="shared" si="33"/>
        <v>5123168976159166180</v>
      </c>
      <c r="I552" s="48" t="e">
        <f>VLOOKUP(H552,网银退汇!C:D,2,FALSE)</f>
        <v>#N/A</v>
      </c>
      <c r="J552" s="48" t="e">
        <f t="shared" si="32"/>
        <v>#N/A</v>
      </c>
      <c r="K552" s="83" t="e">
        <f>VLOOKUP(H552,网银退汇!C:H,6,FALSE)</f>
        <v>#N/A</v>
      </c>
    </row>
    <row r="553" spans="1:11" hidden="1">
      <c r="A553" t="s">
        <v>1088</v>
      </c>
      <c r="B553" s="23" t="s">
        <v>1556</v>
      </c>
      <c r="C553" s="49" t="str">
        <f t="shared" si="34"/>
        <v>20170617</v>
      </c>
      <c r="D553" s="49" t="str">
        <f t="shared" si="35"/>
        <v>0052334787</v>
      </c>
      <c r="E553" t="s">
        <v>105</v>
      </c>
      <c r="F553" s="23" t="s">
        <v>1557</v>
      </c>
      <c r="G553">
        <v>8000</v>
      </c>
      <c r="H553" s="23" t="str">
        <f t="shared" si="33"/>
        <v>62228038613110793948000</v>
      </c>
      <c r="I553" s="48" t="e">
        <f>VLOOKUP(H553,网银退汇!C:D,2,FALSE)</f>
        <v>#N/A</v>
      </c>
      <c r="J553" s="48" t="e">
        <f t="shared" si="32"/>
        <v>#N/A</v>
      </c>
      <c r="K553" s="83" t="e">
        <f>VLOOKUP(H553,网银退汇!C:H,6,FALSE)</f>
        <v>#N/A</v>
      </c>
    </row>
    <row r="554" spans="1:11" hidden="1">
      <c r="A554" t="s">
        <v>1090</v>
      </c>
      <c r="B554" s="23" t="s">
        <v>1558</v>
      </c>
      <c r="C554" s="49" t="str">
        <f t="shared" si="34"/>
        <v>20170618</v>
      </c>
      <c r="D554" s="49" t="str">
        <f t="shared" si="35"/>
        <v>0052341790</v>
      </c>
      <c r="E554" t="s">
        <v>105</v>
      </c>
      <c r="F554" s="23" t="s">
        <v>1559</v>
      </c>
      <c r="G554">
        <v>500</v>
      </c>
      <c r="H554" s="23" t="str">
        <f t="shared" si="33"/>
        <v>6217003860000216919500</v>
      </c>
      <c r="I554" s="48" t="e">
        <f>VLOOKUP(H554,网银退汇!C:D,2,FALSE)</f>
        <v>#N/A</v>
      </c>
      <c r="J554" s="48" t="e">
        <f t="shared" si="32"/>
        <v>#N/A</v>
      </c>
      <c r="K554" s="83" t="e">
        <f>VLOOKUP(H554,网银退汇!C:H,6,FALSE)</f>
        <v>#N/A</v>
      </c>
    </row>
    <row r="555" spans="1:11" hidden="1">
      <c r="A555" t="s">
        <v>1092</v>
      </c>
      <c r="B555" s="23" t="s">
        <v>1560</v>
      </c>
      <c r="C555" s="49" t="str">
        <f t="shared" si="34"/>
        <v>20170618</v>
      </c>
      <c r="D555" s="49" t="str">
        <f t="shared" si="35"/>
        <v>0052342100</v>
      </c>
      <c r="E555" t="s">
        <v>105</v>
      </c>
      <c r="F555" s="23" t="s">
        <v>1561</v>
      </c>
      <c r="G555">
        <v>564</v>
      </c>
      <c r="H555" s="23" t="str">
        <f t="shared" si="33"/>
        <v>6221887020000088031564</v>
      </c>
      <c r="I555" s="48" t="e">
        <f>VLOOKUP(H555,网银退汇!C:D,2,FALSE)</f>
        <v>#N/A</v>
      </c>
      <c r="J555" s="48" t="e">
        <f t="shared" si="32"/>
        <v>#N/A</v>
      </c>
      <c r="K555" s="83" t="e">
        <f>VLOOKUP(H555,网银退汇!C:H,6,FALSE)</f>
        <v>#N/A</v>
      </c>
    </row>
    <row r="556" spans="1:11" hidden="1">
      <c r="A556" t="s">
        <v>1094</v>
      </c>
      <c r="B556" s="23" t="s">
        <v>1562</v>
      </c>
      <c r="C556" s="49" t="str">
        <f t="shared" si="34"/>
        <v>20170618</v>
      </c>
      <c r="D556" s="49" t="str">
        <f t="shared" si="35"/>
        <v>0052342646</v>
      </c>
      <c r="E556" t="s">
        <v>105</v>
      </c>
      <c r="F556" s="23" t="s">
        <v>1563</v>
      </c>
      <c r="G556">
        <v>50</v>
      </c>
      <c r="H556" s="23" t="str">
        <f t="shared" si="33"/>
        <v>622848193829855067450</v>
      </c>
      <c r="I556" s="48" t="e">
        <f>VLOOKUP(H556,网银退汇!C:D,2,FALSE)</f>
        <v>#N/A</v>
      </c>
      <c r="J556" s="48" t="e">
        <f t="shared" si="32"/>
        <v>#N/A</v>
      </c>
      <c r="K556" s="83" t="e">
        <f>VLOOKUP(H556,网银退汇!C:H,6,FALSE)</f>
        <v>#N/A</v>
      </c>
    </row>
    <row r="557" spans="1:11" hidden="1">
      <c r="A557" t="s">
        <v>1096</v>
      </c>
      <c r="B557" s="23" t="s">
        <v>1564</v>
      </c>
      <c r="C557" s="49" t="str">
        <f t="shared" si="34"/>
        <v>20170618</v>
      </c>
      <c r="D557" s="49" t="str">
        <f t="shared" si="35"/>
        <v>0052343748</v>
      </c>
      <c r="E557" t="s">
        <v>105</v>
      </c>
      <c r="F557" s="23" t="s">
        <v>1565</v>
      </c>
      <c r="G557">
        <v>200</v>
      </c>
      <c r="H557" s="23" t="str">
        <f t="shared" si="33"/>
        <v>6217790001074414877200</v>
      </c>
      <c r="I557" s="48" t="e">
        <f>VLOOKUP(H557,网银退汇!C:D,2,FALSE)</f>
        <v>#N/A</v>
      </c>
      <c r="J557" s="48" t="e">
        <f t="shared" si="32"/>
        <v>#N/A</v>
      </c>
      <c r="K557" s="83" t="e">
        <f>VLOOKUP(H557,网银退汇!C:H,6,FALSE)</f>
        <v>#N/A</v>
      </c>
    </row>
    <row r="558" spans="1:11" hidden="1">
      <c r="A558" t="s">
        <v>1098</v>
      </c>
      <c r="B558" s="23" t="s">
        <v>1566</v>
      </c>
      <c r="C558" s="49" t="str">
        <f t="shared" si="34"/>
        <v>20170618</v>
      </c>
      <c r="D558" s="49" t="str">
        <f t="shared" si="35"/>
        <v>0052343936</v>
      </c>
      <c r="E558" t="s">
        <v>105</v>
      </c>
      <c r="F558" s="23" t="s">
        <v>1567</v>
      </c>
      <c r="G558">
        <v>1414</v>
      </c>
      <c r="H558" s="23" t="str">
        <f t="shared" si="33"/>
        <v>62319000001286111301414</v>
      </c>
      <c r="I558" s="48" t="e">
        <f>VLOOKUP(H558,网银退汇!C:D,2,FALSE)</f>
        <v>#N/A</v>
      </c>
      <c r="J558" s="48" t="e">
        <f t="shared" si="32"/>
        <v>#N/A</v>
      </c>
      <c r="K558" s="83" t="e">
        <f>VLOOKUP(H558,网银退汇!C:H,6,FALSE)</f>
        <v>#N/A</v>
      </c>
    </row>
    <row r="559" spans="1:11" hidden="1">
      <c r="A559" t="s">
        <v>1102</v>
      </c>
      <c r="B559" s="23" t="s">
        <v>1568</v>
      </c>
      <c r="C559" s="49" t="str">
        <f t="shared" si="34"/>
        <v>20170619</v>
      </c>
      <c r="D559" s="49" t="str">
        <f t="shared" si="35"/>
        <v>0052350786</v>
      </c>
      <c r="E559" t="s">
        <v>105</v>
      </c>
      <c r="F559" s="23" t="s">
        <v>1569</v>
      </c>
      <c r="G559">
        <v>500</v>
      </c>
      <c r="H559" s="23" t="str">
        <f t="shared" si="33"/>
        <v>6217997070002869834500</v>
      </c>
      <c r="I559" s="48" t="e">
        <f>VLOOKUP(H559,网银退汇!C:D,2,FALSE)</f>
        <v>#N/A</v>
      </c>
      <c r="J559" s="48" t="e">
        <f t="shared" si="32"/>
        <v>#N/A</v>
      </c>
      <c r="K559" s="83" t="e">
        <f>VLOOKUP(H559,网银退汇!C:H,6,FALSE)</f>
        <v>#N/A</v>
      </c>
    </row>
    <row r="560" spans="1:11" hidden="1">
      <c r="A560" t="s">
        <v>1104</v>
      </c>
      <c r="B560" s="23" t="s">
        <v>1570</v>
      </c>
      <c r="C560" s="49" t="str">
        <f t="shared" si="34"/>
        <v>20170619</v>
      </c>
      <c r="D560" s="49" t="str">
        <f t="shared" si="35"/>
        <v>0052351969</v>
      </c>
      <c r="E560" t="s">
        <v>105</v>
      </c>
      <c r="F560" s="23" t="s">
        <v>1571</v>
      </c>
      <c r="G560">
        <v>1000</v>
      </c>
      <c r="H560" s="23" t="str">
        <f t="shared" si="33"/>
        <v>62170038600070590981000</v>
      </c>
      <c r="I560" s="48" t="e">
        <f>VLOOKUP(H560,网银退汇!C:D,2,FALSE)</f>
        <v>#N/A</v>
      </c>
      <c r="J560" s="48" t="e">
        <f t="shared" si="32"/>
        <v>#N/A</v>
      </c>
      <c r="K560" s="83" t="e">
        <f>VLOOKUP(H560,网银退汇!C:H,6,FALSE)</f>
        <v>#N/A</v>
      </c>
    </row>
    <row r="561" spans="1:11" hidden="1">
      <c r="A561" t="s">
        <v>1108</v>
      </c>
      <c r="B561" s="23" t="s">
        <v>1572</v>
      </c>
      <c r="C561" s="49" t="str">
        <f t="shared" si="34"/>
        <v>20170619</v>
      </c>
      <c r="D561" s="49" t="str">
        <f t="shared" si="35"/>
        <v>0052352362</v>
      </c>
      <c r="E561" t="s">
        <v>105</v>
      </c>
      <c r="F561" s="23" t="s">
        <v>1573</v>
      </c>
      <c r="G561">
        <v>2700</v>
      </c>
      <c r="H561" s="23" t="str">
        <f t="shared" si="33"/>
        <v>62170039100040209482700</v>
      </c>
      <c r="I561" s="48" t="e">
        <f>VLOOKUP(H561,网银退汇!C:D,2,FALSE)</f>
        <v>#N/A</v>
      </c>
      <c r="J561" s="48" t="e">
        <f t="shared" si="32"/>
        <v>#N/A</v>
      </c>
      <c r="K561" s="83" t="e">
        <f>VLOOKUP(H561,网银退汇!C:H,6,FALSE)</f>
        <v>#N/A</v>
      </c>
    </row>
    <row r="562" spans="1:11">
      <c r="A562" t="s">
        <v>1110</v>
      </c>
      <c r="B562" s="23" t="s">
        <v>1574</v>
      </c>
      <c r="C562" s="49" t="str">
        <f t="shared" si="34"/>
        <v>20170619</v>
      </c>
      <c r="D562" s="49" t="str">
        <f t="shared" si="35"/>
        <v>0052352509</v>
      </c>
      <c r="E562" t="s">
        <v>105</v>
      </c>
      <c r="F562" s="23" t="s">
        <v>1575</v>
      </c>
      <c r="G562">
        <v>60</v>
      </c>
      <c r="H562" s="23" t="str">
        <f t="shared" si="33"/>
        <v>623190000001725466160</v>
      </c>
      <c r="I562" s="48">
        <f>VLOOKUP(H562,网银退汇!C:D,2,FALSE)</f>
        <v>60</v>
      </c>
      <c r="J562" s="48">
        <f t="shared" si="32"/>
        <v>1</v>
      </c>
      <c r="K562" s="83">
        <f>VLOOKUP(H562,网银退汇!C:H,6,FALSE)</f>
        <v>42906.682581018518</v>
      </c>
    </row>
    <row r="563" spans="1:11">
      <c r="A563" t="s">
        <v>1112</v>
      </c>
      <c r="B563" s="23" t="s">
        <v>1576</v>
      </c>
      <c r="C563" s="49" t="str">
        <f t="shared" si="34"/>
        <v>20170619</v>
      </c>
      <c r="D563" s="49" t="str">
        <f t="shared" si="35"/>
        <v>0052355888</v>
      </c>
      <c r="E563" t="s">
        <v>105</v>
      </c>
      <c r="F563" s="23" t="s">
        <v>137</v>
      </c>
      <c r="G563">
        <v>1490</v>
      </c>
      <c r="H563" s="23" t="str">
        <f t="shared" si="33"/>
        <v>622308280016779351490</v>
      </c>
      <c r="I563" s="48">
        <f>VLOOKUP(H563,网银退汇!C:D,2,FALSE)</f>
        <v>1490</v>
      </c>
      <c r="J563" s="48">
        <f t="shared" si="32"/>
        <v>1</v>
      </c>
      <c r="K563" s="62">
        <v>42905.657523148147</v>
      </c>
    </row>
    <row r="564" spans="1:11">
      <c r="A564" t="s">
        <v>1114</v>
      </c>
      <c r="B564" s="23" t="s">
        <v>1577</v>
      </c>
      <c r="C564" s="49" t="str">
        <f t="shared" si="34"/>
        <v>20170619</v>
      </c>
      <c r="D564" s="49" t="str">
        <f t="shared" si="35"/>
        <v>0052357227</v>
      </c>
      <c r="E564" t="s">
        <v>105</v>
      </c>
      <c r="F564" s="23" t="s">
        <v>106</v>
      </c>
      <c r="G564">
        <v>885</v>
      </c>
      <c r="H564" s="23" t="str">
        <f t="shared" si="33"/>
        <v>6231357711501404525885</v>
      </c>
      <c r="I564" s="48">
        <f>VLOOKUP(H564,网银退汇!C:D,2,FALSE)</f>
        <v>885</v>
      </c>
      <c r="J564" s="48">
        <f t="shared" si="32"/>
        <v>1</v>
      </c>
      <c r="K564" s="83">
        <f>VLOOKUP(H564,网银退汇!C:H,6,FALSE)</f>
        <v>42905.656793981485</v>
      </c>
    </row>
    <row r="565" spans="1:11" hidden="1">
      <c r="A565" t="s">
        <v>1116</v>
      </c>
      <c r="B565" s="23" t="s">
        <v>1578</v>
      </c>
      <c r="C565" s="49" t="str">
        <f t="shared" si="34"/>
        <v>20170619</v>
      </c>
      <c r="D565" s="49" t="str">
        <f t="shared" si="35"/>
        <v>0052357845</v>
      </c>
      <c r="E565" t="s">
        <v>105</v>
      </c>
      <c r="F565" s="23" t="s">
        <v>1437</v>
      </c>
      <c r="G565">
        <v>487</v>
      </c>
      <c r="H565" s="23" t="str">
        <f t="shared" si="33"/>
        <v>6228480860986954714487</v>
      </c>
      <c r="I565" s="48" t="e">
        <f>VLOOKUP(H565,网银退汇!C:D,2,FALSE)</f>
        <v>#N/A</v>
      </c>
      <c r="J565" s="48" t="e">
        <f t="shared" si="32"/>
        <v>#N/A</v>
      </c>
      <c r="K565" s="83" t="e">
        <f>VLOOKUP(H565,网银退汇!C:H,6,FALSE)</f>
        <v>#N/A</v>
      </c>
    </row>
    <row r="566" spans="1:11">
      <c r="A566" t="s">
        <v>1118</v>
      </c>
      <c r="B566" s="23" t="s">
        <v>1579</v>
      </c>
      <c r="C566" s="49" t="str">
        <f t="shared" si="34"/>
        <v>20170619</v>
      </c>
      <c r="D566" s="49" t="str">
        <f t="shared" si="35"/>
        <v>0052358114</v>
      </c>
      <c r="E566" t="s">
        <v>105</v>
      </c>
      <c r="F566" s="23" t="s">
        <v>131</v>
      </c>
      <c r="G566">
        <v>248</v>
      </c>
      <c r="H566" s="23" t="str">
        <f t="shared" si="33"/>
        <v>6217997300045103648248</v>
      </c>
      <c r="I566" s="48">
        <f>VLOOKUP(H566,网银退汇!C:D,2,FALSE)</f>
        <v>248</v>
      </c>
      <c r="J566" s="48">
        <f t="shared" si="32"/>
        <v>1</v>
      </c>
      <c r="K566" s="83">
        <f>VLOOKUP(H566,网银退汇!C:H,6,FALSE)</f>
        <v>42905.656261574077</v>
      </c>
    </row>
    <row r="567" spans="1:11" hidden="1">
      <c r="A567" t="s">
        <v>1120</v>
      </c>
      <c r="B567" s="23" t="s">
        <v>1580</v>
      </c>
      <c r="C567" s="49" t="str">
        <f t="shared" si="34"/>
        <v>20170619</v>
      </c>
      <c r="D567" s="49" t="str">
        <f t="shared" si="35"/>
        <v>0052358263</v>
      </c>
      <c r="E567" t="s">
        <v>105</v>
      </c>
      <c r="F567" s="23" t="s">
        <v>1581</v>
      </c>
      <c r="G567">
        <v>160</v>
      </c>
      <c r="H567" s="23" t="str">
        <f t="shared" si="33"/>
        <v>6222620590007373271160</v>
      </c>
      <c r="I567" s="48" t="e">
        <f>VLOOKUP(H567,网银退汇!C:D,2,FALSE)</f>
        <v>#N/A</v>
      </c>
      <c r="J567" s="48" t="e">
        <f t="shared" ref="J567:J630" si="36">IF(I567&gt;0,1,"")</f>
        <v>#N/A</v>
      </c>
      <c r="K567" s="83" t="e">
        <f>VLOOKUP(H567,网银退汇!C:H,6,FALSE)</f>
        <v>#N/A</v>
      </c>
    </row>
    <row r="568" spans="1:11" hidden="1">
      <c r="A568" t="s">
        <v>1122</v>
      </c>
      <c r="B568" s="23" t="s">
        <v>1582</v>
      </c>
      <c r="C568" s="49" t="str">
        <f t="shared" si="34"/>
        <v>20170619</v>
      </c>
      <c r="D568" s="49" t="str">
        <f t="shared" si="35"/>
        <v>0052360503</v>
      </c>
      <c r="E568" t="s">
        <v>105</v>
      </c>
      <c r="F568" s="23" t="s">
        <v>1583</v>
      </c>
      <c r="G568">
        <v>400</v>
      </c>
      <c r="H568" s="23" t="str">
        <f t="shared" ref="H568:H631" si="37">F568&amp;G568</f>
        <v>6217003860027940871400</v>
      </c>
      <c r="I568" s="48" t="e">
        <f>VLOOKUP(H568,网银退汇!C:D,2,FALSE)</f>
        <v>#N/A</v>
      </c>
      <c r="J568" s="48" t="e">
        <f t="shared" si="36"/>
        <v>#N/A</v>
      </c>
      <c r="K568" s="83" t="e">
        <f>VLOOKUP(H568,网银退汇!C:H,6,FALSE)</f>
        <v>#N/A</v>
      </c>
    </row>
    <row r="569" spans="1:11" hidden="1">
      <c r="A569" t="s">
        <v>1124</v>
      </c>
      <c r="B569" s="23" t="s">
        <v>1584</v>
      </c>
      <c r="C569" s="49" t="str">
        <f t="shared" si="34"/>
        <v>20170619</v>
      </c>
      <c r="D569" s="49" t="str">
        <f t="shared" si="35"/>
        <v>0052361627</v>
      </c>
      <c r="E569" t="s">
        <v>105</v>
      </c>
      <c r="F569" s="23" t="s">
        <v>1585</v>
      </c>
      <c r="G569">
        <v>12</v>
      </c>
      <c r="H569" s="23" t="str">
        <f t="shared" si="37"/>
        <v>623668386000107509712</v>
      </c>
      <c r="I569" s="48" t="e">
        <f>VLOOKUP(H569,网银退汇!C:D,2,FALSE)</f>
        <v>#N/A</v>
      </c>
      <c r="J569" s="48" t="e">
        <f t="shared" si="36"/>
        <v>#N/A</v>
      </c>
      <c r="K569" s="83" t="e">
        <f>VLOOKUP(H569,网银退汇!C:H,6,FALSE)</f>
        <v>#N/A</v>
      </c>
    </row>
    <row r="570" spans="1:11">
      <c r="A570" t="s">
        <v>1126</v>
      </c>
      <c r="B570" s="23" t="s">
        <v>1586</v>
      </c>
      <c r="C570" s="49" t="str">
        <f t="shared" si="34"/>
        <v>20170619</v>
      </c>
      <c r="D570" s="49" t="str">
        <f t="shared" si="35"/>
        <v>0052361962</v>
      </c>
      <c r="E570" t="s">
        <v>105</v>
      </c>
      <c r="F570" s="23" t="s">
        <v>132</v>
      </c>
      <c r="G570">
        <v>674</v>
      </c>
      <c r="H570" s="23" t="str">
        <f t="shared" si="37"/>
        <v>6222520590684144674</v>
      </c>
      <c r="I570" s="48">
        <f>VLOOKUP(H570,网银退汇!C:D,2,FALSE)</f>
        <v>674</v>
      </c>
      <c r="J570" s="48">
        <f t="shared" si="36"/>
        <v>1</v>
      </c>
      <c r="K570" s="83">
        <f>VLOOKUP(H570,网银退汇!C:H,6,FALSE)</f>
        <v>42905.656412037039</v>
      </c>
    </row>
    <row r="571" spans="1:11" hidden="1">
      <c r="A571" t="s">
        <v>1128</v>
      </c>
      <c r="B571" s="23" t="s">
        <v>1587</v>
      </c>
      <c r="C571" s="49" t="str">
        <f t="shared" si="34"/>
        <v>20170619</v>
      </c>
      <c r="D571" s="49" t="str">
        <f t="shared" si="35"/>
        <v>0052362057</v>
      </c>
      <c r="E571" t="s">
        <v>105</v>
      </c>
      <c r="F571" s="23" t="s">
        <v>1588</v>
      </c>
      <c r="G571">
        <v>567</v>
      </c>
      <c r="H571" s="23" t="str">
        <f t="shared" si="37"/>
        <v>6236683860003050353567</v>
      </c>
      <c r="I571" s="48" t="e">
        <f>VLOOKUP(H571,网银退汇!C:D,2,FALSE)</f>
        <v>#N/A</v>
      </c>
      <c r="J571" s="48" t="e">
        <f t="shared" si="36"/>
        <v>#N/A</v>
      </c>
      <c r="K571" s="83" t="e">
        <f>VLOOKUP(H571,网银退汇!C:H,6,FALSE)</f>
        <v>#N/A</v>
      </c>
    </row>
    <row r="572" spans="1:11" hidden="1">
      <c r="A572" t="s">
        <v>1132</v>
      </c>
      <c r="B572" s="23" t="s">
        <v>1589</v>
      </c>
      <c r="C572" s="49" t="str">
        <f t="shared" si="34"/>
        <v>20170619</v>
      </c>
      <c r="D572" s="49" t="str">
        <f t="shared" si="35"/>
        <v>0052365429</v>
      </c>
      <c r="E572" t="s">
        <v>105</v>
      </c>
      <c r="F572" s="23" t="s">
        <v>1583</v>
      </c>
      <c r="G572">
        <v>50</v>
      </c>
      <c r="H572" s="23" t="str">
        <f t="shared" si="37"/>
        <v>621700386002794087150</v>
      </c>
      <c r="I572" s="48" t="e">
        <f>VLOOKUP(H572,网银退汇!C:D,2,FALSE)</f>
        <v>#N/A</v>
      </c>
      <c r="J572" s="48" t="e">
        <f t="shared" si="36"/>
        <v>#N/A</v>
      </c>
      <c r="K572" s="83" t="e">
        <f>VLOOKUP(H572,网银退汇!C:H,6,FALSE)</f>
        <v>#N/A</v>
      </c>
    </row>
    <row r="573" spans="1:11" hidden="1">
      <c r="A573" t="s">
        <v>1134</v>
      </c>
      <c r="B573" s="23" t="s">
        <v>1590</v>
      </c>
      <c r="C573" s="49" t="str">
        <f t="shared" si="34"/>
        <v>20170619</v>
      </c>
      <c r="D573" s="49" t="str">
        <f t="shared" si="35"/>
        <v>0052366718</v>
      </c>
      <c r="E573" t="s">
        <v>105</v>
      </c>
      <c r="F573" s="23" t="s">
        <v>1591</v>
      </c>
      <c r="G573">
        <v>482</v>
      </c>
      <c r="H573" s="23" t="str">
        <f t="shared" si="37"/>
        <v>6217007170002365250482</v>
      </c>
      <c r="I573" s="48" t="e">
        <f>VLOOKUP(H573,网银退汇!C:D,2,FALSE)</f>
        <v>#N/A</v>
      </c>
      <c r="J573" s="48" t="e">
        <f t="shared" si="36"/>
        <v>#N/A</v>
      </c>
      <c r="K573" s="83" t="e">
        <f>VLOOKUP(H573,网银退汇!C:H,6,FALSE)</f>
        <v>#N/A</v>
      </c>
    </row>
    <row r="574" spans="1:11" hidden="1">
      <c r="A574" t="s">
        <v>1136</v>
      </c>
      <c r="B574" s="23" t="s">
        <v>1592</v>
      </c>
      <c r="C574" s="49" t="str">
        <f t="shared" si="34"/>
        <v>20170619</v>
      </c>
      <c r="D574" s="49" t="str">
        <f t="shared" si="35"/>
        <v>0052369920</v>
      </c>
      <c r="E574" t="s">
        <v>105</v>
      </c>
      <c r="F574" s="23" t="s">
        <v>1593</v>
      </c>
      <c r="G574">
        <v>197</v>
      </c>
      <c r="H574" s="23" t="str">
        <f t="shared" si="37"/>
        <v>6212262511001281819197</v>
      </c>
      <c r="I574" s="48" t="e">
        <f>VLOOKUP(H574,网银退汇!C:D,2,FALSE)</f>
        <v>#N/A</v>
      </c>
      <c r="J574" s="48" t="e">
        <f t="shared" si="36"/>
        <v>#N/A</v>
      </c>
      <c r="K574" s="83" t="e">
        <f>VLOOKUP(H574,网银退汇!C:H,6,FALSE)</f>
        <v>#N/A</v>
      </c>
    </row>
    <row r="575" spans="1:11" hidden="1">
      <c r="A575" t="s">
        <v>1138</v>
      </c>
      <c r="B575" s="23" t="s">
        <v>1594</v>
      </c>
      <c r="C575" s="49" t="str">
        <f t="shared" si="34"/>
        <v>20170619</v>
      </c>
      <c r="D575" s="49" t="str">
        <f t="shared" si="35"/>
        <v>0052370409</v>
      </c>
      <c r="E575" t="s">
        <v>105</v>
      </c>
      <c r="F575" s="23" t="s">
        <v>1595</v>
      </c>
      <c r="G575">
        <v>2257</v>
      </c>
      <c r="H575" s="23" t="str">
        <f t="shared" si="37"/>
        <v>62596911225863582257</v>
      </c>
      <c r="I575" s="48" t="e">
        <f>VLOOKUP(H575,网银退汇!C:D,2,FALSE)</f>
        <v>#N/A</v>
      </c>
      <c r="J575" s="48" t="e">
        <f t="shared" si="36"/>
        <v>#N/A</v>
      </c>
      <c r="K575" s="83" t="e">
        <f>VLOOKUP(H575,网银退汇!C:H,6,FALSE)</f>
        <v>#N/A</v>
      </c>
    </row>
    <row r="576" spans="1:11" hidden="1">
      <c r="A576" t="s">
        <v>1140</v>
      </c>
      <c r="B576" s="23" t="s">
        <v>1596</v>
      </c>
      <c r="C576" s="49" t="str">
        <f t="shared" si="34"/>
        <v>20170619</v>
      </c>
      <c r="D576" s="49" t="str">
        <f t="shared" si="35"/>
        <v>0052370603</v>
      </c>
      <c r="E576" t="s">
        <v>105</v>
      </c>
      <c r="F576" s="23" t="s">
        <v>1531</v>
      </c>
      <c r="G576">
        <v>116</v>
      </c>
      <c r="H576" s="23" t="str">
        <f t="shared" si="37"/>
        <v>6236683940000239082116</v>
      </c>
      <c r="I576" s="48" t="e">
        <f>VLOOKUP(H576,网银退汇!C:D,2,FALSE)</f>
        <v>#N/A</v>
      </c>
      <c r="J576" s="48" t="e">
        <f t="shared" si="36"/>
        <v>#N/A</v>
      </c>
      <c r="K576" s="83" t="e">
        <f>VLOOKUP(H576,网银退汇!C:H,6,FALSE)</f>
        <v>#N/A</v>
      </c>
    </row>
    <row r="577" spans="1:11" hidden="1">
      <c r="A577" t="s">
        <v>1142</v>
      </c>
      <c r="B577" s="23" t="s">
        <v>1597</v>
      </c>
      <c r="C577" s="49" t="str">
        <f t="shared" si="34"/>
        <v>20170619</v>
      </c>
      <c r="D577" s="49" t="str">
        <f t="shared" si="35"/>
        <v>0052370649</v>
      </c>
      <c r="E577" t="s">
        <v>105</v>
      </c>
      <c r="F577" s="23" t="s">
        <v>1598</v>
      </c>
      <c r="G577">
        <v>294</v>
      </c>
      <c r="H577" s="23" t="str">
        <f t="shared" si="37"/>
        <v>6228480868656490679294</v>
      </c>
      <c r="I577" s="48" t="e">
        <f>VLOOKUP(H577,网银退汇!C:D,2,FALSE)</f>
        <v>#N/A</v>
      </c>
      <c r="J577" s="48" t="e">
        <f t="shared" si="36"/>
        <v>#N/A</v>
      </c>
      <c r="K577" s="83" t="e">
        <f>VLOOKUP(H577,网银退汇!C:H,6,FALSE)</f>
        <v>#N/A</v>
      </c>
    </row>
    <row r="578" spans="1:11" hidden="1">
      <c r="A578" t="s">
        <v>1144</v>
      </c>
      <c r="B578" s="23" t="s">
        <v>1599</v>
      </c>
      <c r="C578" s="49" t="str">
        <f t="shared" si="34"/>
        <v>20170619</v>
      </c>
      <c r="D578" s="49" t="str">
        <f t="shared" si="35"/>
        <v>0052370865</v>
      </c>
      <c r="E578" t="s">
        <v>105</v>
      </c>
      <c r="F578" s="23" t="s">
        <v>1600</v>
      </c>
      <c r="G578">
        <v>486</v>
      </c>
      <c r="H578" s="23" t="str">
        <f t="shared" si="37"/>
        <v>6226901903542607486</v>
      </c>
      <c r="I578" s="48" t="e">
        <f>VLOOKUP(H578,网银退汇!C:D,2,FALSE)</f>
        <v>#N/A</v>
      </c>
      <c r="J578" s="48" t="e">
        <f t="shared" si="36"/>
        <v>#N/A</v>
      </c>
      <c r="K578" s="83" t="e">
        <f>VLOOKUP(H578,网银退汇!C:H,6,FALSE)</f>
        <v>#N/A</v>
      </c>
    </row>
    <row r="579" spans="1:11">
      <c r="A579" t="s">
        <v>1146</v>
      </c>
      <c r="B579" s="23" t="s">
        <v>1601</v>
      </c>
      <c r="C579" s="49" t="str">
        <f t="shared" ref="C579:C642" si="38">LEFT(B579,8)</f>
        <v>20170619</v>
      </c>
      <c r="D579" s="49" t="str">
        <f t="shared" ref="D579:D642" si="39">RIGHT(B579,10)</f>
        <v>0052371768</v>
      </c>
      <c r="E579" t="s">
        <v>105</v>
      </c>
      <c r="F579" s="23" t="s">
        <v>134</v>
      </c>
      <c r="G579">
        <v>47</v>
      </c>
      <c r="H579" s="23" t="str">
        <f t="shared" si="37"/>
        <v>622848386023079921947</v>
      </c>
      <c r="I579" s="48">
        <f>VLOOKUP(H579,网银退汇!C:D,2,FALSE)</f>
        <v>47</v>
      </c>
      <c r="J579" s="48">
        <f t="shared" si="36"/>
        <v>1</v>
      </c>
      <c r="K579" s="83">
        <f>VLOOKUP(H579,网银退汇!C:H,6,FALSE)</f>
        <v>42905.657037037039</v>
      </c>
    </row>
    <row r="580" spans="1:11" hidden="1">
      <c r="A580" t="s">
        <v>1148</v>
      </c>
      <c r="B580" s="23" t="s">
        <v>1602</v>
      </c>
      <c r="C580" s="49" t="str">
        <f t="shared" si="38"/>
        <v>20170619</v>
      </c>
      <c r="D580" s="49" t="str">
        <f t="shared" si="39"/>
        <v>0052372193</v>
      </c>
      <c r="E580" t="s">
        <v>105</v>
      </c>
      <c r="F580" s="23" t="s">
        <v>1603</v>
      </c>
      <c r="G580">
        <v>763</v>
      </c>
      <c r="H580" s="23" t="str">
        <f t="shared" si="37"/>
        <v>6228450860017292817763</v>
      </c>
      <c r="I580" s="48" t="e">
        <f>VLOOKUP(H580,网银退汇!C:D,2,FALSE)</f>
        <v>#N/A</v>
      </c>
      <c r="J580" s="48" t="e">
        <f t="shared" si="36"/>
        <v>#N/A</v>
      </c>
      <c r="K580" s="83" t="e">
        <f>VLOOKUP(H580,网银退汇!C:H,6,FALSE)</f>
        <v>#N/A</v>
      </c>
    </row>
    <row r="581" spans="1:11">
      <c r="A581" t="s">
        <v>1150</v>
      </c>
      <c r="B581" s="23" t="s">
        <v>1604</v>
      </c>
      <c r="C581" s="49" t="str">
        <f t="shared" si="38"/>
        <v>20170619</v>
      </c>
      <c r="D581" s="49" t="str">
        <f t="shared" si="39"/>
        <v>0052372846</v>
      </c>
      <c r="E581" t="s">
        <v>105</v>
      </c>
      <c r="F581" s="23" t="s">
        <v>139</v>
      </c>
      <c r="G581">
        <v>247</v>
      </c>
      <c r="H581" s="23" t="str">
        <f t="shared" si="37"/>
        <v>6223691019859531247</v>
      </c>
      <c r="I581" s="48">
        <f>VLOOKUP(H581,网银退汇!C:D,2,FALSE)</f>
        <v>247</v>
      </c>
      <c r="J581" s="48">
        <f t="shared" si="36"/>
        <v>1</v>
      </c>
      <c r="K581" s="83">
        <f>VLOOKUP(H581,网银退汇!C:H,6,FALSE)</f>
        <v>42905.70416666667</v>
      </c>
    </row>
    <row r="582" spans="1:11" hidden="1">
      <c r="A582" t="s">
        <v>1152</v>
      </c>
      <c r="B582" s="23" t="s">
        <v>1605</v>
      </c>
      <c r="C582" s="49" t="str">
        <f t="shared" si="38"/>
        <v>20170619</v>
      </c>
      <c r="D582" s="49" t="str">
        <f t="shared" si="39"/>
        <v>0052373098</v>
      </c>
      <c r="E582" t="s">
        <v>105</v>
      </c>
      <c r="F582" s="23" t="s">
        <v>1606</v>
      </c>
      <c r="G582">
        <v>200</v>
      </c>
      <c r="H582" s="23" t="str">
        <f t="shared" si="37"/>
        <v>6228483860466672015200</v>
      </c>
      <c r="I582" s="48" t="e">
        <f>VLOOKUP(H582,网银退汇!C:D,2,FALSE)</f>
        <v>#N/A</v>
      </c>
      <c r="J582" s="48" t="e">
        <f t="shared" si="36"/>
        <v>#N/A</v>
      </c>
      <c r="K582" s="83" t="e">
        <f>VLOOKUP(H582,网银退汇!C:H,6,FALSE)</f>
        <v>#N/A</v>
      </c>
    </row>
    <row r="583" spans="1:11" hidden="1">
      <c r="A583" t="s">
        <v>1154</v>
      </c>
      <c r="B583" s="23" t="s">
        <v>1607</v>
      </c>
      <c r="C583" s="49" t="str">
        <f t="shared" si="38"/>
        <v>20170619</v>
      </c>
      <c r="D583" s="49" t="str">
        <f t="shared" si="39"/>
        <v>0052373179</v>
      </c>
      <c r="E583" t="s">
        <v>105</v>
      </c>
      <c r="F583" s="23" t="s">
        <v>1606</v>
      </c>
      <c r="G583">
        <v>200</v>
      </c>
      <c r="H583" s="23" t="str">
        <f t="shared" si="37"/>
        <v>6228483860466672015200</v>
      </c>
      <c r="I583" s="48" t="e">
        <f>VLOOKUP(H583,网银退汇!C:D,2,FALSE)</f>
        <v>#N/A</v>
      </c>
      <c r="J583" s="48" t="e">
        <f t="shared" si="36"/>
        <v>#N/A</v>
      </c>
      <c r="K583" s="83" t="e">
        <f>VLOOKUP(H583,网银退汇!C:H,6,FALSE)</f>
        <v>#N/A</v>
      </c>
    </row>
    <row r="584" spans="1:11" hidden="1">
      <c r="A584" t="s">
        <v>1156</v>
      </c>
      <c r="B584" s="23" t="s">
        <v>1608</v>
      </c>
      <c r="C584" s="49" t="str">
        <f t="shared" si="38"/>
        <v>20170619</v>
      </c>
      <c r="D584" s="49" t="str">
        <f t="shared" si="39"/>
        <v>0052373356</v>
      </c>
      <c r="E584" t="s">
        <v>105</v>
      </c>
      <c r="F584" s="23" t="s">
        <v>1609</v>
      </c>
      <c r="G584">
        <v>2859</v>
      </c>
      <c r="H584" s="23" t="str">
        <f t="shared" si="37"/>
        <v>62284836111409005162859</v>
      </c>
      <c r="I584" s="48" t="e">
        <f>VLOOKUP(H584,网银退汇!C:D,2,FALSE)</f>
        <v>#N/A</v>
      </c>
      <c r="J584" s="48" t="e">
        <f t="shared" si="36"/>
        <v>#N/A</v>
      </c>
      <c r="K584" s="83" t="e">
        <f>VLOOKUP(H584,网银退汇!C:H,6,FALSE)</f>
        <v>#N/A</v>
      </c>
    </row>
    <row r="585" spans="1:11">
      <c r="A585" t="s">
        <v>1158</v>
      </c>
      <c r="B585" s="23" t="s">
        <v>1610</v>
      </c>
      <c r="C585" s="49" t="str">
        <f t="shared" si="38"/>
        <v>20170619</v>
      </c>
      <c r="D585" s="49" t="str">
        <f t="shared" si="39"/>
        <v>0052373552</v>
      </c>
      <c r="E585" t="s">
        <v>105</v>
      </c>
      <c r="F585" s="23" t="s">
        <v>136</v>
      </c>
      <c r="G585">
        <v>1618</v>
      </c>
      <c r="H585" s="23" t="str">
        <f t="shared" si="37"/>
        <v>62284536180017182711618</v>
      </c>
      <c r="I585" s="48">
        <f>VLOOKUP(H585,网银退汇!C:D,2,FALSE)</f>
        <v>1618</v>
      </c>
      <c r="J585" s="48">
        <f t="shared" si="36"/>
        <v>1</v>
      </c>
      <c r="K585" s="83">
        <f>VLOOKUP(H585,网银退汇!C:H,6,FALSE)</f>
        <v>42905.657372685186</v>
      </c>
    </row>
    <row r="586" spans="1:11" hidden="1">
      <c r="A586" t="s">
        <v>1160</v>
      </c>
      <c r="B586" s="23" t="s">
        <v>1611</v>
      </c>
      <c r="C586" s="49" t="str">
        <f t="shared" si="38"/>
        <v>20170619</v>
      </c>
      <c r="D586" s="49" t="str">
        <f t="shared" si="39"/>
        <v>0052373839</v>
      </c>
      <c r="E586" t="s">
        <v>105</v>
      </c>
      <c r="F586" s="23" t="s">
        <v>1612</v>
      </c>
      <c r="G586">
        <v>765</v>
      </c>
      <c r="H586" s="23" t="str">
        <f t="shared" si="37"/>
        <v>4895920317232121765</v>
      </c>
      <c r="I586" s="48" t="e">
        <f>VLOOKUP(H586,网银退汇!C:D,2,FALSE)</f>
        <v>#N/A</v>
      </c>
      <c r="J586" s="48" t="e">
        <f t="shared" si="36"/>
        <v>#N/A</v>
      </c>
      <c r="K586" s="83" t="e">
        <f>VLOOKUP(H586,网银退汇!C:H,6,FALSE)</f>
        <v>#N/A</v>
      </c>
    </row>
    <row r="587" spans="1:11" hidden="1">
      <c r="A587" t="s">
        <v>1162</v>
      </c>
      <c r="B587" s="23" t="s">
        <v>1613</v>
      </c>
      <c r="C587" s="49" t="str">
        <f t="shared" si="38"/>
        <v>20170619</v>
      </c>
      <c r="D587" s="49" t="str">
        <f t="shared" si="39"/>
        <v>0052374615</v>
      </c>
      <c r="E587" t="s">
        <v>105</v>
      </c>
      <c r="F587" s="23" t="s">
        <v>1614</v>
      </c>
      <c r="G587">
        <v>387</v>
      </c>
      <c r="H587" s="23" t="str">
        <f t="shared" si="37"/>
        <v>6212262504002222809387</v>
      </c>
      <c r="I587" s="48" t="e">
        <f>VLOOKUP(H587,网银退汇!C:D,2,FALSE)</f>
        <v>#N/A</v>
      </c>
      <c r="J587" s="48" t="e">
        <f t="shared" si="36"/>
        <v>#N/A</v>
      </c>
      <c r="K587" s="83" t="e">
        <f>VLOOKUP(H587,网银退汇!C:H,6,FALSE)</f>
        <v>#N/A</v>
      </c>
    </row>
    <row r="588" spans="1:11" hidden="1">
      <c r="A588" t="s">
        <v>1164</v>
      </c>
      <c r="B588" s="23" t="s">
        <v>1615</v>
      </c>
      <c r="C588" s="49" t="str">
        <f t="shared" si="38"/>
        <v>20170619</v>
      </c>
      <c r="D588" s="49" t="str">
        <f t="shared" si="39"/>
        <v>0052377961</v>
      </c>
      <c r="E588" t="s">
        <v>105</v>
      </c>
      <c r="F588" s="23" t="s">
        <v>1616</v>
      </c>
      <c r="G588">
        <v>453</v>
      </c>
      <c r="H588" s="23" t="str">
        <f t="shared" si="37"/>
        <v>6217872700000066450453</v>
      </c>
      <c r="I588" s="48" t="e">
        <f>VLOOKUP(H588,网银退汇!C:D,2,FALSE)</f>
        <v>#N/A</v>
      </c>
      <c r="J588" s="48" t="e">
        <f t="shared" si="36"/>
        <v>#N/A</v>
      </c>
      <c r="K588" s="83" t="e">
        <f>VLOOKUP(H588,网银退汇!C:H,6,FALSE)</f>
        <v>#N/A</v>
      </c>
    </row>
    <row r="589" spans="1:11" hidden="1">
      <c r="A589" t="s">
        <v>1166</v>
      </c>
      <c r="B589" s="23" t="s">
        <v>1617</v>
      </c>
      <c r="C589" s="49" t="str">
        <f t="shared" si="38"/>
        <v>20170619</v>
      </c>
      <c r="D589" s="49" t="str">
        <f t="shared" si="39"/>
        <v>0052378059</v>
      </c>
      <c r="E589" t="s">
        <v>105</v>
      </c>
      <c r="F589" s="23" t="s">
        <v>1618</v>
      </c>
      <c r="G589">
        <v>115</v>
      </c>
      <c r="H589" s="23" t="str">
        <f t="shared" si="37"/>
        <v>6228480868662538479115</v>
      </c>
      <c r="I589" s="48" t="e">
        <f>VLOOKUP(H589,网银退汇!C:D,2,FALSE)</f>
        <v>#N/A</v>
      </c>
      <c r="J589" s="48" t="e">
        <f t="shared" si="36"/>
        <v>#N/A</v>
      </c>
      <c r="K589" s="83" t="e">
        <f>VLOOKUP(H589,网银退汇!C:H,6,FALSE)</f>
        <v>#N/A</v>
      </c>
    </row>
    <row r="590" spans="1:11" hidden="1">
      <c r="A590" t="s">
        <v>1168</v>
      </c>
      <c r="B590" s="23" t="s">
        <v>1619</v>
      </c>
      <c r="C590" s="49" t="str">
        <f t="shared" si="38"/>
        <v>20170619</v>
      </c>
      <c r="D590" s="49" t="str">
        <f t="shared" si="39"/>
        <v>0052378184</v>
      </c>
      <c r="E590" t="s">
        <v>105</v>
      </c>
      <c r="F590" s="23" t="s">
        <v>1618</v>
      </c>
      <c r="G590">
        <v>248</v>
      </c>
      <c r="H590" s="23" t="str">
        <f t="shared" si="37"/>
        <v>6228480868662538479248</v>
      </c>
      <c r="I590" s="48" t="e">
        <f>VLOOKUP(H590,网银退汇!C:D,2,FALSE)</f>
        <v>#N/A</v>
      </c>
      <c r="J590" s="48" t="e">
        <f t="shared" si="36"/>
        <v>#N/A</v>
      </c>
      <c r="K590" s="83" t="e">
        <f>VLOOKUP(H590,网银退汇!C:H,6,FALSE)</f>
        <v>#N/A</v>
      </c>
    </row>
    <row r="591" spans="1:11" hidden="1">
      <c r="A591" t="s">
        <v>1170</v>
      </c>
      <c r="B591" s="23" t="s">
        <v>1620</v>
      </c>
      <c r="C591" s="49" t="str">
        <f t="shared" si="38"/>
        <v>20170619</v>
      </c>
      <c r="D591" s="49" t="str">
        <f t="shared" si="39"/>
        <v>0052378320</v>
      </c>
      <c r="E591" t="s">
        <v>105</v>
      </c>
      <c r="F591" s="23" t="s">
        <v>1621</v>
      </c>
      <c r="G591">
        <v>133</v>
      </c>
      <c r="H591" s="23" t="str">
        <f t="shared" si="37"/>
        <v>6217004010002307022133</v>
      </c>
      <c r="I591" s="48" t="e">
        <f>VLOOKUP(H591,网银退汇!C:D,2,FALSE)</f>
        <v>#N/A</v>
      </c>
      <c r="J591" s="48" t="e">
        <f t="shared" si="36"/>
        <v>#N/A</v>
      </c>
      <c r="K591" s="83" t="e">
        <f>VLOOKUP(H591,网银退汇!C:H,6,FALSE)</f>
        <v>#N/A</v>
      </c>
    </row>
    <row r="592" spans="1:11" hidden="1">
      <c r="A592" t="s">
        <v>1172</v>
      </c>
      <c r="B592" s="23" t="s">
        <v>1622</v>
      </c>
      <c r="C592" s="49" t="str">
        <f t="shared" si="38"/>
        <v>20170619</v>
      </c>
      <c r="D592" s="49" t="str">
        <f t="shared" si="39"/>
        <v>0052379312</v>
      </c>
      <c r="E592" t="s">
        <v>105</v>
      </c>
      <c r="F592" s="23" t="s">
        <v>1623</v>
      </c>
      <c r="G592">
        <v>1468</v>
      </c>
      <c r="H592" s="23" t="str">
        <f t="shared" si="37"/>
        <v>62284836109895260101468</v>
      </c>
      <c r="I592" s="48" t="e">
        <f>VLOOKUP(H592,网银退汇!C:D,2,FALSE)</f>
        <v>#N/A</v>
      </c>
      <c r="J592" s="48" t="e">
        <f t="shared" si="36"/>
        <v>#N/A</v>
      </c>
      <c r="K592" s="83" t="e">
        <f>VLOOKUP(H592,网银退汇!C:H,6,FALSE)</f>
        <v>#N/A</v>
      </c>
    </row>
    <row r="593" spans="1:11" hidden="1">
      <c r="A593" t="s">
        <v>1174</v>
      </c>
      <c r="B593" s="23" t="s">
        <v>1624</v>
      </c>
      <c r="C593" s="49" t="str">
        <f t="shared" si="38"/>
        <v>20170619</v>
      </c>
      <c r="D593" s="49" t="str">
        <f t="shared" si="39"/>
        <v>0052379500</v>
      </c>
      <c r="E593" t="s">
        <v>105</v>
      </c>
      <c r="F593" s="23" t="s">
        <v>1625</v>
      </c>
      <c r="G593">
        <v>400</v>
      </c>
      <c r="H593" s="23" t="str">
        <f t="shared" si="37"/>
        <v>6228483348589203074400</v>
      </c>
      <c r="I593" s="48" t="e">
        <f>VLOOKUP(H593,网银退汇!C:D,2,FALSE)</f>
        <v>#N/A</v>
      </c>
      <c r="J593" s="48" t="e">
        <f t="shared" si="36"/>
        <v>#N/A</v>
      </c>
      <c r="K593" s="83" t="e">
        <f>VLOOKUP(H593,网银退汇!C:H,6,FALSE)</f>
        <v>#N/A</v>
      </c>
    </row>
    <row r="594" spans="1:11" hidden="1">
      <c r="A594" t="s">
        <v>1176</v>
      </c>
      <c r="B594" s="23" t="s">
        <v>1626</v>
      </c>
      <c r="C594" s="49" t="str">
        <f t="shared" si="38"/>
        <v>20170619</v>
      </c>
      <c r="D594" s="49" t="str">
        <f t="shared" si="39"/>
        <v>0052379583</v>
      </c>
      <c r="E594" t="s">
        <v>105</v>
      </c>
      <c r="F594" s="23" t="s">
        <v>1627</v>
      </c>
      <c r="G594">
        <v>57</v>
      </c>
      <c r="H594" s="23" t="str">
        <f t="shared" si="37"/>
        <v>530970003697244857</v>
      </c>
      <c r="I594" s="48" t="e">
        <f>VLOOKUP(H594,网银退汇!C:D,2,FALSE)</f>
        <v>#N/A</v>
      </c>
      <c r="J594" s="48" t="e">
        <f t="shared" si="36"/>
        <v>#N/A</v>
      </c>
      <c r="K594" s="83" t="e">
        <f>VLOOKUP(H594,网银退汇!C:H,6,FALSE)</f>
        <v>#N/A</v>
      </c>
    </row>
    <row r="595" spans="1:11" hidden="1">
      <c r="A595" t="s">
        <v>1178</v>
      </c>
      <c r="B595" s="23" t="s">
        <v>1628</v>
      </c>
      <c r="C595" s="49" t="str">
        <f t="shared" si="38"/>
        <v>20170619</v>
      </c>
      <c r="D595" s="49" t="str">
        <f t="shared" si="39"/>
        <v>0052379593</v>
      </c>
      <c r="E595" t="s">
        <v>105</v>
      </c>
      <c r="F595" s="23" t="s">
        <v>1625</v>
      </c>
      <c r="G595">
        <v>200</v>
      </c>
      <c r="H595" s="23" t="str">
        <f t="shared" si="37"/>
        <v>6228483348589203074200</v>
      </c>
      <c r="I595" s="48" t="e">
        <f>VLOOKUP(H595,网银退汇!C:D,2,FALSE)</f>
        <v>#N/A</v>
      </c>
      <c r="J595" s="48" t="e">
        <f t="shared" si="36"/>
        <v>#N/A</v>
      </c>
      <c r="K595" s="83" t="e">
        <f>VLOOKUP(H595,网银退汇!C:H,6,FALSE)</f>
        <v>#N/A</v>
      </c>
    </row>
    <row r="596" spans="1:11" hidden="1">
      <c r="A596" t="s">
        <v>1180</v>
      </c>
      <c r="B596" s="23" t="s">
        <v>1629</v>
      </c>
      <c r="C596" s="49" t="str">
        <f t="shared" si="38"/>
        <v>20170619</v>
      </c>
      <c r="D596" s="49" t="str">
        <f t="shared" si="39"/>
        <v>0052379608</v>
      </c>
      <c r="E596" t="s">
        <v>105</v>
      </c>
      <c r="F596" s="23" t="s">
        <v>1627</v>
      </c>
      <c r="G596">
        <v>115</v>
      </c>
      <c r="H596" s="23" t="str">
        <f t="shared" si="37"/>
        <v>5309700036972448115</v>
      </c>
      <c r="I596" s="48" t="e">
        <f>VLOOKUP(H596,网银退汇!C:D,2,FALSE)</f>
        <v>#N/A</v>
      </c>
      <c r="J596" s="48" t="e">
        <f t="shared" si="36"/>
        <v>#N/A</v>
      </c>
      <c r="K596" s="83" t="e">
        <f>VLOOKUP(H596,网银退汇!C:H,6,FALSE)</f>
        <v>#N/A</v>
      </c>
    </row>
    <row r="597" spans="1:11" hidden="1">
      <c r="A597" t="s">
        <v>1182</v>
      </c>
      <c r="B597" s="23" t="s">
        <v>1630</v>
      </c>
      <c r="C597" s="49" t="str">
        <f t="shared" si="38"/>
        <v>20170619</v>
      </c>
      <c r="D597" s="49" t="str">
        <f t="shared" si="39"/>
        <v>0052380307</v>
      </c>
      <c r="E597" t="s">
        <v>105</v>
      </c>
      <c r="F597" s="23" t="s">
        <v>1631</v>
      </c>
      <c r="G597">
        <v>454</v>
      </c>
      <c r="H597" s="23" t="str">
        <f t="shared" si="37"/>
        <v>6228484148351895670454</v>
      </c>
      <c r="I597" s="48" t="e">
        <f>VLOOKUP(H597,网银退汇!C:D,2,FALSE)</f>
        <v>#N/A</v>
      </c>
      <c r="J597" s="48" t="e">
        <f t="shared" si="36"/>
        <v>#N/A</v>
      </c>
      <c r="K597" s="83" t="e">
        <f>VLOOKUP(H597,网银退汇!C:H,6,FALSE)</f>
        <v>#N/A</v>
      </c>
    </row>
    <row r="598" spans="1:11" hidden="1">
      <c r="A598" t="s">
        <v>1184</v>
      </c>
      <c r="B598" s="23" t="s">
        <v>1632</v>
      </c>
      <c r="C598" s="49" t="str">
        <f t="shared" si="38"/>
        <v>20170619</v>
      </c>
      <c r="D598" s="49" t="str">
        <f t="shared" si="39"/>
        <v>0052380402</v>
      </c>
      <c r="E598" t="s">
        <v>105</v>
      </c>
      <c r="F598" s="23" t="s">
        <v>1633</v>
      </c>
      <c r="G598">
        <v>763</v>
      </c>
      <c r="H598" s="23" t="str">
        <f t="shared" si="37"/>
        <v>6228450866007546666763</v>
      </c>
      <c r="I598" s="48" t="e">
        <f>VLOOKUP(H598,网银退汇!C:D,2,FALSE)</f>
        <v>#N/A</v>
      </c>
      <c r="J598" s="48" t="e">
        <f t="shared" si="36"/>
        <v>#N/A</v>
      </c>
      <c r="K598" s="83" t="e">
        <f>VLOOKUP(H598,网银退汇!C:H,6,FALSE)</f>
        <v>#N/A</v>
      </c>
    </row>
    <row r="599" spans="1:11" hidden="1">
      <c r="A599" t="s">
        <v>1186</v>
      </c>
      <c r="B599" s="23" t="s">
        <v>1634</v>
      </c>
      <c r="C599" s="49" t="str">
        <f t="shared" si="38"/>
        <v>20170619</v>
      </c>
      <c r="D599" s="49" t="str">
        <f t="shared" si="39"/>
        <v>0052380429</v>
      </c>
      <c r="E599" t="s">
        <v>105</v>
      </c>
      <c r="F599" s="23" t="s">
        <v>1635</v>
      </c>
      <c r="G599">
        <v>15</v>
      </c>
      <c r="H599" s="23" t="str">
        <f t="shared" si="37"/>
        <v>622848086084160121115</v>
      </c>
      <c r="I599" s="48" t="e">
        <f>VLOOKUP(H599,网银退汇!C:D,2,FALSE)</f>
        <v>#N/A</v>
      </c>
      <c r="J599" s="48" t="e">
        <f t="shared" si="36"/>
        <v>#N/A</v>
      </c>
      <c r="K599" s="83" t="e">
        <f>VLOOKUP(H599,网银退汇!C:H,6,FALSE)</f>
        <v>#N/A</v>
      </c>
    </row>
    <row r="600" spans="1:11" hidden="1">
      <c r="A600" t="s">
        <v>1188</v>
      </c>
      <c r="B600" s="23" t="s">
        <v>1636</v>
      </c>
      <c r="C600" s="49" t="str">
        <f t="shared" si="38"/>
        <v>20170619</v>
      </c>
      <c r="D600" s="49" t="str">
        <f t="shared" si="39"/>
        <v>0052380434</v>
      </c>
      <c r="E600" t="s">
        <v>105</v>
      </c>
      <c r="F600" s="23" t="s">
        <v>1635</v>
      </c>
      <c r="G600">
        <v>241</v>
      </c>
      <c r="H600" s="23" t="str">
        <f t="shared" si="37"/>
        <v>6228480860841601211241</v>
      </c>
      <c r="I600" s="48" t="e">
        <f>VLOOKUP(H600,网银退汇!C:D,2,FALSE)</f>
        <v>#N/A</v>
      </c>
      <c r="J600" s="48" t="e">
        <f t="shared" si="36"/>
        <v>#N/A</v>
      </c>
      <c r="K600" s="83" t="e">
        <f>VLOOKUP(H600,网银退汇!C:H,6,FALSE)</f>
        <v>#N/A</v>
      </c>
    </row>
    <row r="601" spans="1:11" hidden="1">
      <c r="A601" t="s">
        <v>1190</v>
      </c>
      <c r="B601" s="23" t="s">
        <v>1637</v>
      </c>
      <c r="C601" s="49" t="str">
        <f t="shared" si="38"/>
        <v>20170619</v>
      </c>
      <c r="D601" s="49" t="str">
        <f t="shared" si="39"/>
        <v>0052387126</v>
      </c>
      <c r="E601" t="s">
        <v>105</v>
      </c>
      <c r="F601" s="23" t="s">
        <v>1638</v>
      </c>
      <c r="G601">
        <v>98</v>
      </c>
      <c r="H601" s="23" t="str">
        <f t="shared" si="37"/>
        <v>622469600768310798</v>
      </c>
      <c r="I601" s="48" t="e">
        <f>VLOOKUP(H601,网银退汇!C:D,2,FALSE)</f>
        <v>#N/A</v>
      </c>
      <c r="J601" s="48" t="e">
        <f t="shared" si="36"/>
        <v>#N/A</v>
      </c>
      <c r="K601" s="83" t="e">
        <f>VLOOKUP(H601,网银退汇!C:H,6,FALSE)</f>
        <v>#N/A</v>
      </c>
    </row>
    <row r="602" spans="1:11" hidden="1">
      <c r="A602" t="s">
        <v>1192</v>
      </c>
      <c r="B602" s="23" t="s">
        <v>1639</v>
      </c>
      <c r="C602" s="49" t="str">
        <f t="shared" si="38"/>
        <v>20170619</v>
      </c>
      <c r="D602" s="49" t="str">
        <f t="shared" si="39"/>
        <v>0052387572</v>
      </c>
      <c r="E602" t="s">
        <v>105</v>
      </c>
      <c r="F602" s="23" t="s">
        <v>1640</v>
      </c>
      <c r="G602">
        <v>290</v>
      </c>
      <c r="H602" s="23" t="str">
        <f t="shared" si="37"/>
        <v>6228930001080198264290</v>
      </c>
      <c r="I602" s="48" t="e">
        <f>VLOOKUP(H602,网银退汇!C:D,2,FALSE)</f>
        <v>#N/A</v>
      </c>
      <c r="J602" s="48" t="e">
        <f t="shared" si="36"/>
        <v>#N/A</v>
      </c>
      <c r="K602" s="83" t="e">
        <f>VLOOKUP(H602,网银退汇!C:H,6,FALSE)</f>
        <v>#N/A</v>
      </c>
    </row>
    <row r="603" spans="1:11" hidden="1">
      <c r="A603" t="s">
        <v>1194</v>
      </c>
      <c r="B603" s="23" t="s">
        <v>1641</v>
      </c>
      <c r="C603" s="49" t="str">
        <f t="shared" si="38"/>
        <v>20170619</v>
      </c>
      <c r="D603" s="49" t="str">
        <f t="shared" si="39"/>
        <v>0052388220</v>
      </c>
      <c r="E603" t="s">
        <v>105</v>
      </c>
      <c r="F603" s="23" t="s">
        <v>1642</v>
      </c>
      <c r="G603">
        <v>1761</v>
      </c>
      <c r="H603" s="23" t="str">
        <f t="shared" si="37"/>
        <v>62319000000806170181761</v>
      </c>
      <c r="I603" s="48" t="e">
        <f>VLOOKUP(H603,网银退汇!C:D,2,FALSE)</f>
        <v>#N/A</v>
      </c>
      <c r="J603" s="48" t="e">
        <f t="shared" si="36"/>
        <v>#N/A</v>
      </c>
      <c r="K603" s="83" t="e">
        <f>VLOOKUP(H603,网银退汇!C:H,6,FALSE)</f>
        <v>#N/A</v>
      </c>
    </row>
    <row r="604" spans="1:11">
      <c r="A604" t="s">
        <v>1196</v>
      </c>
      <c r="B604" s="23" t="s">
        <v>1643</v>
      </c>
      <c r="C604" s="49" t="str">
        <f t="shared" si="38"/>
        <v>20170619</v>
      </c>
      <c r="D604" s="49" t="str">
        <f t="shared" si="39"/>
        <v>0052388307</v>
      </c>
      <c r="E604" t="s">
        <v>105</v>
      </c>
      <c r="F604" s="23" t="s">
        <v>135</v>
      </c>
      <c r="G604">
        <v>300</v>
      </c>
      <c r="H604" s="23" t="str">
        <f t="shared" si="37"/>
        <v>6228370135467215300</v>
      </c>
      <c r="I604" s="48">
        <f>VLOOKUP(H604,网银退汇!C:D,2,FALSE)</f>
        <v>300</v>
      </c>
      <c r="J604" s="48">
        <f t="shared" si="36"/>
        <v>1</v>
      </c>
      <c r="K604" s="62">
        <v>42905.657199074078</v>
      </c>
    </row>
    <row r="605" spans="1:11" hidden="1">
      <c r="A605" t="s">
        <v>1198</v>
      </c>
      <c r="B605" s="23" t="s">
        <v>1644</v>
      </c>
      <c r="C605" s="49" t="str">
        <f t="shared" si="38"/>
        <v>20170619</v>
      </c>
      <c r="D605" s="49" t="str">
        <f t="shared" si="39"/>
        <v>0052389077</v>
      </c>
      <c r="E605" t="s">
        <v>105</v>
      </c>
      <c r="F605" s="23" t="s">
        <v>1645</v>
      </c>
      <c r="G605">
        <v>6822</v>
      </c>
      <c r="H605" s="23" t="str">
        <f t="shared" si="37"/>
        <v>62149940200020966822</v>
      </c>
      <c r="I605" s="48" t="e">
        <f>VLOOKUP(H605,网银退汇!C:D,2,FALSE)</f>
        <v>#N/A</v>
      </c>
      <c r="J605" s="48" t="e">
        <f t="shared" si="36"/>
        <v>#N/A</v>
      </c>
      <c r="K605" s="83" t="e">
        <f>VLOOKUP(H605,网银退汇!C:H,6,FALSE)</f>
        <v>#N/A</v>
      </c>
    </row>
    <row r="606" spans="1:11" hidden="1">
      <c r="A606" t="s">
        <v>1200</v>
      </c>
      <c r="B606" s="23" t="s">
        <v>1646</v>
      </c>
      <c r="C606" s="49" t="str">
        <f t="shared" si="38"/>
        <v>20170619</v>
      </c>
      <c r="D606" s="49" t="str">
        <f t="shared" si="39"/>
        <v>0052389515</v>
      </c>
      <c r="E606" t="s">
        <v>105</v>
      </c>
      <c r="F606" s="23" t="s">
        <v>1647</v>
      </c>
      <c r="G606">
        <v>114</v>
      </c>
      <c r="H606" s="23" t="str">
        <f t="shared" si="37"/>
        <v>6217790001064505080114</v>
      </c>
      <c r="I606" s="48" t="e">
        <f>VLOOKUP(H606,网银退汇!C:D,2,FALSE)</f>
        <v>#N/A</v>
      </c>
      <c r="J606" s="48" t="e">
        <f t="shared" si="36"/>
        <v>#N/A</v>
      </c>
      <c r="K606" s="83" t="e">
        <f>VLOOKUP(H606,网银退汇!C:H,6,FALSE)</f>
        <v>#N/A</v>
      </c>
    </row>
    <row r="607" spans="1:11" hidden="1">
      <c r="A607" t="s">
        <v>1202</v>
      </c>
      <c r="B607" s="23" t="s">
        <v>1648</v>
      </c>
      <c r="C607" s="49" t="str">
        <f t="shared" si="38"/>
        <v>20170619</v>
      </c>
      <c r="D607" s="49" t="str">
        <f t="shared" si="39"/>
        <v>0052390727</v>
      </c>
      <c r="E607" t="s">
        <v>105</v>
      </c>
      <c r="F607" s="23" t="s">
        <v>1649</v>
      </c>
      <c r="G607">
        <v>13</v>
      </c>
      <c r="H607" s="23" t="str">
        <f t="shared" si="37"/>
        <v>621700386000643679213</v>
      </c>
      <c r="I607" s="48" t="e">
        <f>VLOOKUP(H607,网银退汇!C:D,2,FALSE)</f>
        <v>#N/A</v>
      </c>
      <c r="J607" s="48" t="e">
        <f t="shared" si="36"/>
        <v>#N/A</v>
      </c>
      <c r="K607" s="83" t="e">
        <f>VLOOKUP(H607,网银退汇!C:H,6,FALSE)</f>
        <v>#N/A</v>
      </c>
    </row>
    <row r="608" spans="1:11" hidden="1">
      <c r="A608" t="s">
        <v>1204</v>
      </c>
      <c r="B608" s="23" t="s">
        <v>1650</v>
      </c>
      <c r="C608" s="49" t="str">
        <f t="shared" si="38"/>
        <v>20170619</v>
      </c>
      <c r="D608" s="49" t="str">
        <f t="shared" si="39"/>
        <v>0052391957</v>
      </c>
      <c r="E608" t="s">
        <v>105</v>
      </c>
      <c r="F608" s="23" t="s">
        <v>1651</v>
      </c>
      <c r="G608">
        <v>496</v>
      </c>
      <c r="H608" s="23" t="str">
        <f t="shared" si="37"/>
        <v>6228480868674420179496</v>
      </c>
      <c r="I608" s="48" t="e">
        <f>VLOOKUP(H608,网银退汇!C:D,2,FALSE)</f>
        <v>#N/A</v>
      </c>
      <c r="J608" s="48" t="e">
        <f t="shared" si="36"/>
        <v>#N/A</v>
      </c>
      <c r="K608" s="83" t="e">
        <f>VLOOKUP(H608,网银退汇!C:H,6,FALSE)</f>
        <v>#N/A</v>
      </c>
    </row>
    <row r="609" spans="1:11" hidden="1">
      <c r="A609" t="s">
        <v>1206</v>
      </c>
      <c r="B609" s="23" t="s">
        <v>1652</v>
      </c>
      <c r="C609" s="49" t="str">
        <f t="shared" si="38"/>
        <v>20170619</v>
      </c>
      <c r="D609" s="49" t="str">
        <f t="shared" si="39"/>
        <v>0052393272</v>
      </c>
      <c r="E609" t="s">
        <v>105</v>
      </c>
      <c r="F609" s="23" t="s">
        <v>1653</v>
      </c>
      <c r="G609">
        <v>245</v>
      </c>
      <c r="H609" s="23" t="str">
        <f t="shared" si="37"/>
        <v>6212262516001134157245</v>
      </c>
      <c r="I609" s="48" t="e">
        <f>VLOOKUP(H609,网银退汇!C:D,2,FALSE)</f>
        <v>#N/A</v>
      </c>
      <c r="J609" s="48" t="e">
        <f t="shared" si="36"/>
        <v>#N/A</v>
      </c>
      <c r="K609" s="83" t="e">
        <f>VLOOKUP(H609,网银退汇!C:H,6,FALSE)</f>
        <v>#N/A</v>
      </c>
    </row>
    <row r="610" spans="1:11" hidden="1">
      <c r="A610" t="s">
        <v>1208</v>
      </c>
      <c r="B610" s="23" t="s">
        <v>1654</v>
      </c>
      <c r="C610" s="49" t="str">
        <f t="shared" si="38"/>
        <v>20170619</v>
      </c>
      <c r="D610" s="49" t="str">
        <f t="shared" si="39"/>
        <v>0052393364</v>
      </c>
      <c r="E610" t="s">
        <v>105</v>
      </c>
      <c r="F610" s="23" t="s">
        <v>1655</v>
      </c>
      <c r="G610">
        <v>755</v>
      </c>
      <c r="H610" s="23" t="str">
        <f t="shared" si="37"/>
        <v>5268550486573223755</v>
      </c>
      <c r="I610" s="48" t="e">
        <f>VLOOKUP(H610,网银退汇!C:D,2,FALSE)</f>
        <v>#N/A</v>
      </c>
      <c r="J610" s="48" t="e">
        <f t="shared" si="36"/>
        <v>#N/A</v>
      </c>
      <c r="K610" s="83" t="e">
        <f>VLOOKUP(H610,网银退汇!C:H,6,FALSE)</f>
        <v>#N/A</v>
      </c>
    </row>
    <row r="611" spans="1:11" hidden="1">
      <c r="A611" t="s">
        <v>1210</v>
      </c>
      <c r="B611" s="23" t="s">
        <v>1656</v>
      </c>
      <c r="C611" s="49" t="str">
        <f t="shared" si="38"/>
        <v>20170619</v>
      </c>
      <c r="D611" s="49" t="str">
        <f t="shared" si="39"/>
        <v>0052393386</v>
      </c>
      <c r="E611" t="s">
        <v>105</v>
      </c>
      <c r="F611" s="23" t="s">
        <v>1657</v>
      </c>
      <c r="G611">
        <v>2000</v>
      </c>
      <c r="H611" s="23" t="str">
        <f t="shared" si="37"/>
        <v>55021300152486902000</v>
      </c>
      <c r="I611" s="48" t="e">
        <f>VLOOKUP(H611,网银退汇!C:D,2,FALSE)</f>
        <v>#N/A</v>
      </c>
      <c r="J611" s="48" t="e">
        <f t="shared" si="36"/>
        <v>#N/A</v>
      </c>
      <c r="K611" s="83" t="e">
        <f>VLOOKUP(H611,网银退汇!C:H,6,FALSE)</f>
        <v>#N/A</v>
      </c>
    </row>
    <row r="612" spans="1:11">
      <c r="A612" t="s">
        <v>1212</v>
      </c>
      <c r="B612" s="23" t="s">
        <v>1658</v>
      </c>
      <c r="C612" s="49" t="str">
        <f t="shared" si="38"/>
        <v>20170619</v>
      </c>
      <c r="D612" s="49" t="str">
        <f t="shared" si="39"/>
        <v>0052393692</v>
      </c>
      <c r="E612" t="s">
        <v>105</v>
      </c>
      <c r="F612" s="23" t="s">
        <v>138</v>
      </c>
      <c r="G612">
        <v>450</v>
      </c>
      <c r="H612" s="23" t="str">
        <f t="shared" si="37"/>
        <v>6212262505003750334450</v>
      </c>
      <c r="I612" s="48">
        <f>VLOOKUP(H612,网银退汇!C:D,2,FALSE)</f>
        <v>450</v>
      </c>
      <c r="J612" s="48">
        <f t="shared" si="36"/>
        <v>1</v>
      </c>
      <c r="K612" s="83">
        <f>VLOOKUP(H612,网银退汇!C:H,6,FALSE)</f>
        <v>42905.703981481478</v>
      </c>
    </row>
    <row r="613" spans="1:11" hidden="1">
      <c r="A613" t="s">
        <v>1214</v>
      </c>
      <c r="B613" s="23" t="s">
        <v>1659</v>
      </c>
      <c r="C613" s="49" t="str">
        <f t="shared" si="38"/>
        <v>20170619</v>
      </c>
      <c r="D613" s="49" t="str">
        <f t="shared" si="39"/>
        <v>0052394192</v>
      </c>
      <c r="E613" t="s">
        <v>105</v>
      </c>
      <c r="F613" s="23" t="s">
        <v>1660</v>
      </c>
      <c r="G613">
        <v>2000</v>
      </c>
      <c r="H613" s="23" t="str">
        <f t="shared" si="37"/>
        <v>62236916824098532000</v>
      </c>
      <c r="I613" s="48" t="e">
        <f>VLOOKUP(H613,网银退汇!C:D,2,FALSE)</f>
        <v>#N/A</v>
      </c>
      <c r="J613" s="48" t="e">
        <f t="shared" si="36"/>
        <v>#N/A</v>
      </c>
      <c r="K613" s="83" t="e">
        <f>VLOOKUP(H613,网银退汇!C:H,6,FALSE)</f>
        <v>#N/A</v>
      </c>
    </row>
    <row r="614" spans="1:11" hidden="1">
      <c r="A614" t="s">
        <v>1216</v>
      </c>
      <c r="B614" s="23" t="s">
        <v>1661</v>
      </c>
      <c r="C614" s="49" t="str">
        <f t="shared" si="38"/>
        <v>20170619</v>
      </c>
      <c r="D614" s="49" t="str">
        <f t="shared" si="39"/>
        <v>0052394617</v>
      </c>
      <c r="E614" t="s">
        <v>105</v>
      </c>
      <c r="F614" s="23" t="s">
        <v>1662</v>
      </c>
      <c r="G614">
        <v>281</v>
      </c>
      <c r="H614" s="23" t="str">
        <f t="shared" si="37"/>
        <v>6212881115000034558281</v>
      </c>
      <c r="I614" s="48" t="e">
        <f>VLOOKUP(H614,网银退汇!C:D,2,FALSE)</f>
        <v>#N/A</v>
      </c>
      <c r="J614" s="48" t="e">
        <f t="shared" si="36"/>
        <v>#N/A</v>
      </c>
      <c r="K614" s="83" t="e">
        <f>VLOOKUP(H614,网银退汇!C:H,6,FALSE)</f>
        <v>#N/A</v>
      </c>
    </row>
    <row r="615" spans="1:11" hidden="1">
      <c r="A615" t="s">
        <v>1218</v>
      </c>
      <c r="B615" s="23" t="s">
        <v>1663</v>
      </c>
      <c r="C615" s="49" t="str">
        <f t="shared" si="38"/>
        <v>20170619</v>
      </c>
      <c r="D615" s="49" t="str">
        <f t="shared" si="39"/>
        <v>0052395687</v>
      </c>
      <c r="E615" t="s">
        <v>105</v>
      </c>
      <c r="F615" s="23" t="s">
        <v>1664</v>
      </c>
      <c r="G615">
        <v>200</v>
      </c>
      <c r="H615" s="23" t="str">
        <f t="shared" si="37"/>
        <v>6212262502007638680200</v>
      </c>
      <c r="I615" s="48" t="e">
        <f>VLOOKUP(H615,网银退汇!C:D,2,FALSE)</f>
        <v>#N/A</v>
      </c>
      <c r="J615" s="48" t="e">
        <f t="shared" si="36"/>
        <v>#N/A</v>
      </c>
      <c r="K615" s="83" t="e">
        <f>VLOOKUP(H615,网银退汇!C:H,6,FALSE)</f>
        <v>#N/A</v>
      </c>
    </row>
    <row r="616" spans="1:11" hidden="1">
      <c r="A616" t="s">
        <v>1220</v>
      </c>
      <c r="B616" s="23" t="s">
        <v>1665</v>
      </c>
      <c r="C616" s="49" t="str">
        <f t="shared" si="38"/>
        <v>20170619</v>
      </c>
      <c r="D616" s="49" t="str">
        <f t="shared" si="39"/>
        <v>0052395690</v>
      </c>
      <c r="E616" t="s">
        <v>105</v>
      </c>
      <c r="F616" s="23" t="s">
        <v>1666</v>
      </c>
      <c r="G616">
        <v>725</v>
      </c>
      <c r="H616" s="23" t="str">
        <f t="shared" si="37"/>
        <v>6223691252496512725</v>
      </c>
      <c r="I616" s="48" t="e">
        <f>VLOOKUP(H616,网银退汇!C:D,2,FALSE)</f>
        <v>#N/A</v>
      </c>
      <c r="J616" s="48" t="e">
        <f t="shared" si="36"/>
        <v>#N/A</v>
      </c>
      <c r="K616" s="83" t="e">
        <f>VLOOKUP(H616,网银退汇!C:H,6,FALSE)</f>
        <v>#N/A</v>
      </c>
    </row>
    <row r="617" spans="1:11" hidden="1">
      <c r="A617" t="s">
        <v>1222</v>
      </c>
      <c r="B617" s="23" t="s">
        <v>1667</v>
      </c>
      <c r="C617" s="49" t="str">
        <f t="shared" si="38"/>
        <v>20170619</v>
      </c>
      <c r="D617" s="49" t="str">
        <f t="shared" si="39"/>
        <v>0052396710</v>
      </c>
      <c r="E617" t="s">
        <v>105</v>
      </c>
      <c r="F617" s="23" t="s">
        <v>1668</v>
      </c>
      <c r="G617">
        <v>1486</v>
      </c>
      <c r="H617" s="23" t="str">
        <f t="shared" si="37"/>
        <v>62319000000987149221486</v>
      </c>
      <c r="I617" s="48" t="e">
        <f>VLOOKUP(H617,网银退汇!C:D,2,FALSE)</f>
        <v>#N/A</v>
      </c>
      <c r="J617" s="48" t="e">
        <f t="shared" si="36"/>
        <v>#N/A</v>
      </c>
      <c r="K617" s="83" t="e">
        <f>VLOOKUP(H617,网银退汇!C:H,6,FALSE)</f>
        <v>#N/A</v>
      </c>
    </row>
    <row r="618" spans="1:11" hidden="1">
      <c r="A618" t="s">
        <v>1224</v>
      </c>
      <c r="B618" s="23" t="s">
        <v>1669</v>
      </c>
      <c r="C618" s="49" t="str">
        <f t="shared" si="38"/>
        <v>20170619</v>
      </c>
      <c r="D618" s="49" t="str">
        <f t="shared" si="39"/>
        <v>0052396948</v>
      </c>
      <c r="E618" t="s">
        <v>105</v>
      </c>
      <c r="F618" s="23" t="s">
        <v>1670</v>
      </c>
      <c r="G618">
        <v>1148</v>
      </c>
      <c r="H618" s="23" t="str">
        <f t="shared" si="37"/>
        <v>62284836181877309791148</v>
      </c>
      <c r="I618" s="48" t="e">
        <f>VLOOKUP(H618,网银退汇!C:D,2,FALSE)</f>
        <v>#N/A</v>
      </c>
      <c r="J618" s="48" t="e">
        <f t="shared" si="36"/>
        <v>#N/A</v>
      </c>
      <c r="K618" s="83" t="e">
        <f>VLOOKUP(H618,网银退汇!C:H,6,FALSE)</f>
        <v>#N/A</v>
      </c>
    </row>
    <row r="619" spans="1:11" hidden="1">
      <c r="A619" t="s">
        <v>1226</v>
      </c>
      <c r="B619" s="23" t="s">
        <v>1671</v>
      </c>
      <c r="C619" s="49" t="str">
        <f t="shared" si="38"/>
        <v>20170619</v>
      </c>
      <c r="D619" s="49" t="str">
        <f t="shared" si="39"/>
        <v>0052397279</v>
      </c>
      <c r="E619" t="s">
        <v>105</v>
      </c>
      <c r="F619" s="23" t="s">
        <v>1672</v>
      </c>
      <c r="G619">
        <v>148</v>
      </c>
      <c r="H619" s="23" t="str">
        <f t="shared" si="37"/>
        <v>4349100599585155148</v>
      </c>
      <c r="I619" s="48" t="e">
        <f>VLOOKUP(H619,网银退汇!C:D,2,FALSE)</f>
        <v>#N/A</v>
      </c>
      <c r="J619" s="48" t="e">
        <f t="shared" si="36"/>
        <v>#N/A</v>
      </c>
      <c r="K619" s="83" t="e">
        <f>VLOOKUP(H619,网银退汇!C:H,6,FALSE)</f>
        <v>#N/A</v>
      </c>
    </row>
    <row r="620" spans="1:11">
      <c r="A620" t="s">
        <v>1231</v>
      </c>
      <c r="B620" s="23" t="s">
        <v>1673</v>
      </c>
      <c r="C620" s="49" t="str">
        <f t="shared" si="38"/>
        <v>20170619</v>
      </c>
      <c r="D620" s="49" t="str">
        <f t="shared" si="39"/>
        <v>0052435535</v>
      </c>
      <c r="E620" t="s">
        <v>105</v>
      </c>
      <c r="F620" s="23" t="s">
        <v>1674</v>
      </c>
      <c r="G620">
        <v>1400</v>
      </c>
      <c r="H620" s="23" t="str">
        <f t="shared" si="37"/>
        <v>62319000200040148781400</v>
      </c>
      <c r="I620" s="48">
        <f>VLOOKUP(H620,网银退汇!C:D,2,FALSE)</f>
        <v>1400</v>
      </c>
      <c r="J620" s="48">
        <f t="shared" si="36"/>
        <v>1</v>
      </c>
      <c r="K620" s="83">
        <f>VLOOKUP(H620,网银退汇!C:H,6,FALSE)</f>
        <v>42906.682847222219</v>
      </c>
    </row>
    <row r="621" spans="1:11" hidden="1">
      <c r="A621" t="s">
        <v>1233</v>
      </c>
      <c r="B621" s="23" t="s">
        <v>1675</v>
      </c>
      <c r="C621" s="49" t="str">
        <f t="shared" si="38"/>
        <v>20170619</v>
      </c>
      <c r="D621" s="49" t="str">
        <f t="shared" si="39"/>
        <v>0052456433</v>
      </c>
      <c r="E621" t="s">
        <v>105</v>
      </c>
      <c r="F621" s="23" t="s">
        <v>1676</v>
      </c>
      <c r="G621">
        <v>187</v>
      </c>
      <c r="H621" s="23" t="str">
        <f t="shared" si="37"/>
        <v>6222082502006972459187</v>
      </c>
      <c r="I621" s="48" t="e">
        <f>VLOOKUP(H621,网银退汇!C:D,2,FALSE)</f>
        <v>#N/A</v>
      </c>
      <c r="J621" s="48" t="e">
        <f t="shared" si="36"/>
        <v>#N/A</v>
      </c>
      <c r="K621" s="83" t="e">
        <f>VLOOKUP(H621,网银退汇!C:H,6,FALSE)</f>
        <v>#N/A</v>
      </c>
    </row>
    <row r="622" spans="1:11" hidden="1">
      <c r="A622" t="s">
        <v>1237</v>
      </c>
      <c r="B622" s="23" t="s">
        <v>1677</v>
      </c>
      <c r="C622" s="49" t="str">
        <f t="shared" si="38"/>
        <v>20170619</v>
      </c>
      <c r="D622" s="49" t="str">
        <f t="shared" si="39"/>
        <v>0052459630</v>
      </c>
      <c r="E622" t="s">
        <v>105</v>
      </c>
      <c r="F622" s="23" t="s">
        <v>1678</v>
      </c>
      <c r="G622">
        <v>50</v>
      </c>
      <c r="H622" s="23" t="str">
        <f t="shared" si="37"/>
        <v>621700386003111085950</v>
      </c>
      <c r="I622" s="48" t="e">
        <f>VLOOKUP(H622,网银退汇!C:D,2,FALSE)</f>
        <v>#N/A</v>
      </c>
      <c r="J622" s="48" t="e">
        <f t="shared" si="36"/>
        <v>#N/A</v>
      </c>
      <c r="K622" s="83" t="e">
        <f>VLOOKUP(H622,网银退汇!C:H,6,FALSE)</f>
        <v>#N/A</v>
      </c>
    </row>
    <row r="623" spans="1:11">
      <c r="A623" t="s">
        <v>1243</v>
      </c>
      <c r="B623" s="23" t="s">
        <v>1679</v>
      </c>
      <c r="C623" s="49" t="str">
        <f t="shared" si="38"/>
        <v>20170619</v>
      </c>
      <c r="D623" s="49" t="str">
        <f t="shared" si="39"/>
        <v>0052460296</v>
      </c>
      <c r="E623" t="s">
        <v>105</v>
      </c>
      <c r="F623" s="23" t="s">
        <v>1680</v>
      </c>
      <c r="G623">
        <v>155</v>
      </c>
      <c r="H623" s="23" t="str">
        <f t="shared" si="37"/>
        <v>6228480868639968874155</v>
      </c>
      <c r="I623" s="48">
        <f>VLOOKUP(H623,网银退汇!C:D,2,FALSE)</f>
        <v>155</v>
      </c>
      <c r="J623" s="48">
        <f t="shared" si="36"/>
        <v>1</v>
      </c>
      <c r="K623" s="83">
        <f>VLOOKUP(H623,网银退汇!C:H,6,FALSE)</f>
        <v>42906.682210648149</v>
      </c>
    </row>
    <row r="624" spans="1:11" hidden="1">
      <c r="A624" t="s">
        <v>1245</v>
      </c>
      <c r="B624" s="23" t="s">
        <v>1681</v>
      </c>
      <c r="C624" s="49" t="str">
        <f t="shared" si="38"/>
        <v>20170619</v>
      </c>
      <c r="D624" s="49" t="str">
        <f t="shared" si="39"/>
        <v>0052461843</v>
      </c>
      <c r="E624" t="s">
        <v>105</v>
      </c>
      <c r="F624" s="23" t="s">
        <v>1682</v>
      </c>
      <c r="G624">
        <v>102</v>
      </c>
      <c r="H624" s="23" t="str">
        <f t="shared" si="37"/>
        <v>6227003950030204438102</v>
      </c>
      <c r="I624" s="48" t="e">
        <f>VLOOKUP(H624,网银退汇!C:D,2,FALSE)</f>
        <v>#N/A</v>
      </c>
      <c r="J624" s="48" t="e">
        <f t="shared" si="36"/>
        <v>#N/A</v>
      </c>
      <c r="K624" s="83" t="e">
        <f>VLOOKUP(H624,网银退汇!C:H,6,FALSE)</f>
        <v>#N/A</v>
      </c>
    </row>
    <row r="625" spans="1:11" hidden="1">
      <c r="A625" t="s">
        <v>1247</v>
      </c>
      <c r="B625" s="23" t="s">
        <v>1683</v>
      </c>
      <c r="C625" s="49" t="str">
        <f t="shared" si="38"/>
        <v>20170619</v>
      </c>
      <c r="D625" s="49" t="str">
        <f t="shared" si="39"/>
        <v>0052462659</v>
      </c>
      <c r="E625" t="s">
        <v>105</v>
      </c>
      <c r="F625" s="23" t="s">
        <v>1684</v>
      </c>
      <c r="G625">
        <v>800</v>
      </c>
      <c r="H625" s="23" t="str">
        <f t="shared" si="37"/>
        <v>6222600590009017011800</v>
      </c>
      <c r="I625" s="48" t="e">
        <f>VLOOKUP(H625,网银退汇!C:D,2,FALSE)</f>
        <v>#N/A</v>
      </c>
      <c r="J625" s="48" t="e">
        <f t="shared" si="36"/>
        <v>#N/A</v>
      </c>
      <c r="K625" s="83" t="e">
        <f>VLOOKUP(H625,网银退汇!C:H,6,FALSE)</f>
        <v>#N/A</v>
      </c>
    </row>
    <row r="626" spans="1:11">
      <c r="A626" t="s">
        <v>1249</v>
      </c>
      <c r="B626" s="23" t="s">
        <v>1685</v>
      </c>
      <c r="C626" s="49" t="str">
        <f t="shared" si="38"/>
        <v>20170619</v>
      </c>
      <c r="D626" s="49" t="str">
        <f t="shared" si="39"/>
        <v>0052463345</v>
      </c>
      <c r="E626" t="s">
        <v>105</v>
      </c>
      <c r="F626" s="23" t="s">
        <v>1686</v>
      </c>
      <c r="G626">
        <v>500</v>
      </c>
      <c r="H626" s="23" t="str">
        <f t="shared" si="37"/>
        <v>6217003890003553174500</v>
      </c>
      <c r="I626" s="48">
        <f>VLOOKUP(H626,网银退汇!C:D,2,FALSE)</f>
        <v>500</v>
      </c>
      <c r="J626" s="48">
        <f t="shared" si="36"/>
        <v>1</v>
      </c>
      <c r="K626" s="83">
        <f>VLOOKUP(H626,网银退汇!C:H,6,FALSE)</f>
        <v>42906.683298611111</v>
      </c>
    </row>
    <row r="627" spans="1:11" hidden="1">
      <c r="A627" t="s">
        <v>1251</v>
      </c>
      <c r="B627" s="23" t="s">
        <v>1687</v>
      </c>
      <c r="C627" s="49" t="str">
        <f t="shared" si="38"/>
        <v>20170619</v>
      </c>
      <c r="D627" s="49" t="str">
        <f t="shared" si="39"/>
        <v>0052465897</v>
      </c>
      <c r="E627" t="s">
        <v>105</v>
      </c>
      <c r="F627" s="23" t="s">
        <v>1688</v>
      </c>
      <c r="G627">
        <v>8000</v>
      </c>
      <c r="H627" s="23" t="str">
        <f t="shared" si="37"/>
        <v>62320828000095692188000</v>
      </c>
      <c r="I627" s="48" t="e">
        <f>VLOOKUP(H627,网银退汇!C:D,2,FALSE)</f>
        <v>#N/A</v>
      </c>
      <c r="J627" s="48" t="e">
        <f t="shared" si="36"/>
        <v>#N/A</v>
      </c>
      <c r="K627" s="83" t="e">
        <f>VLOOKUP(H627,网银退汇!C:H,6,FALSE)</f>
        <v>#N/A</v>
      </c>
    </row>
    <row r="628" spans="1:11" hidden="1">
      <c r="A628" t="s">
        <v>1253</v>
      </c>
      <c r="B628" s="23" t="s">
        <v>1689</v>
      </c>
      <c r="C628" s="49" t="str">
        <f t="shared" si="38"/>
        <v>20170619</v>
      </c>
      <c r="D628" s="49" t="str">
        <f t="shared" si="39"/>
        <v>0052467315</v>
      </c>
      <c r="E628" t="s">
        <v>105</v>
      </c>
      <c r="F628" s="23" t="s">
        <v>1690</v>
      </c>
      <c r="G628">
        <v>665</v>
      </c>
      <c r="H628" s="23" t="str">
        <f t="shared" si="37"/>
        <v>6231900000007106095665</v>
      </c>
      <c r="I628" s="48" t="e">
        <f>VLOOKUP(H628,网银退汇!C:D,2,FALSE)</f>
        <v>#N/A</v>
      </c>
      <c r="J628" s="48" t="e">
        <f t="shared" si="36"/>
        <v>#N/A</v>
      </c>
      <c r="K628" s="83" t="e">
        <f>VLOOKUP(H628,网银退汇!C:H,6,FALSE)</f>
        <v>#N/A</v>
      </c>
    </row>
    <row r="629" spans="1:11" hidden="1">
      <c r="A629" t="s">
        <v>998</v>
      </c>
      <c r="B629" s="23" t="s">
        <v>1691</v>
      </c>
      <c r="C629" s="49" t="str">
        <f t="shared" si="38"/>
        <v>20170616</v>
      </c>
      <c r="D629" s="49" t="str">
        <f t="shared" si="39"/>
        <v>0052209914</v>
      </c>
      <c r="E629" t="s">
        <v>105</v>
      </c>
      <c r="F629" s="23" t="s">
        <v>1692</v>
      </c>
      <c r="G629">
        <v>14</v>
      </c>
      <c r="H629" s="23" t="str">
        <f t="shared" si="37"/>
        <v>621226250201815286114</v>
      </c>
      <c r="I629" s="48" t="e">
        <f>VLOOKUP(H629,网银退汇!C:D,2,FALSE)</f>
        <v>#N/A</v>
      </c>
      <c r="J629" s="48" t="e">
        <f t="shared" si="36"/>
        <v>#N/A</v>
      </c>
      <c r="K629" s="83" t="e">
        <f>VLOOKUP(H629,网银退汇!C:H,6,FALSE)</f>
        <v>#N/A</v>
      </c>
    </row>
    <row r="630" spans="1:11" hidden="1">
      <c r="A630" t="s">
        <v>1100</v>
      </c>
      <c r="B630" s="23" t="s">
        <v>1693</v>
      </c>
      <c r="C630" s="49" t="str">
        <f t="shared" si="38"/>
        <v>20170619</v>
      </c>
      <c r="D630" s="49" t="str">
        <f t="shared" si="39"/>
        <v>0052350712</v>
      </c>
      <c r="E630" t="s">
        <v>105</v>
      </c>
      <c r="F630" s="23" t="s">
        <v>1694</v>
      </c>
      <c r="G630">
        <v>391</v>
      </c>
      <c r="H630" s="23" t="str">
        <f t="shared" si="37"/>
        <v>6212262502000849706391</v>
      </c>
      <c r="I630" s="48" t="e">
        <f>VLOOKUP(H630,网银退汇!C:D,2,FALSE)</f>
        <v>#N/A</v>
      </c>
      <c r="J630" s="48" t="e">
        <f t="shared" si="36"/>
        <v>#N/A</v>
      </c>
      <c r="K630" s="83" t="e">
        <f>VLOOKUP(H630,网银退汇!C:H,6,FALSE)</f>
        <v>#N/A</v>
      </c>
    </row>
    <row r="631" spans="1:11" hidden="1">
      <c r="A631" s="19" t="s">
        <v>1106</v>
      </c>
      <c r="B631" s="23" t="s">
        <v>1695</v>
      </c>
      <c r="C631" s="49" t="str">
        <f t="shared" si="38"/>
        <v>20170619</v>
      </c>
      <c r="D631" s="49" t="str">
        <f t="shared" si="39"/>
        <v>0052352278</v>
      </c>
      <c r="E631" t="s">
        <v>105</v>
      </c>
      <c r="F631" s="23" t="s">
        <v>1696</v>
      </c>
      <c r="G631">
        <v>16</v>
      </c>
      <c r="H631" s="23" t="str">
        <f t="shared" si="37"/>
        <v>621226240900189999716</v>
      </c>
      <c r="I631" s="48" t="e">
        <f>VLOOKUP(H631,网银退汇!C:D,2,FALSE)</f>
        <v>#N/A</v>
      </c>
      <c r="J631" s="48" t="e">
        <f t="shared" ref="J631:J694" si="40">IF(I631&gt;0,1,"")</f>
        <v>#N/A</v>
      </c>
      <c r="K631" s="83" t="e">
        <f>VLOOKUP(H631,网银退汇!C:H,6,FALSE)</f>
        <v>#N/A</v>
      </c>
    </row>
    <row r="632" spans="1:11" hidden="1">
      <c r="A632" t="s">
        <v>1130</v>
      </c>
      <c r="B632" s="23" t="s">
        <v>1697</v>
      </c>
      <c r="C632" s="49" t="str">
        <f t="shared" si="38"/>
        <v>20170619</v>
      </c>
      <c r="D632" s="49" t="str">
        <f t="shared" si="39"/>
        <v>0052365252</v>
      </c>
      <c r="E632" t="s">
        <v>105</v>
      </c>
      <c r="F632" s="23" t="s">
        <v>1698</v>
      </c>
      <c r="G632">
        <v>5000</v>
      </c>
      <c r="H632" s="23" t="str">
        <f t="shared" ref="H632:H695" si="41">F632&amp;G632</f>
        <v>62122625050031602295000</v>
      </c>
      <c r="I632" s="48" t="e">
        <f>VLOOKUP(H632,网银退汇!C:D,2,FALSE)</f>
        <v>#N/A</v>
      </c>
      <c r="J632" s="48" t="e">
        <f t="shared" si="40"/>
        <v>#N/A</v>
      </c>
      <c r="K632" s="83" t="e">
        <f>VLOOKUP(H632,网银退汇!C:H,6,FALSE)</f>
        <v>#N/A</v>
      </c>
    </row>
    <row r="633" spans="1:11" hidden="1">
      <c r="A633" t="s">
        <v>1228</v>
      </c>
      <c r="B633" s="23" t="s">
        <v>1699</v>
      </c>
      <c r="C633" s="49" t="str">
        <f t="shared" si="38"/>
        <v>20170619</v>
      </c>
      <c r="D633" s="49" t="str">
        <f t="shared" si="39"/>
        <v>0052419630</v>
      </c>
      <c r="E633" t="s">
        <v>105</v>
      </c>
      <c r="F633" s="23" t="s">
        <v>1700</v>
      </c>
      <c r="G633">
        <v>992</v>
      </c>
      <c r="H633" s="23" t="str">
        <f t="shared" si="41"/>
        <v>6217232502000874866992</v>
      </c>
      <c r="I633" s="48" t="e">
        <f>VLOOKUP(H633,网银退汇!C:D,2,FALSE)</f>
        <v>#N/A</v>
      </c>
      <c r="J633" s="48" t="e">
        <f t="shared" si="40"/>
        <v>#N/A</v>
      </c>
      <c r="K633" s="83" t="e">
        <f>VLOOKUP(H633,网银退汇!C:H,6,FALSE)</f>
        <v>#N/A</v>
      </c>
    </row>
    <row r="634" spans="1:11">
      <c r="A634" t="s">
        <v>1255</v>
      </c>
      <c r="B634" s="23" t="s">
        <v>1701</v>
      </c>
      <c r="C634" s="49" t="str">
        <f t="shared" si="38"/>
        <v>20170620</v>
      </c>
      <c r="D634" s="49" t="str">
        <f t="shared" si="39"/>
        <v>0052477083</v>
      </c>
      <c r="E634" t="s">
        <v>105</v>
      </c>
      <c r="F634" s="23" t="s">
        <v>1702</v>
      </c>
      <c r="G634">
        <v>732</v>
      </c>
      <c r="H634" s="23" t="str">
        <f t="shared" si="41"/>
        <v>6228483316193676464732</v>
      </c>
      <c r="I634" s="48">
        <f>VLOOKUP(H634,网银退汇!C:D,2,FALSE)</f>
        <v>732</v>
      </c>
      <c r="J634" s="48">
        <f t="shared" si="40"/>
        <v>1</v>
      </c>
      <c r="K634" s="83">
        <f>VLOOKUP(H634,网银退汇!C:H,6,FALSE)</f>
        <v>42906.68309027778</v>
      </c>
    </row>
    <row r="635" spans="1:11" hidden="1">
      <c r="A635" t="s">
        <v>1257</v>
      </c>
      <c r="B635" s="23" t="s">
        <v>1703</v>
      </c>
      <c r="C635" s="49" t="str">
        <f t="shared" si="38"/>
        <v>20170620</v>
      </c>
      <c r="D635" s="49" t="str">
        <f t="shared" si="39"/>
        <v>0052479629</v>
      </c>
      <c r="E635" t="s">
        <v>105</v>
      </c>
      <c r="F635" s="23" t="s">
        <v>1704</v>
      </c>
      <c r="G635">
        <v>498</v>
      </c>
      <c r="H635" s="23" t="str">
        <f t="shared" si="41"/>
        <v>6228463316005825162498</v>
      </c>
      <c r="I635" s="48" t="e">
        <f>VLOOKUP(H635,网银退汇!C:D,2,FALSE)</f>
        <v>#N/A</v>
      </c>
      <c r="J635" s="48" t="e">
        <f t="shared" si="40"/>
        <v>#N/A</v>
      </c>
      <c r="K635" s="83" t="e">
        <f>VLOOKUP(H635,网银退汇!C:H,6,FALSE)</f>
        <v>#N/A</v>
      </c>
    </row>
    <row r="636" spans="1:11" hidden="1">
      <c r="A636" t="s">
        <v>1259</v>
      </c>
      <c r="B636" s="23" t="s">
        <v>1705</v>
      </c>
      <c r="C636" s="49" t="str">
        <f t="shared" si="38"/>
        <v>20170620</v>
      </c>
      <c r="D636" s="49" t="str">
        <f t="shared" si="39"/>
        <v>0052480323</v>
      </c>
      <c r="E636" t="s">
        <v>105</v>
      </c>
      <c r="F636" s="23" t="s">
        <v>1706</v>
      </c>
      <c r="G636">
        <v>2352</v>
      </c>
      <c r="H636" s="23" t="str">
        <f t="shared" si="41"/>
        <v>62270072001805457502352</v>
      </c>
      <c r="I636" s="48" t="e">
        <f>VLOOKUP(H636,网银退汇!C:D,2,FALSE)</f>
        <v>#N/A</v>
      </c>
      <c r="J636" s="48" t="e">
        <f t="shared" si="40"/>
        <v>#N/A</v>
      </c>
      <c r="K636" s="83" t="e">
        <f>VLOOKUP(H636,网银退汇!C:H,6,FALSE)</f>
        <v>#N/A</v>
      </c>
    </row>
    <row r="637" spans="1:11" hidden="1">
      <c r="A637" t="s">
        <v>1261</v>
      </c>
      <c r="B637" s="23" t="s">
        <v>1707</v>
      </c>
      <c r="C637" s="49" t="str">
        <f t="shared" si="38"/>
        <v>20170620</v>
      </c>
      <c r="D637" s="49" t="str">
        <f t="shared" si="39"/>
        <v>0052480446</v>
      </c>
      <c r="E637" t="s">
        <v>105</v>
      </c>
      <c r="F637" s="23" t="s">
        <v>1708</v>
      </c>
      <c r="G637">
        <v>1500</v>
      </c>
      <c r="H637" s="23" t="str">
        <f t="shared" si="41"/>
        <v>62284828962475209671500</v>
      </c>
      <c r="I637" s="48" t="e">
        <f>VLOOKUP(H637,网银退汇!C:D,2,FALSE)</f>
        <v>#N/A</v>
      </c>
      <c r="J637" s="48" t="e">
        <f t="shared" si="40"/>
        <v>#N/A</v>
      </c>
      <c r="K637" s="83" t="e">
        <f>VLOOKUP(H637,网银退汇!C:H,6,FALSE)</f>
        <v>#N/A</v>
      </c>
    </row>
    <row r="638" spans="1:11" hidden="1">
      <c r="A638" t="s">
        <v>1263</v>
      </c>
      <c r="B638" s="23" t="s">
        <v>1709</v>
      </c>
      <c r="C638" s="49" t="str">
        <f t="shared" si="38"/>
        <v>20170620</v>
      </c>
      <c r="D638" s="49" t="str">
        <f t="shared" si="39"/>
        <v>0052481117</v>
      </c>
      <c r="E638" t="s">
        <v>105</v>
      </c>
      <c r="F638" s="23" t="s">
        <v>1710</v>
      </c>
      <c r="G638">
        <v>299</v>
      </c>
      <c r="H638" s="23" t="str">
        <f t="shared" si="41"/>
        <v>6228480868633979679299</v>
      </c>
      <c r="I638" s="48" t="e">
        <f>VLOOKUP(H638,网银退汇!C:D,2,FALSE)</f>
        <v>#N/A</v>
      </c>
      <c r="J638" s="48" t="e">
        <f t="shared" si="40"/>
        <v>#N/A</v>
      </c>
      <c r="K638" s="83" t="e">
        <f>VLOOKUP(H638,网银退汇!C:H,6,FALSE)</f>
        <v>#N/A</v>
      </c>
    </row>
    <row r="639" spans="1:11" hidden="1">
      <c r="A639" t="s">
        <v>1265</v>
      </c>
      <c r="B639" s="23" t="s">
        <v>1711</v>
      </c>
      <c r="C639" s="49" t="str">
        <f t="shared" si="38"/>
        <v>20170620</v>
      </c>
      <c r="D639" s="49" t="str">
        <f t="shared" si="39"/>
        <v>0052481267</v>
      </c>
      <c r="E639" t="s">
        <v>105</v>
      </c>
      <c r="F639" s="23" t="s">
        <v>1712</v>
      </c>
      <c r="G639">
        <v>1996</v>
      </c>
      <c r="H639" s="23" t="str">
        <f t="shared" si="41"/>
        <v>62366838600009832341996</v>
      </c>
      <c r="I639" s="48" t="e">
        <f>VLOOKUP(H639,网银退汇!C:D,2,FALSE)</f>
        <v>#N/A</v>
      </c>
      <c r="J639" s="48" t="e">
        <f t="shared" si="40"/>
        <v>#N/A</v>
      </c>
      <c r="K639" s="83" t="e">
        <f>VLOOKUP(H639,网银退汇!C:H,6,FALSE)</f>
        <v>#N/A</v>
      </c>
    </row>
    <row r="640" spans="1:11" hidden="1">
      <c r="A640" t="s">
        <v>1267</v>
      </c>
      <c r="B640" s="23" t="s">
        <v>1713</v>
      </c>
      <c r="C640" s="49" t="str">
        <f t="shared" si="38"/>
        <v>20170620</v>
      </c>
      <c r="D640" s="49" t="str">
        <f t="shared" si="39"/>
        <v>0052481362</v>
      </c>
      <c r="E640" t="s">
        <v>105</v>
      </c>
      <c r="F640" s="23" t="s">
        <v>1714</v>
      </c>
      <c r="G640">
        <v>1500</v>
      </c>
      <c r="H640" s="23" t="str">
        <f t="shared" si="41"/>
        <v>62246980551491061500</v>
      </c>
      <c r="I640" s="48" t="e">
        <f>VLOOKUP(H640,网银退汇!C:D,2,FALSE)</f>
        <v>#N/A</v>
      </c>
      <c r="J640" s="48" t="e">
        <f t="shared" si="40"/>
        <v>#N/A</v>
      </c>
      <c r="K640" s="83" t="e">
        <f>VLOOKUP(H640,网银退汇!C:H,6,FALSE)</f>
        <v>#N/A</v>
      </c>
    </row>
    <row r="641" spans="1:11">
      <c r="A641" t="s">
        <v>1269</v>
      </c>
      <c r="B641" s="23" t="s">
        <v>1715</v>
      </c>
      <c r="C641" s="49" t="str">
        <f t="shared" si="38"/>
        <v>20170620</v>
      </c>
      <c r="D641" s="49" t="str">
        <f t="shared" si="39"/>
        <v>0052485044</v>
      </c>
      <c r="E641" t="s">
        <v>105</v>
      </c>
      <c r="F641" s="23" t="s">
        <v>1716</v>
      </c>
      <c r="G641">
        <v>4000</v>
      </c>
      <c r="H641" s="23" t="str">
        <f t="shared" si="41"/>
        <v>62170038800018730704000</v>
      </c>
      <c r="I641" s="48">
        <f>VLOOKUP(H641,网银退汇!C:D,2,FALSE)</f>
        <v>4000</v>
      </c>
      <c r="J641" s="48">
        <f t="shared" si="40"/>
        <v>1</v>
      </c>
      <c r="K641" s="83">
        <f>VLOOKUP(H641,网银退汇!C:H,6,FALSE)</f>
        <v>42906.68378472222</v>
      </c>
    </row>
    <row r="642" spans="1:11">
      <c r="A642" t="s">
        <v>1271</v>
      </c>
      <c r="B642" s="23" t="s">
        <v>1717</v>
      </c>
      <c r="C642" s="49" t="str">
        <f t="shared" si="38"/>
        <v>20170620</v>
      </c>
      <c r="D642" s="49" t="str">
        <f t="shared" si="39"/>
        <v>0052485048</v>
      </c>
      <c r="E642" t="s">
        <v>105</v>
      </c>
      <c r="F642" s="23" t="s">
        <v>1718</v>
      </c>
      <c r="G642">
        <v>300</v>
      </c>
      <c r="H642" s="23" t="str">
        <f t="shared" si="41"/>
        <v>6228411190091973415300</v>
      </c>
      <c r="I642" s="48">
        <f>VLOOKUP(H642,网银退汇!C:D,2,FALSE)</f>
        <v>300</v>
      </c>
      <c r="J642" s="48">
        <f t="shared" si="40"/>
        <v>1</v>
      </c>
      <c r="K642" s="83">
        <f>VLOOKUP(H642,网银退汇!C:H,6,FALSE)</f>
        <v>42906.683564814812</v>
      </c>
    </row>
    <row r="643" spans="1:11" hidden="1">
      <c r="A643" t="s">
        <v>1273</v>
      </c>
      <c r="B643" s="23" t="s">
        <v>1719</v>
      </c>
      <c r="C643" s="49" t="str">
        <f t="shared" ref="C643:C706" si="42">LEFT(B643,8)</f>
        <v>20170620</v>
      </c>
      <c r="D643" s="49" t="str">
        <f t="shared" ref="D643:D706" si="43">RIGHT(B643,10)</f>
        <v>0052486178</v>
      </c>
      <c r="E643" t="s">
        <v>105</v>
      </c>
      <c r="F643" s="23" t="s">
        <v>1720</v>
      </c>
      <c r="G643">
        <v>87</v>
      </c>
      <c r="H643" s="23" t="str">
        <f t="shared" si="41"/>
        <v>622700389059028047987</v>
      </c>
      <c r="I643" s="48" t="e">
        <f>VLOOKUP(H643,网银退汇!C:D,2,FALSE)</f>
        <v>#N/A</v>
      </c>
      <c r="J643" s="48" t="e">
        <f t="shared" si="40"/>
        <v>#N/A</v>
      </c>
      <c r="K643" s="83" t="e">
        <f>VLOOKUP(H643,网银退汇!C:H,6,FALSE)</f>
        <v>#N/A</v>
      </c>
    </row>
    <row r="644" spans="1:11">
      <c r="A644" t="s">
        <v>1275</v>
      </c>
      <c r="B644" s="23" t="s">
        <v>1721</v>
      </c>
      <c r="C644" s="49" t="str">
        <f t="shared" si="42"/>
        <v>20170620</v>
      </c>
      <c r="D644" s="49" t="str">
        <f t="shared" si="43"/>
        <v>0052486335</v>
      </c>
      <c r="E644" t="s">
        <v>105</v>
      </c>
      <c r="F644" s="23" t="s">
        <v>89</v>
      </c>
      <c r="G644">
        <v>996</v>
      </c>
      <c r="H644" s="23" t="str">
        <f t="shared" si="41"/>
        <v>4581232431380185996</v>
      </c>
      <c r="I644" s="48">
        <f>VLOOKUP(H644,网银退汇!C:D,2,FALSE)</f>
        <v>996</v>
      </c>
      <c r="J644" s="48">
        <f t="shared" si="40"/>
        <v>1</v>
      </c>
      <c r="K644" s="83">
        <f>VLOOKUP(H644,网银退汇!C:H,6,FALSE)</f>
        <v>42906.683969907404</v>
      </c>
    </row>
    <row r="645" spans="1:11">
      <c r="A645" t="s">
        <v>1277</v>
      </c>
      <c r="B645" s="23" t="s">
        <v>1722</v>
      </c>
      <c r="C645" s="49" t="str">
        <f t="shared" si="42"/>
        <v>20170620</v>
      </c>
      <c r="D645" s="49" t="str">
        <f t="shared" si="43"/>
        <v>0052491666</v>
      </c>
      <c r="E645" t="s">
        <v>105</v>
      </c>
      <c r="F645" s="23" t="s">
        <v>1723</v>
      </c>
      <c r="G645">
        <v>737</v>
      </c>
      <c r="H645" s="23" t="str">
        <f t="shared" si="41"/>
        <v>6217003900003453703737</v>
      </c>
      <c r="I645" s="48">
        <f>VLOOKUP(H645,网银退汇!C:D,2,FALSE)</f>
        <v>737</v>
      </c>
      <c r="J645" s="48">
        <f t="shared" si="40"/>
        <v>1</v>
      </c>
      <c r="K645" s="83">
        <f>VLOOKUP(H645,网银退汇!C:H,6,FALSE)</f>
        <v>42906.684363425928</v>
      </c>
    </row>
    <row r="646" spans="1:11" hidden="1">
      <c r="A646" t="s">
        <v>1279</v>
      </c>
      <c r="B646" s="23" t="s">
        <v>1724</v>
      </c>
      <c r="C646" s="49" t="str">
        <f t="shared" si="42"/>
        <v>20170620</v>
      </c>
      <c r="D646" s="49" t="str">
        <f t="shared" si="43"/>
        <v>0052491931</v>
      </c>
      <c r="E646" t="s">
        <v>105</v>
      </c>
      <c r="F646" s="23" t="s">
        <v>1725</v>
      </c>
      <c r="G646">
        <v>370</v>
      </c>
      <c r="H646" s="23" t="str">
        <f t="shared" si="41"/>
        <v>6228480868426156675370</v>
      </c>
      <c r="I646" s="48" t="e">
        <f>VLOOKUP(H646,网银退汇!C:D,2,FALSE)</f>
        <v>#N/A</v>
      </c>
      <c r="J646" s="48" t="e">
        <f t="shared" si="40"/>
        <v>#N/A</v>
      </c>
      <c r="K646" s="83" t="e">
        <f>VLOOKUP(H646,网银退汇!C:H,6,FALSE)</f>
        <v>#N/A</v>
      </c>
    </row>
    <row r="647" spans="1:11">
      <c r="A647" t="s">
        <v>1281</v>
      </c>
      <c r="B647" s="23" t="s">
        <v>1726</v>
      </c>
      <c r="C647" s="49" t="str">
        <f t="shared" si="42"/>
        <v>20170620</v>
      </c>
      <c r="D647" s="49" t="str">
        <f t="shared" si="43"/>
        <v>0052493257</v>
      </c>
      <c r="E647" t="s">
        <v>105</v>
      </c>
      <c r="F647" s="23" t="s">
        <v>1727</v>
      </c>
      <c r="G647">
        <v>290</v>
      </c>
      <c r="H647" s="23" t="str">
        <f t="shared" si="41"/>
        <v>6222280023821728290</v>
      </c>
      <c r="I647" s="48">
        <f>VLOOKUP(H647,网银退汇!C:D,2,FALSE)</f>
        <v>290</v>
      </c>
      <c r="J647" s="48">
        <f t="shared" si="40"/>
        <v>1</v>
      </c>
      <c r="K647" s="83">
        <f>VLOOKUP(H647,网银退汇!C:H,6,FALSE)</f>
        <v>42906.68414351852</v>
      </c>
    </row>
    <row r="648" spans="1:11" hidden="1">
      <c r="A648" t="s">
        <v>1283</v>
      </c>
      <c r="B648" s="23" t="s">
        <v>1728</v>
      </c>
      <c r="C648" s="49" t="str">
        <f t="shared" si="42"/>
        <v>20170620</v>
      </c>
      <c r="D648" s="49" t="str">
        <f t="shared" si="43"/>
        <v>0052493594</v>
      </c>
      <c r="E648" t="s">
        <v>105</v>
      </c>
      <c r="F648" s="23" t="s">
        <v>1729</v>
      </c>
      <c r="G648">
        <v>2467</v>
      </c>
      <c r="H648" s="23" t="str">
        <f t="shared" si="41"/>
        <v>62284808685154905712467</v>
      </c>
      <c r="I648" s="48" t="e">
        <f>VLOOKUP(H648,网银退汇!C:D,2,FALSE)</f>
        <v>#N/A</v>
      </c>
      <c r="J648" s="48" t="e">
        <f t="shared" si="40"/>
        <v>#N/A</v>
      </c>
      <c r="K648" s="83" t="e">
        <f>VLOOKUP(H648,网银退汇!C:H,6,FALSE)</f>
        <v>#N/A</v>
      </c>
    </row>
    <row r="649" spans="1:11" hidden="1">
      <c r="A649" t="s">
        <v>1285</v>
      </c>
      <c r="B649" s="23" t="s">
        <v>1730</v>
      </c>
      <c r="C649" s="49" t="str">
        <f t="shared" si="42"/>
        <v>20170620</v>
      </c>
      <c r="D649" s="49" t="str">
        <f t="shared" si="43"/>
        <v>0052493829</v>
      </c>
      <c r="E649" t="s">
        <v>105</v>
      </c>
      <c r="F649" s="23" t="s">
        <v>1731</v>
      </c>
      <c r="G649">
        <v>463</v>
      </c>
      <c r="H649" s="23" t="str">
        <f t="shared" si="41"/>
        <v>6236683860002386428463</v>
      </c>
      <c r="I649" s="48" t="e">
        <f>VLOOKUP(H649,网银退汇!C:D,2,FALSE)</f>
        <v>#N/A</v>
      </c>
      <c r="J649" s="48" t="e">
        <f t="shared" si="40"/>
        <v>#N/A</v>
      </c>
      <c r="K649" s="83" t="e">
        <f>VLOOKUP(H649,网银退汇!C:H,6,FALSE)</f>
        <v>#N/A</v>
      </c>
    </row>
    <row r="650" spans="1:11" hidden="1">
      <c r="A650" t="s">
        <v>1287</v>
      </c>
      <c r="B650" s="23" t="s">
        <v>1732</v>
      </c>
      <c r="C650" s="49" t="str">
        <f t="shared" si="42"/>
        <v>20170620</v>
      </c>
      <c r="D650" s="49" t="str">
        <f t="shared" si="43"/>
        <v>0052493835</v>
      </c>
      <c r="E650" t="s">
        <v>105</v>
      </c>
      <c r="F650" s="23" t="s">
        <v>1733</v>
      </c>
      <c r="G650">
        <v>2800</v>
      </c>
      <c r="H650" s="23" t="str">
        <f t="shared" si="41"/>
        <v>62262222025261952800</v>
      </c>
      <c r="I650" s="48" t="e">
        <f>VLOOKUP(H650,网银退汇!C:D,2,FALSE)</f>
        <v>#N/A</v>
      </c>
      <c r="J650" s="48" t="e">
        <f t="shared" si="40"/>
        <v>#N/A</v>
      </c>
      <c r="K650" s="83" t="e">
        <f>VLOOKUP(H650,网银退汇!C:H,6,FALSE)</f>
        <v>#N/A</v>
      </c>
    </row>
    <row r="651" spans="1:11" hidden="1">
      <c r="A651" t="s">
        <v>1289</v>
      </c>
      <c r="B651" s="23" t="s">
        <v>1734</v>
      </c>
      <c r="C651" s="49" t="str">
        <f t="shared" si="42"/>
        <v>20170620</v>
      </c>
      <c r="D651" s="49" t="str">
        <f t="shared" si="43"/>
        <v>0052494338</v>
      </c>
      <c r="E651" t="s">
        <v>105</v>
      </c>
      <c r="F651" s="23" t="s">
        <v>1735</v>
      </c>
      <c r="G651">
        <v>2099</v>
      </c>
      <c r="H651" s="23" t="str">
        <f t="shared" si="41"/>
        <v>62284139730354963632099</v>
      </c>
      <c r="I651" s="48" t="e">
        <f>VLOOKUP(H651,网银退汇!C:D,2,FALSE)</f>
        <v>#N/A</v>
      </c>
      <c r="J651" s="48" t="e">
        <f t="shared" si="40"/>
        <v>#N/A</v>
      </c>
      <c r="K651" s="83" t="e">
        <f>VLOOKUP(H651,网银退汇!C:H,6,FALSE)</f>
        <v>#N/A</v>
      </c>
    </row>
    <row r="652" spans="1:11" hidden="1">
      <c r="A652" t="s">
        <v>1291</v>
      </c>
      <c r="B652" s="23" t="s">
        <v>1736</v>
      </c>
      <c r="C652" s="49" t="str">
        <f t="shared" si="42"/>
        <v>20170620</v>
      </c>
      <c r="D652" s="49" t="str">
        <f t="shared" si="43"/>
        <v>0052494575</v>
      </c>
      <c r="E652" t="s">
        <v>105</v>
      </c>
      <c r="F652" s="23" t="s">
        <v>1737</v>
      </c>
      <c r="G652">
        <v>246</v>
      </c>
      <c r="H652" s="23" t="str">
        <f t="shared" si="41"/>
        <v>6228480868385193073246</v>
      </c>
      <c r="I652" s="48" t="e">
        <f>VLOOKUP(H652,网银退汇!C:D,2,FALSE)</f>
        <v>#N/A</v>
      </c>
      <c r="J652" s="48" t="e">
        <f t="shared" si="40"/>
        <v>#N/A</v>
      </c>
      <c r="K652" s="83" t="e">
        <f>VLOOKUP(H652,网银退汇!C:H,6,FALSE)</f>
        <v>#N/A</v>
      </c>
    </row>
    <row r="653" spans="1:11" hidden="1">
      <c r="A653" t="s">
        <v>1293</v>
      </c>
      <c r="B653" s="23" t="s">
        <v>1738</v>
      </c>
      <c r="C653" s="49" t="str">
        <f t="shared" si="42"/>
        <v>20170620</v>
      </c>
      <c r="D653" s="49" t="str">
        <f t="shared" si="43"/>
        <v>0052497210</v>
      </c>
      <c r="E653" t="s">
        <v>105</v>
      </c>
      <c r="F653" s="23" t="s">
        <v>1739</v>
      </c>
      <c r="G653">
        <v>500</v>
      </c>
      <c r="H653" s="23" t="str">
        <f t="shared" si="41"/>
        <v>6228480868647390475500</v>
      </c>
      <c r="I653" s="48" t="e">
        <f>VLOOKUP(H653,网银退汇!C:D,2,FALSE)</f>
        <v>#N/A</v>
      </c>
      <c r="J653" s="48" t="e">
        <f t="shared" si="40"/>
        <v>#N/A</v>
      </c>
      <c r="K653" s="83" t="e">
        <f>VLOOKUP(H653,网银退汇!C:H,6,FALSE)</f>
        <v>#N/A</v>
      </c>
    </row>
    <row r="654" spans="1:11" hidden="1">
      <c r="A654" t="s">
        <v>1295</v>
      </c>
      <c r="B654" s="23" t="s">
        <v>1740</v>
      </c>
      <c r="C654" s="49" t="str">
        <f t="shared" si="42"/>
        <v>20170620</v>
      </c>
      <c r="D654" s="49" t="str">
        <f t="shared" si="43"/>
        <v>0052498186</v>
      </c>
      <c r="E654" t="s">
        <v>105</v>
      </c>
      <c r="F654" s="23" t="s">
        <v>1741</v>
      </c>
      <c r="G654">
        <v>1700</v>
      </c>
      <c r="H654" s="23" t="str">
        <f t="shared" si="41"/>
        <v>62225305925813051700</v>
      </c>
      <c r="I654" s="48" t="e">
        <f>VLOOKUP(H654,网银退汇!C:D,2,FALSE)</f>
        <v>#N/A</v>
      </c>
      <c r="J654" s="48" t="e">
        <f t="shared" si="40"/>
        <v>#N/A</v>
      </c>
      <c r="K654" s="83" t="e">
        <f>VLOOKUP(H654,网银退汇!C:H,6,FALSE)</f>
        <v>#N/A</v>
      </c>
    </row>
    <row r="655" spans="1:11" hidden="1">
      <c r="A655" t="s">
        <v>1297</v>
      </c>
      <c r="B655" s="23" t="s">
        <v>1742</v>
      </c>
      <c r="C655" s="49" t="str">
        <f t="shared" si="42"/>
        <v>20170620</v>
      </c>
      <c r="D655" s="49" t="str">
        <f t="shared" si="43"/>
        <v>0052498225</v>
      </c>
      <c r="E655" t="s">
        <v>105</v>
      </c>
      <c r="F655" s="23" t="s">
        <v>1741</v>
      </c>
      <c r="G655">
        <v>1000</v>
      </c>
      <c r="H655" s="23" t="str">
        <f t="shared" si="41"/>
        <v>62225305925813051000</v>
      </c>
      <c r="I655" s="48" t="e">
        <f>VLOOKUP(H655,网银退汇!C:D,2,FALSE)</f>
        <v>#N/A</v>
      </c>
      <c r="J655" s="48" t="e">
        <f t="shared" si="40"/>
        <v>#N/A</v>
      </c>
      <c r="K655" s="83" t="e">
        <f>VLOOKUP(H655,网银退汇!C:H,6,FALSE)</f>
        <v>#N/A</v>
      </c>
    </row>
    <row r="656" spans="1:11" hidden="1">
      <c r="A656" t="s">
        <v>1299</v>
      </c>
      <c r="B656" s="23" t="s">
        <v>1743</v>
      </c>
      <c r="C656" s="49" t="str">
        <f t="shared" si="42"/>
        <v>20170620</v>
      </c>
      <c r="D656" s="49" t="str">
        <f t="shared" si="43"/>
        <v>0052499329</v>
      </c>
      <c r="E656" t="s">
        <v>105</v>
      </c>
      <c r="F656" s="23" t="s">
        <v>1744</v>
      </c>
      <c r="G656">
        <v>14</v>
      </c>
      <c r="H656" s="23" t="str">
        <f t="shared" si="41"/>
        <v>623190000005719747314</v>
      </c>
      <c r="I656" s="48" t="e">
        <f>VLOOKUP(H656,网银退汇!C:D,2,FALSE)</f>
        <v>#N/A</v>
      </c>
      <c r="J656" s="48" t="e">
        <f t="shared" si="40"/>
        <v>#N/A</v>
      </c>
      <c r="K656" s="83" t="e">
        <f>VLOOKUP(H656,网银退汇!C:H,6,FALSE)</f>
        <v>#N/A</v>
      </c>
    </row>
    <row r="657" spans="1:13" hidden="1">
      <c r="A657" t="s">
        <v>1301</v>
      </c>
      <c r="B657" s="23" t="s">
        <v>1745</v>
      </c>
      <c r="C657" s="49" t="str">
        <f t="shared" si="42"/>
        <v>20170620</v>
      </c>
      <c r="D657" s="49" t="str">
        <f t="shared" si="43"/>
        <v>0052501554</v>
      </c>
      <c r="E657" t="s">
        <v>105</v>
      </c>
      <c r="F657" s="23" t="s">
        <v>45</v>
      </c>
      <c r="G657">
        <v>250</v>
      </c>
      <c r="H657" s="23" t="str">
        <f t="shared" si="41"/>
        <v>6228481921192561815250</v>
      </c>
      <c r="I657" s="48" t="e">
        <f>VLOOKUP(H657,网银退汇!C:D,2,FALSE)</f>
        <v>#N/A</v>
      </c>
      <c r="J657" s="48" t="e">
        <f t="shared" si="40"/>
        <v>#N/A</v>
      </c>
      <c r="K657" s="83" t="e">
        <f>VLOOKUP(H657,网银退汇!C:H,6,FALSE)</f>
        <v>#N/A</v>
      </c>
    </row>
    <row r="658" spans="1:13" hidden="1">
      <c r="A658" t="s">
        <v>1303</v>
      </c>
      <c r="B658" s="23" t="s">
        <v>1746</v>
      </c>
      <c r="C658" s="49" t="str">
        <f t="shared" si="42"/>
        <v>20170620</v>
      </c>
      <c r="D658" s="49" t="str">
        <f t="shared" si="43"/>
        <v>0052502655</v>
      </c>
      <c r="E658" t="s">
        <v>105</v>
      </c>
      <c r="F658" s="23" t="s">
        <v>1747</v>
      </c>
      <c r="G658">
        <v>100</v>
      </c>
      <c r="H658" s="23" t="str">
        <f t="shared" si="41"/>
        <v>6235732700000111639100</v>
      </c>
      <c r="I658" s="48" t="e">
        <f>VLOOKUP(H658,网银退汇!C:D,2,FALSE)</f>
        <v>#N/A</v>
      </c>
      <c r="J658" s="48" t="e">
        <f t="shared" si="40"/>
        <v>#N/A</v>
      </c>
      <c r="K658" s="83" t="e">
        <f>VLOOKUP(H658,网银退汇!C:H,6,FALSE)</f>
        <v>#N/A</v>
      </c>
    </row>
    <row r="659" spans="1:13" hidden="1">
      <c r="A659" t="s">
        <v>1305</v>
      </c>
      <c r="B659" s="23" t="s">
        <v>1748</v>
      </c>
      <c r="C659" s="49" t="str">
        <f t="shared" si="42"/>
        <v>20170620</v>
      </c>
      <c r="D659" s="49" t="str">
        <f t="shared" si="43"/>
        <v>0052502973</v>
      </c>
      <c r="E659" t="s">
        <v>105</v>
      </c>
      <c r="F659" s="23" t="s">
        <v>1749</v>
      </c>
      <c r="G659">
        <v>241</v>
      </c>
      <c r="H659" s="23" t="str">
        <f t="shared" si="41"/>
        <v>6210178002033614265241</v>
      </c>
      <c r="I659" s="48" t="e">
        <f>VLOOKUP(H659,网银退汇!C:D,2,FALSE)</f>
        <v>#N/A</v>
      </c>
      <c r="J659" s="48" t="e">
        <f t="shared" si="40"/>
        <v>#N/A</v>
      </c>
      <c r="K659" s="83" t="e">
        <f>VLOOKUP(H659,网银退汇!C:H,6,FALSE)</f>
        <v>#N/A</v>
      </c>
    </row>
    <row r="660" spans="1:13" hidden="1">
      <c r="A660" t="s">
        <v>1307</v>
      </c>
      <c r="B660" s="23" t="s">
        <v>1750</v>
      </c>
      <c r="C660" s="49" t="str">
        <f t="shared" si="42"/>
        <v>20170620</v>
      </c>
      <c r="D660" s="49" t="str">
        <f t="shared" si="43"/>
        <v>0052503586</v>
      </c>
      <c r="E660" t="s">
        <v>105</v>
      </c>
      <c r="F660" s="23" t="s">
        <v>1751</v>
      </c>
      <c r="G660">
        <v>63</v>
      </c>
      <c r="H660" s="23" t="str">
        <f t="shared" si="41"/>
        <v>623190000006730411963</v>
      </c>
      <c r="I660" s="48"/>
      <c r="J660" s="48"/>
      <c r="K660" s="83"/>
    </row>
    <row r="661" spans="1:13" s="21" customFormat="1">
      <c r="A661" s="21" t="s">
        <v>1309</v>
      </c>
      <c r="B661" s="85" t="s">
        <v>1752</v>
      </c>
      <c r="C661" s="24" t="str">
        <f t="shared" si="42"/>
        <v>20170620</v>
      </c>
      <c r="D661" s="24" t="str">
        <f t="shared" si="43"/>
        <v>0052504921</v>
      </c>
      <c r="E661" s="21" t="s">
        <v>105</v>
      </c>
      <c r="F661" s="85" t="s">
        <v>1751</v>
      </c>
      <c r="G661" s="21">
        <v>63</v>
      </c>
      <c r="H661" s="85" t="str">
        <f t="shared" si="41"/>
        <v>623190000006730411963</v>
      </c>
      <c r="I661" s="86">
        <f>VLOOKUP(H661,网银退汇!C:D,2,FALSE)</f>
        <v>63</v>
      </c>
      <c r="J661" s="86">
        <f t="shared" ref="J661" si="44">IF(I661&gt;0,1,"")</f>
        <v>1</v>
      </c>
      <c r="K661" s="87">
        <f>VLOOKUP(H661,网银退汇!C:H,6,FALSE)</f>
        <v>42906.684884259259</v>
      </c>
      <c r="M661" s="88"/>
    </row>
    <row r="662" spans="1:13" hidden="1">
      <c r="A662" t="s">
        <v>1311</v>
      </c>
      <c r="B662" s="23" t="s">
        <v>1753</v>
      </c>
      <c r="C662" s="49" t="str">
        <f t="shared" si="42"/>
        <v>20170620</v>
      </c>
      <c r="D662" s="49" t="str">
        <f t="shared" si="43"/>
        <v>0052521283</v>
      </c>
      <c r="E662" t="s">
        <v>105</v>
      </c>
      <c r="F662" s="23" t="s">
        <v>1754</v>
      </c>
      <c r="G662">
        <v>250</v>
      </c>
      <c r="H662" s="23" t="str">
        <f t="shared" si="41"/>
        <v>6217003890002463631250</v>
      </c>
      <c r="I662" s="48" t="e">
        <f>VLOOKUP(H662,网银退汇!C:D,2,FALSE)</f>
        <v>#N/A</v>
      </c>
      <c r="J662" s="48" t="e">
        <f t="shared" si="40"/>
        <v>#N/A</v>
      </c>
      <c r="K662" s="83" t="e">
        <f>VLOOKUP(H662,网银退汇!C:H,6,FALSE)</f>
        <v>#N/A</v>
      </c>
    </row>
    <row r="663" spans="1:13" hidden="1">
      <c r="A663" t="s">
        <v>1313</v>
      </c>
      <c r="B663" s="23" t="s">
        <v>1755</v>
      </c>
      <c r="C663" s="49" t="str">
        <f t="shared" si="42"/>
        <v>20170620</v>
      </c>
      <c r="D663" s="49" t="str">
        <f t="shared" si="43"/>
        <v>0052522067</v>
      </c>
      <c r="E663" t="s">
        <v>105</v>
      </c>
      <c r="F663" s="23" t="s">
        <v>1756</v>
      </c>
      <c r="G663">
        <v>800</v>
      </c>
      <c r="H663" s="23" t="str">
        <f t="shared" si="41"/>
        <v>6227003940150128954800</v>
      </c>
      <c r="I663" s="48" t="e">
        <f>VLOOKUP(H663,网银退汇!C:D,2,FALSE)</f>
        <v>#N/A</v>
      </c>
      <c r="J663" s="48" t="e">
        <f t="shared" si="40"/>
        <v>#N/A</v>
      </c>
      <c r="K663" s="83" t="e">
        <f>VLOOKUP(H663,网银退汇!C:H,6,FALSE)</f>
        <v>#N/A</v>
      </c>
    </row>
    <row r="664" spans="1:13" hidden="1">
      <c r="A664" t="s">
        <v>1315</v>
      </c>
      <c r="B664" s="23" t="s">
        <v>1757</v>
      </c>
      <c r="C664" s="49" t="str">
        <f t="shared" si="42"/>
        <v>20170620</v>
      </c>
      <c r="D664" s="49" t="str">
        <f t="shared" si="43"/>
        <v>0052523979</v>
      </c>
      <c r="E664" t="s">
        <v>105</v>
      </c>
      <c r="F664" s="23" t="s">
        <v>1758</v>
      </c>
      <c r="G664">
        <v>436</v>
      </c>
      <c r="H664" s="23" t="str">
        <f t="shared" si="41"/>
        <v>6231900000108646775436</v>
      </c>
      <c r="I664" s="48" t="e">
        <f>VLOOKUP(H664,网银退汇!C:D,2,FALSE)</f>
        <v>#N/A</v>
      </c>
      <c r="J664" s="48" t="e">
        <f t="shared" si="40"/>
        <v>#N/A</v>
      </c>
      <c r="K664" s="83" t="e">
        <f>VLOOKUP(H664,网银退汇!C:H,6,FALSE)</f>
        <v>#N/A</v>
      </c>
    </row>
    <row r="665" spans="1:13" hidden="1">
      <c r="A665" t="s">
        <v>1317</v>
      </c>
      <c r="B665" s="23" t="s">
        <v>1759</v>
      </c>
      <c r="C665" s="49" t="str">
        <f t="shared" si="42"/>
        <v>20170620</v>
      </c>
      <c r="D665" s="49" t="str">
        <f t="shared" si="43"/>
        <v>0052524332</v>
      </c>
      <c r="E665" t="s">
        <v>105</v>
      </c>
      <c r="F665" s="23" t="s">
        <v>1760</v>
      </c>
      <c r="G665">
        <v>1500</v>
      </c>
      <c r="H665" s="23" t="str">
        <f t="shared" si="41"/>
        <v>62284808685598646731500</v>
      </c>
      <c r="I665" s="48" t="e">
        <f>VLOOKUP(H665,网银退汇!C:D,2,FALSE)</f>
        <v>#N/A</v>
      </c>
      <c r="J665" s="48" t="e">
        <f t="shared" si="40"/>
        <v>#N/A</v>
      </c>
      <c r="K665" s="83" t="e">
        <f>VLOOKUP(H665,网银退汇!C:H,6,FALSE)</f>
        <v>#N/A</v>
      </c>
    </row>
    <row r="666" spans="1:13" hidden="1">
      <c r="A666" t="s">
        <v>1319</v>
      </c>
      <c r="B666" s="23" t="s">
        <v>1761</v>
      </c>
      <c r="C666" s="49" t="str">
        <f t="shared" si="42"/>
        <v>20170620</v>
      </c>
      <c r="D666" s="49" t="str">
        <f t="shared" si="43"/>
        <v>0052530545</v>
      </c>
      <c r="E666" t="s">
        <v>105</v>
      </c>
      <c r="F666" s="23" t="s">
        <v>1762</v>
      </c>
      <c r="G666">
        <v>3100</v>
      </c>
      <c r="H666" s="23" t="str">
        <f t="shared" si="41"/>
        <v>62270039102401432973100</v>
      </c>
      <c r="I666" s="48" t="e">
        <f>VLOOKUP(H666,网银退汇!C:D,2,FALSE)</f>
        <v>#N/A</v>
      </c>
      <c r="J666" s="48" t="e">
        <f t="shared" si="40"/>
        <v>#N/A</v>
      </c>
      <c r="K666" s="83" t="e">
        <f>VLOOKUP(H666,网银退汇!C:H,6,FALSE)</f>
        <v>#N/A</v>
      </c>
    </row>
    <row r="667" spans="1:13" hidden="1">
      <c r="A667" t="s">
        <v>1321</v>
      </c>
      <c r="B667" s="23" t="s">
        <v>1763</v>
      </c>
      <c r="C667" s="49" t="str">
        <f t="shared" si="42"/>
        <v>20170620</v>
      </c>
      <c r="D667" s="49" t="str">
        <f t="shared" si="43"/>
        <v>0052532651</v>
      </c>
      <c r="E667" t="s">
        <v>105</v>
      </c>
      <c r="F667" s="23" t="s">
        <v>1764</v>
      </c>
      <c r="G667">
        <v>24</v>
      </c>
      <c r="H667" s="23" t="str">
        <f t="shared" si="41"/>
        <v>622369117482387624</v>
      </c>
      <c r="I667" s="48" t="e">
        <f>VLOOKUP(H667,网银退汇!C:D,2,FALSE)</f>
        <v>#N/A</v>
      </c>
      <c r="J667" s="48" t="e">
        <f t="shared" si="40"/>
        <v>#N/A</v>
      </c>
      <c r="K667" s="83" t="e">
        <f>VLOOKUP(H667,网银退汇!C:H,6,FALSE)</f>
        <v>#N/A</v>
      </c>
    </row>
    <row r="668" spans="1:13" hidden="1">
      <c r="A668" t="s">
        <v>1323</v>
      </c>
      <c r="B668" s="23" t="s">
        <v>1765</v>
      </c>
      <c r="C668" s="49" t="str">
        <f t="shared" si="42"/>
        <v>20170620</v>
      </c>
      <c r="D668" s="49" t="str">
        <f t="shared" si="43"/>
        <v>0052533335</v>
      </c>
      <c r="E668" t="s">
        <v>105</v>
      </c>
      <c r="F668" s="23" t="s">
        <v>1766</v>
      </c>
      <c r="G668">
        <v>599</v>
      </c>
      <c r="H668" s="23" t="str">
        <f t="shared" si="41"/>
        <v>6217997020000627692599</v>
      </c>
      <c r="I668" s="48" t="e">
        <f>VLOOKUP(H668,网银退汇!C:D,2,FALSE)</f>
        <v>#N/A</v>
      </c>
      <c r="J668" s="48" t="e">
        <f t="shared" si="40"/>
        <v>#N/A</v>
      </c>
      <c r="K668" s="83" t="e">
        <f>VLOOKUP(H668,网银退汇!C:H,6,FALSE)</f>
        <v>#N/A</v>
      </c>
    </row>
    <row r="669" spans="1:13" hidden="1">
      <c r="A669" t="s">
        <v>1325</v>
      </c>
      <c r="B669" s="23" t="s">
        <v>1767</v>
      </c>
      <c r="C669" s="49" t="str">
        <f t="shared" si="42"/>
        <v>20170620</v>
      </c>
      <c r="D669" s="49" t="str">
        <f t="shared" si="43"/>
        <v>0052533444</v>
      </c>
      <c r="E669" t="s">
        <v>105</v>
      </c>
      <c r="F669" s="23" t="s">
        <v>1768</v>
      </c>
      <c r="G669">
        <v>2000</v>
      </c>
      <c r="H669" s="23" t="str">
        <f t="shared" si="41"/>
        <v>62596542402593162000</v>
      </c>
      <c r="I669" s="48" t="e">
        <f>VLOOKUP(H669,网银退汇!C:D,2,FALSE)</f>
        <v>#N/A</v>
      </c>
      <c r="J669" s="48" t="e">
        <f t="shared" si="40"/>
        <v>#N/A</v>
      </c>
      <c r="K669" s="83" t="e">
        <f>VLOOKUP(H669,网银退汇!C:H,6,FALSE)</f>
        <v>#N/A</v>
      </c>
    </row>
    <row r="670" spans="1:13">
      <c r="A670" t="s">
        <v>1327</v>
      </c>
      <c r="B670" s="23" t="s">
        <v>1769</v>
      </c>
      <c r="C670" s="49" t="str">
        <f t="shared" si="42"/>
        <v>20170620</v>
      </c>
      <c r="D670" s="49" t="str">
        <f t="shared" si="43"/>
        <v>0052533530</v>
      </c>
      <c r="E670" t="s">
        <v>105</v>
      </c>
      <c r="F670" s="23" t="s">
        <v>1770</v>
      </c>
      <c r="G670">
        <v>500</v>
      </c>
      <c r="H670" s="23" t="str">
        <f t="shared" si="41"/>
        <v>6228480868237868773500</v>
      </c>
      <c r="I670" s="48">
        <f>VLOOKUP(H670,网银退汇!C:D,2,FALSE)</f>
        <v>500</v>
      </c>
      <c r="J670" s="48">
        <f t="shared" si="40"/>
        <v>1</v>
      </c>
      <c r="K670" s="83">
        <f>VLOOKUP(H670,网银退汇!C:H,6,FALSE)</f>
        <v>42906.684641203705</v>
      </c>
    </row>
    <row r="671" spans="1:13" hidden="1">
      <c r="A671" t="s">
        <v>1329</v>
      </c>
      <c r="B671" s="23" t="s">
        <v>1771</v>
      </c>
      <c r="C671" s="49" t="str">
        <f t="shared" si="42"/>
        <v>20170620</v>
      </c>
      <c r="D671" s="49" t="str">
        <f t="shared" si="43"/>
        <v>0052538121</v>
      </c>
      <c r="E671" t="s">
        <v>105</v>
      </c>
      <c r="F671" s="23" t="s">
        <v>1772</v>
      </c>
      <c r="G671">
        <v>3</v>
      </c>
      <c r="H671" s="23" t="str">
        <f t="shared" si="41"/>
        <v>62284838683225156743</v>
      </c>
      <c r="I671" s="48" t="e">
        <f>VLOOKUP(H671,网银退汇!C:D,2,FALSE)</f>
        <v>#N/A</v>
      </c>
      <c r="J671" s="48" t="e">
        <f t="shared" si="40"/>
        <v>#N/A</v>
      </c>
      <c r="K671" s="83" t="e">
        <f>VLOOKUP(H671,网银退汇!C:H,6,FALSE)</f>
        <v>#N/A</v>
      </c>
    </row>
    <row r="672" spans="1:13" hidden="1">
      <c r="A672" t="s">
        <v>1331</v>
      </c>
      <c r="B672" s="23" t="s">
        <v>1773</v>
      </c>
      <c r="C672" s="49" t="str">
        <f t="shared" si="42"/>
        <v>20170620</v>
      </c>
      <c r="D672" s="49" t="str">
        <f t="shared" si="43"/>
        <v>0052543272</v>
      </c>
      <c r="E672" t="s">
        <v>105</v>
      </c>
      <c r="F672" s="23" t="s">
        <v>1774</v>
      </c>
      <c r="G672">
        <v>500</v>
      </c>
      <c r="H672" s="23" t="str">
        <f t="shared" si="41"/>
        <v>6228483358585283376500</v>
      </c>
      <c r="I672" s="48" t="e">
        <f>VLOOKUP(H672,网银退汇!C:D,2,FALSE)</f>
        <v>#N/A</v>
      </c>
      <c r="J672" s="48" t="e">
        <f t="shared" si="40"/>
        <v>#N/A</v>
      </c>
      <c r="K672" s="83" t="e">
        <f>VLOOKUP(H672,网银退汇!C:H,6,FALSE)</f>
        <v>#N/A</v>
      </c>
    </row>
    <row r="673" spans="1:11" hidden="1">
      <c r="A673" t="s">
        <v>1333</v>
      </c>
      <c r="B673" s="23" t="s">
        <v>1775</v>
      </c>
      <c r="C673" s="49" t="str">
        <f t="shared" si="42"/>
        <v>20170620</v>
      </c>
      <c r="D673" s="49" t="str">
        <f t="shared" si="43"/>
        <v>0052543473</v>
      </c>
      <c r="E673" t="s">
        <v>105</v>
      </c>
      <c r="F673" s="23" t="s">
        <v>1774</v>
      </c>
      <c r="G673">
        <v>2400</v>
      </c>
      <c r="H673" s="23" t="str">
        <f t="shared" si="41"/>
        <v>62284833585852833762400</v>
      </c>
      <c r="I673" s="48" t="e">
        <f>VLOOKUP(H673,网银退汇!C:D,2,FALSE)</f>
        <v>#N/A</v>
      </c>
      <c r="J673" s="48" t="e">
        <f t="shared" si="40"/>
        <v>#N/A</v>
      </c>
      <c r="K673" s="83" t="e">
        <f>VLOOKUP(H673,网银退汇!C:H,6,FALSE)</f>
        <v>#N/A</v>
      </c>
    </row>
    <row r="674" spans="1:11" hidden="1">
      <c r="A674" t="s">
        <v>1335</v>
      </c>
      <c r="B674" s="23" t="s">
        <v>1776</v>
      </c>
      <c r="C674" s="49" t="str">
        <f t="shared" si="42"/>
        <v>20170620</v>
      </c>
      <c r="D674" s="49" t="str">
        <f t="shared" si="43"/>
        <v>0052545348</v>
      </c>
      <c r="E674" t="s">
        <v>105</v>
      </c>
      <c r="F674" s="23" t="s">
        <v>1777</v>
      </c>
      <c r="G674">
        <v>500</v>
      </c>
      <c r="H674" s="23" t="str">
        <f t="shared" si="41"/>
        <v>6212262410004558846500</v>
      </c>
      <c r="I674" s="48" t="e">
        <f>VLOOKUP(H674,网银退汇!C:D,2,FALSE)</f>
        <v>#N/A</v>
      </c>
      <c r="J674" s="48" t="e">
        <f t="shared" si="40"/>
        <v>#N/A</v>
      </c>
      <c r="K674" s="83" t="e">
        <f>VLOOKUP(H674,网银退汇!C:H,6,FALSE)</f>
        <v>#N/A</v>
      </c>
    </row>
    <row r="675" spans="1:11" hidden="1">
      <c r="A675" t="s">
        <v>1337</v>
      </c>
      <c r="B675" s="23" t="s">
        <v>1778</v>
      </c>
      <c r="C675" s="49" t="str">
        <f t="shared" si="42"/>
        <v>20170620</v>
      </c>
      <c r="D675" s="49" t="str">
        <f t="shared" si="43"/>
        <v>0052546053</v>
      </c>
      <c r="E675" t="s">
        <v>105</v>
      </c>
      <c r="F675" s="23" t="s">
        <v>1779</v>
      </c>
      <c r="G675">
        <v>1996</v>
      </c>
      <c r="H675" s="23" t="str">
        <f t="shared" si="41"/>
        <v>45635127001241881931996</v>
      </c>
      <c r="I675" s="48" t="e">
        <f>VLOOKUP(H675,网银退汇!C:D,2,FALSE)</f>
        <v>#N/A</v>
      </c>
      <c r="J675" s="48" t="e">
        <f t="shared" si="40"/>
        <v>#N/A</v>
      </c>
      <c r="K675" s="83" t="e">
        <f>VLOOKUP(H675,网银退汇!C:H,6,FALSE)</f>
        <v>#N/A</v>
      </c>
    </row>
    <row r="676" spans="1:11" hidden="1">
      <c r="A676" t="s">
        <v>1339</v>
      </c>
      <c r="B676" s="23" t="s">
        <v>1780</v>
      </c>
      <c r="C676" s="49" t="str">
        <f t="shared" si="42"/>
        <v>20170620</v>
      </c>
      <c r="D676" s="49" t="str">
        <f t="shared" si="43"/>
        <v>0052546074</v>
      </c>
      <c r="E676" t="s">
        <v>105</v>
      </c>
      <c r="F676" s="23" t="s">
        <v>1781</v>
      </c>
      <c r="G676">
        <v>200</v>
      </c>
      <c r="H676" s="23" t="str">
        <f t="shared" si="41"/>
        <v>6259065314314954200</v>
      </c>
      <c r="I676" s="48" t="e">
        <f>VLOOKUP(H676,网银退汇!C:D,2,FALSE)</f>
        <v>#N/A</v>
      </c>
      <c r="J676" s="48" t="e">
        <f t="shared" si="40"/>
        <v>#N/A</v>
      </c>
      <c r="K676" s="83" t="e">
        <f>VLOOKUP(H676,网银退汇!C:H,6,FALSE)</f>
        <v>#N/A</v>
      </c>
    </row>
    <row r="677" spans="1:11">
      <c r="A677" t="s">
        <v>1341</v>
      </c>
      <c r="B677" s="23" t="s">
        <v>1782</v>
      </c>
      <c r="C677" s="49" t="str">
        <f t="shared" si="42"/>
        <v>20170620</v>
      </c>
      <c r="D677" s="49" t="str">
        <f t="shared" si="43"/>
        <v>0052546271</v>
      </c>
      <c r="E677" t="s">
        <v>105</v>
      </c>
      <c r="F677" s="23" t="s">
        <v>1783</v>
      </c>
      <c r="G677">
        <v>500</v>
      </c>
      <c r="H677" s="23" t="str">
        <f t="shared" si="41"/>
        <v>6217997300029134692500</v>
      </c>
      <c r="I677" s="48">
        <f>VLOOKUP(H677,网银退汇!C:D,2,FALSE)</f>
        <v>500</v>
      </c>
      <c r="J677" s="48">
        <f t="shared" si="40"/>
        <v>1</v>
      </c>
      <c r="K677" s="83">
        <f>VLOOKUP(H677,网银退汇!C:H,6,FALSE)</f>
        <v>42907.679143518515</v>
      </c>
    </row>
    <row r="678" spans="1:11" hidden="1">
      <c r="A678" t="s">
        <v>1343</v>
      </c>
      <c r="B678" s="23" t="s">
        <v>1784</v>
      </c>
      <c r="C678" s="49" t="str">
        <f t="shared" si="42"/>
        <v>20170620</v>
      </c>
      <c r="D678" s="49" t="str">
        <f t="shared" si="43"/>
        <v>0052547183</v>
      </c>
      <c r="E678" t="s">
        <v>105</v>
      </c>
      <c r="F678" s="23" t="s">
        <v>1785</v>
      </c>
      <c r="G678">
        <v>1300</v>
      </c>
      <c r="H678" s="23" t="str">
        <f t="shared" si="41"/>
        <v>62170038600257019861300</v>
      </c>
      <c r="I678" s="48" t="e">
        <f>VLOOKUP(H678,网银退汇!C:D,2,FALSE)</f>
        <v>#N/A</v>
      </c>
      <c r="J678" s="48" t="e">
        <f t="shared" si="40"/>
        <v>#N/A</v>
      </c>
      <c r="K678" s="83" t="e">
        <f>VLOOKUP(H678,网银退汇!C:H,6,FALSE)</f>
        <v>#N/A</v>
      </c>
    </row>
    <row r="679" spans="1:11" hidden="1">
      <c r="A679" t="s">
        <v>1345</v>
      </c>
      <c r="B679" s="23" t="s">
        <v>1786</v>
      </c>
      <c r="C679" s="49" t="str">
        <f t="shared" si="42"/>
        <v>20170620</v>
      </c>
      <c r="D679" s="49" t="str">
        <f t="shared" si="43"/>
        <v>0052547388</v>
      </c>
      <c r="E679" t="s">
        <v>105</v>
      </c>
      <c r="F679" s="23" t="s">
        <v>1787</v>
      </c>
      <c r="G679">
        <v>374</v>
      </c>
      <c r="H679" s="23" t="str">
        <f t="shared" si="41"/>
        <v>6221682203944264374</v>
      </c>
      <c r="I679" s="48" t="e">
        <f>VLOOKUP(H679,网银退汇!C:D,2,FALSE)</f>
        <v>#N/A</v>
      </c>
      <c r="J679" s="48" t="e">
        <f t="shared" si="40"/>
        <v>#N/A</v>
      </c>
      <c r="K679" s="83" t="e">
        <f>VLOOKUP(H679,网银退汇!C:H,6,FALSE)</f>
        <v>#N/A</v>
      </c>
    </row>
    <row r="680" spans="1:11" hidden="1">
      <c r="A680" t="s">
        <v>1347</v>
      </c>
      <c r="B680" s="23" t="s">
        <v>1788</v>
      </c>
      <c r="C680" s="49" t="str">
        <f t="shared" si="42"/>
        <v>20170620</v>
      </c>
      <c r="D680" s="49" t="str">
        <f t="shared" si="43"/>
        <v>0052548628</v>
      </c>
      <c r="E680" t="s">
        <v>105</v>
      </c>
      <c r="F680" s="23" t="s">
        <v>1789</v>
      </c>
      <c r="G680">
        <v>60</v>
      </c>
      <c r="H680" s="23" t="str">
        <f t="shared" si="41"/>
        <v>622202250201745831960</v>
      </c>
      <c r="I680" s="48" t="e">
        <f>VLOOKUP(H680,网银退汇!C:D,2,FALSE)</f>
        <v>#N/A</v>
      </c>
      <c r="J680" s="48" t="e">
        <f t="shared" si="40"/>
        <v>#N/A</v>
      </c>
      <c r="K680" s="83" t="e">
        <f>VLOOKUP(H680,网银退汇!C:H,6,FALSE)</f>
        <v>#N/A</v>
      </c>
    </row>
    <row r="681" spans="1:11" hidden="1">
      <c r="A681" t="s">
        <v>1349</v>
      </c>
      <c r="B681" s="23" t="s">
        <v>1790</v>
      </c>
      <c r="C681" s="49" t="str">
        <f t="shared" si="42"/>
        <v>20170620</v>
      </c>
      <c r="D681" s="49" t="str">
        <f t="shared" si="43"/>
        <v>0052555096</v>
      </c>
      <c r="E681" t="s">
        <v>105</v>
      </c>
      <c r="F681" s="23" t="s">
        <v>1791</v>
      </c>
      <c r="G681">
        <v>2000</v>
      </c>
      <c r="H681" s="23" t="str">
        <f t="shared" si="41"/>
        <v>62313577115007630382000</v>
      </c>
      <c r="I681" s="48" t="e">
        <f>VLOOKUP(H681,网银退汇!C:D,2,FALSE)</f>
        <v>#N/A</v>
      </c>
      <c r="J681" s="48" t="e">
        <f t="shared" si="40"/>
        <v>#N/A</v>
      </c>
      <c r="K681" s="83" t="e">
        <f>VLOOKUP(H681,网银退汇!C:H,6,FALSE)</f>
        <v>#N/A</v>
      </c>
    </row>
    <row r="682" spans="1:11" hidden="1">
      <c r="A682" t="s">
        <v>1351</v>
      </c>
      <c r="B682" s="23" t="s">
        <v>1792</v>
      </c>
      <c r="C682" s="49" t="str">
        <f t="shared" si="42"/>
        <v>20170620</v>
      </c>
      <c r="D682" s="49" t="str">
        <f t="shared" si="43"/>
        <v>0052558199</v>
      </c>
      <c r="E682" t="s">
        <v>105</v>
      </c>
      <c r="F682" s="23" t="s">
        <v>1793</v>
      </c>
      <c r="G682">
        <v>278</v>
      </c>
      <c r="H682" s="23" t="str">
        <f t="shared" si="41"/>
        <v>6217003860025763879278</v>
      </c>
      <c r="I682" s="48" t="e">
        <f>VLOOKUP(H682,网银退汇!C:D,2,FALSE)</f>
        <v>#N/A</v>
      </c>
      <c r="J682" s="48" t="e">
        <f t="shared" si="40"/>
        <v>#N/A</v>
      </c>
      <c r="K682" s="83" t="e">
        <f>VLOOKUP(H682,网银退汇!C:H,6,FALSE)</f>
        <v>#N/A</v>
      </c>
    </row>
    <row r="683" spans="1:11">
      <c r="A683" t="s">
        <v>1353</v>
      </c>
      <c r="B683" s="23" t="s">
        <v>1794</v>
      </c>
      <c r="C683" s="49" t="str">
        <f t="shared" si="42"/>
        <v>20170620</v>
      </c>
      <c r="D683" s="49" t="str">
        <f t="shared" si="43"/>
        <v>0052568781</v>
      </c>
      <c r="E683" t="s">
        <v>105</v>
      </c>
      <c r="F683" s="23" t="s">
        <v>1795</v>
      </c>
      <c r="G683">
        <v>436</v>
      </c>
      <c r="H683" s="23" t="str">
        <f t="shared" si="41"/>
        <v>6217997300025818538436</v>
      </c>
      <c r="I683" s="48">
        <f>VLOOKUP(H683,网银退汇!C:D,2,FALSE)</f>
        <v>436</v>
      </c>
      <c r="J683" s="48">
        <f t="shared" si="40"/>
        <v>1</v>
      </c>
      <c r="K683" s="83">
        <f>VLOOKUP(H683,网银退汇!C:H,6,FALSE)</f>
        <v>42907.678935185184</v>
      </c>
    </row>
    <row r="684" spans="1:11">
      <c r="A684" t="s">
        <v>1355</v>
      </c>
      <c r="B684" s="23" t="s">
        <v>1796</v>
      </c>
      <c r="C684" s="49" t="str">
        <f t="shared" si="42"/>
        <v>20170620</v>
      </c>
      <c r="D684" s="49" t="str">
        <f t="shared" si="43"/>
        <v>0052574981</v>
      </c>
      <c r="E684" t="s">
        <v>105</v>
      </c>
      <c r="F684" s="23" t="s">
        <v>1797</v>
      </c>
      <c r="G684">
        <v>261</v>
      </c>
      <c r="H684" s="23" t="str">
        <f t="shared" si="41"/>
        <v>6223691334945775261</v>
      </c>
      <c r="I684" s="48">
        <f>VLOOKUP(H684,网银退汇!C:D,2,FALSE)</f>
        <v>261</v>
      </c>
      <c r="J684" s="48">
        <f t="shared" si="40"/>
        <v>1</v>
      </c>
      <c r="K684" s="83">
        <f>VLOOKUP(H684,网银退汇!C:H,6,FALSE)</f>
        <v>42907.677372685182</v>
      </c>
    </row>
    <row r="685" spans="1:11" hidden="1">
      <c r="A685" t="s">
        <v>1357</v>
      </c>
      <c r="B685" s="23" t="s">
        <v>1798</v>
      </c>
      <c r="C685" s="49" t="str">
        <f t="shared" si="42"/>
        <v>20170620</v>
      </c>
      <c r="D685" s="49" t="str">
        <f t="shared" si="43"/>
        <v>0052584495</v>
      </c>
      <c r="E685" t="s">
        <v>105</v>
      </c>
      <c r="F685" s="23" t="s">
        <v>1799</v>
      </c>
      <c r="G685">
        <v>100</v>
      </c>
      <c r="H685" s="23" t="str">
        <f t="shared" si="41"/>
        <v>6217003920002433829100</v>
      </c>
      <c r="I685" s="48" t="e">
        <f>VLOOKUP(H685,网银退汇!C:D,2,FALSE)</f>
        <v>#N/A</v>
      </c>
      <c r="J685" s="48" t="e">
        <f t="shared" si="40"/>
        <v>#N/A</v>
      </c>
      <c r="K685" s="83" t="e">
        <f>VLOOKUP(H685,网银退汇!C:H,6,FALSE)</f>
        <v>#N/A</v>
      </c>
    </row>
    <row r="686" spans="1:11" hidden="1">
      <c r="A686" t="s">
        <v>1359</v>
      </c>
      <c r="B686" s="23" t="s">
        <v>1800</v>
      </c>
      <c r="C686" s="49" t="str">
        <f t="shared" si="42"/>
        <v>20170620</v>
      </c>
      <c r="D686" s="49" t="str">
        <f t="shared" si="43"/>
        <v>0052591770</v>
      </c>
      <c r="E686" t="s">
        <v>105</v>
      </c>
      <c r="F686" s="23" t="s">
        <v>1660</v>
      </c>
      <c r="G686">
        <v>743</v>
      </c>
      <c r="H686" s="23" t="str">
        <f t="shared" si="41"/>
        <v>6223691682409853743</v>
      </c>
      <c r="I686" s="48" t="e">
        <f>VLOOKUP(H686,网银退汇!C:D,2,FALSE)</f>
        <v>#N/A</v>
      </c>
      <c r="J686" s="48" t="e">
        <f t="shared" si="40"/>
        <v>#N/A</v>
      </c>
      <c r="K686" s="83" t="e">
        <f>VLOOKUP(H686,网银退汇!C:H,6,FALSE)</f>
        <v>#N/A</v>
      </c>
    </row>
    <row r="687" spans="1:11" hidden="1">
      <c r="A687" t="s">
        <v>1361</v>
      </c>
      <c r="B687" s="23" t="s">
        <v>1801</v>
      </c>
      <c r="C687" s="49" t="str">
        <f t="shared" si="42"/>
        <v>20170620</v>
      </c>
      <c r="D687" s="49" t="str">
        <f t="shared" si="43"/>
        <v>0052601146</v>
      </c>
      <c r="E687" t="s">
        <v>105</v>
      </c>
      <c r="F687" s="23" t="s">
        <v>1802</v>
      </c>
      <c r="G687">
        <v>53</v>
      </c>
      <c r="H687" s="23" t="str">
        <f t="shared" si="41"/>
        <v>622253243898828053</v>
      </c>
      <c r="I687" s="48" t="e">
        <f>VLOOKUP(H687,网银退汇!C:D,2,FALSE)</f>
        <v>#N/A</v>
      </c>
      <c r="J687" s="48" t="e">
        <f t="shared" si="40"/>
        <v>#N/A</v>
      </c>
      <c r="K687" s="83" t="e">
        <f>VLOOKUP(H687,网银退汇!C:H,6,FALSE)</f>
        <v>#N/A</v>
      </c>
    </row>
    <row r="688" spans="1:11" hidden="1">
      <c r="A688" t="s">
        <v>1363</v>
      </c>
      <c r="B688" s="23" t="s">
        <v>1803</v>
      </c>
      <c r="C688" s="49" t="str">
        <f t="shared" si="42"/>
        <v>20170620</v>
      </c>
      <c r="D688" s="49" t="str">
        <f t="shared" si="43"/>
        <v>0052602936</v>
      </c>
      <c r="E688" t="s">
        <v>105</v>
      </c>
      <c r="F688" s="23" t="s">
        <v>1804</v>
      </c>
      <c r="G688">
        <v>91</v>
      </c>
      <c r="H688" s="23" t="str">
        <f t="shared" si="41"/>
        <v>623190000001575525591</v>
      </c>
      <c r="I688" s="48" t="e">
        <f>VLOOKUP(H688,网银退汇!C:D,2,FALSE)</f>
        <v>#N/A</v>
      </c>
      <c r="J688" s="48" t="e">
        <f t="shared" si="40"/>
        <v>#N/A</v>
      </c>
      <c r="K688" s="83" t="e">
        <f>VLOOKUP(H688,网银退汇!C:H,6,FALSE)</f>
        <v>#N/A</v>
      </c>
    </row>
    <row r="689" spans="1:11" hidden="1">
      <c r="A689" t="s">
        <v>1365</v>
      </c>
      <c r="B689" s="23" t="s">
        <v>1805</v>
      </c>
      <c r="C689" s="49" t="str">
        <f t="shared" si="42"/>
        <v>20170620</v>
      </c>
      <c r="D689" s="49" t="str">
        <f t="shared" si="43"/>
        <v>0052605105</v>
      </c>
      <c r="E689" t="s">
        <v>105</v>
      </c>
      <c r="F689" s="23" t="s">
        <v>1806</v>
      </c>
      <c r="G689">
        <v>509</v>
      </c>
      <c r="H689" s="23" t="str">
        <f t="shared" si="41"/>
        <v>6283174002919817509</v>
      </c>
      <c r="I689" s="48" t="e">
        <f>VLOOKUP(H689,网银退汇!C:D,2,FALSE)</f>
        <v>#N/A</v>
      </c>
      <c r="J689" s="48" t="e">
        <f t="shared" si="40"/>
        <v>#N/A</v>
      </c>
      <c r="K689" s="83" t="e">
        <f>VLOOKUP(H689,网银退汇!C:H,6,FALSE)</f>
        <v>#N/A</v>
      </c>
    </row>
    <row r="690" spans="1:11" hidden="1">
      <c r="A690" t="s">
        <v>1367</v>
      </c>
      <c r="B690" s="23" t="s">
        <v>1807</v>
      </c>
      <c r="C690" s="49" t="str">
        <f t="shared" si="42"/>
        <v>20170620</v>
      </c>
      <c r="D690" s="49" t="str">
        <f t="shared" si="43"/>
        <v>0052621043</v>
      </c>
      <c r="E690" t="s">
        <v>105</v>
      </c>
      <c r="F690" s="23" t="s">
        <v>1808</v>
      </c>
      <c r="G690">
        <v>700</v>
      </c>
      <c r="H690" s="23" t="str">
        <f t="shared" si="41"/>
        <v>6210178002016233489700</v>
      </c>
      <c r="I690" s="48" t="e">
        <f>VLOOKUP(H690,网银退汇!C:D,2,FALSE)</f>
        <v>#N/A</v>
      </c>
      <c r="J690" s="48" t="e">
        <f t="shared" si="40"/>
        <v>#N/A</v>
      </c>
      <c r="K690" s="83" t="e">
        <f>VLOOKUP(H690,网银退汇!C:H,6,FALSE)</f>
        <v>#N/A</v>
      </c>
    </row>
    <row r="691" spans="1:11" hidden="1">
      <c r="A691" t="s">
        <v>1369</v>
      </c>
      <c r="B691" s="23" t="s">
        <v>1809</v>
      </c>
      <c r="C691" s="49" t="str">
        <f t="shared" si="42"/>
        <v>20170620</v>
      </c>
      <c r="D691" s="49" t="str">
        <f t="shared" si="43"/>
        <v>0052623364</v>
      </c>
      <c r="E691" t="s">
        <v>105</v>
      </c>
      <c r="F691" s="49" t="s">
        <v>9444</v>
      </c>
      <c r="G691">
        <v>12</v>
      </c>
      <c r="H691" s="23" t="str">
        <f t="shared" si="41"/>
        <v>621017800201623348912</v>
      </c>
      <c r="I691" s="48" t="e">
        <f>VLOOKUP(H691,网银退汇!C:D,2,FALSE)</f>
        <v>#N/A</v>
      </c>
      <c r="J691" s="48" t="e">
        <f t="shared" si="40"/>
        <v>#N/A</v>
      </c>
      <c r="K691" s="83" t="e">
        <f>VLOOKUP(H691,网银退汇!C:H,6,FALSE)</f>
        <v>#N/A</v>
      </c>
    </row>
    <row r="692" spans="1:11" hidden="1">
      <c r="A692" t="s">
        <v>1371</v>
      </c>
      <c r="B692" s="23" t="s">
        <v>1810</v>
      </c>
      <c r="C692" s="49" t="str">
        <f t="shared" si="42"/>
        <v>20170620</v>
      </c>
      <c r="D692" s="49" t="str">
        <f t="shared" si="43"/>
        <v>0052628267</v>
      </c>
      <c r="E692" t="s">
        <v>105</v>
      </c>
      <c r="F692" s="23" t="s">
        <v>1811</v>
      </c>
      <c r="G692">
        <v>50</v>
      </c>
      <c r="H692" s="23" t="str">
        <f t="shared" si="41"/>
        <v>621700392000269715950</v>
      </c>
      <c r="I692" s="48" t="e">
        <f>VLOOKUP(H692,网银退汇!C:D,2,FALSE)</f>
        <v>#N/A</v>
      </c>
      <c r="J692" s="48" t="e">
        <f t="shared" si="40"/>
        <v>#N/A</v>
      </c>
      <c r="K692" s="83" t="e">
        <f>VLOOKUP(H692,网银退汇!C:H,6,FALSE)</f>
        <v>#N/A</v>
      </c>
    </row>
    <row r="693" spans="1:11" hidden="1">
      <c r="A693" t="s">
        <v>1373</v>
      </c>
      <c r="B693" s="23" t="s">
        <v>1812</v>
      </c>
      <c r="C693" s="49" t="str">
        <f t="shared" si="42"/>
        <v>20170620</v>
      </c>
      <c r="D693" s="49" t="str">
        <f t="shared" si="43"/>
        <v>0052629688</v>
      </c>
      <c r="E693" t="s">
        <v>105</v>
      </c>
      <c r="F693" s="23" t="s">
        <v>1811</v>
      </c>
      <c r="G693">
        <v>40</v>
      </c>
      <c r="H693" s="23" t="str">
        <f t="shared" si="41"/>
        <v>621700392000269715940</v>
      </c>
      <c r="I693" s="48" t="e">
        <f>VLOOKUP(H693,网银退汇!C:D,2,FALSE)</f>
        <v>#N/A</v>
      </c>
      <c r="J693" s="48" t="e">
        <f t="shared" si="40"/>
        <v>#N/A</v>
      </c>
      <c r="K693" s="83" t="e">
        <f>VLOOKUP(H693,网银退汇!C:H,6,FALSE)</f>
        <v>#N/A</v>
      </c>
    </row>
    <row r="694" spans="1:11" hidden="1">
      <c r="A694" t="s">
        <v>1375</v>
      </c>
      <c r="B694" s="23" t="s">
        <v>1813</v>
      </c>
      <c r="C694" s="49" t="str">
        <f t="shared" si="42"/>
        <v>20170620</v>
      </c>
      <c r="D694" s="49" t="str">
        <f t="shared" si="43"/>
        <v>0052642395</v>
      </c>
      <c r="E694" t="s">
        <v>105</v>
      </c>
      <c r="F694" s="23" t="s">
        <v>1814</v>
      </c>
      <c r="G694">
        <v>630</v>
      </c>
      <c r="H694" s="23" t="str">
        <f t="shared" si="41"/>
        <v>6228451930024674213630</v>
      </c>
      <c r="I694" s="48" t="e">
        <f>VLOOKUP(H694,网银退汇!C:D,2,FALSE)</f>
        <v>#N/A</v>
      </c>
      <c r="J694" s="48" t="e">
        <f t="shared" si="40"/>
        <v>#N/A</v>
      </c>
      <c r="K694" s="83" t="e">
        <f>VLOOKUP(H694,网银退汇!C:H,6,FALSE)</f>
        <v>#N/A</v>
      </c>
    </row>
    <row r="695" spans="1:11" hidden="1">
      <c r="A695" t="s">
        <v>1377</v>
      </c>
      <c r="B695" s="23" t="s">
        <v>1815</v>
      </c>
      <c r="C695" s="49" t="str">
        <f t="shared" si="42"/>
        <v>20170620</v>
      </c>
      <c r="D695" s="49" t="str">
        <f t="shared" si="43"/>
        <v>0052642588</v>
      </c>
      <c r="E695" t="s">
        <v>105</v>
      </c>
      <c r="F695" s="23" t="s">
        <v>1816</v>
      </c>
      <c r="G695">
        <v>96</v>
      </c>
      <c r="H695" s="23" t="str">
        <f t="shared" si="41"/>
        <v>622231001710715496</v>
      </c>
      <c r="I695" s="48" t="e">
        <f>VLOOKUP(H695,网银退汇!C:D,2,FALSE)</f>
        <v>#N/A</v>
      </c>
      <c r="J695" s="48" t="e">
        <f t="shared" ref="J695:J758" si="45">IF(I695&gt;0,1,"")</f>
        <v>#N/A</v>
      </c>
      <c r="K695" s="83" t="e">
        <f>VLOOKUP(H695,网银退汇!C:H,6,FALSE)</f>
        <v>#N/A</v>
      </c>
    </row>
    <row r="696" spans="1:11" hidden="1">
      <c r="A696" t="s">
        <v>1379</v>
      </c>
      <c r="B696" s="23" t="s">
        <v>1817</v>
      </c>
      <c r="C696" s="49" t="str">
        <f t="shared" si="42"/>
        <v>20170620</v>
      </c>
      <c r="D696" s="49" t="str">
        <f t="shared" si="43"/>
        <v>0052642595</v>
      </c>
      <c r="E696" t="s">
        <v>105</v>
      </c>
      <c r="F696" s="23" t="s">
        <v>1818</v>
      </c>
      <c r="G696">
        <v>150</v>
      </c>
      <c r="H696" s="23" t="str">
        <f t="shared" ref="H696:H759" si="46">F696&amp;G696</f>
        <v>6215582502000547124150</v>
      </c>
      <c r="I696" s="48" t="e">
        <f>VLOOKUP(H696,网银退汇!C:D,2,FALSE)</f>
        <v>#N/A</v>
      </c>
      <c r="J696" s="48" t="e">
        <f t="shared" si="45"/>
        <v>#N/A</v>
      </c>
      <c r="K696" s="83" t="e">
        <f>VLOOKUP(H696,网银退汇!C:H,6,FALSE)</f>
        <v>#N/A</v>
      </c>
    </row>
    <row r="697" spans="1:11" hidden="1">
      <c r="A697" t="s">
        <v>1381</v>
      </c>
      <c r="B697" s="23" t="s">
        <v>1819</v>
      </c>
      <c r="C697" s="49" t="str">
        <f t="shared" si="42"/>
        <v>20170620</v>
      </c>
      <c r="D697" s="49" t="str">
        <f t="shared" si="43"/>
        <v>0052643319</v>
      </c>
      <c r="E697" t="s">
        <v>105</v>
      </c>
      <c r="F697" s="23" t="s">
        <v>1820</v>
      </c>
      <c r="G697">
        <v>54</v>
      </c>
      <c r="H697" s="23" t="str">
        <f t="shared" si="46"/>
        <v>622155087855541054</v>
      </c>
      <c r="I697" s="48" t="e">
        <f>VLOOKUP(H697,网银退汇!C:D,2,FALSE)</f>
        <v>#N/A</v>
      </c>
      <c r="J697" s="48" t="e">
        <f t="shared" si="45"/>
        <v>#N/A</v>
      </c>
      <c r="K697" s="83" t="e">
        <f>VLOOKUP(H697,网银退汇!C:H,6,FALSE)</f>
        <v>#N/A</v>
      </c>
    </row>
    <row r="698" spans="1:11" hidden="1">
      <c r="A698" t="s">
        <v>1383</v>
      </c>
      <c r="B698" s="23" t="s">
        <v>1821</v>
      </c>
      <c r="C698" s="49" t="str">
        <f t="shared" si="42"/>
        <v>20170620</v>
      </c>
      <c r="D698" s="49" t="str">
        <f t="shared" si="43"/>
        <v>0052643587</v>
      </c>
      <c r="E698" t="s">
        <v>105</v>
      </c>
      <c r="F698" s="23" t="s">
        <v>1822</v>
      </c>
      <c r="G698">
        <v>700</v>
      </c>
      <c r="H698" s="23" t="str">
        <f t="shared" si="46"/>
        <v>6223691074963327700</v>
      </c>
      <c r="I698" s="48" t="e">
        <f>VLOOKUP(H698,网银退汇!C:D,2,FALSE)</f>
        <v>#N/A</v>
      </c>
      <c r="J698" s="48" t="e">
        <f t="shared" si="45"/>
        <v>#N/A</v>
      </c>
      <c r="K698" s="83" t="e">
        <f>VLOOKUP(H698,网银退汇!C:H,6,FALSE)</f>
        <v>#N/A</v>
      </c>
    </row>
    <row r="699" spans="1:11">
      <c r="A699" t="s">
        <v>1385</v>
      </c>
      <c r="B699" s="23" t="s">
        <v>1823</v>
      </c>
      <c r="C699" s="49" t="str">
        <f t="shared" si="42"/>
        <v>20170620</v>
      </c>
      <c r="D699" s="49" t="str">
        <f t="shared" si="43"/>
        <v>0052644640</v>
      </c>
      <c r="E699" t="s">
        <v>105</v>
      </c>
      <c r="F699" s="23" t="s">
        <v>1824</v>
      </c>
      <c r="G699">
        <v>1536</v>
      </c>
      <c r="H699" s="23" t="str">
        <f t="shared" si="46"/>
        <v>62236917259622561536</v>
      </c>
      <c r="I699" s="48">
        <f>VLOOKUP(H699,网银退汇!C:D,2,FALSE)</f>
        <v>1536</v>
      </c>
      <c r="J699" s="48">
        <f t="shared" si="45"/>
        <v>1</v>
      </c>
      <c r="K699" s="83">
        <f>VLOOKUP(H699,网银退汇!C:H,6,FALSE)</f>
        <v>42907.677569444444</v>
      </c>
    </row>
    <row r="700" spans="1:11" hidden="1">
      <c r="A700" t="s">
        <v>1387</v>
      </c>
      <c r="B700" s="23" t="s">
        <v>1825</v>
      </c>
      <c r="C700" s="49" t="str">
        <f t="shared" si="42"/>
        <v>20170620</v>
      </c>
      <c r="D700" s="49" t="str">
        <f t="shared" si="43"/>
        <v>0052648704</v>
      </c>
      <c r="E700" t="s">
        <v>105</v>
      </c>
      <c r="F700" s="23" t="s">
        <v>1826</v>
      </c>
      <c r="G700">
        <v>173</v>
      </c>
      <c r="H700" s="23" t="str">
        <f t="shared" si="46"/>
        <v>6228481198516876779173</v>
      </c>
      <c r="I700" s="48" t="e">
        <f>VLOOKUP(H700,网银退汇!C:D,2,FALSE)</f>
        <v>#N/A</v>
      </c>
      <c r="J700" s="48" t="e">
        <f t="shared" si="45"/>
        <v>#N/A</v>
      </c>
      <c r="K700" s="83" t="e">
        <f>VLOOKUP(H700,网银退汇!C:H,6,FALSE)</f>
        <v>#N/A</v>
      </c>
    </row>
    <row r="701" spans="1:11">
      <c r="A701" t="s">
        <v>1848</v>
      </c>
      <c r="B701" s="23" t="s">
        <v>8630</v>
      </c>
      <c r="C701" s="49" t="str">
        <f t="shared" si="42"/>
        <v>20170621</v>
      </c>
      <c r="D701" s="49" t="str">
        <f t="shared" si="43"/>
        <v>0052662475</v>
      </c>
      <c r="E701" t="s">
        <v>105</v>
      </c>
      <c r="F701" s="23" t="s">
        <v>1831</v>
      </c>
      <c r="G701">
        <v>452</v>
      </c>
      <c r="H701" s="23" t="str">
        <f t="shared" si="46"/>
        <v>6228480860844109519452</v>
      </c>
      <c r="I701" s="48">
        <f>VLOOKUP(H701,网银退汇!C:D,2,FALSE)</f>
        <v>452</v>
      </c>
      <c r="J701" s="48">
        <f t="shared" si="45"/>
        <v>1</v>
      </c>
      <c r="K701" s="83">
        <f>VLOOKUP(H701,网银退汇!C:H,6,FALSE)</f>
        <v>42907.678136574075</v>
      </c>
    </row>
    <row r="702" spans="1:11">
      <c r="A702" t="s">
        <v>1853</v>
      </c>
      <c r="B702" s="23" t="s">
        <v>8631</v>
      </c>
      <c r="C702" s="49" t="str">
        <f t="shared" si="42"/>
        <v>20170621</v>
      </c>
      <c r="D702" s="49" t="str">
        <f t="shared" si="43"/>
        <v>0052662498</v>
      </c>
      <c r="E702" t="s">
        <v>105</v>
      </c>
      <c r="F702" s="23" t="s">
        <v>1832</v>
      </c>
      <c r="G702">
        <v>492</v>
      </c>
      <c r="H702" s="23" t="str">
        <f t="shared" si="46"/>
        <v>6228483348152662979492</v>
      </c>
      <c r="I702" s="48">
        <f>VLOOKUP(H702,网银退汇!C:D,2,FALSE)</f>
        <v>492</v>
      </c>
      <c r="J702" s="48">
        <f t="shared" si="45"/>
        <v>1</v>
      </c>
      <c r="K702" s="83">
        <f>VLOOKUP(H702,网银退汇!C:H,6,FALSE)</f>
        <v>42907.679513888892</v>
      </c>
    </row>
    <row r="703" spans="1:11" hidden="1">
      <c r="A703" t="s">
        <v>1858</v>
      </c>
      <c r="B703" s="23" t="s">
        <v>8632</v>
      </c>
      <c r="C703" s="49" t="str">
        <f t="shared" si="42"/>
        <v>20170621</v>
      </c>
      <c r="D703" s="49" t="str">
        <f t="shared" si="43"/>
        <v>0052663606</v>
      </c>
      <c r="E703" t="s">
        <v>105</v>
      </c>
      <c r="F703" s="23" t="s">
        <v>4585</v>
      </c>
      <c r="G703">
        <v>496</v>
      </c>
      <c r="H703" s="23" t="str">
        <f t="shared" si="46"/>
        <v>6225250412702729496</v>
      </c>
      <c r="I703" s="48" t="e">
        <f>VLOOKUP(H703,网银退汇!C:D,2,FALSE)</f>
        <v>#N/A</v>
      </c>
      <c r="J703" s="48" t="e">
        <f t="shared" si="45"/>
        <v>#N/A</v>
      </c>
      <c r="K703" s="83" t="e">
        <f>VLOOKUP(H703,网银退汇!C:H,6,FALSE)</f>
        <v>#N/A</v>
      </c>
    </row>
    <row r="704" spans="1:11" hidden="1">
      <c r="A704" t="s">
        <v>1863</v>
      </c>
      <c r="B704" s="23" t="s">
        <v>8633</v>
      </c>
      <c r="C704" s="49" t="str">
        <f t="shared" si="42"/>
        <v>20170621</v>
      </c>
      <c r="D704" s="49" t="str">
        <f t="shared" si="43"/>
        <v>0052664239</v>
      </c>
      <c r="E704" t="s">
        <v>105</v>
      </c>
      <c r="F704" s="23" t="s">
        <v>4586</v>
      </c>
      <c r="G704">
        <v>135</v>
      </c>
      <c r="H704" s="23" t="str">
        <f t="shared" si="46"/>
        <v>6212262505007040005135</v>
      </c>
      <c r="I704" s="48" t="e">
        <f>VLOOKUP(H704,网银退汇!C:D,2,FALSE)</f>
        <v>#N/A</v>
      </c>
      <c r="J704" s="48" t="e">
        <f t="shared" si="45"/>
        <v>#N/A</v>
      </c>
      <c r="K704" s="83" t="e">
        <f>VLOOKUP(H704,网银退汇!C:H,6,FALSE)</f>
        <v>#N/A</v>
      </c>
    </row>
    <row r="705" spans="1:11" hidden="1">
      <c r="A705" t="s">
        <v>1868</v>
      </c>
      <c r="B705" s="23" t="s">
        <v>8634</v>
      </c>
      <c r="C705" s="49" t="str">
        <f t="shared" si="42"/>
        <v>20170621</v>
      </c>
      <c r="D705" s="49" t="str">
        <f t="shared" si="43"/>
        <v>0052667092</v>
      </c>
      <c r="E705" t="s">
        <v>105</v>
      </c>
      <c r="F705" s="23" t="s">
        <v>4587</v>
      </c>
      <c r="G705">
        <v>500</v>
      </c>
      <c r="H705" s="23" t="str">
        <f t="shared" si="46"/>
        <v>6217232502001522076500</v>
      </c>
      <c r="I705" s="48" t="e">
        <f>VLOOKUP(H705,网银退汇!C:D,2,FALSE)</f>
        <v>#N/A</v>
      </c>
      <c r="J705" s="48" t="e">
        <f t="shared" si="45"/>
        <v>#N/A</v>
      </c>
      <c r="K705" s="83" t="e">
        <f>VLOOKUP(H705,网银退汇!C:H,6,FALSE)</f>
        <v>#N/A</v>
      </c>
    </row>
    <row r="706" spans="1:11" hidden="1">
      <c r="A706" t="s">
        <v>1873</v>
      </c>
      <c r="B706" s="23" t="s">
        <v>8635</v>
      </c>
      <c r="C706" s="49" t="str">
        <f t="shared" si="42"/>
        <v>20170621</v>
      </c>
      <c r="D706" s="49" t="str">
        <f t="shared" si="43"/>
        <v>0052667869</v>
      </c>
      <c r="E706" t="s">
        <v>105</v>
      </c>
      <c r="F706" s="23" t="s">
        <v>4588</v>
      </c>
      <c r="G706">
        <v>50</v>
      </c>
      <c r="H706" s="23" t="str">
        <f t="shared" si="46"/>
        <v>622848289858517347450</v>
      </c>
      <c r="I706" s="48" t="e">
        <f>VLOOKUP(H706,网银退汇!C:D,2,FALSE)</f>
        <v>#N/A</v>
      </c>
      <c r="J706" s="48" t="e">
        <f t="shared" si="45"/>
        <v>#N/A</v>
      </c>
      <c r="K706" s="83" t="e">
        <f>VLOOKUP(H706,网银退汇!C:H,6,FALSE)</f>
        <v>#N/A</v>
      </c>
    </row>
    <row r="707" spans="1:11" hidden="1">
      <c r="A707" t="s">
        <v>1878</v>
      </c>
      <c r="B707" s="23" t="s">
        <v>8636</v>
      </c>
      <c r="C707" s="49" t="str">
        <f t="shared" ref="C707:C770" si="47">LEFT(B707,8)</f>
        <v>20170621</v>
      </c>
      <c r="D707" s="49" t="str">
        <f t="shared" ref="D707:D770" si="48">RIGHT(B707,10)</f>
        <v>0052668010</v>
      </c>
      <c r="E707" t="s">
        <v>105</v>
      </c>
      <c r="F707" s="23" t="s">
        <v>4588</v>
      </c>
      <c r="G707">
        <v>50</v>
      </c>
      <c r="H707" s="23" t="str">
        <f t="shared" si="46"/>
        <v>622848289858517347450</v>
      </c>
      <c r="I707" s="48" t="e">
        <f>VLOOKUP(H707,网银退汇!C:D,2,FALSE)</f>
        <v>#N/A</v>
      </c>
      <c r="J707" s="48" t="e">
        <f t="shared" si="45"/>
        <v>#N/A</v>
      </c>
      <c r="K707" s="83" t="e">
        <f>VLOOKUP(H707,网银退汇!C:H,6,FALSE)</f>
        <v>#N/A</v>
      </c>
    </row>
    <row r="708" spans="1:11" hidden="1">
      <c r="A708" t="s">
        <v>1883</v>
      </c>
      <c r="B708" s="23" t="s">
        <v>8637</v>
      </c>
      <c r="C708" s="49" t="str">
        <f t="shared" si="47"/>
        <v>20170621</v>
      </c>
      <c r="D708" s="49" t="str">
        <f t="shared" si="48"/>
        <v>0052668066</v>
      </c>
      <c r="E708" t="s">
        <v>105</v>
      </c>
      <c r="F708" s="23" t="s">
        <v>4589</v>
      </c>
      <c r="G708">
        <v>600</v>
      </c>
      <c r="H708" s="23" t="str">
        <f t="shared" si="46"/>
        <v>6222620590007121449600</v>
      </c>
      <c r="I708" s="48" t="e">
        <f>VLOOKUP(H708,网银退汇!C:D,2,FALSE)</f>
        <v>#N/A</v>
      </c>
      <c r="J708" s="48" t="e">
        <f t="shared" si="45"/>
        <v>#N/A</v>
      </c>
      <c r="K708" s="83" t="e">
        <f>VLOOKUP(H708,网银退汇!C:H,6,FALSE)</f>
        <v>#N/A</v>
      </c>
    </row>
    <row r="709" spans="1:11" hidden="1">
      <c r="A709" t="s">
        <v>1888</v>
      </c>
      <c r="B709" s="23" t="s">
        <v>8638</v>
      </c>
      <c r="C709" s="49" t="str">
        <f t="shared" si="47"/>
        <v>20170621</v>
      </c>
      <c r="D709" s="49" t="str">
        <f t="shared" si="48"/>
        <v>0052668236</v>
      </c>
      <c r="E709" t="s">
        <v>105</v>
      </c>
      <c r="F709" s="23" t="s">
        <v>4590</v>
      </c>
      <c r="G709">
        <v>150</v>
      </c>
      <c r="H709" s="23" t="str">
        <f t="shared" si="46"/>
        <v>6217852700017856954150</v>
      </c>
      <c r="I709" s="48" t="e">
        <f>VLOOKUP(H709,网银退汇!C:D,2,FALSE)</f>
        <v>#N/A</v>
      </c>
      <c r="J709" s="48" t="e">
        <f t="shared" si="45"/>
        <v>#N/A</v>
      </c>
      <c r="K709" s="83" t="e">
        <f>VLOOKUP(H709,网银退汇!C:H,6,FALSE)</f>
        <v>#N/A</v>
      </c>
    </row>
    <row r="710" spans="1:11" hidden="1">
      <c r="A710" t="s">
        <v>1893</v>
      </c>
      <c r="B710" s="23" t="s">
        <v>8639</v>
      </c>
      <c r="C710" s="49" t="str">
        <f t="shared" si="47"/>
        <v>20170621</v>
      </c>
      <c r="D710" s="49" t="str">
        <f t="shared" si="48"/>
        <v>0052669834</v>
      </c>
      <c r="E710" t="s">
        <v>105</v>
      </c>
      <c r="F710" s="23" t="s">
        <v>4591</v>
      </c>
      <c r="G710">
        <v>1000</v>
      </c>
      <c r="H710" s="23" t="str">
        <f t="shared" si="46"/>
        <v>62284828908625926171000</v>
      </c>
      <c r="I710" s="48" t="e">
        <f>VLOOKUP(H710,网银退汇!C:D,2,FALSE)</f>
        <v>#N/A</v>
      </c>
      <c r="J710" s="48" t="e">
        <f t="shared" si="45"/>
        <v>#N/A</v>
      </c>
      <c r="K710" s="83" t="e">
        <f>VLOOKUP(H710,网银退汇!C:H,6,FALSE)</f>
        <v>#N/A</v>
      </c>
    </row>
    <row r="711" spans="1:11">
      <c r="A711" t="s">
        <v>1898</v>
      </c>
      <c r="B711" s="23" t="s">
        <v>8640</v>
      </c>
      <c r="C711" s="49" t="str">
        <f t="shared" si="47"/>
        <v>20170621</v>
      </c>
      <c r="D711" s="49" t="str">
        <f t="shared" si="48"/>
        <v>0052670008</v>
      </c>
      <c r="E711" t="s">
        <v>105</v>
      </c>
      <c r="F711" s="23" t="s">
        <v>1833</v>
      </c>
      <c r="G711">
        <v>650</v>
      </c>
      <c r="H711" s="23" t="str">
        <f t="shared" si="46"/>
        <v>6282680020964511650</v>
      </c>
      <c r="I711" s="48">
        <f>VLOOKUP(H711,网银退汇!C:D,2,FALSE)</f>
        <v>650</v>
      </c>
      <c r="J711" s="48">
        <f t="shared" si="45"/>
        <v>1</v>
      </c>
      <c r="K711" s="83">
        <f>VLOOKUP(H711,网银退汇!C:H,6,FALSE)</f>
        <v>42907.679837962962</v>
      </c>
    </row>
    <row r="712" spans="1:11" hidden="1">
      <c r="A712" t="s">
        <v>1903</v>
      </c>
      <c r="B712" s="23" t="s">
        <v>8641</v>
      </c>
      <c r="C712" s="49" t="str">
        <f t="shared" si="47"/>
        <v>20170621</v>
      </c>
      <c r="D712" s="49" t="str">
        <f t="shared" si="48"/>
        <v>0052670371</v>
      </c>
      <c r="E712" t="s">
        <v>105</v>
      </c>
      <c r="F712" s="23" t="s">
        <v>4592</v>
      </c>
      <c r="G712">
        <v>994</v>
      </c>
      <c r="H712" s="23" t="str">
        <f t="shared" si="46"/>
        <v>6223691445085198994</v>
      </c>
      <c r="I712" s="48" t="e">
        <f>VLOOKUP(H712,网银退汇!C:D,2,FALSE)</f>
        <v>#N/A</v>
      </c>
      <c r="J712" s="48" t="e">
        <f t="shared" si="45"/>
        <v>#N/A</v>
      </c>
      <c r="K712" s="83" t="e">
        <f>VLOOKUP(H712,网银退汇!C:H,6,FALSE)</f>
        <v>#N/A</v>
      </c>
    </row>
    <row r="713" spans="1:11" hidden="1">
      <c r="A713" t="s">
        <v>1908</v>
      </c>
      <c r="B713" s="23" t="s">
        <v>8642</v>
      </c>
      <c r="C713" s="49" t="str">
        <f t="shared" si="47"/>
        <v>20170621</v>
      </c>
      <c r="D713" s="49" t="str">
        <f t="shared" si="48"/>
        <v>0052672712</v>
      </c>
      <c r="E713" t="s">
        <v>105</v>
      </c>
      <c r="F713" s="23" t="s">
        <v>4593</v>
      </c>
      <c r="G713">
        <v>445</v>
      </c>
      <c r="H713" s="23" t="str">
        <f t="shared" si="46"/>
        <v>6228480861186616319445</v>
      </c>
      <c r="I713" s="48" t="e">
        <f>VLOOKUP(H713,网银退汇!C:D,2,FALSE)</f>
        <v>#N/A</v>
      </c>
      <c r="J713" s="48" t="e">
        <f t="shared" si="45"/>
        <v>#N/A</v>
      </c>
      <c r="K713" s="83" t="e">
        <f>VLOOKUP(H713,网银退汇!C:H,6,FALSE)</f>
        <v>#N/A</v>
      </c>
    </row>
    <row r="714" spans="1:11" hidden="1">
      <c r="A714" t="s">
        <v>1913</v>
      </c>
      <c r="B714" s="23" t="s">
        <v>8643</v>
      </c>
      <c r="C714" s="49" t="str">
        <f t="shared" si="47"/>
        <v>20170621</v>
      </c>
      <c r="D714" s="49" t="str">
        <f t="shared" si="48"/>
        <v>0052676207</v>
      </c>
      <c r="E714" t="s">
        <v>105</v>
      </c>
      <c r="F714" s="23" t="s">
        <v>4594</v>
      </c>
      <c r="G714">
        <v>1000</v>
      </c>
      <c r="H714" s="23" t="str">
        <f t="shared" si="46"/>
        <v>62236909576249561000</v>
      </c>
      <c r="I714" s="48" t="e">
        <f>VLOOKUP(H714,网银退汇!C:D,2,FALSE)</f>
        <v>#N/A</v>
      </c>
      <c r="J714" s="48" t="e">
        <f t="shared" si="45"/>
        <v>#N/A</v>
      </c>
      <c r="K714" s="83" t="e">
        <f>VLOOKUP(H714,网银退汇!C:H,6,FALSE)</f>
        <v>#N/A</v>
      </c>
    </row>
    <row r="715" spans="1:11" hidden="1">
      <c r="A715" t="s">
        <v>1918</v>
      </c>
      <c r="B715" s="23" t="s">
        <v>8644</v>
      </c>
      <c r="C715" s="49" t="str">
        <f t="shared" si="47"/>
        <v>20170621</v>
      </c>
      <c r="D715" s="49" t="str">
        <f t="shared" si="48"/>
        <v>0052677649</v>
      </c>
      <c r="E715" t="s">
        <v>105</v>
      </c>
      <c r="F715" s="23" t="s">
        <v>4595</v>
      </c>
      <c r="G715">
        <v>240</v>
      </c>
      <c r="H715" s="23" t="str">
        <f t="shared" si="46"/>
        <v>6231900000042268777240</v>
      </c>
      <c r="I715" s="48" t="e">
        <f>VLOOKUP(H715,网银退汇!C:D,2,FALSE)</f>
        <v>#N/A</v>
      </c>
      <c r="J715" s="48" t="e">
        <f t="shared" si="45"/>
        <v>#N/A</v>
      </c>
      <c r="K715" s="83" t="e">
        <f>VLOOKUP(H715,网银退汇!C:H,6,FALSE)</f>
        <v>#N/A</v>
      </c>
    </row>
    <row r="716" spans="1:11" hidden="1">
      <c r="A716" t="s">
        <v>1923</v>
      </c>
      <c r="B716" s="23" t="s">
        <v>8645</v>
      </c>
      <c r="C716" s="49" t="str">
        <f t="shared" si="47"/>
        <v>20170621</v>
      </c>
      <c r="D716" s="49" t="str">
        <f t="shared" si="48"/>
        <v>0052679974</v>
      </c>
      <c r="E716" t="s">
        <v>105</v>
      </c>
      <c r="F716" s="23" t="s">
        <v>4596</v>
      </c>
      <c r="G716">
        <v>600</v>
      </c>
      <c r="H716" s="23" t="str">
        <f t="shared" si="46"/>
        <v>6228483618587649472600</v>
      </c>
      <c r="I716" s="48" t="e">
        <f>VLOOKUP(H716,网银退汇!C:D,2,FALSE)</f>
        <v>#N/A</v>
      </c>
      <c r="J716" s="48" t="e">
        <f t="shared" si="45"/>
        <v>#N/A</v>
      </c>
      <c r="K716" s="83" t="e">
        <f>VLOOKUP(H716,网银退汇!C:H,6,FALSE)</f>
        <v>#N/A</v>
      </c>
    </row>
    <row r="717" spans="1:11">
      <c r="A717" t="s">
        <v>1928</v>
      </c>
      <c r="B717" s="23" t="s">
        <v>8646</v>
      </c>
      <c r="C717" s="49" t="str">
        <f t="shared" si="47"/>
        <v>20170621</v>
      </c>
      <c r="D717" s="49" t="str">
        <f t="shared" si="48"/>
        <v>0052682784</v>
      </c>
      <c r="E717" t="s">
        <v>105</v>
      </c>
      <c r="F717" s="23" t="s">
        <v>1836</v>
      </c>
      <c r="G717">
        <v>69</v>
      </c>
      <c r="H717" s="23" t="str">
        <f t="shared" si="46"/>
        <v>621700386001553001569</v>
      </c>
      <c r="I717" s="48">
        <f>VLOOKUP(H717,网银退汇!C:D,2,FALSE)</f>
        <v>69</v>
      </c>
      <c r="J717" s="48">
        <f t="shared" si="45"/>
        <v>1</v>
      </c>
      <c r="K717" s="83">
        <f>VLOOKUP(H717,网银退汇!C:H,6,FALSE)</f>
        <v>42907.681157407409</v>
      </c>
    </row>
    <row r="718" spans="1:11">
      <c r="A718" t="s">
        <v>1933</v>
      </c>
      <c r="B718" s="23" t="s">
        <v>8647</v>
      </c>
      <c r="C718" s="49" t="str">
        <f t="shared" si="47"/>
        <v>20170621</v>
      </c>
      <c r="D718" s="49" t="str">
        <f t="shared" si="48"/>
        <v>0052684430</v>
      </c>
      <c r="E718" t="s">
        <v>105</v>
      </c>
      <c r="F718" s="23" t="s">
        <v>1834</v>
      </c>
      <c r="G718">
        <v>200</v>
      </c>
      <c r="H718" s="23" t="str">
        <f t="shared" si="46"/>
        <v>6228481938127343978200</v>
      </c>
      <c r="I718" s="48">
        <f>VLOOKUP(H718,网银退汇!C:D,2,FALSE)</f>
        <v>200</v>
      </c>
      <c r="J718" s="48">
        <f t="shared" si="45"/>
        <v>1</v>
      </c>
      <c r="K718" s="83">
        <f>VLOOKUP(H718,网银退汇!C:H,6,FALSE)</f>
        <v>42907.68074074074</v>
      </c>
    </row>
    <row r="719" spans="1:11">
      <c r="A719" t="s">
        <v>1938</v>
      </c>
      <c r="B719" s="23" t="s">
        <v>8648</v>
      </c>
      <c r="C719" s="49" t="str">
        <f t="shared" si="47"/>
        <v>20170621</v>
      </c>
      <c r="D719" s="49" t="str">
        <f t="shared" si="48"/>
        <v>0052684544</v>
      </c>
      <c r="E719" t="s">
        <v>105</v>
      </c>
      <c r="F719" s="23" t="s">
        <v>1834</v>
      </c>
      <c r="G719">
        <v>104</v>
      </c>
      <c r="H719" s="23" t="str">
        <f t="shared" si="46"/>
        <v>6228481938127343978104</v>
      </c>
      <c r="I719" s="48">
        <f>VLOOKUP(H719,网银退汇!C:D,2,FALSE)</f>
        <v>104</v>
      </c>
      <c r="J719" s="48">
        <f t="shared" si="45"/>
        <v>1</v>
      </c>
      <c r="K719" s="83">
        <f>VLOOKUP(H719,网银退汇!C:H,6,FALSE)</f>
        <v>42907.680578703701</v>
      </c>
    </row>
    <row r="720" spans="1:11">
      <c r="A720" t="s">
        <v>1943</v>
      </c>
      <c r="B720" s="23" t="s">
        <v>8649</v>
      </c>
      <c r="C720" s="49" t="str">
        <f t="shared" si="47"/>
        <v>20170621</v>
      </c>
      <c r="D720" s="49" t="str">
        <f t="shared" si="48"/>
        <v>0052684626</v>
      </c>
      <c r="E720" t="s">
        <v>105</v>
      </c>
      <c r="F720" s="23" t="s">
        <v>1834</v>
      </c>
      <c r="G720">
        <v>200</v>
      </c>
      <c r="H720" s="23" t="str">
        <f t="shared" si="46"/>
        <v>6228481938127343978200</v>
      </c>
      <c r="I720" s="48">
        <f>VLOOKUP(H720,网银退汇!C:D,2,FALSE)</f>
        <v>200</v>
      </c>
      <c r="J720" s="48">
        <f t="shared" si="45"/>
        <v>1</v>
      </c>
      <c r="K720" s="83">
        <f>VLOOKUP(H720,网银退汇!C:H,6,FALSE)</f>
        <v>42907.68074074074</v>
      </c>
    </row>
    <row r="721" spans="1:11" hidden="1">
      <c r="A721" t="s">
        <v>1948</v>
      </c>
      <c r="B721" s="23" t="s">
        <v>8650</v>
      </c>
      <c r="C721" s="49" t="str">
        <f t="shared" si="47"/>
        <v>20170621</v>
      </c>
      <c r="D721" s="49" t="str">
        <f t="shared" si="48"/>
        <v>0052685582</v>
      </c>
      <c r="E721" t="s">
        <v>105</v>
      </c>
      <c r="F721" s="23" t="s">
        <v>4597</v>
      </c>
      <c r="G721">
        <v>32</v>
      </c>
      <c r="H721" s="23" t="str">
        <f t="shared" si="46"/>
        <v>625333531522277932</v>
      </c>
      <c r="I721" s="48" t="e">
        <f>VLOOKUP(H721,网银退汇!C:D,2,FALSE)</f>
        <v>#N/A</v>
      </c>
      <c r="J721" s="48" t="e">
        <f t="shared" si="45"/>
        <v>#N/A</v>
      </c>
      <c r="K721" s="83" t="e">
        <f>VLOOKUP(H721,网银退汇!C:H,6,FALSE)</f>
        <v>#N/A</v>
      </c>
    </row>
    <row r="722" spans="1:11">
      <c r="A722" t="s">
        <v>1958</v>
      </c>
      <c r="B722" s="23" t="s">
        <v>8651</v>
      </c>
      <c r="C722" s="49" t="str">
        <f t="shared" si="47"/>
        <v>20170621</v>
      </c>
      <c r="D722" s="49" t="str">
        <f t="shared" si="48"/>
        <v>0052686667</v>
      </c>
      <c r="E722" t="s">
        <v>105</v>
      </c>
      <c r="F722" s="23" t="s">
        <v>1835</v>
      </c>
      <c r="G722">
        <v>3447</v>
      </c>
      <c r="H722" s="23" t="str">
        <f t="shared" si="46"/>
        <v>62284508660183782653447</v>
      </c>
      <c r="I722" s="48">
        <f>VLOOKUP(H722,网银退汇!C:D,2,FALSE)</f>
        <v>3447</v>
      </c>
      <c r="J722" s="48">
        <f t="shared" si="45"/>
        <v>1</v>
      </c>
      <c r="K722" s="83">
        <f>VLOOKUP(H722,网银退汇!C:H,6,FALSE)</f>
        <v>42907.680405092593</v>
      </c>
    </row>
    <row r="723" spans="1:11" hidden="1">
      <c r="A723" t="s">
        <v>1963</v>
      </c>
      <c r="B723" s="23" t="s">
        <v>8652</v>
      </c>
      <c r="C723" s="49" t="str">
        <f t="shared" si="47"/>
        <v>20170621</v>
      </c>
      <c r="D723" s="49" t="str">
        <f t="shared" si="48"/>
        <v>0052687588</v>
      </c>
      <c r="E723" t="s">
        <v>105</v>
      </c>
      <c r="F723" s="23" t="s">
        <v>4598</v>
      </c>
      <c r="G723">
        <v>20</v>
      </c>
      <c r="H723" s="23" t="str">
        <f t="shared" si="46"/>
        <v>621700386003610769420</v>
      </c>
      <c r="I723" s="48" t="e">
        <f>VLOOKUP(H723,网银退汇!C:D,2,FALSE)</f>
        <v>#N/A</v>
      </c>
      <c r="J723" s="48" t="e">
        <f t="shared" si="45"/>
        <v>#N/A</v>
      </c>
      <c r="K723" s="83" t="e">
        <f>VLOOKUP(H723,网银退汇!C:H,6,FALSE)</f>
        <v>#N/A</v>
      </c>
    </row>
    <row r="724" spans="1:11" hidden="1">
      <c r="A724" t="s">
        <v>1968</v>
      </c>
      <c r="B724" s="23" t="s">
        <v>8653</v>
      </c>
      <c r="C724" s="49" t="str">
        <f t="shared" si="47"/>
        <v>20170621</v>
      </c>
      <c r="D724" s="49" t="str">
        <f t="shared" si="48"/>
        <v>0052687645</v>
      </c>
      <c r="E724" t="s">
        <v>105</v>
      </c>
      <c r="F724" s="23" t="s">
        <v>4599</v>
      </c>
      <c r="G724">
        <v>2990</v>
      </c>
      <c r="H724" s="23" t="str">
        <f t="shared" si="46"/>
        <v>62284808610877621132990</v>
      </c>
      <c r="I724" s="48" t="e">
        <f>VLOOKUP(H724,网银退汇!C:D,2,FALSE)</f>
        <v>#N/A</v>
      </c>
      <c r="J724" s="48" t="e">
        <f t="shared" si="45"/>
        <v>#N/A</v>
      </c>
      <c r="K724" s="83" t="e">
        <f>VLOOKUP(H724,网银退汇!C:H,6,FALSE)</f>
        <v>#N/A</v>
      </c>
    </row>
    <row r="725" spans="1:11" hidden="1">
      <c r="A725" t="s">
        <v>1973</v>
      </c>
      <c r="B725" s="23" t="s">
        <v>8654</v>
      </c>
      <c r="C725" s="49" t="str">
        <f t="shared" si="47"/>
        <v>20170621</v>
      </c>
      <c r="D725" s="49" t="str">
        <f t="shared" si="48"/>
        <v>0052688060</v>
      </c>
      <c r="E725" t="s">
        <v>105</v>
      </c>
      <c r="F725" s="23" t="s">
        <v>4600</v>
      </c>
      <c r="G725">
        <v>57</v>
      </c>
      <c r="H725" s="23" t="str">
        <f t="shared" si="46"/>
        <v>621723251300001314057</v>
      </c>
      <c r="I725" s="48" t="e">
        <f>VLOOKUP(H725,网银退汇!C:D,2,FALSE)</f>
        <v>#N/A</v>
      </c>
      <c r="J725" s="48" t="e">
        <f t="shared" si="45"/>
        <v>#N/A</v>
      </c>
      <c r="K725" s="83" t="e">
        <f>VLOOKUP(H725,网银退汇!C:H,6,FALSE)</f>
        <v>#N/A</v>
      </c>
    </row>
    <row r="726" spans="1:11" hidden="1">
      <c r="A726" t="s">
        <v>1976</v>
      </c>
      <c r="B726" s="23" t="s">
        <v>8655</v>
      </c>
      <c r="C726" s="49" t="str">
        <f t="shared" si="47"/>
        <v>20170621</v>
      </c>
      <c r="D726" s="49" t="str">
        <f t="shared" si="48"/>
        <v>0052688997</v>
      </c>
      <c r="E726" t="s">
        <v>105</v>
      </c>
      <c r="F726" s="49" t="s">
        <v>9440</v>
      </c>
      <c r="G726">
        <v>3500</v>
      </c>
      <c r="H726" s="23" t="str">
        <f t="shared" si="46"/>
        <v>62170038800002679933500</v>
      </c>
      <c r="I726" s="48"/>
      <c r="J726" s="48" t="str">
        <f t="shared" si="45"/>
        <v/>
      </c>
      <c r="K726" s="83"/>
    </row>
    <row r="727" spans="1:11" hidden="1">
      <c r="A727" t="s">
        <v>1981</v>
      </c>
      <c r="B727" s="23" t="s">
        <v>8656</v>
      </c>
      <c r="C727" s="49" t="str">
        <f t="shared" si="47"/>
        <v>20170621</v>
      </c>
      <c r="D727" s="49" t="str">
        <f t="shared" si="48"/>
        <v>0052689317</v>
      </c>
      <c r="E727" t="s">
        <v>105</v>
      </c>
      <c r="F727" s="23" t="s">
        <v>4602</v>
      </c>
      <c r="G727">
        <v>204</v>
      </c>
      <c r="H727" s="23" t="str">
        <f t="shared" si="46"/>
        <v>6223691254639499204</v>
      </c>
      <c r="I727" s="48" t="e">
        <f>VLOOKUP(H727,网银退汇!C:D,2,FALSE)</f>
        <v>#N/A</v>
      </c>
      <c r="J727" s="48" t="e">
        <f t="shared" si="45"/>
        <v>#N/A</v>
      </c>
      <c r="K727" s="83" t="e">
        <f>VLOOKUP(H727,网银退汇!C:H,6,FALSE)</f>
        <v>#N/A</v>
      </c>
    </row>
    <row r="728" spans="1:11" hidden="1">
      <c r="A728" t="s">
        <v>1986</v>
      </c>
      <c r="B728" s="23" t="s">
        <v>8657</v>
      </c>
      <c r="C728" s="49" t="str">
        <f t="shared" si="47"/>
        <v>20170621</v>
      </c>
      <c r="D728" s="49" t="str">
        <f t="shared" si="48"/>
        <v>0052689512</v>
      </c>
      <c r="E728" t="s">
        <v>105</v>
      </c>
      <c r="F728" s="23" t="s">
        <v>4602</v>
      </c>
      <c r="G728">
        <v>434</v>
      </c>
      <c r="H728" s="23" t="str">
        <f t="shared" si="46"/>
        <v>6223691254639499434</v>
      </c>
      <c r="I728" s="48" t="e">
        <f>VLOOKUP(H728,网银退汇!C:D,2,FALSE)</f>
        <v>#N/A</v>
      </c>
      <c r="J728" s="48" t="e">
        <f t="shared" si="45"/>
        <v>#N/A</v>
      </c>
      <c r="K728" s="83" t="e">
        <f>VLOOKUP(H728,网银退汇!C:H,6,FALSE)</f>
        <v>#N/A</v>
      </c>
    </row>
    <row r="729" spans="1:11">
      <c r="A729" t="s">
        <v>1991</v>
      </c>
      <c r="B729" s="23" t="s">
        <v>8658</v>
      </c>
      <c r="C729" s="49" t="str">
        <f t="shared" si="47"/>
        <v>20170621</v>
      </c>
      <c r="D729" s="49" t="str">
        <f t="shared" si="48"/>
        <v>0052690199</v>
      </c>
      <c r="E729" t="s">
        <v>105</v>
      </c>
      <c r="F729" s="23" t="s">
        <v>90</v>
      </c>
      <c r="G729">
        <v>800</v>
      </c>
      <c r="H729" s="23" t="str">
        <f t="shared" si="46"/>
        <v>6225970052485646800</v>
      </c>
      <c r="I729" s="48">
        <f>VLOOKUP(H729,网银退汇!C:D,2,FALSE)</f>
        <v>800</v>
      </c>
      <c r="J729" s="48">
        <f t="shared" si="45"/>
        <v>1</v>
      </c>
      <c r="K729" s="83">
        <f>VLOOKUP(H729,网银退汇!C:H,6,FALSE)</f>
        <v>42907.681377314817</v>
      </c>
    </row>
    <row r="730" spans="1:11" hidden="1">
      <c r="A730" t="s">
        <v>1996</v>
      </c>
      <c r="B730" s="23" t="s">
        <v>8659</v>
      </c>
      <c r="C730" s="49" t="str">
        <f t="shared" si="47"/>
        <v>20170621</v>
      </c>
      <c r="D730" s="49" t="str">
        <f t="shared" si="48"/>
        <v>0052695966</v>
      </c>
      <c r="E730" t="s">
        <v>105</v>
      </c>
      <c r="F730" s="23" t="s">
        <v>4603</v>
      </c>
      <c r="G730">
        <v>1000</v>
      </c>
      <c r="H730" s="23" t="str">
        <f t="shared" si="46"/>
        <v>62170038600220332351000</v>
      </c>
      <c r="I730" s="48" t="e">
        <f>VLOOKUP(H730,网银退汇!C:D,2,FALSE)</f>
        <v>#N/A</v>
      </c>
      <c r="J730" s="48" t="e">
        <f t="shared" si="45"/>
        <v>#N/A</v>
      </c>
      <c r="K730" s="83" t="e">
        <f>VLOOKUP(H730,网银退汇!C:H,6,FALSE)</f>
        <v>#N/A</v>
      </c>
    </row>
    <row r="731" spans="1:11" hidden="1">
      <c r="A731" t="s">
        <v>2001</v>
      </c>
      <c r="B731" s="23" t="s">
        <v>8660</v>
      </c>
      <c r="C731" s="49" t="str">
        <f t="shared" si="47"/>
        <v>20170621</v>
      </c>
      <c r="D731" s="49" t="str">
        <f t="shared" si="48"/>
        <v>0052696237</v>
      </c>
      <c r="E731" t="s">
        <v>105</v>
      </c>
      <c r="F731" s="23" t="s">
        <v>4604</v>
      </c>
      <c r="G731">
        <v>265</v>
      </c>
      <c r="H731" s="23" t="str">
        <f t="shared" si="46"/>
        <v>6214663860293764265</v>
      </c>
      <c r="I731" s="48" t="e">
        <f>VLOOKUP(H731,网银退汇!C:D,2,FALSE)</f>
        <v>#N/A</v>
      </c>
      <c r="J731" s="48" t="e">
        <f t="shared" si="45"/>
        <v>#N/A</v>
      </c>
      <c r="K731" s="83" t="e">
        <f>VLOOKUP(H731,网银退汇!C:H,6,FALSE)</f>
        <v>#N/A</v>
      </c>
    </row>
    <row r="732" spans="1:11" hidden="1">
      <c r="A732" t="s">
        <v>2006</v>
      </c>
      <c r="B732" s="23" t="s">
        <v>8661</v>
      </c>
      <c r="C732" s="49" t="str">
        <f t="shared" si="47"/>
        <v>20170621</v>
      </c>
      <c r="D732" s="49" t="str">
        <f t="shared" si="48"/>
        <v>0052696410</v>
      </c>
      <c r="E732" t="s">
        <v>105</v>
      </c>
      <c r="F732" s="23" t="s">
        <v>4605</v>
      </c>
      <c r="G732">
        <v>173</v>
      </c>
      <c r="H732" s="23" t="str">
        <f t="shared" si="46"/>
        <v>6217852700010125100173</v>
      </c>
      <c r="I732" s="48" t="e">
        <f>VLOOKUP(H732,网银退汇!C:D,2,FALSE)</f>
        <v>#N/A</v>
      </c>
      <c r="J732" s="48" t="e">
        <f t="shared" si="45"/>
        <v>#N/A</v>
      </c>
      <c r="K732" s="83" t="e">
        <f>VLOOKUP(H732,网银退汇!C:H,6,FALSE)</f>
        <v>#N/A</v>
      </c>
    </row>
    <row r="733" spans="1:11" hidden="1">
      <c r="A733" t="s">
        <v>2011</v>
      </c>
      <c r="B733" s="23" t="s">
        <v>8662</v>
      </c>
      <c r="C733" s="49" t="str">
        <f t="shared" si="47"/>
        <v>20170621</v>
      </c>
      <c r="D733" s="49" t="str">
        <f t="shared" si="48"/>
        <v>0052696857</v>
      </c>
      <c r="E733" t="s">
        <v>105</v>
      </c>
      <c r="F733" s="23" t="s">
        <v>4606</v>
      </c>
      <c r="G733">
        <v>365</v>
      </c>
      <c r="H733" s="23" t="str">
        <f t="shared" si="46"/>
        <v>6217997300000262900365</v>
      </c>
      <c r="I733" s="48" t="e">
        <f>VLOOKUP(H733,网银退汇!C:D,2,FALSE)</f>
        <v>#N/A</v>
      </c>
      <c r="J733" s="48" t="e">
        <f t="shared" si="45"/>
        <v>#N/A</v>
      </c>
      <c r="K733" s="83" t="e">
        <f>VLOOKUP(H733,网银退汇!C:H,6,FALSE)</f>
        <v>#N/A</v>
      </c>
    </row>
    <row r="734" spans="1:11" hidden="1">
      <c r="A734" t="s">
        <v>2016</v>
      </c>
      <c r="B734" s="23" t="s">
        <v>8663</v>
      </c>
      <c r="C734" s="49" t="str">
        <f t="shared" si="47"/>
        <v>20170621</v>
      </c>
      <c r="D734" s="49" t="str">
        <f t="shared" si="48"/>
        <v>0052696893</v>
      </c>
      <c r="E734" t="s">
        <v>105</v>
      </c>
      <c r="F734" s="23" t="s">
        <v>4606</v>
      </c>
      <c r="G734">
        <v>41</v>
      </c>
      <c r="H734" s="23" t="str">
        <f t="shared" si="46"/>
        <v>621799730000026290041</v>
      </c>
      <c r="I734" s="48" t="e">
        <f>VLOOKUP(H734,网银退汇!C:D,2,FALSE)</f>
        <v>#N/A</v>
      </c>
      <c r="J734" s="48" t="e">
        <f t="shared" si="45"/>
        <v>#N/A</v>
      </c>
      <c r="K734" s="83" t="e">
        <f>VLOOKUP(H734,网银退汇!C:H,6,FALSE)</f>
        <v>#N/A</v>
      </c>
    </row>
    <row r="735" spans="1:11" hidden="1">
      <c r="A735" t="s">
        <v>2021</v>
      </c>
      <c r="B735" s="23" t="s">
        <v>8664</v>
      </c>
      <c r="C735" s="49" t="str">
        <f t="shared" si="47"/>
        <v>20170621</v>
      </c>
      <c r="D735" s="49" t="str">
        <f t="shared" si="48"/>
        <v>0052696904</v>
      </c>
      <c r="E735" t="s">
        <v>105</v>
      </c>
      <c r="F735" s="23" t="s">
        <v>4606</v>
      </c>
      <c r="G735">
        <v>73</v>
      </c>
      <c r="H735" s="23" t="str">
        <f t="shared" si="46"/>
        <v>621799730000026290073</v>
      </c>
      <c r="I735" s="48" t="e">
        <f>VLOOKUP(H735,网银退汇!C:D,2,FALSE)</f>
        <v>#N/A</v>
      </c>
      <c r="J735" s="48" t="e">
        <f t="shared" si="45"/>
        <v>#N/A</v>
      </c>
      <c r="K735" s="83" t="e">
        <f>VLOOKUP(H735,网银退汇!C:H,6,FALSE)</f>
        <v>#N/A</v>
      </c>
    </row>
    <row r="736" spans="1:11" hidden="1">
      <c r="A736" t="s">
        <v>2026</v>
      </c>
      <c r="B736" s="23" t="s">
        <v>8665</v>
      </c>
      <c r="C736" s="49" t="str">
        <f t="shared" si="47"/>
        <v>20170621</v>
      </c>
      <c r="D736" s="49" t="str">
        <f t="shared" si="48"/>
        <v>0052701863</v>
      </c>
      <c r="E736" t="s">
        <v>105</v>
      </c>
      <c r="F736" s="23" t="s">
        <v>4607</v>
      </c>
      <c r="G736">
        <v>798</v>
      </c>
      <c r="H736" s="23" t="str">
        <f t="shared" si="46"/>
        <v>6222620590001022643798</v>
      </c>
      <c r="I736" s="48" t="e">
        <f>VLOOKUP(H736,网银退汇!C:D,2,FALSE)</f>
        <v>#N/A</v>
      </c>
      <c r="J736" s="48" t="e">
        <f t="shared" si="45"/>
        <v>#N/A</v>
      </c>
      <c r="K736" s="83" t="e">
        <f>VLOOKUP(H736,网银退汇!C:H,6,FALSE)</f>
        <v>#N/A</v>
      </c>
    </row>
    <row r="737" spans="1:11" hidden="1">
      <c r="A737" t="s">
        <v>2031</v>
      </c>
      <c r="B737" s="23" t="s">
        <v>8666</v>
      </c>
      <c r="C737" s="49" t="str">
        <f t="shared" si="47"/>
        <v>20170621</v>
      </c>
      <c r="D737" s="49" t="str">
        <f t="shared" si="48"/>
        <v>0052704805</v>
      </c>
      <c r="E737" t="s">
        <v>105</v>
      </c>
      <c r="F737" s="23" t="s">
        <v>4608</v>
      </c>
      <c r="G737">
        <v>680</v>
      </c>
      <c r="H737" s="23" t="str">
        <f t="shared" si="46"/>
        <v>6228483338059558677680</v>
      </c>
      <c r="I737" s="48" t="e">
        <f>VLOOKUP(H737,网银退汇!C:D,2,FALSE)</f>
        <v>#N/A</v>
      </c>
      <c r="J737" s="48" t="e">
        <f t="shared" si="45"/>
        <v>#N/A</v>
      </c>
      <c r="K737" s="83" t="e">
        <f>VLOOKUP(H737,网银退汇!C:H,6,FALSE)</f>
        <v>#N/A</v>
      </c>
    </row>
    <row r="738" spans="1:11" hidden="1">
      <c r="A738" t="s">
        <v>2036</v>
      </c>
      <c r="B738" s="23" t="s">
        <v>8667</v>
      </c>
      <c r="C738" s="49" t="str">
        <f t="shared" si="47"/>
        <v>20170621</v>
      </c>
      <c r="D738" s="49" t="str">
        <f t="shared" si="48"/>
        <v>0052705147</v>
      </c>
      <c r="E738" t="s">
        <v>105</v>
      </c>
      <c r="F738" s="23" t="s">
        <v>4609</v>
      </c>
      <c r="G738">
        <v>270</v>
      </c>
      <c r="H738" s="23" t="str">
        <f t="shared" si="46"/>
        <v>6210178002027891101270</v>
      </c>
      <c r="I738" s="48" t="e">
        <f>VLOOKUP(H738,网银退汇!C:D,2,FALSE)</f>
        <v>#N/A</v>
      </c>
      <c r="J738" s="48" t="e">
        <f t="shared" si="45"/>
        <v>#N/A</v>
      </c>
      <c r="K738" s="83" t="e">
        <f>VLOOKUP(H738,网银退汇!C:H,6,FALSE)</f>
        <v>#N/A</v>
      </c>
    </row>
    <row r="739" spans="1:11" hidden="1">
      <c r="A739" t="s">
        <v>2041</v>
      </c>
      <c r="B739" s="23" t="s">
        <v>8668</v>
      </c>
      <c r="C739" s="49" t="str">
        <f t="shared" si="47"/>
        <v>20170621</v>
      </c>
      <c r="D739" s="49" t="str">
        <f t="shared" si="48"/>
        <v>0052705287</v>
      </c>
      <c r="E739" t="s">
        <v>105</v>
      </c>
      <c r="F739" s="23" t="s">
        <v>4610</v>
      </c>
      <c r="G739">
        <v>511</v>
      </c>
      <c r="H739" s="23" t="str">
        <f t="shared" si="46"/>
        <v>6217003930000770742511</v>
      </c>
      <c r="I739" s="48" t="e">
        <f>VLOOKUP(H739,网银退汇!C:D,2,FALSE)</f>
        <v>#N/A</v>
      </c>
      <c r="J739" s="48" t="e">
        <f t="shared" si="45"/>
        <v>#N/A</v>
      </c>
      <c r="K739" s="83" t="e">
        <f>VLOOKUP(H739,网银退汇!C:H,6,FALSE)</f>
        <v>#N/A</v>
      </c>
    </row>
    <row r="740" spans="1:11" hidden="1">
      <c r="A740" t="s">
        <v>2046</v>
      </c>
      <c r="B740" s="23" t="s">
        <v>8669</v>
      </c>
      <c r="C740" s="49" t="str">
        <f t="shared" si="47"/>
        <v>20170621</v>
      </c>
      <c r="D740" s="49" t="str">
        <f t="shared" si="48"/>
        <v>0052705607</v>
      </c>
      <c r="E740" t="s">
        <v>105</v>
      </c>
      <c r="F740" s="23" t="s">
        <v>4611</v>
      </c>
      <c r="G740">
        <v>700</v>
      </c>
      <c r="H740" s="23" t="str">
        <f t="shared" si="46"/>
        <v>6231900000000616777700</v>
      </c>
      <c r="I740" s="48" t="e">
        <f>VLOOKUP(H740,网银退汇!C:D,2,FALSE)</f>
        <v>#N/A</v>
      </c>
      <c r="J740" s="48" t="e">
        <f t="shared" si="45"/>
        <v>#N/A</v>
      </c>
      <c r="K740" s="83" t="e">
        <f>VLOOKUP(H740,网银退汇!C:H,6,FALSE)</f>
        <v>#N/A</v>
      </c>
    </row>
    <row r="741" spans="1:11" hidden="1">
      <c r="A741" t="s">
        <v>2051</v>
      </c>
      <c r="B741" s="23" t="s">
        <v>8670</v>
      </c>
      <c r="C741" s="49" t="str">
        <f t="shared" si="47"/>
        <v>20170621</v>
      </c>
      <c r="D741" s="49" t="str">
        <f t="shared" si="48"/>
        <v>0052705632</v>
      </c>
      <c r="E741" t="s">
        <v>105</v>
      </c>
      <c r="F741" s="23" t="s">
        <v>4612</v>
      </c>
      <c r="G741">
        <v>1000</v>
      </c>
      <c r="H741" s="23" t="str">
        <f t="shared" si="46"/>
        <v>62223701257269311000</v>
      </c>
      <c r="I741" s="48" t="e">
        <f>VLOOKUP(H741,网银退汇!C:D,2,FALSE)</f>
        <v>#N/A</v>
      </c>
      <c r="J741" s="48" t="e">
        <f t="shared" si="45"/>
        <v>#N/A</v>
      </c>
      <c r="K741" s="83" t="e">
        <f>VLOOKUP(H741,网银退汇!C:H,6,FALSE)</f>
        <v>#N/A</v>
      </c>
    </row>
    <row r="742" spans="1:11" hidden="1">
      <c r="A742" t="s">
        <v>2056</v>
      </c>
      <c r="B742" s="23" t="s">
        <v>8671</v>
      </c>
      <c r="C742" s="49" t="str">
        <f t="shared" si="47"/>
        <v>20170621</v>
      </c>
      <c r="D742" s="49" t="str">
        <f t="shared" si="48"/>
        <v>0052705843</v>
      </c>
      <c r="E742" t="s">
        <v>105</v>
      </c>
      <c r="F742" s="23" t="s">
        <v>4613</v>
      </c>
      <c r="G742">
        <v>1632</v>
      </c>
      <c r="H742" s="23" t="str">
        <f t="shared" si="46"/>
        <v>62284808610739583111632</v>
      </c>
      <c r="I742" s="48" t="e">
        <f>VLOOKUP(H742,网银退汇!C:D,2,FALSE)</f>
        <v>#N/A</v>
      </c>
      <c r="J742" s="48" t="e">
        <f t="shared" si="45"/>
        <v>#N/A</v>
      </c>
      <c r="K742" s="83" t="e">
        <f>VLOOKUP(H742,网银退汇!C:H,6,FALSE)</f>
        <v>#N/A</v>
      </c>
    </row>
    <row r="743" spans="1:11" hidden="1">
      <c r="A743" t="s">
        <v>2061</v>
      </c>
      <c r="B743" s="23" t="s">
        <v>8672</v>
      </c>
      <c r="C743" s="49" t="str">
        <f t="shared" si="47"/>
        <v>20170621</v>
      </c>
      <c r="D743" s="49" t="str">
        <f t="shared" si="48"/>
        <v>0052706268</v>
      </c>
      <c r="E743" t="s">
        <v>105</v>
      </c>
      <c r="F743" s="23" t="s">
        <v>4614</v>
      </c>
      <c r="G743">
        <v>1516</v>
      </c>
      <c r="H743" s="23" t="str">
        <f t="shared" si="46"/>
        <v>62215503698425581516</v>
      </c>
      <c r="I743" s="48" t="e">
        <f>VLOOKUP(H743,网银退汇!C:D,2,FALSE)</f>
        <v>#N/A</v>
      </c>
      <c r="J743" s="48" t="e">
        <f t="shared" si="45"/>
        <v>#N/A</v>
      </c>
      <c r="K743" s="83" t="e">
        <f>VLOOKUP(H743,网银退汇!C:H,6,FALSE)</f>
        <v>#N/A</v>
      </c>
    </row>
    <row r="744" spans="1:11" hidden="1">
      <c r="A744" t="s">
        <v>2064</v>
      </c>
      <c r="B744" s="23" t="s">
        <v>8673</v>
      </c>
      <c r="C744" s="49" t="str">
        <f t="shared" si="47"/>
        <v>20170621</v>
      </c>
      <c r="D744" s="49" t="str">
        <f t="shared" si="48"/>
        <v>0052706277</v>
      </c>
      <c r="E744" t="s">
        <v>105</v>
      </c>
      <c r="F744" s="23" t="s">
        <v>4614</v>
      </c>
      <c r="G744">
        <v>300</v>
      </c>
      <c r="H744" s="23" t="str">
        <f t="shared" si="46"/>
        <v>6221550369842558300</v>
      </c>
      <c r="I744" s="48" t="e">
        <f>VLOOKUP(H744,网银退汇!C:D,2,FALSE)</f>
        <v>#N/A</v>
      </c>
      <c r="J744" s="48" t="e">
        <f t="shared" si="45"/>
        <v>#N/A</v>
      </c>
      <c r="K744" s="83" t="e">
        <f>VLOOKUP(H744,网银退汇!C:H,6,FALSE)</f>
        <v>#N/A</v>
      </c>
    </row>
    <row r="745" spans="1:11" hidden="1">
      <c r="A745" t="s">
        <v>2069</v>
      </c>
      <c r="B745" s="23" t="s">
        <v>8674</v>
      </c>
      <c r="C745" s="49" t="str">
        <f t="shared" si="47"/>
        <v>20170621</v>
      </c>
      <c r="D745" s="49" t="str">
        <f t="shared" si="48"/>
        <v>0052706470</v>
      </c>
      <c r="E745" t="s">
        <v>105</v>
      </c>
      <c r="F745" s="23" t="s">
        <v>4615</v>
      </c>
      <c r="G745">
        <v>3485</v>
      </c>
      <c r="H745" s="23" t="str">
        <f t="shared" si="46"/>
        <v>62170038800040417903485</v>
      </c>
      <c r="I745" s="48" t="e">
        <f>VLOOKUP(H745,网银退汇!C:D,2,FALSE)</f>
        <v>#N/A</v>
      </c>
      <c r="J745" s="48" t="e">
        <f t="shared" si="45"/>
        <v>#N/A</v>
      </c>
      <c r="K745" s="83" t="e">
        <f>VLOOKUP(H745,网银退汇!C:H,6,FALSE)</f>
        <v>#N/A</v>
      </c>
    </row>
    <row r="746" spans="1:11" hidden="1">
      <c r="A746" t="s">
        <v>2074</v>
      </c>
      <c r="B746" s="23" t="s">
        <v>8675</v>
      </c>
      <c r="C746" s="49" t="str">
        <f t="shared" si="47"/>
        <v>20170621</v>
      </c>
      <c r="D746" s="49" t="str">
        <f t="shared" si="48"/>
        <v>0052707617</v>
      </c>
      <c r="E746" t="s">
        <v>105</v>
      </c>
      <c r="F746" s="23" t="s">
        <v>4616</v>
      </c>
      <c r="G746">
        <v>4000</v>
      </c>
      <c r="H746" s="23" t="str">
        <f t="shared" si="46"/>
        <v>62170038600194141414000</v>
      </c>
      <c r="I746" s="48" t="e">
        <f>VLOOKUP(H746,网银退汇!C:D,2,FALSE)</f>
        <v>#N/A</v>
      </c>
      <c r="J746" s="48" t="e">
        <f t="shared" si="45"/>
        <v>#N/A</v>
      </c>
      <c r="K746" s="83" t="e">
        <f>VLOOKUP(H746,网银退汇!C:H,6,FALSE)</f>
        <v>#N/A</v>
      </c>
    </row>
    <row r="747" spans="1:11" hidden="1">
      <c r="A747" t="s">
        <v>2079</v>
      </c>
      <c r="B747" s="23" t="s">
        <v>8676</v>
      </c>
      <c r="C747" s="49" t="str">
        <f t="shared" si="47"/>
        <v>20170621</v>
      </c>
      <c r="D747" s="49" t="str">
        <f t="shared" si="48"/>
        <v>0052707697</v>
      </c>
      <c r="E747" t="s">
        <v>105</v>
      </c>
      <c r="F747" s="23" t="s">
        <v>4617</v>
      </c>
      <c r="G747">
        <v>800</v>
      </c>
      <c r="H747" s="23" t="str">
        <f t="shared" si="46"/>
        <v>6283660022917112800</v>
      </c>
      <c r="I747" s="48" t="e">
        <f>VLOOKUP(H747,网银退汇!C:D,2,FALSE)</f>
        <v>#N/A</v>
      </c>
      <c r="J747" s="48" t="e">
        <f t="shared" si="45"/>
        <v>#N/A</v>
      </c>
      <c r="K747" s="83" t="e">
        <f>VLOOKUP(H747,网银退汇!C:H,6,FALSE)</f>
        <v>#N/A</v>
      </c>
    </row>
    <row r="748" spans="1:11">
      <c r="A748" t="s">
        <v>2084</v>
      </c>
      <c r="B748" s="23" t="s">
        <v>8677</v>
      </c>
      <c r="C748" s="49" t="str">
        <f t="shared" si="47"/>
        <v>20170621</v>
      </c>
      <c r="D748" s="49" t="str">
        <f t="shared" si="48"/>
        <v>0052709030</v>
      </c>
      <c r="E748" t="s">
        <v>105</v>
      </c>
      <c r="F748" s="23" t="s">
        <v>1837</v>
      </c>
      <c r="G748">
        <v>1079</v>
      </c>
      <c r="H748" s="23" t="str">
        <f t="shared" si="46"/>
        <v>62284839785457641711079</v>
      </c>
      <c r="I748" s="48">
        <f>VLOOKUP(H748,网银退汇!C:D,2,FALSE)</f>
        <v>1079</v>
      </c>
      <c r="J748" s="48">
        <f t="shared" si="45"/>
        <v>1</v>
      </c>
      <c r="K748" s="83">
        <f>VLOOKUP(H748,网银退汇!C:H,6,FALSE)</f>
        <v>42907.681631944448</v>
      </c>
    </row>
    <row r="749" spans="1:11" hidden="1">
      <c r="A749" t="s">
        <v>2089</v>
      </c>
      <c r="B749" s="23" t="s">
        <v>8678</v>
      </c>
      <c r="C749" s="49" t="str">
        <f t="shared" si="47"/>
        <v>20170621</v>
      </c>
      <c r="D749" s="49" t="str">
        <f t="shared" si="48"/>
        <v>0052709334</v>
      </c>
      <c r="E749" t="s">
        <v>105</v>
      </c>
      <c r="F749" s="23" t="s">
        <v>4618</v>
      </c>
      <c r="G749">
        <v>600</v>
      </c>
      <c r="H749" s="23" t="str">
        <f t="shared" si="46"/>
        <v>6228483318167398778600</v>
      </c>
      <c r="I749" s="48" t="e">
        <f>VLOOKUP(H749,网银退汇!C:D,2,FALSE)</f>
        <v>#N/A</v>
      </c>
      <c r="J749" s="48" t="e">
        <f t="shared" si="45"/>
        <v>#N/A</v>
      </c>
      <c r="K749" s="83" t="e">
        <f>VLOOKUP(H749,网银退汇!C:H,6,FALSE)</f>
        <v>#N/A</v>
      </c>
    </row>
    <row r="750" spans="1:11" hidden="1">
      <c r="A750" t="s">
        <v>2094</v>
      </c>
      <c r="B750" s="23" t="s">
        <v>8679</v>
      </c>
      <c r="C750" s="49" t="str">
        <f t="shared" si="47"/>
        <v>20170621</v>
      </c>
      <c r="D750" s="49" t="str">
        <f t="shared" si="48"/>
        <v>0052709478</v>
      </c>
      <c r="E750" t="s">
        <v>105</v>
      </c>
      <c r="F750" s="23" t="s">
        <v>4619</v>
      </c>
      <c r="G750">
        <v>41</v>
      </c>
      <c r="H750" s="23" t="str">
        <f t="shared" si="46"/>
        <v>621226250202726213141</v>
      </c>
      <c r="I750" s="48" t="e">
        <f>VLOOKUP(H750,网银退汇!C:D,2,FALSE)</f>
        <v>#N/A</v>
      </c>
      <c r="J750" s="48" t="e">
        <f t="shared" si="45"/>
        <v>#N/A</v>
      </c>
      <c r="K750" s="83" t="e">
        <f>VLOOKUP(H750,网银退汇!C:H,6,FALSE)</f>
        <v>#N/A</v>
      </c>
    </row>
    <row r="751" spans="1:11" hidden="1">
      <c r="A751" t="s">
        <v>2099</v>
      </c>
      <c r="B751" s="23" t="s">
        <v>8680</v>
      </c>
      <c r="C751" s="49" t="str">
        <f t="shared" si="47"/>
        <v>20170621</v>
      </c>
      <c r="D751" s="49" t="str">
        <f t="shared" si="48"/>
        <v>0052709864</v>
      </c>
      <c r="E751" t="s">
        <v>105</v>
      </c>
      <c r="F751" s="23" t="s">
        <v>4620</v>
      </c>
      <c r="G751">
        <v>900</v>
      </c>
      <c r="H751" s="23" t="str">
        <f t="shared" si="46"/>
        <v>6212262502005875367900</v>
      </c>
      <c r="I751" s="48" t="e">
        <f>VLOOKUP(H751,网银退汇!C:D,2,FALSE)</f>
        <v>#N/A</v>
      </c>
      <c r="J751" s="48" t="e">
        <f t="shared" si="45"/>
        <v>#N/A</v>
      </c>
      <c r="K751" s="83" t="e">
        <f>VLOOKUP(H751,网银退汇!C:H,6,FALSE)</f>
        <v>#N/A</v>
      </c>
    </row>
    <row r="752" spans="1:11">
      <c r="A752" t="s">
        <v>2104</v>
      </c>
      <c r="B752" s="23" t="s">
        <v>8681</v>
      </c>
      <c r="C752" s="49" t="str">
        <f t="shared" si="47"/>
        <v>20170621</v>
      </c>
      <c r="D752" s="49" t="str">
        <f t="shared" si="48"/>
        <v>0052710591</v>
      </c>
      <c r="E752" t="s">
        <v>105</v>
      </c>
      <c r="F752" s="23" t="s">
        <v>1838</v>
      </c>
      <c r="G752">
        <v>1302</v>
      </c>
      <c r="H752" s="23" t="str">
        <f t="shared" si="46"/>
        <v>62226205900017784261302</v>
      </c>
      <c r="I752" s="48">
        <f>VLOOKUP(H752,网银退汇!C:D,2,FALSE)</f>
        <v>1302</v>
      </c>
      <c r="J752" s="48">
        <f t="shared" si="45"/>
        <v>1</v>
      </c>
      <c r="K752" s="83">
        <f>VLOOKUP(H752,网银退汇!C:H,6,FALSE)</f>
        <v>42907.681851851848</v>
      </c>
    </row>
    <row r="753" spans="1:11" hidden="1">
      <c r="A753" t="s">
        <v>2109</v>
      </c>
      <c r="B753" s="23" t="s">
        <v>8682</v>
      </c>
      <c r="C753" s="49" t="str">
        <f t="shared" si="47"/>
        <v>20170621</v>
      </c>
      <c r="D753" s="49" t="str">
        <f t="shared" si="48"/>
        <v>0052710940</v>
      </c>
      <c r="E753" t="s">
        <v>105</v>
      </c>
      <c r="F753" s="23" t="s">
        <v>4621</v>
      </c>
      <c r="G753">
        <v>1000</v>
      </c>
      <c r="H753" s="23" t="str">
        <f t="shared" si="46"/>
        <v>62319000000127338831000</v>
      </c>
      <c r="I753" s="48" t="e">
        <f>VLOOKUP(H753,网银退汇!C:D,2,FALSE)</f>
        <v>#N/A</v>
      </c>
      <c r="J753" s="48" t="e">
        <f t="shared" si="45"/>
        <v>#N/A</v>
      </c>
      <c r="K753" s="83" t="e">
        <f>VLOOKUP(H753,网银退汇!C:H,6,FALSE)</f>
        <v>#N/A</v>
      </c>
    </row>
    <row r="754" spans="1:11" hidden="1">
      <c r="A754" t="s">
        <v>2114</v>
      </c>
      <c r="B754" s="23" t="s">
        <v>8683</v>
      </c>
      <c r="C754" s="49" t="str">
        <f t="shared" si="47"/>
        <v>20170621</v>
      </c>
      <c r="D754" s="49" t="str">
        <f t="shared" si="48"/>
        <v>0052711090</v>
      </c>
      <c r="E754" t="s">
        <v>105</v>
      </c>
      <c r="F754" s="23" t="s">
        <v>4622</v>
      </c>
      <c r="G754">
        <v>32</v>
      </c>
      <c r="H754" s="23" t="str">
        <f t="shared" si="46"/>
        <v>621415731290141672832</v>
      </c>
      <c r="I754" s="48" t="e">
        <f>VLOOKUP(H754,网银退汇!C:D,2,FALSE)</f>
        <v>#N/A</v>
      </c>
      <c r="J754" s="48" t="e">
        <f t="shared" si="45"/>
        <v>#N/A</v>
      </c>
      <c r="K754" s="83" t="e">
        <f>VLOOKUP(H754,网银退汇!C:H,6,FALSE)</f>
        <v>#N/A</v>
      </c>
    </row>
    <row r="755" spans="1:11" hidden="1">
      <c r="A755" t="s">
        <v>2119</v>
      </c>
      <c r="B755" s="23" t="s">
        <v>8684</v>
      </c>
      <c r="C755" s="49" t="str">
        <f t="shared" si="47"/>
        <v>20170621</v>
      </c>
      <c r="D755" s="49" t="str">
        <f t="shared" si="48"/>
        <v>0052711226</v>
      </c>
      <c r="E755" t="s">
        <v>105</v>
      </c>
      <c r="F755" s="23" t="s">
        <v>4623</v>
      </c>
      <c r="G755">
        <v>138</v>
      </c>
      <c r="H755" s="23" t="str">
        <f t="shared" si="46"/>
        <v>6217997300051573023138</v>
      </c>
      <c r="I755" s="48" t="e">
        <f>VLOOKUP(H755,网银退汇!C:D,2,FALSE)</f>
        <v>#N/A</v>
      </c>
      <c r="J755" s="48" t="e">
        <f t="shared" si="45"/>
        <v>#N/A</v>
      </c>
      <c r="K755" s="83" t="e">
        <f>VLOOKUP(H755,网银退汇!C:H,6,FALSE)</f>
        <v>#N/A</v>
      </c>
    </row>
    <row r="756" spans="1:11" hidden="1">
      <c r="A756" t="s">
        <v>2124</v>
      </c>
      <c r="B756" s="23" t="s">
        <v>8685</v>
      </c>
      <c r="C756" s="49" t="str">
        <f t="shared" si="47"/>
        <v>20170621</v>
      </c>
      <c r="D756" s="49" t="str">
        <f t="shared" si="48"/>
        <v>0052711372</v>
      </c>
      <c r="E756" t="s">
        <v>105</v>
      </c>
      <c r="F756" s="23" t="s">
        <v>4624</v>
      </c>
      <c r="G756">
        <v>100</v>
      </c>
      <c r="H756" s="23" t="str">
        <f t="shared" si="46"/>
        <v>6214157312901420902100</v>
      </c>
      <c r="I756" s="48" t="e">
        <f>VLOOKUP(H756,网银退汇!C:D,2,FALSE)</f>
        <v>#N/A</v>
      </c>
      <c r="J756" s="48" t="e">
        <f t="shared" si="45"/>
        <v>#N/A</v>
      </c>
      <c r="K756" s="83" t="e">
        <f>VLOOKUP(H756,网银退汇!C:H,6,FALSE)</f>
        <v>#N/A</v>
      </c>
    </row>
    <row r="757" spans="1:11" hidden="1">
      <c r="A757" t="s">
        <v>2129</v>
      </c>
      <c r="B757" s="23" t="s">
        <v>8686</v>
      </c>
      <c r="C757" s="49" t="str">
        <f t="shared" si="47"/>
        <v>20170621</v>
      </c>
      <c r="D757" s="49" t="str">
        <f t="shared" si="48"/>
        <v>0052711467</v>
      </c>
      <c r="E757" t="s">
        <v>105</v>
      </c>
      <c r="F757" s="23" t="s">
        <v>4625</v>
      </c>
      <c r="G757">
        <v>100</v>
      </c>
      <c r="H757" s="23" t="str">
        <f t="shared" si="46"/>
        <v>6222319219434969100</v>
      </c>
      <c r="I757" s="48" t="e">
        <f>VLOOKUP(H757,网银退汇!C:D,2,FALSE)</f>
        <v>#N/A</v>
      </c>
      <c r="J757" s="48" t="e">
        <f t="shared" si="45"/>
        <v>#N/A</v>
      </c>
      <c r="K757" s="83" t="e">
        <f>VLOOKUP(H757,网银退汇!C:H,6,FALSE)</f>
        <v>#N/A</v>
      </c>
    </row>
    <row r="758" spans="1:11">
      <c r="A758" t="s">
        <v>2134</v>
      </c>
      <c r="B758" s="23" t="s">
        <v>8687</v>
      </c>
      <c r="C758" s="49" t="str">
        <f t="shared" si="47"/>
        <v>20170621</v>
      </c>
      <c r="D758" s="49" t="str">
        <f t="shared" si="48"/>
        <v>0052711517</v>
      </c>
      <c r="E758" t="s">
        <v>105</v>
      </c>
      <c r="F758" s="23" t="s">
        <v>4626</v>
      </c>
      <c r="G758">
        <v>812</v>
      </c>
      <c r="H758" s="23" t="str">
        <f t="shared" si="46"/>
        <v>6223691765748722812</v>
      </c>
      <c r="I758" s="48">
        <f>VLOOKUP(H758,网银退汇!C:D,2,FALSE)</f>
        <v>812</v>
      </c>
      <c r="J758" s="48">
        <f t="shared" si="45"/>
        <v>1</v>
      </c>
      <c r="K758" s="83">
        <f>VLOOKUP(H758,网银退汇!C:H,6,FALSE)</f>
        <v>42908.659884259258</v>
      </c>
    </row>
    <row r="759" spans="1:11" hidden="1">
      <c r="A759" t="s">
        <v>2139</v>
      </c>
      <c r="B759" s="23" t="s">
        <v>8688</v>
      </c>
      <c r="C759" s="49" t="str">
        <f t="shared" si="47"/>
        <v>20170621</v>
      </c>
      <c r="D759" s="49" t="str">
        <f t="shared" si="48"/>
        <v>0052712092</v>
      </c>
      <c r="E759" t="s">
        <v>105</v>
      </c>
      <c r="F759" s="23" t="s">
        <v>4627</v>
      </c>
      <c r="G759">
        <v>600</v>
      </c>
      <c r="H759" s="23" t="str">
        <f t="shared" si="46"/>
        <v>6226560598980686600</v>
      </c>
      <c r="I759" s="48" t="e">
        <f>VLOOKUP(H759,网银退汇!C:D,2,FALSE)</f>
        <v>#N/A</v>
      </c>
      <c r="J759" s="48" t="e">
        <f t="shared" ref="J759:J822" si="49">IF(I759&gt;0,1,"")</f>
        <v>#N/A</v>
      </c>
      <c r="K759" s="83" t="e">
        <f>VLOOKUP(H759,网银退汇!C:H,6,FALSE)</f>
        <v>#N/A</v>
      </c>
    </row>
    <row r="760" spans="1:11">
      <c r="A760" t="s">
        <v>2144</v>
      </c>
      <c r="B760" s="23" t="s">
        <v>8689</v>
      </c>
      <c r="C760" s="49" t="str">
        <f t="shared" si="47"/>
        <v>20170621</v>
      </c>
      <c r="D760" s="49" t="str">
        <f t="shared" si="48"/>
        <v>0052724175</v>
      </c>
      <c r="E760" t="s">
        <v>105</v>
      </c>
      <c r="F760" s="23" t="s">
        <v>4628</v>
      </c>
      <c r="G760">
        <v>1164</v>
      </c>
      <c r="H760" s="23" t="str">
        <f t="shared" ref="H760:H823" si="50">F760&amp;G760</f>
        <v>62122625020032252191164</v>
      </c>
      <c r="I760" s="48">
        <f>VLOOKUP(H760,网银退汇!C:D,2,FALSE)</f>
        <v>1164</v>
      </c>
      <c r="J760" s="48">
        <f t="shared" si="49"/>
        <v>1</v>
      </c>
      <c r="K760" s="83">
        <f>VLOOKUP(H760,网银退汇!C:H,6,FALSE)</f>
        <v>42908.659155092595</v>
      </c>
    </row>
    <row r="761" spans="1:11">
      <c r="A761" t="s">
        <v>2149</v>
      </c>
      <c r="B761" s="23" t="s">
        <v>8690</v>
      </c>
      <c r="C761" s="49" t="str">
        <f t="shared" si="47"/>
        <v>20170621</v>
      </c>
      <c r="D761" s="49" t="str">
        <f t="shared" si="48"/>
        <v>0052767304</v>
      </c>
      <c r="E761" t="s">
        <v>105</v>
      </c>
      <c r="F761" s="23" t="s">
        <v>4629</v>
      </c>
      <c r="G761">
        <v>1080</v>
      </c>
      <c r="H761" s="23" t="str">
        <f t="shared" si="50"/>
        <v>62284833161294575671080</v>
      </c>
      <c r="I761" s="48">
        <f>VLOOKUP(H761,网银退汇!C:D,2,FALSE)</f>
        <v>1080</v>
      </c>
      <c r="J761" s="48">
        <f t="shared" si="49"/>
        <v>1</v>
      </c>
      <c r="K761" s="83">
        <f>VLOOKUP(H761,网银退汇!C:H,6,FALSE)</f>
        <v>42908.659328703703</v>
      </c>
    </row>
    <row r="762" spans="1:11">
      <c r="A762" t="s">
        <v>2154</v>
      </c>
      <c r="B762" s="23" t="s">
        <v>8691</v>
      </c>
      <c r="C762" s="49" t="str">
        <f t="shared" si="47"/>
        <v>20170621</v>
      </c>
      <c r="D762" s="49" t="str">
        <f t="shared" si="48"/>
        <v>0052772567</v>
      </c>
      <c r="E762" t="s">
        <v>105</v>
      </c>
      <c r="F762" s="23" t="s">
        <v>4630</v>
      </c>
      <c r="G762">
        <v>140</v>
      </c>
      <c r="H762" s="23" t="str">
        <f t="shared" si="50"/>
        <v>6217003910003570141140</v>
      </c>
      <c r="I762" s="48">
        <f>VLOOKUP(H762,网银退汇!C:D,2,FALSE)</f>
        <v>140</v>
      </c>
      <c r="J762" s="48">
        <f t="shared" si="49"/>
        <v>1</v>
      </c>
      <c r="K762" s="83">
        <f>VLOOKUP(H762,网银退汇!C:H,6,FALSE)</f>
        <v>42908.659699074073</v>
      </c>
    </row>
    <row r="763" spans="1:11" hidden="1">
      <c r="A763" t="s">
        <v>2159</v>
      </c>
      <c r="B763" s="23" t="s">
        <v>8692</v>
      </c>
      <c r="C763" s="49" t="str">
        <f t="shared" si="47"/>
        <v>20170621</v>
      </c>
      <c r="D763" s="49" t="str">
        <f t="shared" si="48"/>
        <v>0052780940</v>
      </c>
      <c r="E763" t="s">
        <v>105</v>
      </c>
      <c r="F763" s="23" t="s">
        <v>4631</v>
      </c>
      <c r="G763">
        <v>4722</v>
      </c>
      <c r="H763" s="23" t="str">
        <f t="shared" si="50"/>
        <v>62838851686067614722</v>
      </c>
      <c r="I763" s="48" t="e">
        <f>VLOOKUP(H763,网银退汇!C:D,2,FALSE)</f>
        <v>#N/A</v>
      </c>
      <c r="J763" s="48" t="e">
        <f t="shared" si="49"/>
        <v>#N/A</v>
      </c>
      <c r="K763" s="83" t="e">
        <f>VLOOKUP(H763,网银退汇!C:H,6,FALSE)</f>
        <v>#N/A</v>
      </c>
    </row>
    <row r="764" spans="1:11" hidden="1">
      <c r="A764" t="s">
        <v>2164</v>
      </c>
      <c r="B764" s="23" t="s">
        <v>8693</v>
      </c>
      <c r="C764" s="49" t="str">
        <f t="shared" si="47"/>
        <v>20170621</v>
      </c>
      <c r="D764" s="49" t="str">
        <f t="shared" si="48"/>
        <v>0052785030</v>
      </c>
      <c r="E764" t="s">
        <v>105</v>
      </c>
      <c r="F764" s="23" t="s">
        <v>4632</v>
      </c>
      <c r="G764">
        <v>420</v>
      </c>
      <c r="H764" s="23" t="str">
        <f t="shared" si="50"/>
        <v>6226202201103923420</v>
      </c>
      <c r="I764" s="48" t="e">
        <f>VLOOKUP(H764,网银退汇!C:D,2,FALSE)</f>
        <v>#N/A</v>
      </c>
      <c r="J764" s="48" t="e">
        <f t="shared" si="49"/>
        <v>#N/A</v>
      </c>
      <c r="K764" s="83" t="e">
        <f>VLOOKUP(H764,网银退汇!C:H,6,FALSE)</f>
        <v>#N/A</v>
      </c>
    </row>
    <row r="765" spans="1:11" hidden="1">
      <c r="A765" t="s">
        <v>2169</v>
      </c>
      <c r="B765" s="23" t="s">
        <v>8694</v>
      </c>
      <c r="C765" s="49" t="str">
        <f t="shared" si="47"/>
        <v>20170621</v>
      </c>
      <c r="D765" s="49" t="str">
        <f t="shared" si="48"/>
        <v>0052786821</v>
      </c>
      <c r="E765" t="s">
        <v>105</v>
      </c>
      <c r="F765" s="23" t="s">
        <v>4633</v>
      </c>
      <c r="G765">
        <v>4</v>
      </c>
      <c r="H765" s="23" t="str">
        <f t="shared" si="50"/>
        <v>62225305969839294</v>
      </c>
      <c r="I765" s="48" t="e">
        <f>VLOOKUP(H765,网银退汇!C:D,2,FALSE)</f>
        <v>#N/A</v>
      </c>
      <c r="J765" s="48" t="e">
        <f t="shared" si="49"/>
        <v>#N/A</v>
      </c>
      <c r="K765" s="83" t="e">
        <f>VLOOKUP(H765,网银退汇!C:H,6,FALSE)</f>
        <v>#N/A</v>
      </c>
    </row>
    <row r="766" spans="1:11" hidden="1">
      <c r="A766" t="s">
        <v>2174</v>
      </c>
      <c r="B766" s="23" t="s">
        <v>8695</v>
      </c>
      <c r="C766" s="49" t="str">
        <f t="shared" si="47"/>
        <v>20170621</v>
      </c>
      <c r="D766" s="49" t="str">
        <f t="shared" si="48"/>
        <v>0052787071</v>
      </c>
      <c r="E766" t="s">
        <v>105</v>
      </c>
      <c r="F766" s="23" t="s">
        <v>4634</v>
      </c>
      <c r="G766">
        <v>1211</v>
      </c>
      <c r="H766" s="23" t="str">
        <f t="shared" si="50"/>
        <v>52574653006594421211</v>
      </c>
      <c r="I766" s="48" t="e">
        <f>VLOOKUP(H766,网银退汇!C:D,2,FALSE)</f>
        <v>#N/A</v>
      </c>
      <c r="J766" s="48" t="e">
        <f t="shared" si="49"/>
        <v>#N/A</v>
      </c>
      <c r="K766" s="83" t="e">
        <f>VLOOKUP(H766,网银退汇!C:H,6,FALSE)</f>
        <v>#N/A</v>
      </c>
    </row>
    <row r="767" spans="1:11" hidden="1">
      <c r="A767" t="s">
        <v>2179</v>
      </c>
      <c r="B767" s="23" t="s">
        <v>8696</v>
      </c>
      <c r="C767" s="49" t="str">
        <f t="shared" si="47"/>
        <v>20170621</v>
      </c>
      <c r="D767" s="49" t="str">
        <f t="shared" si="48"/>
        <v>0052799343</v>
      </c>
      <c r="E767" t="s">
        <v>105</v>
      </c>
      <c r="F767" s="23" t="s">
        <v>4635</v>
      </c>
      <c r="G767">
        <v>40</v>
      </c>
      <c r="H767" s="23" t="str">
        <f t="shared" si="50"/>
        <v>623020007268010640</v>
      </c>
      <c r="I767" s="48" t="e">
        <f>VLOOKUP(H767,网银退汇!C:D,2,FALSE)</f>
        <v>#N/A</v>
      </c>
      <c r="J767" s="48" t="e">
        <f t="shared" si="49"/>
        <v>#N/A</v>
      </c>
      <c r="K767" s="83" t="e">
        <f>VLOOKUP(H767,网银退汇!C:H,6,FALSE)</f>
        <v>#N/A</v>
      </c>
    </row>
    <row r="768" spans="1:11">
      <c r="A768" t="s">
        <v>2184</v>
      </c>
      <c r="B768" s="23" t="s">
        <v>8697</v>
      </c>
      <c r="C768" s="49" t="str">
        <f t="shared" si="47"/>
        <v>20170621</v>
      </c>
      <c r="D768" s="49" t="str">
        <f t="shared" si="48"/>
        <v>0052800500</v>
      </c>
      <c r="E768" t="s">
        <v>105</v>
      </c>
      <c r="F768" s="23" t="s">
        <v>4636</v>
      </c>
      <c r="G768">
        <v>412</v>
      </c>
      <c r="H768" s="23" t="str">
        <f t="shared" si="50"/>
        <v>6230521920003809379412</v>
      </c>
      <c r="I768" s="48">
        <f>VLOOKUP(H768,网银退汇!C:D,2,FALSE)</f>
        <v>412</v>
      </c>
      <c r="J768" s="48">
        <f t="shared" si="49"/>
        <v>1</v>
      </c>
      <c r="K768" s="83">
        <f>VLOOKUP(H768,网银退汇!C:H,6,FALSE)</f>
        <v>42908.659513888888</v>
      </c>
    </row>
    <row r="769" spans="1:11">
      <c r="A769" t="s">
        <v>2189</v>
      </c>
      <c r="B769" s="23" t="s">
        <v>8698</v>
      </c>
      <c r="C769" s="49" t="str">
        <f t="shared" si="47"/>
        <v>20170621</v>
      </c>
      <c r="D769" s="49" t="str">
        <f t="shared" si="48"/>
        <v>0052801498</v>
      </c>
      <c r="E769" t="s">
        <v>105</v>
      </c>
      <c r="F769" s="49" t="s">
        <v>9446</v>
      </c>
      <c r="G769">
        <v>12</v>
      </c>
      <c r="H769" s="23" t="str">
        <f t="shared" si="50"/>
        <v>622600000428577612</v>
      </c>
      <c r="I769" s="48">
        <f>VLOOKUP(H769,网银退汇!C:D,2,FALSE)</f>
        <v>12</v>
      </c>
      <c r="J769" s="48">
        <f t="shared" si="49"/>
        <v>1</v>
      </c>
      <c r="K769" s="83">
        <f>VLOOKUP(H769,网银退汇!C:H,6,FALSE)</f>
        <v>42908.60423611111</v>
      </c>
    </row>
    <row r="770" spans="1:11" hidden="1">
      <c r="A770" t="s">
        <v>2194</v>
      </c>
      <c r="B770" s="23" t="s">
        <v>8699</v>
      </c>
      <c r="C770" s="49" t="str">
        <f t="shared" si="47"/>
        <v>20170621</v>
      </c>
      <c r="D770" s="49" t="str">
        <f t="shared" si="48"/>
        <v>0052803304</v>
      </c>
      <c r="E770" t="s">
        <v>105</v>
      </c>
      <c r="F770" s="23" t="s">
        <v>4638</v>
      </c>
      <c r="G770">
        <v>564</v>
      </c>
      <c r="H770" s="23" t="str">
        <f t="shared" si="50"/>
        <v>6223691540349838564</v>
      </c>
      <c r="I770" s="48" t="e">
        <f>VLOOKUP(H770,网银退汇!C:D,2,FALSE)</f>
        <v>#N/A</v>
      </c>
      <c r="J770" s="48" t="e">
        <f t="shared" si="49"/>
        <v>#N/A</v>
      </c>
      <c r="K770" s="83" t="e">
        <f>VLOOKUP(H770,网银退汇!C:H,6,FALSE)</f>
        <v>#N/A</v>
      </c>
    </row>
    <row r="771" spans="1:11" hidden="1">
      <c r="A771" t="s">
        <v>2199</v>
      </c>
      <c r="B771" s="23" t="s">
        <v>8700</v>
      </c>
      <c r="C771" s="49" t="str">
        <f t="shared" ref="C771:C834" si="51">LEFT(B771,8)</f>
        <v>20170621</v>
      </c>
      <c r="D771" s="49" t="str">
        <f t="shared" ref="D771:D834" si="52">RIGHT(B771,10)</f>
        <v>0052803403</v>
      </c>
      <c r="E771" t="s">
        <v>105</v>
      </c>
      <c r="F771" s="23" t="s">
        <v>4639</v>
      </c>
      <c r="G771">
        <v>211</v>
      </c>
      <c r="H771" s="23" t="str">
        <f t="shared" si="50"/>
        <v>6228483978593199270211</v>
      </c>
      <c r="I771" s="48" t="e">
        <f>VLOOKUP(H771,网银退汇!C:D,2,FALSE)</f>
        <v>#N/A</v>
      </c>
      <c r="J771" s="48" t="e">
        <f t="shared" si="49"/>
        <v>#N/A</v>
      </c>
      <c r="K771" s="83" t="e">
        <f>VLOOKUP(H771,网银退汇!C:H,6,FALSE)</f>
        <v>#N/A</v>
      </c>
    </row>
    <row r="772" spans="1:11" hidden="1">
      <c r="A772" t="s">
        <v>2204</v>
      </c>
      <c r="B772" s="23" t="s">
        <v>8701</v>
      </c>
      <c r="C772" s="49" t="str">
        <f t="shared" si="51"/>
        <v>20170621</v>
      </c>
      <c r="D772" s="49" t="str">
        <f t="shared" si="52"/>
        <v>0052803448</v>
      </c>
      <c r="E772" t="s">
        <v>105</v>
      </c>
      <c r="F772" s="23" t="s">
        <v>4640</v>
      </c>
      <c r="G772">
        <v>407</v>
      </c>
      <c r="H772" s="23" t="str">
        <f t="shared" si="50"/>
        <v>6258590031086164407</v>
      </c>
      <c r="I772" s="48" t="e">
        <f>VLOOKUP(H772,网银退汇!C:D,2,FALSE)</f>
        <v>#N/A</v>
      </c>
      <c r="J772" s="48" t="e">
        <f t="shared" si="49"/>
        <v>#N/A</v>
      </c>
      <c r="K772" s="83" t="e">
        <f>VLOOKUP(H772,网银退汇!C:H,6,FALSE)</f>
        <v>#N/A</v>
      </c>
    </row>
    <row r="773" spans="1:11">
      <c r="A773" t="s">
        <v>2209</v>
      </c>
      <c r="B773" s="23" t="s">
        <v>8702</v>
      </c>
      <c r="C773" s="49" t="str">
        <f t="shared" si="51"/>
        <v>20170621</v>
      </c>
      <c r="D773" s="49" t="str">
        <f t="shared" si="52"/>
        <v>0052803526</v>
      </c>
      <c r="E773" t="s">
        <v>105</v>
      </c>
      <c r="F773" s="23" t="s">
        <v>4641</v>
      </c>
      <c r="G773">
        <v>314</v>
      </c>
      <c r="H773" s="23" t="str">
        <f t="shared" si="50"/>
        <v>6225970052459179314</v>
      </c>
      <c r="I773" s="48">
        <f>VLOOKUP(H773,网银退汇!C:D,2,FALSE)</f>
        <v>314</v>
      </c>
      <c r="J773" s="48">
        <f t="shared" si="49"/>
        <v>1</v>
      </c>
      <c r="K773" s="83">
        <f>VLOOKUP(H773,网银退汇!C:H,6,FALSE)</f>
        <v>42908.660277777781</v>
      </c>
    </row>
    <row r="774" spans="1:11" hidden="1">
      <c r="A774" t="s">
        <v>2214</v>
      </c>
      <c r="B774" s="23" t="s">
        <v>8703</v>
      </c>
      <c r="C774" s="49" t="str">
        <f t="shared" si="51"/>
        <v>20170621</v>
      </c>
      <c r="D774" s="49" t="str">
        <f t="shared" si="52"/>
        <v>0052804655</v>
      </c>
      <c r="E774" t="s">
        <v>105</v>
      </c>
      <c r="F774" s="23" t="s">
        <v>4642</v>
      </c>
      <c r="G774">
        <v>298</v>
      </c>
      <c r="H774" s="23" t="str">
        <f t="shared" si="50"/>
        <v>6283174240724680298</v>
      </c>
      <c r="I774" s="48" t="e">
        <f>VLOOKUP(H774,网银退汇!C:D,2,FALSE)</f>
        <v>#N/A</v>
      </c>
      <c r="J774" s="48" t="e">
        <f t="shared" si="49"/>
        <v>#N/A</v>
      </c>
      <c r="K774" s="83" t="e">
        <f>VLOOKUP(H774,网银退汇!C:H,6,FALSE)</f>
        <v>#N/A</v>
      </c>
    </row>
    <row r="775" spans="1:11" hidden="1">
      <c r="A775" t="s">
        <v>2219</v>
      </c>
      <c r="B775" s="23" t="s">
        <v>8704</v>
      </c>
      <c r="C775" s="49" t="str">
        <f t="shared" si="51"/>
        <v>20170621</v>
      </c>
      <c r="D775" s="49" t="str">
        <f t="shared" si="52"/>
        <v>0052806925</v>
      </c>
      <c r="E775" t="s">
        <v>105</v>
      </c>
      <c r="F775" s="23" t="s">
        <v>4643</v>
      </c>
      <c r="G775">
        <v>226</v>
      </c>
      <c r="H775" s="23" t="str">
        <f t="shared" si="50"/>
        <v>4367423910197016015226</v>
      </c>
      <c r="I775" s="48" t="e">
        <f>VLOOKUP(H775,网银退汇!C:D,2,FALSE)</f>
        <v>#N/A</v>
      </c>
      <c r="J775" s="48" t="e">
        <f t="shared" si="49"/>
        <v>#N/A</v>
      </c>
      <c r="K775" s="83" t="e">
        <f>VLOOKUP(H775,网银退汇!C:H,6,FALSE)</f>
        <v>#N/A</v>
      </c>
    </row>
    <row r="776" spans="1:11">
      <c r="A776" t="s">
        <v>2224</v>
      </c>
      <c r="B776" s="23" t="s">
        <v>8705</v>
      </c>
      <c r="C776" s="49" t="str">
        <f t="shared" si="51"/>
        <v>20170621</v>
      </c>
      <c r="D776" s="49" t="str">
        <f t="shared" si="52"/>
        <v>0052807096</v>
      </c>
      <c r="E776" t="s">
        <v>105</v>
      </c>
      <c r="F776" s="23" t="s">
        <v>4644</v>
      </c>
      <c r="G776">
        <v>662</v>
      </c>
      <c r="H776" s="23" t="str">
        <f t="shared" si="50"/>
        <v>6223691638647796662</v>
      </c>
      <c r="I776" s="48">
        <f>VLOOKUP(H776,网银退汇!C:D,2,FALSE)</f>
        <v>662</v>
      </c>
      <c r="J776" s="48">
        <f t="shared" si="49"/>
        <v>1</v>
      </c>
      <c r="K776" s="83">
        <f>VLOOKUP(H776,网银退汇!C:H,6,FALSE)</f>
        <v>42908.660439814812</v>
      </c>
    </row>
    <row r="777" spans="1:11" hidden="1">
      <c r="A777" t="s">
        <v>2229</v>
      </c>
      <c r="B777" s="23" t="s">
        <v>8706</v>
      </c>
      <c r="C777" s="49" t="str">
        <f t="shared" si="51"/>
        <v>20170621</v>
      </c>
      <c r="D777" s="49" t="str">
        <f t="shared" si="52"/>
        <v>0052808312</v>
      </c>
      <c r="E777" t="s">
        <v>105</v>
      </c>
      <c r="F777" s="23" t="s">
        <v>4645</v>
      </c>
      <c r="G777">
        <v>1429</v>
      </c>
      <c r="H777" s="23" t="str">
        <f t="shared" si="50"/>
        <v>62236914502901131429</v>
      </c>
      <c r="I777" s="48" t="e">
        <f>VLOOKUP(H777,网银退汇!C:D,2,FALSE)</f>
        <v>#N/A</v>
      </c>
      <c r="J777" s="48" t="e">
        <f t="shared" si="49"/>
        <v>#N/A</v>
      </c>
      <c r="K777" s="83" t="e">
        <f>VLOOKUP(H777,网银退汇!C:H,6,FALSE)</f>
        <v>#N/A</v>
      </c>
    </row>
    <row r="778" spans="1:11" hidden="1">
      <c r="A778" t="s">
        <v>2657</v>
      </c>
      <c r="B778" s="23" t="s">
        <v>8707</v>
      </c>
      <c r="C778" s="49" t="str">
        <f t="shared" si="51"/>
        <v>20170623</v>
      </c>
      <c r="D778" s="49" t="str">
        <f t="shared" si="52"/>
        <v>0052967072</v>
      </c>
      <c r="E778" t="s">
        <v>105</v>
      </c>
      <c r="F778" s="23" t="s">
        <v>4730</v>
      </c>
      <c r="G778">
        <v>589</v>
      </c>
      <c r="H778" s="23" t="str">
        <f t="shared" si="50"/>
        <v>6217681900276232589</v>
      </c>
      <c r="I778" s="48" t="e">
        <f>VLOOKUP(H778,网银退汇!C:D,2,FALSE)</f>
        <v>#N/A</v>
      </c>
      <c r="J778" s="48" t="e">
        <f t="shared" si="49"/>
        <v>#N/A</v>
      </c>
      <c r="K778" s="83" t="e">
        <f>VLOOKUP(H778,网银退汇!C:H,6,FALSE)</f>
        <v>#N/A</v>
      </c>
    </row>
    <row r="779" spans="1:11" hidden="1">
      <c r="A779" t="s">
        <v>2662</v>
      </c>
      <c r="B779" s="23" t="s">
        <v>8708</v>
      </c>
      <c r="C779" s="49" t="str">
        <f t="shared" si="51"/>
        <v>20170623</v>
      </c>
      <c r="D779" s="49" t="str">
        <f t="shared" si="52"/>
        <v>0052967908</v>
      </c>
      <c r="E779" t="s">
        <v>105</v>
      </c>
      <c r="F779" s="23" t="s">
        <v>4731</v>
      </c>
      <c r="G779">
        <v>500</v>
      </c>
      <c r="H779" s="23" t="str">
        <f t="shared" si="50"/>
        <v>6231900000060706120500</v>
      </c>
      <c r="I779" s="48" t="e">
        <f>VLOOKUP(H779,网银退汇!C:D,2,FALSE)</f>
        <v>#N/A</v>
      </c>
      <c r="J779" s="48" t="e">
        <f t="shared" si="49"/>
        <v>#N/A</v>
      </c>
      <c r="K779" s="83" t="e">
        <f>VLOOKUP(H779,网银退汇!C:H,6,FALSE)</f>
        <v>#N/A</v>
      </c>
    </row>
    <row r="780" spans="1:11" hidden="1">
      <c r="A780" t="s">
        <v>2667</v>
      </c>
      <c r="B780" s="23" t="s">
        <v>8709</v>
      </c>
      <c r="C780" s="49" t="str">
        <f t="shared" si="51"/>
        <v>20170623</v>
      </c>
      <c r="D780" s="49" t="str">
        <f t="shared" si="52"/>
        <v>0052968194</v>
      </c>
      <c r="E780" t="s">
        <v>105</v>
      </c>
      <c r="F780" s="23" t="s">
        <v>4732</v>
      </c>
      <c r="G780">
        <v>49</v>
      </c>
      <c r="H780" s="23" t="str">
        <f t="shared" si="50"/>
        <v>623190000003681452949</v>
      </c>
      <c r="I780" s="48" t="e">
        <f>VLOOKUP(H780,网银退汇!C:D,2,FALSE)</f>
        <v>#N/A</v>
      </c>
      <c r="J780" s="48" t="e">
        <f t="shared" si="49"/>
        <v>#N/A</v>
      </c>
      <c r="K780" s="83" t="e">
        <f>VLOOKUP(H780,网银退汇!C:H,6,FALSE)</f>
        <v>#N/A</v>
      </c>
    </row>
    <row r="781" spans="1:11" hidden="1">
      <c r="A781" t="s">
        <v>2672</v>
      </c>
      <c r="B781" s="23" t="s">
        <v>8710</v>
      </c>
      <c r="C781" s="49" t="str">
        <f t="shared" si="51"/>
        <v>20170623</v>
      </c>
      <c r="D781" s="49" t="str">
        <f t="shared" si="52"/>
        <v>0052968593</v>
      </c>
      <c r="E781" t="s">
        <v>105</v>
      </c>
      <c r="F781" s="23" t="s">
        <v>4733</v>
      </c>
      <c r="G781">
        <v>170</v>
      </c>
      <c r="H781" s="23" t="str">
        <f t="shared" si="50"/>
        <v>6225683228000081644170</v>
      </c>
      <c r="I781" s="48" t="e">
        <f>VLOOKUP(H781,网银退汇!C:D,2,FALSE)</f>
        <v>#N/A</v>
      </c>
      <c r="J781" s="48" t="e">
        <f t="shared" si="49"/>
        <v>#N/A</v>
      </c>
      <c r="K781" s="83" t="e">
        <f>VLOOKUP(H781,网银退汇!C:H,6,FALSE)</f>
        <v>#N/A</v>
      </c>
    </row>
    <row r="782" spans="1:11" hidden="1">
      <c r="A782" t="s">
        <v>2677</v>
      </c>
      <c r="B782" s="23" t="s">
        <v>8711</v>
      </c>
      <c r="C782" s="49" t="str">
        <f t="shared" si="51"/>
        <v>20170623</v>
      </c>
      <c r="D782" s="49" t="str">
        <f t="shared" si="52"/>
        <v>0052969091</v>
      </c>
      <c r="E782" t="s">
        <v>105</v>
      </c>
      <c r="F782" s="23" t="s">
        <v>4734</v>
      </c>
      <c r="G782">
        <v>765</v>
      </c>
      <c r="H782" s="23" t="str">
        <f t="shared" si="50"/>
        <v>6223691044641342765</v>
      </c>
      <c r="I782" s="48" t="e">
        <f>VLOOKUP(H782,网银退汇!C:D,2,FALSE)</f>
        <v>#N/A</v>
      </c>
      <c r="J782" s="48" t="e">
        <f t="shared" si="49"/>
        <v>#N/A</v>
      </c>
      <c r="K782" s="83" t="e">
        <f>VLOOKUP(H782,网银退汇!C:H,6,FALSE)</f>
        <v>#N/A</v>
      </c>
    </row>
    <row r="783" spans="1:11" hidden="1">
      <c r="A783" t="s">
        <v>2682</v>
      </c>
      <c r="B783" s="23" t="s">
        <v>8712</v>
      </c>
      <c r="C783" s="49" t="str">
        <f t="shared" si="51"/>
        <v>20170623</v>
      </c>
      <c r="D783" s="49" t="str">
        <f t="shared" si="52"/>
        <v>0052969434</v>
      </c>
      <c r="E783" t="s">
        <v>105</v>
      </c>
      <c r="F783" s="23" t="s">
        <v>4735</v>
      </c>
      <c r="G783">
        <v>1000</v>
      </c>
      <c r="H783" s="23" t="str">
        <f t="shared" si="50"/>
        <v>62225205934829001000</v>
      </c>
      <c r="I783" s="48" t="e">
        <f>VLOOKUP(H783,网银退汇!C:D,2,FALSE)</f>
        <v>#N/A</v>
      </c>
      <c r="J783" s="48" t="e">
        <f t="shared" si="49"/>
        <v>#N/A</v>
      </c>
      <c r="K783" s="83" t="e">
        <f>VLOOKUP(H783,网银退汇!C:H,6,FALSE)</f>
        <v>#N/A</v>
      </c>
    </row>
    <row r="784" spans="1:11" hidden="1">
      <c r="A784" t="s">
        <v>2687</v>
      </c>
      <c r="B784" s="23" t="s">
        <v>8713</v>
      </c>
      <c r="C784" s="49" t="str">
        <f t="shared" si="51"/>
        <v>20170623</v>
      </c>
      <c r="D784" s="49" t="str">
        <f t="shared" si="52"/>
        <v>0052970583</v>
      </c>
      <c r="E784" t="s">
        <v>105</v>
      </c>
      <c r="F784" s="23" t="s">
        <v>4736</v>
      </c>
      <c r="G784">
        <v>301</v>
      </c>
      <c r="H784" s="23" t="str">
        <f t="shared" si="50"/>
        <v>6212262502004749761301</v>
      </c>
      <c r="I784" s="48" t="e">
        <f>VLOOKUP(H784,网银退汇!C:D,2,FALSE)</f>
        <v>#N/A</v>
      </c>
      <c r="J784" s="48" t="e">
        <f t="shared" si="49"/>
        <v>#N/A</v>
      </c>
      <c r="K784" s="83" t="e">
        <f>VLOOKUP(H784,网银退汇!C:H,6,FALSE)</f>
        <v>#N/A</v>
      </c>
    </row>
    <row r="785" spans="1:11">
      <c r="A785" t="s">
        <v>2692</v>
      </c>
      <c r="B785" s="23" t="s">
        <v>8714</v>
      </c>
      <c r="C785" s="49" t="str">
        <f t="shared" si="51"/>
        <v>20170623</v>
      </c>
      <c r="D785" s="49" t="str">
        <f t="shared" si="52"/>
        <v>0052970931</v>
      </c>
      <c r="E785" t="s">
        <v>105</v>
      </c>
      <c r="F785" s="23" t="s">
        <v>4736</v>
      </c>
      <c r="G785">
        <v>264</v>
      </c>
      <c r="H785" s="23" t="str">
        <f t="shared" si="50"/>
        <v>6212262502004749761264</v>
      </c>
      <c r="I785" s="48">
        <f>VLOOKUP(H785,网银退汇!C:D,2,FALSE)</f>
        <v>264</v>
      </c>
      <c r="J785" s="48">
        <f t="shared" si="49"/>
        <v>1</v>
      </c>
      <c r="K785" s="83">
        <f>VLOOKUP(H785,网银退汇!C:H,6,FALSE)</f>
        <v>42909.49046296296</v>
      </c>
    </row>
    <row r="786" spans="1:11" hidden="1">
      <c r="A786" t="s">
        <v>2697</v>
      </c>
      <c r="B786" s="23" t="s">
        <v>8715</v>
      </c>
      <c r="C786" s="49" t="str">
        <f t="shared" si="51"/>
        <v>20170623</v>
      </c>
      <c r="D786" s="49" t="str">
        <f t="shared" si="52"/>
        <v>0052971475</v>
      </c>
      <c r="E786" t="s">
        <v>105</v>
      </c>
      <c r="F786" s="23" t="s">
        <v>4737</v>
      </c>
      <c r="G786">
        <v>133</v>
      </c>
      <c r="H786" s="23" t="str">
        <f t="shared" si="50"/>
        <v>6217003860036037255133</v>
      </c>
      <c r="I786" s="48" t="e">
        <f>VLOOKUP(H786,网银退汇!C:D,2,FALSE)</f>
        <v>#N/A</v>
      </c>
      <c r="J786" s="48" t="e">
        <f t="shared" si="49"/>
        <v>#N/A</v>
      </c>
      <c r="K786" s="83" t="e">
        <f>VLOOKUP(H786,网银退汇!C:H,6,FALSE)</f>
        <v>#N/A</v>
      </c>
    </row>
    <row r="787" spans="1:11" hidden="1">
      <c r="A787" t="s">
        <v>2702</v>
      </c>
      <c r="B787" s="23" t="s">
        <v>8716</v>
      </c>
      <c r="C787" s="49" t="str">
        <f t="shared" si="51"/>
        <v>20170623</v>
      </c>
      <c r="D787" s="49" t="str">
        <f t="shared" si="52"/>
        <v>0052972918</v>
      </c>
      <c r="E787" t="s">
        <v>105</v>
      </c>
      <c r="F787" s="23" t="s">
        <v>4738</v>
      </c>
      <c r="G787">
        <v>81</v>
      </c>
      <c r="H787" s="23" t="str">
        <f t="shared" si="50"/>
        <v>621700386000817288281</v>
      </c>
      <c r="I787" s="48" t="e">
        <f>VLOOKUP(H787,网银退汇!C:D,2,FALSE)</f>
        <v>#N/A</v>
      </c>
      <c r="J787" s="48" t="e">
        <f t="shared" si="49"/>
        <v>#N/A</v>
      </c>
      <c r="K787" s="83" t="e">
        <f>VLOOKUP(H787,网银退汇!C:H,6,FALSE)</f>
        <v>#N/A</v>
      </c>
    </row>
    <row r="788" spans="1:11">
      <c r="A788" t="s">
        <v>2707</v>
      </c>
      <c r="B788" s="23" t="s">
        <v>8717</v>
      </c>
      <c r="C788" s="49" t="str">
        <f t="shared" si="51"/>
        <v>20170623</v>
      </c>
      <c r="D788" s="49" t="str">
        <f t="shared" si="52"/>
        <v>0052974361</v>
      </c>
      <c r="E788" t="s">
        <v>105</v>
      </c>
      <c r="F788" s="23" t="s">
        <v>4739</v>
      </c>
      <c r="G788">
        <v>296</v>
      </c>
      <c r="H788" s="23" t="str">
        <f t="shared" si="50"/>
        <v>6217856200022018050296</v>
      </c>
      <c r="I788" s="48">
        <f>VLOOKUP(H788,网银退汇!C:D,2,FALSE)</f>
        <v>296</v>
      </c>
      <c r="J788" s="48">
        <f t="shared" si="49"/>
        <v>1</v>
      </c>
      <c r="K788" s="83">
        <f>VLOOKUP(H788,网银退汇!C:H,6,FALSE)</f>
        <v>42909.490937499999</v>
      </c>
    </row>
    <row r="789" spans="1:11" hidden="1">
      <c r="A789" t="s">
        <v>2712</v>
      </c>
      <c r="B789" s="23" t="s">
        <v>8718</v>
      </c>
      <c r="C789" s="49" t="str">
        <f t="shared" si="51"/>
        <v>20170623</v>
      </c>
      <c r="D789" s="49" t="str">
        <f t="shared" si="52"/>
        <v>0052974406</v>
      </c>
      <c r="E789" t="s">
        <v>105</v>
      </c>
      <c r="F789" s="23" t="s">
        <v>4740</v>
      </c>
      <c r="G789">
        <v>2300</v>
      </c>
      <c r="H789" s="23" t="str">
        <f t="shared" si="50"/>
        <v>62225205907265492300</v>
      </c>
      <c r="I789" s="48" t="e">
        <f>VLOOKUP(H789,网银退汇!C:D,2,FALSE)</f>
        <v>#N/A</v>
      </c>
      <c r="J789" s="48" t="e">
        <f t="shared" si="49"/>
        <v>#N/A</v>
      </c>
      <c r="K789" s="83" t="e">
        <f>VLOOKUP(H789,网银退汇!C:H,6,FALSE)</f>
        <v>#N/A</v>
      </c>
    </row>
    <row r="790" spans="1:11" hidden="1">
      <c r="A790" t="s">
        <v>2717</v>
      </c>
      <c r="B790" s="23" t="s">
        <v>8719</v>
      </c>
      <c r="C790" s="49" t="str">
        <f t="shared" si="51"/>
        <v>20170623</v>
      </c>
      <c r="D790" s="49" t="str">
        <f t="shared" si="52"/>
        <v>0052977153</v>
      </c>
      <c r="E790" t="s">
        <v>105</v>
      </c>
      <c r="F790" s="23" t="s">
        <v>4741</v>
      </c>
      <c r="G790">
        <v>350</v>
      </c>
      <c r="H790" s="23" t="str">
        <f t="shared" si="50"/>
        <v>6214600180003796062350</v>
      </c>
      <c r="I790" s="48" t="e">
        <f>VLOOKUP(H790,网银退汇!C:D,2,FALSE)</f>
        <v>#N/A</v>
      </c>
      <c r="J790" s="48" t="e">
        <f t="shared" si="49"/>
        <v>#N/A</v>
      </c>
      <c r="K790" s="83" t="e">
        <f>VLOOKUP(H790,网银退汇!C:H,6,FALSE)</f>
        <v>#N/A</v>
      </c>
    </row>
    <row r="791" spans="1:11" hidden="1">
      <c r="A791" t="s">
        <v>2722</v>
      </c>
      <c r="B791" s="23" t="s">
        <v>8720</v>
      </c>
      <c r="C791" s="49" t="str">
        <f t="shared" si="51"/>
        <v>20170623</v>
      </c>
      <c r="D791" s="49" t="str">
        <f t="shared" si="52"/>
        <v>0052977323</v>
      </c>
      <c r="E791" t="s">
        <v>105</v>
      </c>
      <c r="F791" s="23" t="s">
        <v>4742</v>
      </c>
      <c r="G791">
        <v>3000</v>
      </c>
      <c r="H791" s="23" t="str">
        <f t="shared" si="50"/>
        <v>62166661000003752943000</v>
      </c>
      <c r="I791" s="48" t="e">
        <f>VLOOKUP(H791,网银退汇!C:D,2,FALSE)</f>
        <v>#N/A</v>
      </c>
      <c r="J791" s="48" t="e">
        <f t="shared" si="49"/>
        <v>#N/A</v>
      </c>
      <c r="K791" s="83" t="e">
        <f>VLOOKUP(H791,网银退汇!C:H,6,FALSE)</f>
        <v>#N/A</v>
      </c>
    </row>
    <row r="792" spans="1:11" hidden="1">
      <c r="A792" t="s">
        <v>2727</v>
      </c>
      <c r="B792" s="23" t="s">
        <v>8721</v>
      </c>
      <c r="C792" s="49" t="str">
        <f t="shared" si="51"/>
        <v>20170623</v>
      </c>
      <c r="D792" s="49" t="str">
        <f t="shared" si="52"/>
        <v>0052977969</v>
      </c>
      <c r="E792" t="s">
        <v>105</v>
      </c>
      <c r="F792" s="23" t="s">
        <v>4743</v>
      </c>
      <c r="G792">
        <v>50</v>
      </c>
      <c r="H792" s="23" t="str">
        <f t="shared" si="50"/>
        <v>623190002174114317850</v>
      </c>
      <c r="I792" s="48" t="e">
        <f>VLOOKUP(H792,网银退汇!C:D,2,FALSE)</f>
        <v>#N/A</v>
      </c>
      <c r="J792" s="48" t="e">
        <f t="shared" si="49"/>
        <v>#N/A</v>
      </c>
      <c r="K792" s="83" t="e">
        <f>VLOOKUP(H792,网银退汇!C:H,6,FALSE)</f>
        <v>#N/A</v>
      </c>
    </row>
    <row r="793" spans="1:11" hidden="1">
      <c r="A793" t="s">
        <v>2732</v>
      </c>
      <c r="B793" s="23" t="s">
        <v>8722</v>
      </c>
      <c r="C793" s="49" t="str">
        <f t="shared" si="51"/>
        <v>20170623</v>
      </c>
      <c r="D793" s="49" t="str">
        <f t="shared" si="52"/>
        <v>0052979334</v>
      </c>
      <c r="E793" t="s">
        <v>105</v>
      </c>
      <c r="F793" s="23" t="s">
        <v>4744</v>
      </c>
      <c r="G793">
        <v>3014</v>
      </c>
      <c r="H793" s="23" t="str">
        <f t="shared" si="50"/>
        <v>62284811987568384713014</v>
      </c>
      <c r="I793" s="48" t="e">
        <f>VLOOKUP(H793,网银退汇!C:D,2,FALSE)</f>
        <v>#N/A</v>
      </c>
      <c r="J793" s="48" t="e">
        <f t="shared" si="49"/>
        <v>#N/A</v>
      </c>
      <c r="K793" s="83" t="e">
        <f>VLOOKUP(H793,网银退汇!C:H,6,FALSE)</f>
        <v>#N/A</v>
      </c>
    </row>
    <row r="794" spans="1:11" hidden="1">
      <c r="A794" t="s">
        <v>2737</v>
      </c>
      <c r="B794" s="23" t="s">
        <v>8723</v>
      </c>
      <c r="C794" s="49" t="str">
        <f t="shared" si="51"/>
        <v>20170623</v>
      </c>
      <c r="D794" s="49" t="str">
        <f t="shared" si="52"/>
        <v>0052983046</v>
      </c>
      <c r="E794" t="s">
        <v>105</v>
      </c>
      <c r="F794" s="23" t="s">
        <v>4745</v>
      </c>
      <c r="G794">
        <v>3000</v>
      </c>
      <c r="H794" s="23" t="str">
        <f t="shared" si="50"/>
        <v>62220825170003380853000</v>
      </c>
      <c r="I794" s="48" t="e">
        <f>VLOOKUP(H794,网银退汇!C:D,2,FALSE)</f>
        <v>#N/A</v>
      </c>
      <c r="J794" s="48" t="e">
        <f t="shared" si="49"/>
        <v>#N/A</v>
      </c>
      <c r="K794" s="83" t="e">
        <f>VLOOKUP(H794,网银退汇!C:H,6,FALSE)</f>
        <v>#N/A</v>
      </c>
    </row>
    <row r="795" spans="1:11" hidden="1">
      <c r="A795" t="s">
        <v>2744</v>
      </c>
      <c r="B795" s="23" t="s">
        <v>8724</v>
      </c>
      <c r="C795" s="49" t="str">
        <f t="shared" si="51"/>
        <v>20170623</v>
      </c>
      <c r="D795" s="49" t="str">
        <f t="shared" si="52"/>
        <v>0052983110</v>
      </c>
      <c r="E795" t="s">
        <v>105</v>
      </c>
      <c r="F795" s="23" t="s">
        <v>4746</v>
      </c>
      <c r="G795">
        <v>2000</v>
      </c>
      <c r="H795" s="23" t="str">
        <f t="shared" si="50"/>
        <v>62270038607803580392000</v>
      </c>
      <c r="I795" s="48" t="e">
        <f>VLOOKUP(H795,网银退汇!C:D,2,FALSE)</f>
        <v>#N/A</v>
      </c>
      <c r="J795" s="48" t="e">
        <f t="shared" si="49"/>
        <v>#N/A</v>
      </c>
      <c r="K795" s="83" t="e">
        <f>VLOOKUP(H795,网银退汇!C:H,6,FALSE)</f>
        <v>#N/A</v>
      </c>
    </row>
    <row r="796" spans="1:11" hidden="1">
      <c r="A796" t="s">
        <v>2749</v>
      </c>
      <c r="B796" s="23" t="s">
        <v>8725</v>
      </c>
      <c r="C796" s="49" t="str">
        <f t="shared" si="51"/>
        <v>20170623</v>
      </c>
      <c r="D796" s="49" t="str">
        <f t="shared" si="52"/>
        <v>0052983447</v>
      </c>
      <c r="E796" t="s">
        <v>105</v>
      </c>
      <c r="F796" s="23" t="s">
        <v>4747</v>
      </c>
      <c r="G796">
        <v>450</v>
      </c>
      <c r="H796" s="23" t="str">
        <f t="shared" si="50"/>
        <v>6231900000127005797450</v>
      </c>
      <c r="I796" s="48" t="e">
        <f>VLOOKUP(H796,网银退汇!C:D,2,FALSE)</f>
        <v>#N/A</v>
      </c>
      <c r="J796" s="48" t="e">
        <f t="shared" si="49"/>
        <v>#N/A</v>
      </c>
      <c r="K796" s="83" t="e">
        <f>VLOOKUP(H796,网银退汇!C:H,6,FALSE)</f>
        <v>#N/A</v>
      </c>
    </row>
    <row r="797" spans="1:11" hidden="1">
      <c r="A797" t="s">
        <v>2754</v>
      </c>
      <c r="B797" s="23" t="s">
        <v>8726</v>
      </c>
      <c r="C797" s="49" t="str">
        <f t="shared" si="51"/>
        <v>20170623</v>
      </c>
      <c r="D797" s="49" t="str">
        <f t="shared" si="52"/>
        <v>0052984031</v>
      </c>
      <c r="E797" t="s">
        <v>105</v>
      </c>
      <c r="F797" s="23" t="s">
        <v>4748</v>
      </c>
      <c r="G797">
        <v>300</v>
      </c>
      <c r="H797" s="23" t="str">
        <f t="shared" si="50"/>
        <v>6228480868669145575300</v>
      </c>
      <c r="I797" s="48" t="e">
        <f>VLOOKUP(H797,网银退汇!C:D,2,FALSE)</f>
        <v>#N/A</v>
      </c>
      <c r="J797" s="48" t="e">
        <f t="shared" si="49"/>
        <v>#N/A</v>
      </c>
      <c r="K797" s="83" t="e">
        <f>VLOOKUP(H797,网银退汇!C:H,6,FALSE)</f>
        <v>#N/A</v>
      </c>
    </row>
    <row r="798" spans="1:11" hidden="1">
      <c r="A798" t="s">
        <v>2759</v>
      </c>
      <c r="B798" s="23" t="s">
        <v>8727</v>
      </c>
      <c r="C798" s="49" t="str">
        <f t="shared" si="51"/>
        <v>20170623</v>
      </c>
      <c r="D798" s="49" t="str">
        <f t="shared" si="52"/>
        <v>0052984477</v>
      </c>
      <c r="E798" t="s">
        <v>105</v>
      </c>
      <c r="F798" s="23" t="s">
        <v>4749</v>
      </c>
      <c r="G798">
        <v>1500</v>
      </c>
      <c r="H798" s="23" t="str">
        <f t="shared" si="50"/>
        <v>62170039400014229531500</v>
      </c>
      <c r="I798" s="48" t="e">
        <f>VLOOKUP(H798,网银退汇!C:D,2,FALSE)</f>
        <v>#N/A</v>
      </c>
      <c r="J798" s="48" t="e">
        <f t="shared" si="49"/>
        <v>#N/A</v>
      </c>
      <c r="K798" s="83" t="e">
        <f>VLOOKUP(H798,网银退汇!C:H,6,FALSE)</f>
        <v>#N/A</v>
      </c>
    </row>
    <row r="799" spans="1:11" hidden="1">
      <c r="A799" t="s">
        <v>2764</v>
      </c>
      <c r="B799" s="23" t="s">
        <v>8728</v>
      </c>
      <c r="C799" s="49" t="str">
        <f t="shared" si="51"/>
        <v>20170623</v>
      </c>
      <c r="D799" s="49" t="str">
        <f t="shared" si="52"/>
        <v>0052984674</v>
      </c>
      <c r="E799" t="s">
        <v>105</v>
      </c>
      <c r="F799" s="23" t="s">
        <v>4750</v>
      </c>
      <c r="G799">
        <v>160</v>
      </c>
      <c r="H799" s="23" t="str">
        <f t="shared" si="50"/>
        <v>6217790001056620228160</v>
      </c>
      <c r="I799" s="48" t="e">
        <f>VLOOKUP(H799,网银退汇!C:D,2,FALSE)</f>
        <v>#N/A</v>
      </c>
      <c r="J799" s="48" t="e">
        <f t="shared" si="49"/>
        <v>#N/A</v>
      </c>
      <c r="K799" s="83" t="e">
        <f>VLOOKUP(H799,网银退汇!C:H,6,FALSE)</f>
        <v>#N/A</v>
      </c>
    </row>
    <row r="800" spans="1:11">
      <c r="A800" t="s">
        <v>2769</v>
      </c>
      <c r="B800" s="23" t="s">
        <v>8729</v>
      </c>
      <c r="C800" s="49" t="str">
        <f t="shared" si="51"/>
        <v>20170623</v>
      </c>
      <c r="D800" s="49" t="str">
        <f t="shared" si="52"/>
        <v>0052986191</v>
      </c>
      <c r="E800" t="s">
        <v>105</v>
      </c>
      <c r="F800" s="23" t="s">
        <v>4751</v>
      </c>
      <c r="G800">
        <v>1337</v>
      </c>
      <c r="H800" s="23" t="str">
        <f t="shared" si="50"/>
        <v>62319000000005503071337</v>
      </c>
      <c r="I800" s="48">
        <f>VLOOKUP(H800,网银退汇!C:D,2,FALSE)</f>
        <v>1337</v>
      </c>
      <c r="J800" s="48">
        <f t="shared" si="49"/>
        <v>1</v>
      </c>
      <c r="K800" s="83">
        <f>VLOOKUP(H800,网银退汇!C:H,6,FALSE)</f>
        <v>42909.684490740743</v>
      </c>
    </row>
    <row r="801" spans="1:11" hidden="1">
      <c r="A801" t="s">
        <v>2774</v>
      </c>
      <c r="B801" s="23" t="s">
        <v>8730</v>
      </c>
      <c r="C801" s="49" t="str">
        <f t="shared" si="51"/>
        <v>20170623</v>
      </c>
      <c r="D801" s="49" t="str">
        <f t="shared" si="52"/>
        <v>0052986704</v>
      </c>
      <c r="E801" t="s">
        <v>105</v>
      </c>
      <c r="F801" s="23" t="s">
        <v>4752</v>
      </c>
      <c r="G801">
        <v>155</v>
      </c>
      <c r="H801" s="23" t="str">
        <f t="shared" si="50"/>
        <v>6231900020009934948155</v>
      </c>
      <c r="I801" s="48" t="e">
        <f>VLOOKUP(H801,网银退汇!C:D,2,FALSE)</f>
        <v>#N/A</v>
      </c>
      <c r="J801" s="48" t="e">
        <f t="shared" si="49"/>
        <v>#N/A</v>
      </c>
      <c r="K801" s="83" t="e">
        <f>VLOOKUP(H801,网银退汇!C:H,6,FALSE)</f>
        <v>#N/A</v>
      </c>
    </row>
    <row r="802" spans="1:11" hidden="1">
      <c r="A802" t="s">
        <v>2779</v>
      </c>
      <c r="B802" s="23" t="s">
        <v>8731</v>
      </c>
      <c r="C802" s="49" t="str">
        <f t="shared" si="51"/>
        <v>20170623</v>
      </c>
      <c r="D802" s="49" t="str">
        <f t="shared" si="52"/>
        <v>0052987109</v>
      </c>
      <c r="E802" t="s">
        <v>105</v>
      </c>
      <c r="F802" s="23" t="s">
        <v>4753</v>
      </c>
      <c r="G802">
        <v>1300</v>
      </c>
      <c r="H802" s="23" t="str">
        <f t="shared" si="50"/>
        <v>62170038600001419921300</v>
      </c>
      <c r="I802" s="48" t="e">
        <f>VLOOKUP(H802,网银退汇!C:D,2,FALSE)</f>
        <v>#N/A</v>
      </c>
      <c r="J802" s="48" t="e">
        <f t="shared" si="49"/>
        <v>#N/A</v>
      </c>
      <c r="K802" s="83" t="e">
        <f>VLOOKUP(H802,网银退汇!C:H,6,FALSE)</f>
        <v>#N/A</v>
      </c>
    </row>
    <row r="803" spans="1:11" hidden="1">
      <c r="A803" t="s">
        <v>2784</v>
      </c>
      <c r="B803" s="23" t="s">
        <v>8732</v>
      </c>
      <c r="C803" s="49" t="str">
        <f t="shared" si="51"/>
        <v>20170623</v>
      </c>
      <c r="D803" s="49" t="str">
        <f t="shared" si="52"/>
        <v>0052987455</v>
      </c>
      <c r="E803" t="s">
        <v>105</v>
      </c>
      <c r="F803" s="23" t="s">
        <v>4754</v>
      </c>
      <c r="G803">
        <v>3750</v>
      </c>
      <c r="H803" s="23" t="str">
        <f t="shared" si="50"/>
        <v>62223500638621613750</v>
      </c>
      <c r="I803" s="48" t="e">
        <f>VLOOKUP(H803,网银退汇!C:D,2,FALSE)</f>
        <v>#N/A</v>
      </c>
      <c r="J803" s="48" t="e">
        <f t="shared" si="49"/>
        <v>#N/A</v>
      </c>
      <c r="K803" s="83" t="e">
        <f>VLOOKUP(H803,网银退汇!C:H,6,FALSE)</f>
        <v>#N/A</v>
      </c>
    </row>
    <row r="804" spans="1:11">
      <c r="A804" t="s">
        <v>2789</v>
      </c>
      <c r="B804" s="23" t="s">
        <v>8733</v>
      </c>
      <c r="C804" s="49" t="str">
        <f t="shared" si="51"/>
        <v>20170623</v>
      </c>
      <c r="D804" s="49" t="str">
        <f t="shared" si="52"/>
        <v>0052987459</v>
      </c>
      <c r="E804" t="s">
        <v>105</v>
      </c>
      <c r="F804" s="23" t="s">
        <v>4755</v>
      </c>
      <c r="G804">
        <v>800</v>
      </c>
      <c r="H804" s="23" t="str">
        <f t="shared" si="50"/>
        <v>62230829005479484800</v>
      </c>
      <c r="I804" s="48">
        <f>VLOOKUP(H804,网银退汇!C:D,2,FALSE)</f>
        <v>800</v>
      </c>
      <c r="J804" s="48">
        <f t="shared" si="49"/>
        <v>1</v>
      </c>
      <c r="K804" s="83">
        <f>VLOOKUP(H804,网银退汇!C:H,6,FALSE)</f>
        <v>42909.684687499997</v>
      </c>
    </row>
    <row r="805" spans="1:11" hidden="1">
      <c r="A805" t="s">
        <v>2794</v>
      </c>
      <c r="B805" s="23" t="s">
        <v>8734</v>
      </c>
      <c r="C805" s="49" t="str">
        <f t="shared" si="51"/>
        <v>20170623</v>
      </c>
      <c r="D805" s="49" t="str">
        <f t="shared" si="52"/>
        <v>0052987823</v>
      </c>
      <c r="E805" t="s">
        <v>105</v>
      </c>
      <c r="F805" s="23" t="s">
        <v>4756</v>
      </c>
      <c r="G805">
        <v>397</v>
      </c>
      <c r="H805" s="23" t="str">
        <f t="shared" si="50"/>
        <v>6230521930000427679397</v>
      </c>
      <c r="I805" s="48" t="e">
        <f>VLOOKUP(H805,网银退汇!C:D,2,FALSE)</f>
        <v>#N/A</v>
      </c>
      <c r="J805" s="48" t="e">
        <f t="shared" si="49"/>
        <v>#N/A</v>
      </c>
      <c r="K805" s="83" t="e">
        <f>VLOOKUP(H805,网银退汇!C:H,6,FALSE)</f>
        <v>#N/A</v>
      </c>
    </row>
    <row r="806" spans="1:11" hidden="1">
      <c r="A806" t="s">
        <v>2799</v>
      </c>
      <c r="B806" s="23" t="s">
        <v>8735</v>
      </c>
      <c r="C806" s="49" t="str">
        <f t="shared" si="51"/>
        <v>20170623</v>
      </c>
      <c r="D806" s="49" t="str">
        <f t="shared" si="52"/>
        <v>0052988329</v>
      </c>
      <c r="E806" t="s">
        <v>105</v>
      </c>
      <c r="F806" s="23" t="s">
        <v>4757</v>
      </c>
      <c r="G806">
        <v>500</v>
      </c>
      <c r="H806" s="23" t="str">
        <f t="shared" si="50"/>
        <v>6235752700000032517500</v>
      </c>
      <c r="I806" s="48" t="e">
        <f>VLOOKUP(H806,网银退汇!C:D,2,FALSE)</f>
        <v>#N/A</v>
      </c>
      <c r="J806" s="48" t="e">
        <f t="shared" si="49"/>
        <v>#N/A</v>
      </c>
      <c r="K806" s="83" t="e">
        <f>VLOOKUP(H806,网银退汇!C:H,6,FALSE)</f>
        <v>#N/A</v>
      </c>
    </row>
    <row r="807" spans="1:11" hidden="1">
      <c r="A807" t="s">
        <v>2804</v>
      </c>
      <c r="B807" s="23" t="s">
        <v>8736</v>
      </c>
      <c r="C807" s="49" t="str">
        <f t="shared" si="51"/>
        <v>20170623</v>
      </c>
      <c r="D807" s="49" t="str">
        <f t="shared" si="52"/>
        <v>0052988354</v>
      </c>
      <c r="E807" t="s">
        <v>105</v>
      </c>
      <c r="F807" s="23" t="s">
        <v>4758</v>
      </c>
      <c r="G807">
        <v>10</v>
      </c>
      <c r="H807" s="23" t="str">
        <f t="shared" si="50"/>
        <v>622260241000051879210</v>
      </c>
      <c r="I807" s="48" t="e">
        <f>VLOOKUP(H807,网银退汇!C:D,2,FALSE)</f>
        <v>#N/A</v>
      </c>
      <c r="J807" s="48" t="e">
        <f t="shared" si="49"/>
        <v>#N/A</v>
      </c>
      <c r="K807" s="83" t="e">
        <f>VLOOKUP(H807,网银退汇!C:H,6,FALSE)</f>
        <v>#N/A</v>
      </c>
    </row>
    <row r="808" spans="1:11" hidden="1">
      <c r="A808" t="s">
        <v>2809</v>
      </c>
      <c r="B808" s="23" t="s">
        <v>8737</v>
      </c>
      <c r="C808" s="49" t="str">
        <f t="shared" si="51"/>
        <v>20170623</v>
      </c>
      <c r="D808" s="49" t="str">
        <f t="shared" si="52"/>
        <v>0052988376</v>
      </c>
      <c r="E808" t="s">
        <v>105</v>
      </c>
      <c r="F808" s="23" t="s">
        <v>4758</v>
      </c>
      <c r="G808">
        <v>10</v>
      </c>
      <c r="H808" s="23" t="str">
        <f t="shared" si="50"/>
        <v>622260241000051879210</v>
      </c>
      <c r="I808" s="48" t="e">
        <f>VLOOKUP(H808,网银退汇!C:D,2,FALSE)</f>
        <v>#N/A</v>
      </c>
      <c r="J808" s="48" t="e">
        <f t="shared" si="49"/>
        <v>#N/A</v>
      </c>
      <c r="K808" s="83" t="e">
        <f>VLOOKUP(H808,网银退汇!C:H,6,FALSE)</f>
        <v>#N/A</v>
      </c>
    </row>
    <row r="809" spans="1:11" hidden="1">
      <c r="A809" t="s">
        <v>2814</v>
      </c>
      <c r="B809" s="23" t="s">
        <v>8738</v>
      </c>
      <c r="C809" s="49" t="str">
        <f t="shared" si="51"/>
        <v>20170623</v>
      </c>
      <c r="D809" s="49" t="str">
        <f t="shared" si="52"/>
        <v>0052988515</v>
      </c>
      <c r="E809" t="s">
        <v>105</v>
      </c>
      <c r="F809" s="23" t="s">
        <v>4759</v>
      </c>
      <c r="G809">
        <v>400</v>
      </c>
      <c r="H809" s="23" t="str">
        <f t="shared" si="50"/>
        <v>6217997300018726862400</v>
      </c>
      <c r="I809" s="48" t="e">
        <f>VLOOKUP(H809,网银退汇!C:D,2,FALSE)</f>
        <v>#N/A</v>
      </c>
      <c r="J809" s="48" t="e">
        <f t="shared" si="49"/>
        <v>#N/A</v>
      </c>
      <c r="K809" s="83" t="e">
        <f>VLOOKUP(H809,网银退汇!C:H,6,FALSE)</f>
        <v>#N/A</v>
      </c>
    </row>
    <row r="810" spans="1:11" hidden="1">
      <c r="A810" t="s">
        <v>2819</v>
      </c>
      <c r="B810" s="23" t="s">
        <v>8739</v>
      </c>
      <c r="C810" s="49" t="str">
        <f t="shared" si="51"/>
        <v>20170623</v>
      </c>
      <c r="D810" s="49" t="str">
        <f t="shared" si="52"/>
        <v>0052988699</v>
      </c>
      <c r="E810" t="s">
        <v>105</v>
      </c>
      <c r="F810" s="23" t="s">
        <v>4760</v>
      </c>
      <c r="G810">
        <v>200</v>
      </c>
      <c r="H810" s="23" t="str">
        <f t="shared" si="50"/>
        <v>6222022502019251811200</v>
      </c>
      <c r="I810" s="48" t="e">
        <f>VLOOKUP(H810,网银退汇!C:D,2,FALSE)</f>
        <v>#N/A</v>
      </c>
      <c r="J810" s="48" t="e">
        <f t="shared" si="49"/>
        <v>#N/A</v>
      </c>
      <c r="K810" s="83" t="e">
        <f>VLOOKUP(H810,网银退汇!C:H,6,FALSE)</f>
        <v>#N/A</v>
      </c>
    </row>
    <row r="811" spans="1:11" hidden="1">
      <c r="A811" t="s">
        <v>2824</v>
      </c>
      <c r="B811" s="23" t="s">
        <v>8740</v>
      </c>
      <c r="C811" s="49" t="str">
        <f t="shared" si="51"/>
        <v>20170623</v>
      </c>
      <c r="D811" s="49" t="str">
        <f t="shared" si="52"/>
        <v>0052991159</v>
      </c>
      <c r="E811" t="s">
        <v>105</v>
      </c>
      <c r="F811" s="23" t="s">
        <v>4761</v>
      </c>
      <c r="G811">
        <v>660</v>
      </c>
      <c r="H811" s="23" t="str">
        <f t="shared" si="50"/>
        <v>6225211201498267660</v>
      </c>
      <c r="I811" s="48" t="e">
        <f>VLOOKUP(H811,网银退汇!C:D,2,FALSE)</f>
        <v>#N/A</v>
      </c>
      <c r="J811" s="48" t="e">
        <f t="shared" si="49"/>
        <v>#N/A</v>
      </c>
      <c r="K811" s="83" t="e">
        <f>VLOOKUP(H811,网银退汇!C:H,6,FALSE)</f>
        <v>#N/A</v>
      </c>
    </row>
    <row r="812" spans="1:11">
      <c r="A812" t="s">
        <v>2829</v>
      </c>
      <c r="B812" s="23" t="s">
        <v>8741</v>
      </c>
      <c r="C812" s="49" t="str">
        <f t="shared" si="51"/>
        <v>20170623</v>
      </c>
      <c r="D812" s="49" t="str">
        <f t="shared" si="52"/>
        <v>0052991863</v>
      </c>
      <c r="E812" t="s">
        <v>105</v>
      </c>
      <c r="F812" s="23" t="s">
        <v>4762</v>
      </c>
      <c r="G812">
        <v>400</v>
      </c>
      <c r="H812" s="23" t="str">
        <f t="shared" si="50"/>
        <v>6212262505003349129400</v>
      </c>
      <c r="I812" s="48">
        <f>VLOOKUP(H812,网银退汇!C:D,2,FALSE)</f>
        <v>400</v>
      </c>
      <c r="J812" s="48">
        <f t="shared" si="49"/>
        <v>1</v>
      </c>
      <c r="K812" s="83">
        <f>VLOOKUP(H812,网银退汇!C:H,6,FALSE)</f>
        <v>42909.684016203704</v>
      </c>
    </row>
    <row r="813" spans="1:11" hidden="1">
      <c r="A813" t="s">
        <v>2834</v>
      </c>
      <c r="B813" s="23" t="s">
        <v>8742</v>
      </c>
      <c r="C813" s="49" t="str">
        <f t="shared" si="51"/>
        <v>20170623</v>
      </c>
      <c r="D813" s="49" t="str">
        <f t="shared" si="52"/>
        <v>0052991965</v>
      </c>
      <c r="E813" t="s">
        <v>105</v>
      </c>
      <c r="F813" s="23" t="s">
        <v>4763</v>
      </c>
      <c r="G813">
        <v>2</v>
      </c>
      <c r="H813" s="23" t="str">
        <f t="shared" si="50"/>
        <v>62006127000004474202</v>
      </c>
      <c r="I813" s="48" t="e">
        <f>VLOOKUP(H813,网银退汇!C:D,2,FALSE)</f>
        <v>#N/A</v>
      </c>
      <c r="J813" s="48" t="e">
        <f t="shared" si="49"/>
        <v>#N/A</v>
      </c>
      <c r="K813" s="83" t="e">
        <f>VLOOKUP(H813,网银退汇!C:H,6,FALSE)</f>
        <v>#N/A</v>
      </c>
    </row>
    <row r="814" spans="1:11" hidden="1">
      <c r="A814" t="s">
        <v>2839</v>
      </c>
      <c r="B814" s="23" t="s">
        <v>8743</v>
      </c>
      <c r="C814" s="49" t="str">
        <f t="shared" si="51"/>
        <v>20170623</v>
      </c>
      <c r="D814" s="49" t="str">
        <f t="shared" si="52"/>
        <v>0052991973</v>
      </c>
      <c r="E814" t="s">
        <v>105</v>
      </c>
      <c r="F814" s="23" t="s">
        <v>4764</v>
      </c>
      <c r="G814">
        <v>175</v>
      </c>
      <c r="H814" s="23" t="str">
        <f t="shared" si="50"/>
        <v>6223691237699552175</v>
      </c>
      <c r="I814" s="48" t="e">
        <f>VLOOKUP(H814,网银退汇!C:D,2,FALSE)</f>
        <v>#N/A</v>
      </c>
      <c r="J814" s="48" t="e">
        <f t="shared" si="49"/>
        <v>#N/A</v>
      </c>
      <c r="K814" s="83" t="e">
        <f>VLOOKUP(H814,网银退汇!C:H,6,FALSE)</f>
        <v>#N/A</v>
      </c>
    </row>
    <row r="815" spans="1:11" hidden="1">
      <c r="A815" t="s">
        <v>2844</v>
      </c>
      <c r="B815" s="23" t="s">
        <v>8744</v>
      </c>
      <c r="C815" s="49" t="str">
        <f t="shared" si="51"/>
        <v>20170623</v>
      </c>
      <c r="D815" s="49" t="str">
        <f t="shared" si="52"/>
        <v>0052992749</v>
      </c>
      <c r="E815" t="s">
        <v>105</v>
      </c>
      <c r="F815" s="23" t="s">
        <v>4765</v>
      </c>
      <c r="G815">
        <v>75</v>
      </c>
      <c r="H815" s="23" t="str">
        <f t="shared" si="50"/>
        <v>621226120800098861675</v>
      </c>
      <c r="I815" s="48" t="e">
        <f>VLOOKUP(H815,网银退汇!C:D,2,FALSE)</f>
        <v>#N/A</v>
      </c>
      <c r="J815" s="48" t="e">
        <f t="shared" si="49"/>
        <v>#N/A</v>
      </c>
      <c r="K815" s="83" t="e">
        <f>VLOOKUP(H815,网银退汇!C:H,6,FALSE)</f>
        <v>#N/A</v>
      </c>
    </row>
    <row r="816" spans="1:11" hidden="1">
      <c r="A816" t="s">
        <v>2849</v>
      </c>
      <c r="B816" s="23" t="s">
        <v>8745</v>
      </c>
      <c r="C816" s="49" t="str">
        <f t="shared" si="51"/>
        <v>20170623</v>
      </c>
      <c r="D816" s="49" t="str">
        <f t="shared" si="52"/>
        <v>0052993197</v>
      </c>
      <c r="E816" t="s">
        <v>105</v>
      </c>
      <c r="F816" s="23" t="s">
        <v>4766</v>
      </c>
      <c r="G816">
        <v>140</v>
      </c>
      <c r="H816" s="23" t="str">
        <f t="shared" si="50"/>
        <v>6228480868518017371140</v>
      </c>
      <c r="I816" s="48" t="e">
        <f>VLOOKUP(H816,网银退汇!C:D,2,FALSE)</f>
        <v>#N/A</v>
      </c>
      <c r="J816" s="48" t="e">
        <f t="shared" si="49"/>
        <v>#N/A</v>
      </c>
      <c r="K816" s="83" t="e">
        <f>VLOOKUP(H816,网银退汇!C:H,6,FALSE)</f>
        <v>#N/A</v>
      </c>
    </row>
    <row r="817" spans="1:11">
      <c r="A817" t="s">
        <v>2854</v>
      </c>
      <c r="B817" s="23" t="s">
        <v>8746</v>
      </c>
      <c r="C817" s="49" t="str">
        <f t="shared" si="51"/>
        <v>20170623</v>
      </c>
      <c r="D817" s="49" t="str">
        <f t="shared" si="52"/>
        <v>0052993641</v>
      </c>
      <c r="E817" t="s">
        <v>105</v>
      </c>
      <c r="F817" s="23" t="s">
        <v>4767</v>
      </c>
      <c r="G817">
        <v>115</v>
      </c>
      <c r="H817" s="23" t="str">
        <f t="shared" si="50"/>
        <v>6226388005044825115</v>
      </c>
      <c r="I817" s="48">
        <f>VLOOKUP(H817,网银退汇!C:D,2,FALSE)</f>
        <v>115</v>
      </c>
      <c r="J817" s="48">
        <f t="shared" si="49"/>
        <v>1</v>
      </c>
      <c r="K817" s="83">
        <f>VLOOKUP(H817,网银退汇!C:H,6,FALSE)</f>
        <v>42909.746180555558</v>
      </c>
    </row>
    <row r="818" spans="1:11" hidden="1">
      <c r="A818" t="s">
        <v>2859</v>
      </c>
      <c r="B818" s="23" t="s">
        <v>8747</v>
      </c>
      <c r="C818" s="49" t="str">
        <f t="shared" si="51"/>
        <v>20170623</v>
      </c>
      <c r="D818" s="49" t="str">
        <f t="shared" si="52"/>
        <v>0052995609</v>
      </c>
      <c r="E818" t="s">
        <v>105</v>
      </c>
      <c r="F818" s="23" t="s">
        <v>4768</v>
      </c>
      <c r="G818">
        <v>138</v>
      </c>
      <c r="H818" s="23" t="str">
        <f t="shared" si="50"/>
        <v>6228930001157867080138</v>
      </c>
      <c r="I818" s="48" t="e">
        <f>VLOOKUP(H818,网银退汇!C:D,2,FALSE)</f>
        <v>#N/A</v>
      </c>
      <c r="J818" s="48" t="e">
        <f t="shared" si="49"/>
        <v>#N/A</v>
      </c>
      <c r="K818" s="83" t="e">
        <f>VLOOKUP(H818,网银退汇!C:H,6,FALSE)</f>
        <v>#N/A</v>
      </c>
    </row>
    <row r="819" spans="1:11" hidden="1">
      <c r="A819" t="s">
        <v>2864</v>
      </c>
      <c r="B819" s="23" t="s">
        <v>8748</v>
      </c>
      <c r="C819" s="49" t="str">
        <f t="shared" si="51"/>
        <v>20170623</v>
      </c>
      <c r="D819" s="49" t="str">
        <f t="shared" si="52"/>
        <v>0053001377</v>
      </c>
      <c r="E819" t="s">
        <v>105</v>
      </c>
      <c r="F819" s="23" t="s">
        <v>4769</v>
      </c>
      <c r="G819">
        <v>837</v>
      </c>
      <c r="H819" s="23" t="str">
        <f t="shared" si="50"/>
        <v>6228480868655592574837</v>
      </c>
      <c r="I819" s="48" t="e">
        <f>VLOOKUP(H819,网银退汇!C:D,2,FALSE)</f>
        <v>#N/A</v>
      </c>
      <c r="J819" s="48" t="e">
        <f t="shared" si="49"/>
        <v>#N/A</v>
      </c>
      <c r="K819" s="83" t="e">
        <f>VLOOKUP(H819,网银退汇!C:H,6,FALSE)</f>
        <v>#N/A</v>
      </c>
    </row>
    <row r="820" spans="1:11">
      <c r="A820" t="s">
        <v>2869</v>
      </c>
      <c r="B820" s="23" t="s">
        <v>8749</v>
      </c>
      <c r="C820" s="49" t="str">
        <f t="shared" si="51"/>
        <v>20170623</v>
      </c>
      <c r="D820" s="49" t="str">
        <f t="shared" si="52"/>
        <v>0053002665</v>
      </c>
      <c r="E820" t="s">
        <v>105</v>
      </c>
      <c r="F820" s="23" t="s">
        <v>4770</v>
      </c>
      <c r="G820">
        <v>40</v>
      </c>
      <c r="H820" s="23" t="str">
        <f t="shared" si="50"/>
        <v>621799330000428910140</v>
      </c>
      <c r="I820" s="48">
        <f>VLOOKUP(H820,网银退汇!C:D,2,FALSE)</f>
        <v>40</v>
      </c>
      <c r="J820" s="48">
        <f t="shared" si="49"/>
        <v>1</v>
      </c>
      <c r="K820" s="83">
        <f>VLOOKUP(H820,网银退汇!C:H,6,FALSE)</f>
        <v>42909.684259259258</v>
      </c>
    </row>
    <row r="821" spans="1:11" hidden="1">
      <c r="A821" t="s">
        <v>2874</v>
      </c>
      <c r="B821" s="23" t="s">
        <v>8750</v>
      </c>
      <c r="C821" s="49" t="str">
        <f t="shared" si="51"/>
        <v>20170623</v>
      </c>
      <c r="D821" s="49" t="str">
        <f t="shared" si="52"/>
        <v>0053003565</v>
      </c>
      <c r="E821" t="s">
        <v>105</v>
      </c>
      <c r="F821" s="23" t="s">
        <v>4771</v>
      </c>
      <c r="G821">
        <v>240</v>
      </c>
      <c r="H821" s="23" t="str">
        <f t="shared" si="50"/>
        <v>6226370007741038240</v>
      </c>
      <c r="I821" s="48" t="e">
        <f>VLOOKUP(H821,网银退汇!C:D,2,FALSE)</f>
        <v>#N/A</v>
      </c>
      <c r="J821" s="48" t="e">
        <f t="shared" si="49"/>
        <v>#N/A</v>
      </c>
      <c r="K821" s="83" t="e">
        <f>VLOOKUP(H821,网银退汇!C:H,6,FALSE)</f>
        <v>#N/A</v>
      </c>
    </row>
    <row r="822" spans="1:11" hidden="1">
      <c r="A822" t="s">
        <v>2879</v>
      </c>
      <c r="B822" s="23" t="s">
        <v>8751</v>
      </c>
      <c r="C822" s="49" t="str">
        <f t="shared" si="51"/>
        <v>20170623</v>
      </c>
      <c r="D822" s="49" t="str">
        <f t="shared" si="52"/>
        <v>0053004335</v>
      </c>
      <c r="E822" t="s">
        <v>105</v>
      </c>
      <c r="F822" s="23" t="s">
        <v>4772</v>
      </c>
      <c r="G822">
        <v>1094</v>
      </c>
      <c r="H822" s="23" t="str">
        <f t="shared" si="50"/>
        <v>62284833486090778701094</v>
      </c>
      <c r="I822" s="48" t="e">
        <f>VLOOKUP(H822,网银退汇!C:D,2,FALSE)</f>
        <v>#N/A</v>
      </c>
      <c r="J822" s="48" t="e">
        <f t="shared" si="49"/>
        <v>#N/A</v>
      </c>
      <c r="K822" s="83" t="e">
        <f>VLOOKUP(H822,网银退汇!C:H,6,FALSE)</f>
        <v>#N/A</v>
      </c>
    </row>
    <row r="823" spans="1:11" hidden="1">
      <c r="A823" t="s">
        <v>2884</v>
      </c>
      <c r="B823" s="23" t="s">
        <v>8752</v>
      </c>
      <c r="C823" s="49" t="str">
        <f t="shared" si="51"/>
        <v>20170623</v>
      </c>
      <c r="D823" s="49" t="str">
        <f t="shared" si="52"/>
        <v>0053006863</v>
      </c>
      <c r="E823" t="s">
        <v>105</v>
      </c>
      <c r="F823" s="23" t="s">
        <v>4773</v>
      </c>
      <c r="G823">
        <v>600</v>
      </c>
      <c r="H823" s="23" t="str">
        <f t="shared" si="50"/>
        <v>6228413340357834912600</v>
      </c>
      <c r="I823" s="48" t="e">
        <f>VLOOKUP(H823,网银退汇!C:D,2,FALSE)</f>
        <v>#N/A</v>
      </c>
      <c r="J823" s="48" t="e">
        <f t="shared" ref="J823:J842" si="53">IF(I823&gt;0,1,"")</f>
        <v>#N/A</v>
      </c>
      <c r="K823" s="83" t="e">
        <f>VLOOKUP(H823,网银退汇!C:H,6,FALSE)</f>
        <v>#N/A</v>
      </c>
    </row>
    <row r="824" spans="1:11" hidden="1">
      <c r="A824" t="s">
        <v>2889</v>
      </c>
      <c r="B824" s="23" t="s">
        <v>8753</v>
      </c>
      <c r="C824" s="49" t="str">
        <f t="shared" si="51"/>
        <v>20170623</v>
      </c>
      <c r="D824" s="49" t="str">
        <f t="shared" si="52"/>
        <v>0053008209</v>
      </c>
      <c r="E824" t="s">
        <v>105</v>
      </c>
      <c r="F824" s="23" t="s">
        <v>4774</v>
      </c>
      <c r="G824">
        <v>260</v>
      </c>
      <c r="H824" s="23" t="str">
        <f t="shared" ref="H824:H842" si="54">F824&amp;G824</f>
        <v>6217003860025802594260</v>
      </c>
      <c r="I824" s="48" t="e">
        <f>VLOOKUP(H824,网银退汇!C:D,2,FALSE)</f>
        <v>#N/A</v>
      </c>
      <c r="J824" s="48" t="e">
        <f t="shared" si="53"/>
        <v>#N/A</v>
      </c>
      <c r="K824" s="83" t="e">
        <f>VLOOKUP(H824,网银退汇!C:H,6,FALSE)</f>
        <v>#N/A</v>
      </c>
    </row>
    <row r="825" spans="1:11" hidden="1">
      <c r="A825" t="s">
        <v>2894</v>
      </c>
      <c r="B825" s="23" t="s">
        <v>8754</v>
      </c>
      <c r="C825" s="49" t="str">
        <f t="shared" si="51"/>
        <v>20170623</v>
      </c>
      <c r="D825" s="49" t="str">
        <f t="shared" si="52"/>
        <v>0053009030</v>
      </c>
      <c r="E825" t="s">
        <v>105</v>
      </c>
      <c r="F825" s="23" t="s">
        <v>4775</v>
      </c>
      <c r="G825">
        <v>69</v>
      </c>
      <c r="H825" s="23" t="str">
        <f t="shared" si="54"/>
        <v>621460018000910301669</v>
      </c>
      <c r="I825" s="48" t="e">
        <f>VLOOKUP(H825,网银退汇!C:D,2,FALSE)</f>
        <v>#N/A</v>
      </c>
      <c r="J825" s="48" t="e">
        <f t="shared" si="53"/>
        <v>#N/A</v>
      </c>
      <c r="K825" s="83" t="e">
        <f>VLOOKUP(H825,网银退汇!C:H,6,FALSE)</f>
        <v>#N/A</v>
      </c>
    </row>
    <row r="826" spans="1:11" hidden="1">
      <c r="A826" t="s">
        <v>2899</v>
      </c>
      <c r="B826" s="23" t="s">
        <v>8755</v>
      </c>
      <c r="C826" s="49" t="str">
        <f t="shared" si="51"/>
        <v>20170623</v>
      </c>
      <c r="D826" s="49" t="str">
        <f t="shared" si="52"/>
        <v>0053010259</v>
      </c>
      <c r="E826" t="s">
        <v>105</v>
      </c>
      <c r="F826" s="23" t="s">
        <v>4776</v>
      </c>
      <c r="G826">
        <v>400</v>
      </c>
      <c r="H826" s="23" t="str">
        <f t="shared" si="54"/>
        <v>6217003860019459781400</v>
      </c>
      <c r="I826" s="48" t="e">
        <f>VLOOKUP(H826,网银退汇!C:D,2,FALSE)</f>
        <v>#N/A</v>
      </c>
      <c r="J826" s="48" t="e">
        <f t="shared" si="53"/>
        <v>#N/A</v>
      </c>
      <c r="K826" s="83" t="e">
        <f>VLOOKUP(H826,网银退汇!C:H,6,FALSE)</f>
        <v>#N/A</v>
      </c>
    </row>
    <row r="827" spans="1:11" hidden="1">
      <c r="A827" t="s">
        <v>2904</v>
      </c>
      <c r="B827" s="23" t="s">
        <v>8756</v>
      </c>
      <c r="C827" s="49" t="str">
        <f t="shared" si="51"/>
        <v>20170623</v>
      </c>
      <c r="D827" s="49" t="str">
        <f t="shared" si="52"/>
        <v>0053010451</v>
      </c>
      <c r="E827" t="s">
        <v>105</v>
      </c>
      <c r="F827" s="23" t="s">
        <v>4777</v>
      </c>
      <c r="G827">
        <v>200</v>
      </c>
      <c r="H827" s="23" t="str">
        <f t="shared" si="54"/>
        <v>6221550315852867200</v>
      </c>
      <c r="I827" s="48" t="e">
        <f>VLOOKUP(H827,网银退汇!C:D,2,FALSE)</f>
        <v>#N/A</v>
      </c>
      <c r="J827" s="48" t="e">
        <f t="shared" si="53"/>
        <v>#N/A</v>
      </c>
      <c r="K827" s="83" t="e">
        <f>VLOOKUP(H827,网银退汇!C:H,6,FALSE)</f>
        <v>#N/A</v>
      </c>
    </row>
    <row r="828" spans="1:11" hidden="1">
      <c r="A828" t="s">
        <v>2907</v>
      </c>
      <c r="B828" s="23" t="s">
        <v>8757</v>
      </c>
      <c r="C828" s="49" t="str">
        <f t="shared" si="51"/>
        <v>20170623</v>
      </c>
      <c r="D828" s="49" t="str">
        <f t="shared" si="52"/>
        <v>0053010519</v>
      </c>
      <c r="E828" t="s">
        <v>105</v>
      </c>
      <c r="F828" s="23" t="s">
        <v>4777</v>
      </c>
      <c r="G828">
        <v>336</v>
      </c>
      <c r="H828" s="23" t="str">
        <f t="shared" si="54"/>
        <v>6221550315852867336</v>
      </c>
      <c r="I828" s="48" t="e">
        <f>VLOOKUP(H828,网银退汇!C:D,2,FALSE)</f>
        <v>#N/A</v>
      </c>
      <c r="J828" s="48" t="e">
        <f t="shared" si="53"/>
        <v>#N/A</v>
      </c>
      <c r="K828" s="83" t="e">
        <f>VLOOKUP(H828,网银退汇!C:H,6,FALSE)</f>
        <v>#N/A</v>
      </c>
    </row>
    <row r="829" spans="1:11" hidden="1">
      <c r="A829" t="s">
        <v>2912</v>
      </c>
      <c r="B829" s="23" t="s">
        <v>8758</v>
      </c>
      <c r="C829" s="49" t="str">
        <f t="shared" si="51"/>
        <v>20170623</v>
      </c>
      <c r="D829" s="49" t="str">
        <f t="shared" si="52"/>
        <v>0053010943</v>
      </c>
      <c r="E829" t="s">
        <v>105</v>
      </c>
      <c r="F829" s="23" t="s">
        <v>4778</v>
      </c>
      <c r="G829">
        <v>794</v>
      </c>
      <c r="H829" s="23" t="str">
        <f t="shared" si="54"/>
        <v>6223691015350113794</v>
      </c>
      <c r="I829" s="48" t="e">
        <f>VLOOKUP(H829,网银退汇!C:D,2,FALSE)</f>
        <v>#N/A</v>
      </c>
      <c r="J829" s="48" t="e">
        <f t="shared" si="53"/>
        <v>#N/A</v>
      </c>
      <c r="K829" s="83" t="e">
        <f>VLOOKUP(H829,网银退汇!C:H,6,FALSE)</f>
        <v>#N/A</v>
      </c>
    </row>
    <row r="830" spans="1:11">
      <c r="A830" t="s">
        <v>2917</v>
      </c>
      <c r="B830" s="23" t="s">
        <v>8759</v>
      </c>
      <c r="C830" s="49" t="str">
        <f t="shared" si="51"/>
        <v>20170623</v>
      </c>
      <c r="D830" s="49" t="str">
        <f t="shared" si="52"/>
        <v>0053010947</v>
      </c>
      <c r="E830" t="s">
        <v>105</v>
      </c>
      <c r="F830" s="23" t="s">
        <v>4779</v>
      </c>
      <c r="G830">
        <v>331</v>
      </c>
      <c r="H830" s="23" t="str">
        <f t="shared" si="54"/>
        <v>6228930001063768026331</v>
      </c>
      <c r="I830" s="48">
        <f>VLOOKUP(H830,网银退汇!C:D,2,FALSE)</f>
        <v>331</v>
      </c>
      <c r="J830" s="48">
        <f t="shared" si="53"/>
        <v>1</v>
      </c>
      <c r="K830" s="83">
        <f>VLOOKUP(H830,网银退汇!C:H,6,FALSE)</f>
        <v>42909.684907407405</v>
      </c>
    </row>
    <row r="831" spans="1:11" hidden="1">
      <c r="A831" t="s">
        <v>2922</v>
      </c>
      <c r="B831" s="23" t="s">
        <v>8760</v>
      </c>
      <c r="C831" s="49" t="str">
        <f t="shared" si="51"/>
        <v>20170623</v>
      </c>
      <c r="D831" s="49" t="str">
        <f t="shared" si="52"/>
        <v>0053011359</v>
      </c>
      <c r="E831" t="s">
        <v>105</v>
      </c>
      <c r="F831" s="23" t="s">
        <v>4780</v>
      </c>
      <c r="G831">
        <v>100</v>
      </c>
      <c r="H831" s="23" t="str">
        <f t="shared" si="54"/>
        <v>6217003860036831335100</v>
      </c>
      <c r="I831" s="48" t="e">
        <f>VLOOKUP(H831,网银退汇!C:D,2,FALSE)</f>
        <v>#N/A</v>
      </c>
      <c r="J831" s="48" t="e">
        <f t="shared" si="53"/>
        <v>#N/A</v>
      </c>
      <c r="K831" s="83" t="e">
        <f>VLOOKUP(H831,网银退汇!C:H,6,FALSE)</f>
        <v>#N/A</v>
      </c>
    </row>
    <row r="832" spans="1:11" hidden="1">
      <c r="A832" t="s">
        <v>2927</v>
      </c>
      <c r="B832" s="23" t="s">
        <v>8761</v>
      </c>
      <c r="C832" s="49" t="str">
        <f t="shared" si="51"/>
        <v>20170623</v>
      </c>
      <c r="D832" s="49" t="str">
        <f t="shared" si="52"/>
        <v>0053012671</v>
      </c>
      <c r="E832" t="s">
        <v>105</v>
      </c>
      <c r="F832" s="23" t="s">
        <v>4781</v>
      </c>
      <c r="G832">
        <v>200</v>
      </c>
      <c r="H832" s="23" t="str">
        <f t="shared" si="54"/>
        <v>6227003861300294894200</v>
      </c>
      <c r="I832" s="48" t="e">
        <f>VLOOKUP(H832,网银退汇!C:D,2,FALSE)</f>
        <v>#N/A</v>
      </c>
      <c r="J832" s="48" t="e">
        <f t="shared" si="53"/>
        <v>#N/A</v>
      </c>
      <c r="K832" s="83" t="e">
        <f>VLOOKUP(H832,网银退汇!C:H,6,FALSE)</f>
        <v>#N/A</v>
      </c>
    </row>
    <row r="833" spans="1:11" hidden="1">
      <c r="A833" t="s">
        <v>2932</v>
      </c>
      <c r="B833" s="23" t="s">
        <v>8762</v>
      </c>
      <c r="C833" s="49" t="str">
        <f t="shared" si="51"/>
        <v>20170623</v>
      </c>
      <c r="D833" s="49" t="str">
        <f t="shared" si="52"/>
        <v>0053013397</v>
      </c>
      <c r="E833" t="s">
        <v>105</v>
      </c>
      <c r="F833" s="23" t="s">
        <v>4782</v>
      </c>
      <c r="G833">
        <v>900</v>
      </c>
      <c r="H833" s="23" t="str">
        <f t="shared" si="54"/>
        <v>6228482898184350879900</v>
      </c>
      <c r="I833" s="48" t="e">
        <f>VLOOKUP(H833,网银退汇!C:D,2,FALSE)</f>
        <v>#N/A</v>
      </c>
      <c r="J833" s="48" t="e">
        <f t="shared" si="53"/>
        <v>#N/A</v>
      </c>
      <c r="K833" s="83" t="e">
        <f>VLOOKUP(H833,网银退汇!C:H,6,FALSE)</f>
        <v>#N/A</v>
      </c>
    </row>
    <row r="834" spans="1:11">
      <c r="A834" t="s">
        <v>2937</v>
      </c>
      <c r="B834" s="23" t="s">
        <v>8763</v>
      </c>
      <c r="C834" s="49" t="str">
        <f t="shared" si="51"/>
        <v>20170623</v>
      </c>
      <c r="D834" s="49" t="str">
        <f t="shared" si="52"/>
        <v>0053013982</v>
      </c>
      <c r="E834" t="s">
        <v>105</v>
      </c>
      <c r="F834" s="23" t="s">
        <v>4783</v>
      </c>
      <c r="G834">
        <v>468</v>
      </c>
      <c r="H834" s="23" t="str">
        <f t="shared" si="54"/>
        <v>6214157311800076690468</v>
      </c>
      <c r="I834" s="48">
        <f>VLOOKUP(H834,网银退汇!C:D,2,FALSE)</f>
        <v>468</v>
      </c>
      <c r="J834" s="48">
        <f t="shared" si="53"/>
        <v>1</v>
      </c>
      <c r="K834" s="83">
        <f>VLOOKUP(H834,网银退汇!C:H,6,FALSE)</f>
        <v>42909.746377314812</v>
      </c>
    </row>
    <row r="835" spans="1:11">
      <c r="A835" t="s">
        <v>2942</v>
      </c>
      <c r="B835" s="23" t="s">
        <v>8764</v>
      </c>
      <c r="C835" s="49" t="str">
        <f t="shared" ref="C835:C898" si="55">LEFT(B835,8)</f>
        <v>20170623</v>
      </c>
      <c r="D835" s="49" t="str">
        <f t="shared" ref="D835:D898" si="56">RIGHT(B835,10)</f>
        <v>0053015160</v>
      </c>
      <c r="E835" t="s">
        <v>105</v>
      </c>
      <c r="F835" s="23" t="s">
        <v>4784</v>
      </c>
      <c r="G835">
        <v>111</v>
      </c>
      <c r="H835" s="23" t="str">
        <f t="shared" si="54"/>
        <v>6212262502005513695111</v>
      </c>
      <c r="I835" s="48">
        <f>VLOOKUP(H835,网银退汇!C:D,2,FALSE)</f>
        <v>111</v>
      </c>
      <c r="J835" s="48">
        <f t="shared" si="53"/>
        <v>1</v>
      </c>
      <c r="K835" s="83">
        <f>VLOOKUP(H835,网银退汇!C:H,6,FALSE)</f>
        <v>42909.745949074073</v>
      </c>
    </row>
    <row r="836" spans="1:11" hidden="1">
      <c r="A836" t="s">
        <v>2947</v>
      </c>
      <c r="B836" s="23" t="s">
        <v>8765</v>
      </c>
      <c r="C836" s="49" t="str">
        <f t="shared" si="55"/>
        <v>20170623</v>
      </c>
      <c r="D836" s="49" t="str">
        <f t="shared" si="56"/>
        <v>0053016995</v>
      </c>
      <c r="E836" t="s">
        <v>105</v>
      </c>
      <c r="F836" s="23" t="s">
        <v>4785</v>
      </c>
      <c r="G836">
        <v>57</v>
      </c>
      <c r="H836" s="23" t="str">
        <f t="shared" si="54"/>
        <v>621779000107394542657</v>
      </c>
      <c r="I836" s="48" t="e">
        <f>VLOOKUP(H836,网银退汇!C:D,2,FALSE)</f>
        <v>#N/A</v>
      </c>
      <c r="J836" s="48" t="e">
        <f t="shared" si="53"/>
        <v>#N/A</v>
      </c>
      <c r="K836" s="83" t="e">
        <f>VLOOKUP(H836,网银退汇!C:H,6,FALSE)</f>
        <v>#N/A</v>
      </c>
    </row>
    <row r="837" spans="1:11" hidden="1">
      <c r="A837" t="s">
        <v>2952</v>
      </c>
      <c r="B837" s="23" t="s">
        <v>8766</v>
      </c>
      <c r="C837" s="49" t="str">
        <f t="shared" si="55"/>
        <v>20170623</v>
      </c>
      <c r="D837" s="49" t="str">
        <f t="shared" si="56"/>
        <v>0053032285</v>
      </c>
      <c r="E837" t="s">
        <v>105</v>
      </c>
      <c r="F837" s="23" t="s">
        <v>4786</v>
      </c>
      <c r="G837">
        <v>72</v>
      </c>
      <c r="H837" s="23" t="str">
        <f t="shared" si="54"/>
        <v>622252059333176872</v>
      </c>
      <c r="I837" s="48" t="e">
        <f>VLOOKUP(H837,网银退汇!C:D,2,FALSE)</f>
        <v>#N/A</v>
      </c>
      <c r="J837" s="48" t="e">
        <f t="shared" si="53"/>
        <v>#N/A</v>
      </c>
      <c r="K837" s="83" t="e">
        <f>VLOOKUP(H837,网银退汇!C:H,6,FALSE)</f>
        <v>#N/A</v>
      </c>
    </row>
    <row r="838" spans="1:11" hidden="1">
      <c r="A838" t="s">
        <v>2957</v>
      </c>
      <c r="B838" s="23" t="s">
        <v>8767</v>
      </c>
      <c r="C838" s="49" t="str">
        <f t="shared" si="55"/>
        <v>20170623</v>
      </c>
      <c r="D838" s="49" t="str">
        <f t="shared" si="56"/>
        <v>0053056322</v>
      </c>
      <c r="E838" t="s">
        <v>105</v>
      </c>
      <c r="F838" s="23" t="s">
        <v>4787</v>
      </c>
      <c r="G838">
        <v>432</v>
      </c>
      <c r="H838" s="23" t="str">
        <f t="shared" si="54"/>
        <v>6230582000027180226432</v>
      </c>
      <c r="I838" s="48" t="e">
        <f>VLOOKUP(H838,网银退汇!C:D,2,FALSE)</f>
        <v>#N/A</v>
      </c>
      <c r="J838" s="48" t="e">
        <f t="shared" si="53"/>
        <v>#N/A</v>
      </c>
      <c r="K838" s="83" t="e">
        <f>VLOOKUP(H838,网银退汇!C:H,6,FALSE)</f>
        <v>#N/A</v>
      </c>
    </row>
    <row r="839" spans="1:11" hidden="1">
      <c r="A839" t="s">
        <v>2962</v>
      </c>
      <c r="B839" s="23" t="s">
        <v>8768</v>
      </c>
      <c r="C839" s="49" t="str">
        <f t="shared" si="55"/>
        <v>20170623</v>
      </c>
      <c r="D839" s="49" t="str">
        <f t="shared" si="56"/>
        <v>0053090008</v>
      </c>
      <c r="E839" t="s">
        <v>105</v>
      </c>
      <c r="F839" s="23" t="s">
        <v>4788</v>
      </c>
      <c r="G839">
        <v>500</v>
      </c>
      <c r="H839" s="23" t="str">
        <f t="shared" si="54"/>
        <v>6221550346605466500</v>
      </c>
      <c r="I839" s="48" t="e">
        <f>VLOOKUP(H839,网银退汇!C:D,2,FALSE)</f>
        <v>#N/A</v>
      </c>
      <c r="J839" s="48" t="e">
        <f t="shared" si="53"/>
        <v>#N/A</v>
      </c>
      <c r="K839" s="83" t="e">
        <f>VLOOKUP(H839,网银退汇!C:H,6,FALSE)</f>
        <v>#N/A</v>
      </c>
    </row>
    <row r="840" spans="1:11" hidden="1">
      <c r="A840" t="s">
        <v>2965</v>
      </c>
      <c r="B840" s="23" t="s">
        <v>8769</v>
      </c>
      <c r="C840" s="49" t="str">
        <f t="shared" si="55"/>
        <v>20170623</v>
      </c>
      <c r="D840" s="49" t="str">
        <f t="shared" si="56"/>
        <v>0053090092</v>
      </c>
      <c r="E840" t="s">
        <v>105</v>
      </c>
      <c r="F840" s="23" t="s">
        <v>4789</v>
      </c>
      <c r="G840">
        <v>100</v>
      </c>
      <c r="H840" s="23" t="str">
        <f t="shared" si="54"/>
        <v>5239591003450988100</v>
      </c>
      <c r="I840" s="48" t="e">
        <f>VLOOKUP(H840,网银退汇!C:D,2,FALSE)</f>
        <v>#N/A</v>
      </c>
      <c r="J840" s="48" t="e">
        <f t="shared" si="53"/>
        <v>#N/A</v>
      </c>
      <c r="K840" s="83" t="e">
        <f>VLOOKUP(H840,网银退汇!C:H,6,FALSE)</f>
        <v>#N/A</v>
      </c>
    </row>
    <row r="841" spans="1:11" hidden="1">
      <c r="A841" t="s">
        <v>2970</v>
      </c>
      <c r="B841" s="23" t="s">
        <v>8770</v>
      </c>
      <c r="C841" s="49" t="str">
        <f t="shared" si="55"/>
        <v>20170623</v>
      </c>
      <c r="D841" s="49" t="str">
        <f t="shared" si="56"/>
        <v>0053090386</v>
      </c>
      <c r="E841" t="s">
        <v>105</v>
      </c>
      <c r="F841" s="23" t="s">
        <v>4790</v>
      </c>
      <c r="G841">
        <v>370</v>
      </c>
      <c r="H841" s="23" t="str">
        <f t="shared" si="54"/>
        <v>6227007171510070613370</v>
      </c>
      <c r="I841" s="48" t="e">
        <f>VLOOKUP(H841,网银退汇!C:D,2,FALSE)</f>
        <v>#N/A</v>
      </c>
      <c r="J841" s="48" t="e">
        <f t="shared" si="53"/>
        <v>#N/A</v>
      </c>
      <c r="K841" s="83" t="e">
        <f>VLOOKUP(H841,网银退汇!C:H,6,FALSE)</f>
        <v>#N/A</v>
      </c>
    </row>
    <row r="842" spans="1:11" hidden="1">
      <c r="A842" t="s">
        <v>2975</v>
      </c>
      <c r="B842" s="23" t="s">
        <v>8771</v>
      </c>
      <c r="C842" s="49" t="str">
        <f t="shared" si="55"/>
        <v>20170623</v>
      </c>
      <c r="D842" s="49" t="str">
        <f t="shared" si="56"/>
        <v>0053090426</v>
      </c>
      <c r="E842" t="s">
        <v>105</v>
      </c>
      <c r="F842" s="23" t="s">
        <v>4791</v>
      </c>
      <c r="G842">
        <v>950</v>
      </c>
      <c r="H842" s="23" t="str">
        <f t="shared" si="54"/>
        <v>6217790001010809792950</v>
      </c>
      <c r="I842" s="48" t="e">
        <f>VLOOKUP(H842,网银退汇!C:D,2,FALSE)</f>
        <v>#N/A</v>
      </c>
      <c r="J842" s="48" t="e">
        <f t="shared" si="53"/>
        <v>#N/A</v>
      </c>
      <c r="K842" s="83" t="e">
        <f>VLOOKUP(H842,网银退汇!C:H,6,FALSE)</f>
        <v>#N/A</v>
      </c>
    </row>
    <row r="843" spans="1:11" hidden="1">
      <c r="A843" t="s">
        <v>2980</v>
      </c>
      <c r="B843" s="23" t="s">
        <v>8772</v>
      </c>
      <c r="C843" s="49" t="str">
        <f t="shared" si="55"/>
        <v>20170623</v>
      </c>
      <c r="D843" s="49" t="str">
        <f t="shared" si="56"/>
        <v>0053091647</v>
      </c>
      <c r="E843" t="s">
        <v>105</v>
      </c>
      <c r="F843" s="23" t="s">
        <v>4792</v>
      </c>
      <c r="G843">
        <v>500</v>
      </c>
      <c r="H843" s="23" t="str">
        <f t="shared" ref="H843:H906" si="57">F843&amp;G843</f>
        <v>6228480868589314772500</v>
      </c>
      <c r="I843" s="48" t="e">
        <f>VLOOKUP(H843,网银退汇!C:D,2,FALSE)</f>
        <v>#N/A</v>
      </c>
      <c r="J843" s="48" t="e">
        <f t="shared" ref="J843:J906" si="58">IF(I843&gt;0,1,"")</f>
        <v>#N/A</v>
      </c>
      <c r="K843" s="83" t="e">
        <f>VLOOKUP(H843,网银退汇!C:H,6,FALSE)</f>
        <v>#N/A</v>
      </c>
    </row>
    <row r="844" spans="1:11" hidden="1">
      <c r="A844" t="s">
        <v>2985</v>
      </c>
      <c r="B844" s="23" t="s">
        <v>8773</v>
      </c>
      <c r="C844" s="49" t="str">
        <f t="shared" si="55"/>
        <v>20170623</v>
      </c>
      <c r="D844" s="49" t="str">
        <f t="shared" si="56"/>
        <v>0053091798</v>
      </c>
      <c r="E844" t="s">
        <v>105</v>
      </c>
      <c r="F844" s="23" t="s">
        <v>4793</v>
      </c>
      <c r="G844">
        <v>500</v>
      </c>
      <c r="H844" s="23" t="str">
        <f t="shared" si="57"/>
        <v>6217790001078511769500</v>
      </c>
      <c r="I844" s="48" t="e">
        <f>VLOOKUP(H844,网银退汇!C:D,2,FALSE)</f>
        <v>#N/A</v>
      </c>
      <c r="J844" s="48" t="e">
        <f t="shared" si="58"/>
        <v>#N/A</v>
      </c>
      <c r="K844" s="83" t="e">
        <f>VLOOKUP(H844,网银退汇!C:H,6,FALSE)</f>
        <v>#N/A</v>
      </c>
    </row>
    <row r="845" spans="1:11" hidden="1">
      <c r="A845" t="s">
        <v>2990</v>
      </c>
      <c r="B845" s="23" t="s">
        <v>8774</v>
      </c>
      <c r="C845" s="49" t="str">
        <f t="shared" si="55"/>
        <v>20170623</v>
      </c>
      <c r="D845" s="49" t="str">
        <f t="shared" si="56"/>
        <v>0053091920</v>
      </c>
      <c r="E845" t="s">
        <v>105</v>
      </c>
      <c r="F845" s="23" t="s">
        <v>4793</v>
      </c>
      <c r="G845">
        <v>1730</v>
      </c>
      <c r="H845" s="23" t="str">
        <f t="shared" si="57"/>
        <v>62177900010785117691730</v>
      </c>
      <c r="I845" s="48" t="e">
        <f>VLOOKUP(H845,网银退汇!C:D,2,FALSE)</f>
        <v>#N/A</v>
      </c>
      <c r="J845" s="48" t="e">
        <f t="shared" si="58"/>
        <v>#N/A</v>
      </c>
      <c r="K845" s="83" t="e">
        <f>VLOOKUP(H845,网银退汇!C:H,6,FALSE)</f>
        <v>#N/A</v>
      </c>
    </row>
    <row r="846" spans="1:11" hidden="1">
      <c r="A846" t="s">
        <v>2995</v>
      </c>
      <c r="B846" s="23" t="s">
        <v>8775</v>
      </c>
      <c r="C846" s="49" t="str">
        <f t="shared" si="55"/>
        <v>20170623</v>
      </c>
      <c r="D846" s="49" t="str">
        <f t="shared" si="56"/>
        <v>0053092027</v>
      </c>
      <c r="E846" t="s">
        <v>105</v>
      </c>
      <c r="F846" s="23" t="s">
        <v>4794</v>
      </c>
      <c r="G846">
        <v>204</v>
      </c>
      <c r="H846" s="23" t="str">
        <f t="shared" si="57"/>
        <v>6231900000118894175204</v>
      </c>
      <c r="I846" s="48" t="e">
        <f>VLOOKUP(H846,网银退汇!C:D,2,FALSE)</f>
        <v>#N/A</v>
      </c>
      <c r="J846" s="48" t="e">
        <f t="shared" si="58"/>
        <v>#N/A</v>
      </c>
      <c r="K846" s="83" t="e">
        <f>VLOOKUP(H846,网银退汇!C:H,6,FALSE)</f>
        <v>#N/A</v>
      </c>
    </row>
    <row r="847" spans="1:11">
      <c r="A847" t="s">
        <v>3000</v>
      </c>
      <c r="B847" s="23" t="s">
        <v>8776</v>
      </c>
      <c r="C847" s="49" t="str">
        <f t="shared" si="55"/>
        <v>20170623</v>
      </c>
      <c r="D847" s="49" t="str">
        <f t="shared" si="56"/>
        <v>0053092653</v>
      </c>
      <c r="E847" t="s">
        <v>105</v>
      </c>
      <c r="F847" s="23" t="s">
        <v>4795</v>
      </c>
      <c r="G847">
        <v>440</v>
      </c>
      <c r="H847" s="23" t="str">
        <f t="shared" si="57"/>
        <v>6231900000060980212440</v>
      </c>
      <c r="I847" s="48">
        <f>VLOOKUP(H847,网银退汇!C:D,2,FALSE)</f>
        <v>440</v>
      </c>
      <c r="J847" s="48">
        <f t="shared" si="58"/>
        <v>1</v>
      </c>
      <c r="K847" s="83">
        <f>VLOOKUP(H847,网银退汇!C:H,6,FALSE)</f>
        <v>42912.487673611111</v>
      </c>
    </row>
    <row r="848" spans="1:11" hidden="1">
      <c r="A848" t="s">
        <v>3005</v>
      </c>
      <c r="B848" s="23" t="s">
        <v>8777</v>
      </c>
      <c r="C848" s="49" t="str">
        <f t="shared" si="55"/>
        <v>20170623</v>
      </c>
      <c r="D848" s="49" t="str">
        <f t="shared" si="56"/>
        <v>0053092710</v>
      </c>
      <c r="E848" t="s">
        <v>105</v>
      </c>
      <c r="F848" s="23" t="s">
        <v>4796</v>
      </c>
      <c r="G848">
        <v>607</v>
      </c>
      <c r="H848" s="23" t="str">
        <f t="shared" si="57"/>
        <v>6228480866223448766607</v>
      </c>
      <c r="I848" s="48" t="e">
        <f>VLOOKUP(H848,网银退汇!C:D,2,FALSE)</f>
        <v>#N/A</v>
      </c>
      <c r="J848" s="48" t="e">
        <f t="shared" si="58"/>
        <v>#N/A</v>
      </c>
      <c r="K848" s="83" t="e">
        <f>VLOOKUP(H848,网银退汇!C:H,6,FALSE)</f>
        <v>#N/A</v>
      </c>
    </row>
    <row r="849" spans="1:11" hidden="1">
      <c r="A849" t="s">
        <v>3010</v>
      </c>
      <c r="B849" s="23" t="s">
        <v>8778</v>
      </c>
      <c r="C849" s="49" t="str">
        <f t="shared" si="55"/>
        <v>20170623</v>
      </c>
      <c r="D849" s="49" t="str">
        <f t="shared" si="56"/>
        <v>0053093082</v>
      </c>
      <c r="E849" t="s">
        <v>105</v>
      </c>
      <c r="F849" s="23" t="s">
        <v>4797</v>
      </c>
      <c r="G849">
        <v>76</v>
      </c>
      <c r="H849" s="23" t="str">
        <f t="shared" si="57"/>
        <v>622150730000399288876</v>
      </c>
      <c r="I849" s="48" t="e">
        <f>VLOOKUP(H849,网银退汇!C:D,2,FALSE)</f>
        <v>#N/A</v>
      </c>
      <c r="J849" s="48" t="e">
        <f t="shared" si="58"/>
        <v>#N/A</v>
      </c>
      <c r="K849" s="83" t="e">
        <f>VLOOKUP(H849,网银退汇!C:H,6,FALSE)</f>
        <v>#N/A</v>
      </c>
    </row>
    <row r="850" spans="1:11" hidden="1">
      <c r="A850" t="s">
        <v>3015</v>
      </c>
      <c r="B850" s="23" t="s">
        <v>8779</v>
      </c>
      <c r="C850" s="49" t="str">
        <f t="shared" si="55"/>
        <v>20170623</v>
      </c>
      <c r="D850" s="49" t="str">
        <f t="shared" si="56"/>
        <v>0053093205</v>
      </c>
      <c r="E850" t="s">
        <v>105</v>
      </c>
      <c r="F850" s="23" t="s">
        <v>4798</v>
      </c>
      <c r="G850">
        <v>400</v>
      </c>
      <c r="H850" s="23" t="str">
        <f t="shared" si="57"/>
        <v>6212820862509578171400</v>
      </c>
      <c r="I850" s="48" t="e">
        <f>VLOOKUP(H850,网银退汇!C:D,2,FALSE)</f>
        <v>#N/A</v>
      </c>
      <c r="J850" s="48" t="e">
        <f t="shared" si="58"/>
        <v>#N/A</v>
      </c>
      <c r="K850" s="83" t="e">
        <f>VLOOKUP(H850,网银退汇!C:H,6,FALSE)</f>
        <v>#N/A</v>
      </c>
    </row>
    <row r="851" spans="1:11" hidden="1">
      <c r="A851" t="s">
        <v>3020</v>
      </c>
      <c r="B851" s="23" t="s">
        <v>8780</v>
      </c>
      <c r="C851" s="49" t="str">
        <f t="shared" si="55"/>
        <v>20170623</v>
      </c>
      <c r="D851" s="49" t="str">
        <f t="shared" si="56"/>
        <v>0053095586</v>
      </c>
      <c r="E851" t="s">
        <v>105</v>
      </c>
      <c r="F851" s="23" t="s">
        <v>4799</v>
      </c>
      <c r="G851">
        <v>69</v>
      </c>
      <c r="H851" s="23" t="str">
        <f t="shared" si="57"/>
        <v>622655001207982769</v>
      </c>
      <c r="I851" s="48" t="e">
        <f>VLOOKUP(H851,网银退汇!C:D,2,FALSE)</f>
        <v>#N/A</v>
      </c>
      <c r="J851" s="48" t="e">
        <f t="shared" si="58"/>
        <v>#N/A</v>
      </c>
      <c r="K851" s="83" t="e">
        <f>VLOOKUP(H851,网银退汇!C:H,6,FALSE)</f>
        <v>#N/A</v>
      </c>
    </row>
    <row r="852" spans="1:11" hidden="1">
      <c r="A852" t="s">
        <v>3025</v>
      </c>
      <c r="B852" s="23" t="s">
        <v>8781</v>
      </c>
      <c r="C852" s="49" t="str">
        <f t="shared" si="55"/>
        <v>20170623</v>
      </c>
      <c r="D852" s="49" t="str">
        <f t="shared" si="56"/>
        <v>0053101198</v>
      </c>
      <c r="E852" t="s">
        <v>105</v>
      </c>
      <c r="F852" s="23" t="s">
        <v>4800</v>
      </c>
      <c r="G852">
        <v>27</v>
      </c>
      <c r="H852" s="23" t="str">
        <f t="shared" si="57"/>
        <v>621226250500587226827</v>
      </c>
      <c r="I852" s="48" t="e">
        <f>VLOOKUP(H852,网银退汇!C:D,2,FALSE)</f>
        <v>#N/A</v>
      </c>
      <c r="J852" s="48" t="e">
        <f t="shared" si="58"/>
        <v>#N/A</v>
      </c>
      <c r="K852" s="83" t="e">
        <f>VLOOKUP(H852,网银退汇!C:H,6,FALSE)</f>
        <v>#N/A</v>
      </c>
    </row>
    <row r="853" spans="1:11">
      <c r="A853" t="s">
        <v>3159</v>
      </c>
      <c r="B853" s="23" t="s">
        <v>8782</v>
      </c>
      <c r="C853" s="49" t="str">
        <f t="shared" si="55"/>
        <v>20170625</v>
      </c>
      <c r="D853" s="49" t="str">
        <f t="shared" si="56"/>
        <v>0053134105</v>
      </c>
      <c r="E853" t="s">
        <v>105</v>
      </c>
      <c r="F853" s="23" t="s">
        <v>4824</v>
      </c>
      <c r="G853">
        <v>500</v>
      </c>
      <c r="H853" s="23" t="str">
        <f t="shared" si="57"/>
        <v>6217997300006889144500</v>
      </c>
      <c r="I853" s="48">
        <f>VLOOKUP(H853,网银退汇!C:D,2,FALSE)</f>
        <v>500</v>
      </c>
      <c r="J853" s="48">
        <f t="shared" si="58"/>
        <v>1</v>
      </c>
      <c r="K853" s="83">
        <f>VLOOKUP(H853,网银退汇!C:H,6,FALSE)</f>
        <v>42912.488877314812</v>
      </c>
    </row>
    <row r="854" spans="1:11" hidden="1">
      <c r="A854" t="s">
        <v>3164</v>
      </c>
      <c r="B854" s="23" t="s">
        <v>8783</v>
      </c>
      <c r="C854" s="49" t="str">
        <f t="shared" si="55"/>
        <v>20170625</v>
      </c>
      <c r="D854" s="49" t="str">
        <f t="shared" si="56"/>
        <v>0053135910</v>
      </c>
      <c r="E854" t="s">
        <v>105</v>
      </c>
      <c r="F854" s="23" t="s">
        <v>4825</v>
      </c>
      <c r="G854">
        <v>3800</v>
      </c>
      <c r="H854" s="23" t="str">
        <f t="shared" si="57"/>
        <v>62270071715101377763800</v>
      </c>
      <c r="I854" s="48" t="e">
        <f>VLOOKUP(H854,网银退汇!C:D,2,FALSE)</f>
        <v>#N/A</v>
      </c>
      <c r="J854" s="48" t="e">
        <f t="shared" si="58"/>
        <v>#N/A</v>
      </c>
      <c r="K854" s="83" t="e">
        <f>VLOOKUP(H854,网银退汇!C:H,6,FALSE)</f>
        <v>#N/A</v>
      </c>
    </row>
    <row r="855" spans="1:11" hidden="1">
      <c r="A855" t="s">
        <v>3169</v>
      </c>
      <c r="B855" s="23" t="s">
        <v>8784</v>
      </c>
      <c r="C855" s="49" t="str">
        <f t="shared" si="55"/>
        <v>20170625</v>
      </c>
      <c r="D855" s="49" t="str">
        <f t="shared" si="56"/>
        <v>0053135943</v>
      </c>
      <c r="E855" t="s">
        <v>105</v>
      </c>
      <c r="F855" s="23" t="s">
        <v>4825</v>
      </c>
      <c r="G855">
        <v>500</v>
      </c>
      <c r="H855" s="23" t="str">
        <f t="shared" si="57"/>
        <v>6227007171510137776500</v>
      </c>
      <c r="I855" s="48" t="e">
        <f>VLOOKUP(H855,网银退汇!C:D,2,FALSE)</f>
        <v>#N/A</v>
      </c>
      <c r="J855" s="48" t="e">
        <f t="shared" si="58"/>
        <v>#N/A</v>
      </c>
      <c r="K855" s="83" t="e">
        <f>VLOOKUP(H855,网银退汇!C:H,6,FALSE)</f>
        <v>#N/A</v>
      </c>
    </row>
    <row r="856" spans="1:11">
      <c r="A856" t="s">
        <v>3172</v>
      </c>
      <c r="B856" s="23" t="s">
        <v>8785</v>
      </c>
      <c r="C856" s="49" t="str">
        <f t="shared" si="55"/>
        <v>20170625</v>
      </c>
      <c r="D856" s="49" t="str">
        <f t="shared" si="56"/>
        <v>0053139543</v>
      </c>
      <c r="E856" t="s">
        <v>105</v>
      </c>
      <c r="F856" s="23" t="s">
        <v>135</v>
      </c>
      <c r="G856">
        <v>300</v>
      </c>
      <c r="H856" s="23" t="str">
        <f t="shared" si="57"/>
        <v>6228370135467215300</v>
      </c>
      <c r="I856" s="48">
        <f>VLOOKUP(H856,网银退汇!C:D,2,FALSE)</f>
        <v>300</v>
      </c>
      <c r="J856" s="48">
        <f t="shared" si="58"/>
        <v>1</v>
      </c>
      <c r="K856" s="83">
        <f>VLOOKUP(H856,网银退汇!C:H,6,FALSE)</f>
        <v>42912.488020833334</v>
      </c>
    </row>
    <row r="857" spans="1:11" hidden="1">
      <c r="A857" t="s">
        <v>3177</v>
      </c>
      <c r="B857" s="23" t="s">
        <v>8786</v>
      </c>
      <c r="C857" s="49" t="str">
        <f t="shared" si="55"/>
        <v>20170625</v>
      </c>
      <c r="D857" s="49" t="str">
        <f t="shared" si="56"/>
        <v>0053141984</v>
      </c>
      <c r="E857" t="s">
        <v>105</v>
      </c>
      <c r="F857" s="23" t="s">
        <v>4826</v>
      </c>
      <c r="G857">
        <v>926</v>
      </c>
      <c r="H857" s="23" t="str">
        <f t="shared" si="57"/>
        <v>6217997300018897440926</v>
      </c>
      <c r="I857" s="48" t="e">
        <f>VLOOKUP(H857,网银退汇!C:D,2,FALSE)</f>
        <v>#N/A</v>
      </c>
      <c r="J857" s="48" t="e">
        <f t="shared" si="58"/>
        <v>#N/A</v>
      </c>
      <c r="K857" s="83" t="e">
        <f>VLOOKUP(H857,网银退汇!C:H,6,FALSE)</f>
        <v>#N/A</v>
      </c>
    </row>
    <row r="858" spans="1:11" hidden="1">
      <c r="A858" t="s">
        <v>3182</v>
      </c>
      <c r="B858" s="23" t="s">
        <v>8787</v>
      </c>
      <c r="C858" s="49" t="str">
        <f t="shared" si="55"/>
        <v>20170625</v>
      </c>
      <c r="D858" s="49" t="str">
        <f t="shared" si="56"/>
        <v>0053142020</v>
      </c>
      <c r="E858" t="s">
        <v>105</v>
      </c>
      <c r="F858" s="23" t="s">
        <v>4827</v>
      </c>
      <c r="G858">
        <v>250</v>
      </c>
      <c r="H858" s="23" t="str">
        <f t="shared" si="57"/>
        <v>6231900022510962103250</v>
      </c>
      <c r="I858" s="48" t="e">
        <f>VLOOKUP(H858,网银退汇!C:D,2,FALSE)</f>
        <v>#N/A</v>
      </c>
      <c r="J858" s="48" t="e">
        <f t="shared" si="58"/>
        <v>#N/A</v>
      </c>
      <c r="K858" s="83" t="e">
        <f>VLOOKUP(H858,网银退汇!C:H,6,FALSE)</f>
        <v>#N/A</v>
      </c>
    </row>
    <row r="859" spans="1:11" hidden="1">
      <c r="A859" t="s">
        <v>3189</v>
      </c>
      <c r="B859" s="23" t="s">
        <v>8788</v>
      </c>
      <c r="C859" s="49" t="str">
        <f t="shared" si="55"/>
        <v>20170625</v>
      </c>
      <c r="D859" s="49" t="str">
        <f t="shared" si="56"/>
        <v>0053143058</v>
      </c>
      <c r="E859" t="s">
        <v>105</v>
      </c>
      <c r="F859" s="23" t="s">
        <v>4828</v>
      </c>
      <c r="G859">
        <v>1797</v>
      </c>
      <c r="H859" s="23" t="str">
        <f t="shared" si="57"/>
        <v>62108135200045736091797</v>
      </c>
      <c r="I859" s="48" t="e">
        <f>VLOOKUP(H859,网银退汇!C:D,2,FALSE)</f>
        <v>#N/A</v>
      </c>
      <c r="J859" s="48" t="e">
        <f t="shared" si="58"/>
        <v>#N/A</v>
      </c>
      <c r="K859" s="83" t="e">
        <f>VLOOKUP(H859,网银退汇!C:H,6,FALSE)</f>
        <v>#N/A</v>
      </c>
    </row>
    <row r="860" spans="1:11" hidden="1">
      <c r="A860" t="s">
        <v>3030</v>
      </c>
      <c r="B860" s="23" t="s">
        <v>8789</v>
      </c>
      <c r="C860" s="49" t="str">
        <f t="shared" si="55"/>
        <v>20170624</v>
      </c>
      <c r="D860" s="49" t="str">
        <f t="shared" si="56"/>
        <v>0053106524</v>
      </c>
      <c r="E860" t="s">
        <v>105</v>
      </c>
      <c r="F860" s="23" t="s">
        <v>4801</v>
      </c>
      <c r="G860">
        <v>255</v>
      </c>
      <c r="H860" s="23" t="str">
        <f t="shared" si="57"/>
        <v>6223690968447769255</v>
      </c>
      <c r="I860" s="48" t="e">
        <f>VLOOKUP(H860,网银退汇!C:D,2,FALSE)</f>
        <v>#N/A</v>
      </c>
      <c r="J860" s="48" t="e">
        <f t="shared" si="58"/>
        <v>#N/A</v>
      </c>
      <c r="K860" s="83" t="e">
        <f>VLOOKUP(H860,网银退汇!C:H,6,FALSE)</f>
        <v>#N/A</v>
      </c>
    </row>
    <row r="861" spans="1:11" hidden="1">
      <c r="A861" t="s">
        <v>3033</v>
      </c>
      <c r="B861" s="23" t="s">
        <v>8790</v>
      </c>
      <c r="C861" s="49" t="str">
        <f t="shared" si="55"/>
        <v>20170624</v>
      </c>
      <c r="D861" s="49" t="str">
        <f t="shared" si="56"/>
        <v>0053107632</v>
      </c>
      <c r="E861" t="s">
        <v>105</v>
      </c>
      <c r="F861" s="23" t="s">
        <v>106</v>
      </c>
      <c r="G861">
        <v>885</v>
      </c>
      <c r="H861" s="23" t="str">
        <f t="shared" si="57"/>
        <v>6231357711501404525885</v>
      </c>
      <c r="I861" s="48"/>
      <c r="J861" s="48"/>
      <c r="K861" s="83"/>
    </row>
    <row r="862" spans="1:11" hidden="1">
      <c r="A862" t="s">
        <v>3038</v>
      </c>
      <c r="B862" s="23" t="s">
        <v>8791</v>
      </c>
      <c r="C862" s="49" t="str">
        <f t="shared" si="55"/>
        <v>20170624</v>
      </c>
      <c r="D862" s="49" t="str">
        <f t="shared" si="56"/>
        <v>0053107940</v>
      </c>
      <c r="E862" t="s">
        <v>105</v>
      </c>
      <c r="F862" s="23" t="s">
        <v>4802</v>
      </c>
      <c r="G862">
        <v>2400</v>
      </c>
      <c r="H862" s="23" t="str">
        <f t="shared" si="57"/>
        <v>62284808683000690772400</v>
      </c>
      <c r="I862" s="48" t="e">
        <f>VLOOKUP(H862,网银退汇!C:D,2,FALSE)</f>
        <v>#N/A</v>
      </c>
      <c r="J862" s="48" t="e">
        <f t="shared" si="58"/>
        <v>#N/A</v>
      </c>
      <c r="K862" s="83" t="e">
        <f>VLOOKUP(H862,网银退汇!C:H,6,FALSE)</f>
        <v>#N/A</v>
      </c>
    </row>
    <row r="863" spans="1:11" hidden="1">
      <c r="A863" t="s">
        <v>3043</v>
      </c>
      <c r="B863" s="23" t="s">
        <v>8792</v>
      </c>
      <c r="C863" s="49" t="str">
        <f t="shared" si="55"/>
        <v>20170624</v>
      </c>
      <c r="D863" s="49" t="str">
        <f t="shared" si="56"/>
        <v>0053108520</v>
      </c>
      <c r="E863" t="s">
        <v>105</v>
      </c>
      <c r="F863" s="23" t="s">
        <v>4803</v>
      </c>
      <c r="G863">
        <v>3217</v>
      </c>
      <c r="H863" s="23" t="str">
        <f t="shared" si="57"/>
        <v>62284808685003858773217</v>
      </c>
      <c r="I863" s="48" t="e">
        <f>VLOOKUP(H863,网银退汇!C:D,2,FALSE)</f>
        <v>#N/A</v>
      </c>
      <c r="J863" s="48" t="e">
        <f t="shared" si="58"/>
        <v>#N/A</v>
      </c>
      <c r="K863" s="83" t="e">
        <f>VLOOKUP(H863,网银退汇!C:H,6,FALSE)</f>
        <v>#N/A</v>
      </c>
    </row>
    <row r="864" spans="1:11" hidden="1">
      <c r="A864" t="s">
        <v>3048</v>
      </c>
      <c r="B864" s="23" t="s">
        <v>8793</v>
      </c>
      <c r="C864" s="49" t="str">
        <f t="shared" si="55"/>
        <v>20170624</v>
      </c>
      <c r="D864" s="49" t="str">
        <f t="shared" si="56"/>
        <v>0053109096</v>
      </c>
      <c r="E864" t="s">
        <v>105</v>
      </c>
      <c r="F864" s="23" t="s">
        <v>4804</v>
      </c>
      <c r="G864">
        <v>196</v>
      </c>
      <c r="H864" s="23" t="str">
        <f t="shared" si="57"/>
        <v>6228480868678610379196</v>
      </c>
      <c r="I864" s="48" t="e">
        <f>VLOOKUP(H864,网银退汇!C:D,2,FALSE)</f>
        <v>#N/A</v>
      </c>
      <c r="J864" s="48" t="e">
        <f t="shared" si="58"/>
        <v>#N/A</v>
      </c>
      <c r="K864" s="83" t="e">
        <f>VLOOKUP(H864,网银退汇!C:H,6,FALSE)</f>
        <v>#N/A</v>
      </c>
    </row>
    <row r="865" spans="1:11">
      <c r="A865" t="s">
        <v>3051</v>
      </c>
      <c r="B865" s="23" t="s">
        <v>8794</v>
      </c>
      <c r="C865" s="49" t="str">
        <f t="shared" si="55"/>
        <v>20170624</v>
      </c>
      <c r="D865" s="49" t="str">
        <f t="shared" si="56"/>
        <v>0053109118</v>
      </c>
      <c r="E865" t="s">
        <v>105</v>
      </c>
      <c r="F865" s="23" t="s">
        <v>137</v>
      </c>
      <c r="G865">
        <v>1490</v>
      </c>
      <c r="H865" s="23" t="str">
        <f t="shared" si="57"/>
        <v>622308280016779351490</v>
      </c>
      <c r="I865" s="48">
        <f>VLOOKUP(H865,网银退汇!C:D,2,FALSE)</f>
        <v>1490</v>
      </c>
      <c r="J865" s="48">
        <f t="shared" si="58"/>
        <v>1</v>
      </c>
      <c r="K865" s="83">
        <f>VLOOKUP(H865,网银退汇!C:H,6,FALSE)</f>
        <v>42912.489224537036</v>
      </c>
    </row>
    <row r="866" spans="1:11" hidden="1">
      <c r="A866" t="s">
        <v>3056</v>
      </c>
      <c r="B866" s="23" t="s">
        <v>8795</v>
      </c>
      <c r="C866" s="49" t="str">
        <f t="shared" si="55"/>
        <v>20170624</v>
      </c>
      <c r="D866" s="49" t="str">
        <f t="shared" si="56"/>
        <v>0053109679</v>
      </c>
      <c r="E866" t="s">
        <v>105</v>
      </c>
      <c r="F866" s="23" t="s">
        <v>4805</v>
      </c>
      <c r="G866">
        <v>112</v>
      </c>
      <c r="H866" s="23" t="str">
        <f t="shared" si="57"/>
        <v>6236683860001544753112</v>
      </c>
      <c r="I866" s="48" t="e">
        <f>VLOOKUP(H866,网银退汇!C:D,2,FALSE)</f>
        <v>#N/A</v>
      </c>
      <c r="J866" s="48" t="e">
        <f t="shared" si="58"/>
        <v>#N/A</v>
      </c>
      <c r="K866" s="83" t="e">
        <f>VLOOKUP(H866,网银退汇!C:H,6,FALSE)</f>
        <v>#N/A</v>
      </c>
    </row>
    <row r="867" spans="1:11" hidden="1">
      <c r="A867" t="s">
        <v>3061</v>
      </c>
      <c r="B867" s="23" t="s">
        <v>8796</v>
      </c>
      <c r="C867" s="49" t="str">
        <f t="shared" si="55"/>
        <v>20170624</v>
      </c>
      <c r="D867" s="49" t="str">
        <f t="shared" si="56"/>
        <v>0053109841</v>
      </c>
      <c r="E867" t="s">
        <v>105</v>
      </c>
      <c r="F867" s="23" t="s">
        <v>4806</v>
      </c>
      <c r="G867">
        <v>732</v>
      </c>
      <c r="H867" s="23" t="str">
        <f t="shared" si="57"/>
        <v>6217003860007998279732</v>
      </c>
      <c r="I867" s="48" t="e">
        <f>VLOOKUP(H867,网银退汇!C:D,2,FALSE)</f>
        <v>#N/A</v>
      </c>
      <c r="J867" s="48" t="e">
        <f t="shared" si="58"/>
        <v>#N/A</v>
      </c>
      <c r="K867" s="83" t="e">
        <f>VLOOKUP(H867,网银退汇!C:H,6,FALSE)</f>
        <v>#N/A</v>
      </c>
    </row>
    <row r="868" spans="1:11">
      <c r="A868" t="s">
        <v>3066</v>
      </c>
      <c r="B868" s="23" t="s">
        <v>8797</v>
      </c>
      <c r="C868" s="49" t="str">
        <f t="shared" si="55"/>
        <v>20170624</v>
      </c>
      <c r="D868" s="49" t="str">
        <f t="shared" si="56"/>
        <v>0053110290</v>
      </c>
      <c r="E868" t="s">
        <v>105</v>
      </c>
      <c r="F868" s="23" t="s">
        <v>4807</v>
      </c>
      <c r="G868">
        <v>258</v>
      </c>
      <c r="H868" s="23" t="str">
        <f t="shared" si="57"/>
        <v>6231900020005070499258</v>
      </c>
      <c r="I868" s="48">
        <f>VLOOKUP(H868,网银退汇!C:D,2,FALSE)</f>
        <v>258</v>
      </c>
      <c r="J868" s="48">
        <f t="shared" si="58"/>
        <v>1</v>
      </c>
      <c r="K868" s="83">
        <f>VLOOKUP(H868,网银退汇!C:H,6,FALSE)</f>
        <v>42912.48741898148</v>
      </c>
    </row>
    <row r="869" spans="1:11" hidden="1">
      <c r="A869" t="s">
        <v>3071</v>
      </c>
      <c r="B869" s="23" t="s">
        <v>8798</v>
      </c>
      <c r="C869" s="49" t="str">
        <f t="shared" si="55"/>
        <v>20170624</v>
      </c>
      <c r="D869" s="49" t="str">
        <f t="shared" si="56"/>
        <v>0053110318</v>
      </c>
      <c r="E869" t="s">
        <v>105</v>
      </c>
      <c r="F869" s="23" t="s">
        <v>4808</v>
      </c>
      <c r="G869">
        <v>277</v>
      </c>
      <c r="H869" s="23" t="str">
        <f t="shared" si="57"/>
        <v>6228480868173957473277</v>
      </c>
      <c r="I869" s="48" t="e">
        <f>VLOOKUP(H869,网银退汇!C:D,2,FALSE)</f>
        <v>#N/A</v>
      </c>
      <c r="J869" s="48" t="e">
        <f t="shared" si="58"/>
        <v>#N/A</v>
      </c>
      <c r="K869" s="83" t="e">
        <f>VLOOKUP(H869,网银退汇!C:H,6,FALSE)</f>
        <v>#N/A</v>
      </c>
    </row>
    <row r="870" spans="1:11" hidden="1">
      <c r="A870" t="s">
        <v>3076</v>
      </c>
      <c r="B870" s="23" t="s">
        <v>8799</v>
      </c>
      <c r="C870" s="49" t="str">
        <f t="shared" si="55"/>
        <v>20170624</v>
      </c>
      <c r="D870" s="49" t="str">
        <f t="shared" si="56"/>
        <v>0053110431</v>
      </c>
      <c r="E870" t="s">
        <v>105</v>
      </c>
      <c r="F870" s="23" t="s">
        <v>4809</v>
      </c>
      <c r="G870">
        <v>106</v>
      </c>
      <c r="H870" s="23" t="str">
        <f t="shared" si="57"/>
        <v>6228483308137341776106</v>
      </c>
      <c r="I870" s="48" t="e">
        <f>VLOOKUP(H870,网银退汇!C:D,2,FALSE)</f>
        <v>#N/A</v>
      </c>
      <c r="J870" s="48" t="e">
        <f t="shared" si="58"/>
        <v>#N/A</v>
      </c>
      <c r="K870" s="83" t="e">
        <f>VLOOKUP(H870,网银退汇!C:H,6,FALSE)</f>
        <v>#N/A</v>
      </c>
    </row>
    <row r="871" spans="1:11" hidden="1">
      <c r="A871" t="s">
        <v>3081</v>
      </c>
      <c r="B871" s="23" t="s">
        <v>8800</v>
      </c>
      <c r="C871" s="49" t="str">
        <f t="shared" si="55"/>
        <v>20170624</v>
      </c>
      <c r="D871" s="49" t="str">
        <f t="shared" si="56"/>
        <v>0053111354</v>
      </c>
      <c r="E871" t="s">
        <v>105</v>
      </c>
      <c r="F871" s="23" t="s">
        <v>4810</v>
      </c>
      <c r="G871">
        <v>50</v>
      </c>
      <c r="H871" s="23" t="str">
        <f t="shared" si="57"/>
        <v>622260059000356887850</v>
      </c>
      <c r="I871" s="48" t="e">
        <f>VLOOKUP(H871,网银退汇!C:D,2,FALSE)</f>
        <v>#N/A</v>
      </c>
      <c r="J871" s="48" t="e">
        <f t="shared" si="58"/>
        <v>#N/A</v>
      </c>
      <c r="K871" s="83" t="e">
        <f>VLOOKUP(H871,网银退汇!C:H,6,FALSE)</f>
        <v>#N/A</v>
      </c>
    </row>
    <row r="872" spans="1:11">
      <c r="A872" t="s">
        <v>3086</v>
      </c>
      <c r="B872" s="23" t="s">
        <v>8801</v>
      </c>
      <c r="C872" s="49" t="str">
        <f t="shared" si="55"/>
        <v>20170624</v>
      </c>
      <c r="D872" s="49" t="str">
        <f t="shared" si="56"/>
        <v>0053111895</v>
      </c>
      <c r="E872" t="s">
        <v>105</v>
      </c>
      <c r="F872" s="23" t="s">
        <v>4811</v>
      </c>
      <c r="G872">
        <v>194</v>
      </c>
      <c r="H872" s="23" t="str">
        <f t="shared" si="57"/>
        <v>6227003861970178286194</v>
      </c>
      <c r="I872" s="48">
        <f>VLOOKUP(H872,网银退汇!C:D,2,FALSE)</f>
        <v>194</v>
      </c>
      <c r="J872" s="48">
        <f t="shared" si="58"/>
        <v>1</v>
      </c>
      <c r="K872" s="83">
        <f>VLOOKUP(H872,网银退汇!C:H,6,FALSE)</f>
        <v>42912.488657407404</v>
      </c>
    </row>
    <row r="873" spans="1:11" hidden="1">
      <c r="A873" t="s">
        <v>3091</v>
      </c>
      <c r="B873" s="23" t="s">
        <v>8802</v>
      </c>
      <c r="C873" s="49" t="str">
        <f t="shared" si="55"/>
        <v>20170624</v>
      </c>
      <c r="D873" s="49" t="str">
        <f t="shared" si="56"/>
        <v>0053113593</v>
      </c>
      <c r="E873" t="s">
        <v>105</v>
      </c>
      <c r="F873" s="23" t="s">
        <v>4812</v>
      </c>
      <c r="G873">
        <v>63</v>
      </c>
      <c r="H873" s="23" t="str">
        <f t="shared" si="57"/>
        <v>622369219926534163</v>
      </c>
      <c r="I873" s="48" t="e">
        <f>VLOOKUP(H873,网银退汇!C:D,2,FALSE)</f>
        <v>#N/A</v>
      </c>
      <c r="J873" s="48" t="e">
        <f t="shared" si="58"/>
        <v>#N/A</v>
      </c>
      <c r="K873" s="83" t="e">
        <f>VLOOKUP(H873,网银退汇!C:H,6,FALSE)</f>
        <v>#N/A</v>
      </c>
    </row>
    <row r="874" spans="1:11" hidden="1">
      <c r="A874" t="s">
        <v>3096</v>
      </c>
      <c r="B874" s="23" t="s">
        <v>8803</v>
      </c>
      <c r="C874" s="49" t="str">
        <f t="shared" si="55"/>
        <v>20170624</v>
      </c>
      <c r="D874" s="49" t="str">
        <f t="shared" si="56"/>
        <v>0053113948</v>
      </c>
      <c r="E874" t="s">
        <v>105</v>
      </c>
      <c r="F874" s="23" t="s">
        <v>4813</v>
      </c>
      <c r="G874">
        <v>6</v>
      </c>
      <c r="H874" s="23" t="str">
        <f t="shared" si="57"/>
        <v>6229084734943581156</v>
      </c>
      <c r="I874" s="48" t="e">
        <f>VLOOKUP(H874,网银退汇!C:D,2,FALSE)</f>
        <v>#N/A</v>
      </c>
      <c r="J874" s="48" t="e">
        <f t="shared" si="58"/>
        <v>#N/A</v>
      </c>
      <c r="K874" s="83" t="e">
        <f>VLOOKUP(H874,网银退汇!C:H,6,FALSE)</f>
        <v>#N/A</v>
      </c>
    </row>
    <row r="875" spans="1:11" hidden="1">
      <c r="A875" t="s">
        <v>3101</v>
      </c>
      <c r="B875" s="23" t="s">
        <v>8804</v>
      </c>
      <c r="C875" s="49" t="str">
        <f t="shared" si="55"/>
        <v>20170624</v>
      </c>
      <c r="D875" s="49" t="str">
        <f t="shared" si="56"/>
        <v>0053114401</v>
      </c>
      <c r="E875" t="s">
        <v>105</v>
      </c>
      <c r="F875" s="23" t="s">
        <v>4814</v>
      </c>
      <c r="G875">
        <v>452</v>
      </c>
      <c r="H875" s="23" t="str">
        <f t="shared" si="57"/>
        <v>6222620590000071682452</v>
      </c>
      <c r="I875" s="48" t="e">
        <f>VLOOKUP(H875,网银退汇!C:D,2,FALSE)</f>
        <v>#N/A</v>
      </c>
      <c r="J875" s="48" t="e">
        <f t="shared" si="58"/>
        <v>#N/A</v>
      </c>
      <c r="K875" s="83" t="e">
        <f>VLOOKUP(H875,网银退汇!C:H,6,FALSE)</f>
        <v>#N/A</v>
      </c>
    </row>
    <row r="876" spans="1:11">
      <c r="A876" t="s">
        <v>3106</v>
      </c>
      <c r="B876" s="23" t="s">
        <v>8805</v>
      </c>
      <c r="C876" s="49" t="str">
        <f t="shared" si="55"/>
        <v>20170624</v>
      </c>
      <c r="D876" s="49" t="str">
        <f t="shared" si="56"/>
        <v>0053114871</v>
      </c>
      <c r="E876" t="s">
        <v>105</v>
      </c>
      <c r="F876" s="23" t="s">
        <v>4815</v>
      </c>
      <c r="G876">
        <v>2007</v>
      </c>
      <c r="H876" s="23" t="str">
        <f t="shared" si="57"/>
        <v>62122625040007999642007</v>
      </c>
      <c r="I876" s="48">
        <f>VLOOKUP(H876,网银退汇!C:D,2,FALSE)</f>
        <v>2007</v>
      </c>
      <c r="J876" s="48">
        <f t="shared" si="58"/>
        <v>1</v>
      </c>
      <c r="K876" s="83">
        <f>VLOOKUP(H876,网银退汇!C:H,6,FALSE)</f>
        <v>42912.488217592596</v>
      </c>
    </row>
    <row r="877" spans="1:11" hidden="1">
      <c r="A877" t="s">
        <v>3111</v>
      </c>
      <c r="B877" s="23" t="s">
        <v>8806</v>
      </c>
      <c r="C877" s="49" t="str">
        <f t="shared" si="55"/>
        <v>20170624</v>
      </c>
      <c r="D877" s="49" t="str">
        <f t="shared" si="56"/>
        <v>0053116522</v>
      </c>
      <c r="E877" t="s">
        <v>105</v>
      </c>
      <c r="F877" s="23" t="s">
        <v>4816</v>
      </c>
      <c r="G877">
        <v>400</v>
      </c>
      <c r="H877" s="23" t="str">
        <f t="shared" si="57"/>
        <v>6217003860022842841400</v>
      </c>
      <c r="I877" s="48" t="e">
        <f>VLOOKUP(H877,网银退汇!C:D,2,FALSE)</f>
        <v>#N/A</v>
      </c>
      <c r="J877" s="48" t="e">
        <f t="shared" si="58"/>
        <v>#N/A</v>
      </c>
      <c r="K877" s="83" t="e">
        <f>VLOOKUP(H877,网银退汇!C:H,6,FALSE)</f>
        <v>#N/A</v>
      </c>
    </row>
    <row r="878" spans="1:11" hidden="1">
      <c r="A878" t="s">
        <v>3116</v>
      </c>
      <c r="B878" s="23" t="s">
        <v>8807</v>
      </c>
      <c r="C878" s="49" t="str">
        <f t="shared" si="55"/>
        <v>20170624</v>
      </c>
      <c r="D878" s="49" t="str">
        <f t="shared" si="56"/>
        <v>0053117180</v>
      </c>
      <c r="E878" t="s">
        <v>105</v>
      </c>
      <c r="F878" s="23" t="s">
        <v>4815</v>
      </c>
      <c r="G878">
        <v>55</v>
      </c>
      <c r="H878" s="23" t="str">
        <f t="shared" si="57"/>
        <v>621226250400079996455</v>
      </c>
      <c r="I878" s="48" t="e">
        <f>VLOOKUP(H878,网银退汇!C:D,2,FALSE)</f>
        <v>#N/A</v>
      </c>
      <c r="J878" s="48" t="e">
        <f t="shared" si="58"/>
        <v>#N/A</v>
      </c>
      <c r="K878" s="83" t="e">
        <f>VLOOKUP(H878,网银退汇!C:H,6,FALSE)</f>
        <v>#N/A</v>
      </c>
    </row>
    <row r="879" spans="1:11" hidden="1">
      <c r="A879" t="s">
        <v>3121</v>
      </c>
      <c r="B879" s="23" t="s">
        <v>8808</v>
      </c>
      <c r="C879" s="49" t="str">
        <f t="shared" si="55"/>
        <v>20170624</v>
      </c>
      <c r="D879" s="49" t="str">
        <f t="shared" si="56"/>
        <v>0053118128</v>
      </c>
      <c r="E879" t="s">
        <v>105</v>
      </c>
      <c r="F879" s="23" t="s">
        <v>4817</v>
      </c>
      <c r="G879">
        <v>391</v>
      </c>
      <c r="H879" s="23" t="str">
        <f t="shared" si="57"/>
        <v>6228480448580336072391</v>
      </c>
      <c r="I879" s="48" t="e">
        <f>VLOOKUP(H879,网银退汇!C:D,2,FALSE)</f>
        <v>#N/A</v>
      </c>
      <c r="J879" s="48" t="e">
        <f t="shared" si="58"/>
        <v>#N/A</v>
      </c>
      <c r="K879" s="83" t="e">
        <f>VLOOKUP(H879,网银退汇!C:H,6,FALSE)</f>
        <v>#N/A</v>
      </c>
    </row>
    <row r="880" spans="1:11">
      <c r="A880" t="s">
        <v>3126</v>
      </c>
      <c r="B880" s="23" t="s">
        <v>8809</v>
      </c>
      <c r="C880" s="49" t="str">
        <f t="shared" si="55"/>
        <v>20170624</v>
      </c>
      <c r="D880" s="49" t="str">
        <f t="shared" si="56"/>
        <v>0053120115</v>
      </c>
      <c r="E880" t="s">
        <v>105</v>
      </c>
      <c r="F880" s="23" t="s">
        <v>4818</v>
      </c>
      <c r="G880">
        <v>21</v>
      </c>
      <c r="H880" s="23" t="str">
        <f t="shared" si="57"/>
        <v>622848086810578557021</v>
      </c>
      <c r="I880" s="48">
        <f>VLOOKUP(H880,网银退汇!C:D,2,FALSE)</f>
        <v>21</v>
      </c>
      <c r="J880" s="48">
        <f t="shared" si="58"/>
        <v>1</v>
      </c>
      <c r="K880" s="83">
        <f>VLOOKUP(H880,网银退汇!C:H,6,FALSE)</f>
        <v>42912.487835648149</v>
      </c>
    </row>
    <row r="881" spans="1:11" hidden="1">
      <c r="A881" t="s">
        <v>3131</v>
      </c>
      <c r="B881" s="23" t="s">
        <v>8810</v>
      </c>
      <c r="C881" s="49" t="str">
        <f t="shared" si="55"/>
        <v>20170624</v>
      </c>
      <c r="D881" s="49" t="str">
        <f t="shared" si="56"/>
        <v>0053120720</v>
      </c>
      <c r="E881" t="s">
        <v>105</v>
      </c>
      <c r="F881" s="23" t="s">
        <v>4819</v>
      </c>
      <c r="G881">
        <v>30</v>
      </c>
      <c r="H881" s="23" t="str">
        <f t="shared" si="57"/>
        <v>621790080000236040030</v>
      </c>
      <c r="I881" s="48" t="e">
        <f>VLOOKUP(H881,网银退汇!C:D,2,FALSE)</f>
        <v>#N/A</v>
      </c>
      <c r="J881" s="48" t="e">
        <f t="shared" si="58"/>
        <v>#N/A</v>
      </c>
      <c r="K881" s="83" t="e">
        <f>VLOOKUP(H881,网银退汇!C:H,6,FALSE)</f>
        <v>#N/A</v>
      </c>
    </row>
    <row r="882" spans="1:11" hidden="1">
      <c r="A882" t="s">
        <v>3136</v>
      </c>
      <c r="B882" s="23" t="s">
        <v>8811</v>
      </c>
      <c r="C882" s="49" t="str">
        <f t="shared" si="55"/>
        <v>20170624</v>
      </c>
      <c r="D882" s="49" t="str">
        <f t="shared" si="56"/>
        <v>0053120727</v>
      </c>
      <c r="E882" t="s">
        <v>105</v>
      </c>
      <c r="F882" s="23" t="s">
        <v>4820</v>
      </c>
      <c r="G882">
        <v>200</v>
      </c>
      <c r="H882" s="23" t="str">
        <f t="shared" si="57"/>
        <v>6217003860034240224200</v>
      </c>
      <c r="I882" s="48" t="e">
        <f>VLOOKUP(H882,网银退汇!C:D,2,FALSE)</f>
        <v>#N/A</v>
      </c>
      <c r="J882" s="48" t="e">
        <f t="shared" si="58"/>
        <v>#N/A</v>
      </c>
      <c r="K882" s="83" t="e">
        <f>VLOOKUP(H882,网银退汇!C:H,6,FALSE)</f>
        <v>#N/A</v>
      </c>
    </row>
    <row r="883" spans="1:11">
      <c r="A883" t="s">
        <v>3141</v>
      </c>
      <c r="B883" s="23" t="s">
        <v>8812</v>
      </c>
      <c r="C883" s="49" t="str">
        <f t="shared" si="55"/>
        <v>20170624</v>
      </c>
      <c r="D883" s="49" t="str">
        <f t="shared" si="56"/>
        <v>0053120762</v>
      </c>
      <c r="E883" t="s">
        <v>105</v>
      </c>
      <c r="F883" s="23" t="s">
        <v>4821</v>
      </c>
      <c r="G883">
        <v>85</v>
      </c>
      <c r="H883" s="23" t="str">
        <f t="shared" si="57"/>
        <v>621700386003691587285</v>
      </c>
      <c r="I883" s="48">
        <f>VLOOKUP(H883,网银退汇!C:D,2,FALSE)</f>
        <v>85</v>
      </c>
      <c r="J883" s="48">
        <f t="shared" si="58"/>
        <v>1</v>
      </c>
      <c r="K883" s="83">
        <f>VLOOKUP(H883,网银退汇!C:H,6,FALSE)</f>
        <v>42912.48841435185</v>
      </c>
    </row>
    <row r="884" spans="1:11" hidden="1">
      <c r="A884" t="s">
        <v>3144</v>
      </c>
      <c r="B884" s="23" t="s">
        <v>8813</v>
      </c>
      <c r="C884" s="49" t="str">
        <f t="shared" si="55"/>
        <v>20170624</v>
      </c>
      <c r="D884" s="49" t="str">
        <f t="shared" si="56"/>
        <v>0053120865</v>
      </c>
      <c r="E884" t="s">
        <v>105</v>
      </c>
      <c r="F884" s="23" t="s">
        <v>4819</v>
      </c>
      <c r="G884">
        <v>30</v>
      </c>
      <c r="H884" s="23" t="str">
        <f t="shared" si="57"/>
        <v>621790080000236040030</v>
      </c>
      <c r="I884" s="48" t="e">
        <f>VLOOKUP(H884,网银退汇!C:D,2,FALSE)</f>
        <v>#N/A</v>
      </c>
      <c r="J884" s="48" t="e">
        <f t="shared" si="58"/>
        <v>#N/A</v>
      </c>
      <c r="K884" s="83" t="e">
        <f>VLOOKUP(H884,网银退汇!C:H,6,FALSE)</f>
        <v>#N/A</v>
      </c>
    </row>
    <row r="885" spans="1:11" hidden="1">
      <c r="A885" t="s">
        <v>3149</v>
      </c>
      <c r="B885" s="23" t="s">
        <v>8814</v>
      </c>
      <c r="C885" s="49" t="str">
        <f t="shared" si="55"/>
        <v>20170624</v>
      </c>
      <c r="D885" s="49" t="str">
        <f t="shared" si="56"/>
        <v>0053121239</v>
      </c>
      <c r="E885" t="s">
        <v>105</v>
      </c>
      <c r="F885" s="23" t="s">
        <v>4822</v>
      </c>
      <c r="G885">
        <v>3094</v>
      </c>
      <c r="H885" s="23" t="str">
        <f t="shared" si="57"/>
        <v>62101780020123905073094</v>
      </c>
      <c r="I885" s="48" t="e">
        <f>VLOOKUP(H885,网银退汇!C:D,2,FALSE)</f>
        <v>#N/A</v>
      </c>
      <c r="J885" s="48" t="e">
        <f t="shared" si="58"/>
        <v>#N/A</v>
      </c>
      <c r="K885" s="83" t="e">
        <f>VLOOKUP(H885,网银退汇!C:H,6,FALSE)</f>
        <v>#N/A</v>
      </c>
    </row>
    <row r="886" spans="1:11" hidden="1">
      <c r="A886" t="s">
        <v>3154</v>
      </c>
      <c r="B886" s="23" t="s">
        <v>8815</v>
      </c>
      <c r="C886" s="49" t="str">
        <f t="shared" si="55"/>
        <v>20170624</v>
      </c>
      <c r="D886" s="49" t="str">
        <f t="shared" si="56"/>
        <v>0053121440</v>
      </c>
      <c r="E886" t="s">
        <v>105</v>
      </c>
      <c r="F886" s="23" t="s">
        <v>4823</v>
      </c>
      <c r="G886">
        <v>180</v>
      </c>
      <c r="H886" s="23" t="str">
        <f t="shared" si="57"/>
        <v>6217232504000051511180</v>
      </c>
      <c r="I886" s="48" t="e">
        <f>VLOOKUP(H886,网银退汇!C:D,2,FALSE)</f>
        <v>#N/A</v>
      </c>
      <c r="J886" s="48" t="e">
        <f t="shared" si="58"/>
        <v>#N/A</v>
      </c>
      <c r="K886" s="83" t="e">
        <f>VLOOKUP(H886,网银退汇!C:H,6,FALSE)</f>
        <v>#N/A</v>
      </c>
    </row>
    <row r="887" spans="1:11" hidden="1">
      <c r="A887" t="s">
        <v>3194</v>
      </c>
      <c r="B887" s="23" t="s">
        <v>8816</v>
      </c>
      <c r="C887" s="49" t="str">
        <f t="shared" si="55"/>
        <v>20170626</v>
      </c>
      <c r="D887" s="49" t="str">
        <f t="shared" si="56"/>
        <v>0053151638</v>
      </c>
      <c r="E887" t="s">
        <v>105</v>
      </c>
      <c r="F887" s="23" t="s">
        <v>4829</v>
      </c>
      <c r="G887">
        <v>200</v>
      </c>
      <c r="H887" s="23" t="str">
        <f t="shared" si="57"/>
        <v>6217856000010895141200</v>
      </c>
      <c r="I887" s="48" t="e">
        <f>VLOOKUP(H887,网银退汇!C:D,2,FALSE)</f>
        <v>#N/A</v>
      </c>
      <c r="J887" s="48" t="e">
        <f t="shared" si="58"/>
        <v>#N/A</v>
      </c>
      <c r="K887" s="83" t="e">
        <f>VLOOKUP(H887,网银退汇!C:H,6,FALSE)</f>
        <v>#N/A</v>
      </c>
    </row>
    <row r="888" spans="1:11">
      <c r="A888" t="s">
        <v>3199</v>
      </c>
      <c r="B888" s="23" t="s">
        <v>8817</v>
      </c>
      <c r="C888" s="49" t="str">
        <f t="shared" si="55"/>
        <v>20170626</v>
      </c>
      <c r="D888" s="49" t="str">
        <f t="shared" si="56"/>
        <v>0053153867</v>
      </c>
      <c r="E888" t="s">
        <v>105</v>
      </c>
      <c r="F888" s="23" t="s">
        <v>4830</v>
      </c>
      <c r="G888">
        <v>289</v>
      </c>
      <c r="H888" s="23" t="str">
        <f t="shared" si="57"/>
        <v>6217003860003281654289</v>
      </c>
      <c r="I888" s="48">
        <f>VLOOKUP(H888,网银退汇!C:D,2,FALSE)</f>
        <v>289</v>
      </c>
      <c r="J888" s="48">
        <f t="shared" si="58"/>
        <v>1</v>
      </c>
      <c r="K888" s="83">
        <f>VLOOKUP(H888,网银退汇!C:H,6,FALSE)</f>
        <v>42912.68482638889</v>
      </c>
    </row>
    <row r="889" spans="1:11">
      <c r="A889" t="s">
        <v>3204</v>
      </c>
      <c r="B889" s="23" t="s">
        <v>8818</v>
      </c>
      <c r="C889" s="49" t="str">
        <f t="shared" si="55"/>
        <v>20170626</v>
      </c>
      <c r="D889" s="49" t="str">
        <f t="shared" si="56"/>
        <v>0053155165</v>
      </c>
      <c r="E889" t="s">
        <v>105</v>
      </c>
      <c r="F889" s="23" t="s">
        <v>4831</v>
      </c>
      <c r="G889">
        <v>992</v>
      </c>
      <c r="H889" s="23" t="str">
        <f t="shared" si="57"/>
        <v>4581240591681854992</v>
      </c>
      <c r="I889" s="48">
        <f>VLOOKUP(H889,网银退汇!C:D,2,FALSE)</f>
        <v>992</v>
      </c>
      <c r="J889" s="48">
        <f t="shared" si="58"/>
        <v>1</v>
      </c>
      <c r="K889" s="83">
        <f>VLOOKUP(H889,网银退汇!C:H,6,FALSE)</f>
        <v>42912.489050925928</v>
      </c>
    </row>
    <row r="890" spans="1:11" hidden="1">
      <c r="A890" t="s">
        <v>3209</v>
      </c>
      <c r="B890" s="23" t="s">
        <v>8819</v>
      </c>
      <c r="C890" s="49" t="str">
        <f t="shared" si="55"/>
        <v>20170626</v>
      </c>
      <c r="D890" s="49" t="str">
        <f t="shared" si="56"/>
        <v>0053158209</v>
      </c>
      <c r="E890" t="s">
        <v>105</v>
      </c>
      <c r="F890" s="23" t="s">
        <v>4832</v>
      </c>
      <c r="G890">
        <v>461</v>
      </c>
      <c r="H890" s="23" t="str">
        <f t="shared" si="57"/>
        <v>6228480868112977178461</v>
      </c>
      <c r="I890" s="48" t="e">
        <f>VLOOKUP(H890,网银退汇!C:D,2,FALSE)</f>
        <v>#N/A</v>
      </c>
      <c r="J890" s="48" t="e">
        <f t="shared" si="58"/>
        <v>#N/A</v>
      </c>
      <c r="K890" s="83" t="e">
        <f>VLOOKUP(H890,网银退汇!C:H,6,FALSE)</f>
        <v>#N/A</v>
      </c>
    </row>
    <row r="891" spans="1:11" hidden="1">
      <c r="A891" t="s">
        <v>3214</v>
      </c>
      <c r="B891" s="23" t="s">
        <v>8820</v>
      </c>
      <c r="C891" s="49" t="str">
        <f t="shared" si="55"/>
        <v>20170626</v>
      </c>
      <c r="D891" s="49" t="str">
        <f t="shared" si="56"/>
        <v>0053159500</v>
      </c>
      <c r="E891" t="s">
        <v>105</v>
      </c>
      <c r="F891" s="23" t="s">
        <v>4833</v>
      </c>
      <c r="G891">
        <v>354</v>
      </c>
      <c r="H891" s="23" t="str">
        <f t="shared" si="57"/>
        <v>6221551886128463354</v>
      </c>
      <c r="I891" s="48" t="e">
        <f>VLOOKUP(H891,网银退汇!C:D,2,FALSE)</f>
        <v>#N/A</v>
      </c>
      <c r="J891" s="48" t="e">
        <f t="shared" si="58"/>
        <v>#N/A</v>
      </c>
      <c r="K891" s="83" t="e">
        <f>VLOOKUP(H891,网银退汇!C:H,6,FALSE)</f>
        <v>#N/A</v>
      </c>
    </row>
    <row r="892" spans="1:11" hidden="1">
      <c r="A892" t="s">
        <v>3219</v>
      </c>
      <c r="B892" s="23" t="s">
        <v>8821</v>
      </c>
      <c r="C892" s="49" t="str">
        <f t="shared" si="55"/>
        <v>20170626</v>
      </c>
      <c r="D892" s="49" t="str">
        <f t="shared" si="56"/>
        <v>0053161814</v>
      </c>
      <c r="E892" t="s">
        <v>105</v>
      </c>
      <c r="F892" s="23" t="s">
        <v>4834</v>
      </c>
      <c r="G892">
        <v>193</v>
      </c>
      <c r="H892" s="23" t="str">
        <f t="shared" si="57"/>
        <v>6230520860000760673193</v>
      </c>
      <c r="I892" s="48" t="e">
        <f>VLOOKUP(H892,网银退汇!C:D,2,FALSE)</f>
        <v>#N/A</v>
      </c>
      <c r="J892" s="48" t="e">
        <f t="shared" si="58"/>
        <v>#N/A</v>
      </c>
      <c r="K892" s="83" t="e">
        <f>VLOOKUP(H892,网银退汇!C:H,6,FALSE)</f>
        <v>#N/A</v>
      </c>
    </row>
    <row r="893" spans="1:11" hidden="1">
      <c r="A893" t="s">
        <v>3224</v>
      </c>
      <c r="B893" s="23" t="s">
        <v>8822</v>
      </c>
      <c r="C893" s="49" t="str">
        <f t="shared" si="55"/>
        <v>20170626</v>
      </c>
      <c r="D893" s="49" t="str">
        <f t="shared" si="56"/>
        <v>0053164036</v>
      </c>
      <c r="E893" t="s">
        <v>105</v>
      </c>
      <c r="F893" s="23" t="s">
        <v>4835</v>
      </c>
      <c r="G893">
        <v>123</v>
      </c>
      <c r="H893" s="23" t="str">
        <f t="shared" si="57"/>
        <v>6227535300051959123</v>
      </c>
      <c r="I893" s="48" t="e">
        <f>VLOOKUP(H893,网银退汇!C:D,2,FALSE)</f>
        <v>#N/A</v>
      </c>
      <c r="J893" s="48" t="e">
        <f t="shared" si="58"/>
        <v>#N/A</v>
      </c>
      <c r="K893" s="83" t="e">
        <f>VLOOKUP(H893,网银退汇!C:H,6,FALSE)</f>
        <v>#N/A</v>
      </c>
    </row>
    <row r="894" spans="1:11" hidden="1">
      <c r="A894" t="s">
        <v>3229</v>
      </c>
      <c r="B894" s="23" t="s">
        <v>8823</v>
      </c>
      <c r="C894" s="49" t="str">
        <f t="shared" si="55"/>
        <v>20170626</v>
      </c>
      <c r="D894" s="49" t="str">
        <f t="shared" si="56"/>
        <v>0053164312</v>
      </c>
      <c r="E894" t="s">
        <v>105</v>
      </c>
      <c r="F894" s="23" t="s">
        <v>4836</v>
      </c>
      <c r="G894">
        <v>96</v>
      </c>
      <c r="H894" s="23" t="str">
        <f t="shared" si="57"/>
        <v>623190000004429813796</v>
      </c>
      <c r="I894" s="48" t="e">
        <f>VLOOKUP(H894,网银退汇!C:D,2,FALSE)</f>
        <v>#N/A</v>
      </c>
      <c r="J894" s="48" t="e">
        <f t="shared" si="58"/>
        <v>#N/A</v>
      </c>
      <c r="K894" s="83" t="e">
        <f>VLOOKUP(H894,网银退汇!C:H,6,FALSE)</f>
        <v>#N/A</v>
      </c>
    </row>
    <row r="895" spans="1:11" hidden="1">
      <c r="A895" t="s">
        <v>3232</v>
      </c>
      <c r="B895" s="23" t="s">
        <v>8824</v>
      </c>
      <c r="C895" s="49" t="str">
        <f t="shared" si="55"/>
        <v>20170626</v>
      </c>
      <c r="D895" s="49" t="str">
        <f t="shared" si="56"/>
        <v>0053164367</v>
      </c>
      <c r="E895" t="s">
        <v>105</v>
      </c>
      <c r="F895" s="23" t="s">
        <v>4833</v>
      </c>
      <c r="G895">
        <v>45</v>
      </c>
      <c r="H895" s="23" t="str">
        <f t="shared" si="57"/>
        <v>622155188612846345</v>
      </c>
      <c r="I895" s="48" t="e">
        <f>VLOOKUP(H895,网银退汇!C:D,2,FALSE)</f>
        <v>#N/A</v>
      </c>
      <c r="J895" s="48" t="e">
        <f t="shared" si="58"/>
        <v>#N/A</v>
      </c>
      <c r="K895" s="83" t="e">
        <f>VLOOKUP(H895,网银退汇!C:H,6,FALSE)</f>
        <v>#N/A</v>
      </c>
    </row>
    <row r="896" spans="1:11" hidden="1">
      <c r="A896" t="s">
        <v>3237</v>
      </c>
      <c r="B896" s="23" t="s">
        <v>8825</v>
      </c>
      <c r="C896" s="49" t="str">
        <f t="shared" si="55"/>
        <v>20170626</v>
      </c>
      <c r="D896" s="49" t="str">
        <f t="shared" si="56"/>
        <v>0053164570</v>
      </c>
      <c r="E896" t="s">
        <v>105</v>
      </c>
      <c r="F896" s="23" t="s">
        <v>4837</v>
      </c>
      <c r="G896">
        <v>95</v>
      </c>
      <c r="H896" s="23" t="str">
        <f t="shared" si="57"/>
        <v>622156049839918095</v>
      </c>
      <c r="I896" s="48" t="e">
        <f>VLOOKUP(H896,网银退汇!C:D,2,FALSE)</f>
        <v>#N/A</v>
      </c>
      <c r="J896" s="48" t="e">
        <f t="shared" si="58"/>
        <v>#N/A</v>
      </c>
      <c r="K896" s="83" t="e">
        <f>VLOOKUP(H896,网银退汇!C:H,6,FALSE)</f>
        <v>#N/A</v>
      </c>
    </row>
    <row r="897" spans="1:11" hidden="1">
      <c r="A897" t="s">
        <v>3242</v>
      </c>
      <c r="B897" s="23" t="s">
        <v>8826</v>
      </c>
      <c r="C897" s="49" t="str">
        <f t="shared" si="55"/>
        <v>20170626</v>
      </c>
      <c r="D897" s="49" t="str">
        <f t="shared" si="56"/>
        <v>0053164690</v>
      </c>
      <c r="E897" t="s">
        <v>105</v>
      </c>
      <c r="F897" s="23" t="s">
        <v>4838</v>
      </c>
      <c r="G897">
        <v>70</v>
      </c>
      <c r="H897" s="23" t="str">
        <f t="shared" si="57"/>
        <v>621226250202722099870</v>
      </c>
      <c r="I897" s="48" t="e">
        <f>VLOOKUP(H897,网银退汇!C:D,2,FALSE)</f>
        <v>#N/A</v>
      </c>
      <c r="J897" s="48" t="e">
        <f t="shared" si="58"/>
        <v>#N/A</v>
      </c>
      <c r="K897" s="83" t="e">
        <f>VLOOKUP(H897,网银退汇!C:H,6,FALSE)</f>
        <v>#N/A</v>
      </c>
    </row>
    <row r="898" spans="1:11" hidden="1">
      <c r="A898" t="s">
        <v>3247</v>
      </c>
      <c r="B898" s="23" t="s">
        <v>8827</v>
      </c>
      <c r="C898" s="49" t="str">
        <f t="shared" si="55"/>
        <v>20170626</v>
      </c>
      <c r="D898" s="49" t="str">
        <f t="shared" si="56"/>
        <v>0053166108</v>
      </c>
      <c r="E898" t="s">
        <v>105</v>
      </c>
      <c r="F898" s="23" t="s">
        <v>4839</v>
      </c>
      <c r="G898">
        <v>916</v>
      </c>
      <c r="H898" s="23" t="str">
        <f t="shared" si="57"/>
        <v>6216260000016392889916</v>
      </c>
      <c r="I898" s="48" t="e">
        <f>VLOOKUP(H898,网银退汇!C:D,2,FALSE)</f>
        <v>#N/A</v>
      </c>
      <c r="J898" s="48" t="e">
        <f t="shared" si="58"/>
        <v>#N/A</v>
      </c>
      <c r="K898" s="83" t="e">
        <f>VLOOKUP(H898,网银退汇!C:H,6,FALSE)</f>
        <v>#N/A</v>
      </c>
    </row>
    <row r="899" spans="1:11" hidden="1">
      <c r="A899" t="s">
        <v>3252</v>
      </c>
      <c r="B899" s="23" t="s">
        <v>8828</v>
      </c>
      <c r="C899" s="49" t="str">
        <f t="shared" ref="C899:C962" si="59">LEFT(B899,8)</f>
        <v>20170626</v>
      </c>
      <c r="D899" s="49" t="str">
        <f t="shared" ref="D899:D962" si="60">RIGHT(B899,10)</f>
        <v>0053167040</v>
      </c>
      <c r="E899" t="s">
        <v>105</v>
      </c>
      <c r="F899" s="23" t="s">
        <v>4840</v>
      </c>
      <c r="G899">
        <v>190</v>
      </c>
      <c r="H899" s="23" t="str">
        <f t="shared" si="57"/>
        <v>4581230597087172190</v>
      </c>
      <c r="I899" s="48" t="e">
        <f>VLOOKUP(H899,网银退汇!C:D,2,FALSE)</f>
        <v>#N/A</v>
      </c>
      <c r="J899" s="48" t="e">
        <f t="shared" si="58"/>
        <v>#N/A</v>
      </c>
      <c r="K899" s="83" t="e">
        <f>VLOOKUP(H899,网银退汇!C:H,6,FALSE)</f>
        <v>#N/A</v>
      </c>
    </row>
    <row r="900" spans="1:11" hidden="1">
      <c r="A900" t="s">
        <v>3257</v>
      </c>
      <c r="B900" s="23" t="s">
        <v>8829</v>
      </c>
      <c r="C900" s="49" t="str">
        <f t="shared" si="59"/>
        <v>20170626</v>
      </c>
      <c r="D900" s="49" t="str">
        <f t="shared" si="60"/>
        <v>0053168824</v>
      </c>
      <c r="E900" t="s">
        <v>105</v>
      </c>
      <c r="F900" s="23" t="s">
        <v>4841</v>
      </c>
      <c r="G900">
        <v>250</v>
      </c>
      <c r="H900" s="23" t="str">
        <f t="shared" si="57"/>
        <v>6222350024558544250</v>
      </c>
      <c r="I900" s="48" t="e">
        <f>VLOOKUP(H900,网银退汇!C:D,2,FALSE)</f>
        <v>#N/A</v>
      </c>
      <c r="J900" s="48" t="e">
        <f t="shared" si="58"/>
        <v>#N/A</v>
      </c>
      <c r="K900" s="83" t="e">
        <f>VLOOKUP(H900,网银退汇!C:H,6,FALSE)</f>
        <v>#N/A</v>
      </c>
    </row>
    <row r="901" spans="1:11" hidden="1">
      <c r="A901" t="s">
        <v>3262</v>
      </c>
      <c r="B901" s="23" t="s">
        <v>8830</v>
      </c>
      <c r="C901" s="49" t="str">
        <f t="shared" si="59"/>
        <v>20170626</v>
      </c>
      <c r="D901" s="49" t="str">
        <f t="shared" si="60"/>
        <v>0053168889</v>
      </c>
      <c r="E901" t="s">
        <v>105</v>
      </c>
      <c r="F901" s="23" t="s">
        <v>4842</v>
      </c>
      <c r="G901">
        <v>48</v>
      </c>
      <c r="H901" s="23" t="str">
        <f t="shared" si="57"/>
        <v>622848025633524426348</v>
      </c>
      <c r="I901" s="48" t="e">
        <f>VLOOKUP(H901,网银退汇!C:D,2,FALSE)</f>
        <v>#N/A</v>
      </c>
      <c r="J901" s="48" t="e">
        <f t="shared" si="58"/>
        <v>#N/A</v>
      </c>
      <c r="K901" s="83" t="e">
        <f>VLOOKUP(H901,网银退汇!C:H,6,FALSE)</f>
        <v>#N/A</v>
      </c>
    </row>
    <row r="902" spans="1:11" hidden="1">
      <c r="A902" t="s">
        <v>3267</v>
      </c>
      <c r="B902" s="23" t="s">
        <v>8831</v>
      </c>
      <c r="C902" s="49" t="str">
        <f t="shared" si="59"/>
        <v>20170626</v>
      </c>
      <c r="D902" s="49" t="str">
        <f t="shared" si="60"/>
        <v>0053168956</v>
      </c>
      <c r="E902" t="s">
        <v>105</v>
      </c>
      <c r="F902" s="23" t="s">
        <v>4843</v>
      </c>
      <c r="G902">
        <v>91</v>
      </c>
      <c r="H902" s="23" t="str">
        <f t="shared" si="57"/>
        <v>623190000011825702791</v>
      </c>
      <c r="I902" s="48" t="e">
        <f>VLOOKUP(H902,网银退汇!C:D,2,FALSE)</f>
        <v>#N/A</v>
      </c>
      <c r="J902" s="48" t="e">
        <f t="shared" si="58"/>
        <v>#N/A</v>
      </c>
      <c r="K902" s="83" t="e">
        <f>VLOOKUP(H902,网银退汇!C:H,6,FALSE)</f>
        <v>#N/A</v>
      </c>
    </row>
    <row r="903" spans="1:11" hidden="1">
      <c r="A903" t="s">
        <v>3270</v>
      </c>
      <c r="B903" s="23" t="s">
        <v>8832</v>
      </c>
      <c r="C903" s="49" t="str">
        <f t="shared" si="59"/>
        <v>20170626</v>
      </c>
      <c r="D903" s="49" t="str">
        <f t="shared" si="60"/>
        <v>0053172832</v>
      </c>
      <c r="E903" t="s">
        <v>105</v>
      </c>
      <c r="F903" s="23" t="s">
        <v>4843</v>
      </c>
      <c r="G903">
        <v>19</v>
      </c>
      <c r="H903" s="23" t="str">
        <f t="shared" si="57"/>
        <v>623190000011825702719</v>
      </c>
      <c r="I903" s="48" t="e">
        <f>VLOOKUP(H903,网银退汇!C:D,2,FALSE)</f>
        <v>#N/A</v>
      </c>
      <c r="J903" s="48" t="e">
        <f t="shared" si="58"/>
        <v>#N/A</v>
      </c>
      <c r="K903" s="83" t="e">
        <f>VLOOKUP(H903,网银退汇!C:H,6,FALSE)</f>
        <v>#N/A</v>
      </c>
    </row>
    <row r="904" spans="1:11" hidden="1">
      <c r="A904" t="s">
        <v>3275</v>
      </c>
      <c r="B904" s="23" t="s">
        <v>8833</v>
      </c>
      <c r="C904" s="49" t="str">
        <f t="shared" si="59"/>
        <v>20170626</v>
      </c>
      <c r="D904" s="49" t="str">
        <f t="shared" si="60"/>
        <v>0053174335</v>
      </c>
      <c r="E904" t="s">
        <v>105</v>
      </c>
      <c r="F904" s="23" t="s">
        <v>4844</v>
      </c>
      <c r="G904">
        <v>68</v>
      </c>
      <c r="H904" s="23" t="str">
        <f t="shared" si="57"/>
        <v>622848361858432447568</v>
      </c>
      <c r="I904" s="48" t="e">
        <f>VLOOKUP(H904,网银退汇!C:D,2,FALSE)</f>
        <v>#N/A</v>
      </c>
      <c r="J904" s="48" t="e">
        <f t="shared" si="58"/>
        <v>#N/A</v>
      </c>
      <c r="K904" s="83" t="e">
        <f>VLOOKUP(H904,网银退汇!C:H,6,FALSE)</f>
        <v>#N/A</v>
      </c>
    </row>
    <row r="905" spans="1:11" hidden="1">
      <c r="A905" t="s">
        <v>3280</v>
      </c>
      <c r="B905" s="23" t="s">
        <v>8834</v>
      </c>
      <c r="C905" s="49" t="str">
        <f t="shared" si="59"/>
        <v>20170626</v>
      </c>
      <c r="D905" s="49" t="str">
        <f t="shared" si="60"/>
        <v>0053175184</v>
      </c>
      <c r="E905" t="s">
        <v>105</v>
      </c>
      <c r="F905" s="23" t="s">
        <v>4845</v>
      </c>
      <c r="G905">
        <v>584</v>
      </c>
      <c r="H905" s="23" t="str">
        <f t="shared" si="57"/>
        <v>6228482896044096567584</v>
      </c>
      <c r="I905" s="48" t="e">
        <f>VLOOKUP(H905,网银退汇!C:D,2,FALSE)</f>
        <v>#N/A</v>
      </c>
      <c r="J905" s="48" t="e">
        <f t="shared" si="58"/>
        <v>#N/A</v>
      </c>
      <c r="K905" s="83" t="e">
        <f>VLOOKUP(H905,网银退汇!C:H,6,FALSE)</f>
        <v>#N/A</v>
      </c>
    </row>
    <row r="906" spans="1:11" hidden="1">
      <c r="A906" t="s">
        <v>3285</v>
      </c>
      <c r="B906" s="23" t="s">
        <v>8835</v>
      </c>
      <c r="C906" s="49" t="str">
        <f t="shared" si="59"/>
        <v>20170626</v>
      </c>
      <c r="D906" s="49" t="str">
        <f t="shared" si="60"/>
        <v>0053175848</v>
      </c>
      <c r="E906" t="s">
        <v>105</v>
      </c>
      <c r="F906" s="23" t="s">
        <v>4846</v>
      </c>
      <c r="G906">
        <v>238</v>
      </c>
      <c r="H906" s="23" t="str">
        <f t="shared" si="57"/>
        <v>6228483338149770878238</v>
      </c>
      <c r="I906" s="48" t="e">
        <f>VLOOKUP(H906,网银退汇!C:D,2,FALSE)</f>
        <v>#N/A</v>
      </c>
      <c r="J906" s="48" t="e">
        <f t="shared" si="58"/>
        <v>#N/A</v>
      </c>
      <c r="K906" s="83" t="e">
        <f>VLOOKUP(H906,网银退汇!C:H,6,FALSE)</f>
        <v>#N/A</v>
      </c>
    </row>
    <row r="907" spans="1:11" hidden="1">
      <c r="A907" t="s">
        <v>3290</v>
      </c>
      <c r="B907" s="23" t="s">
        <v>8836</v>
      </c>
      <c r="C907" s="49" t="str">
        <f t="shared" si="59"/>
        <v>20170626</v>
      </c>
      <c r="D907" s="49" t="str">
        <f t="shared" si="60"/>
        <v>0053175979</v>
      </c>
      <c r="E907" t="s">
        <v>105</v>
      </c>
      <c r="F907" s="23" t="s">
        <v>4847</v>
      </c>
      <c r="G907">
        <v>194</v>
      </c>
      <c r="H907" s="23" t="str">
        <f t="shared" ref="H907:H970" si="61">F907&amp;G907</f>
        <v>6222520645207693194</v>
      </c>
      <c r="I907" s="48"/>
      <c r="J907" s="48"/>
      <c r="K907" s="83"/>
    </row>
    <row r="908" spans="1:11" hidden="1">
      <c r="A908" t="s">
        <v>3295</v>
      </c>
      <c r="B908" s="23" t="s">
        <v>8837</v>
      </c>
      <c r="C908" s="49" t="str">
        <f t="shared" si="59"/>
        <v>20170626</v>
      </c>
      <c r="D908" s="49" t="str">
        <f t="shared" si="60"/>
        <v>0053176084</v>
      </c>
      <c r="E908" t="s">
        <v>105</v>
      </c>
      <c r="F908" s="23" t="s">
        <v>4846</v>
      </c>
      <c r="G908">
        <v>1593</v>
      </c>
      <c r="H908" s="23" t="str">
        <f t="shared" si="61"/>
        <v>62284833381497708781593</v>
      </c>
      <c r="I908" s="48" t="e">
        <f>VLOOKUP(H908,网银退汇!C:D,2,FALSE)</f>
        <v>#N/A</v>
      </c>
      <c r="J908" s="48" t="e">
        <f t="shared" ref="J908:J970" si="62">IF(I908&gt;0,1,"")</f>
        <v>#N/A</v>
      </c>
      <c r="K908" s="83" t="e">
        <f>VLOOKUP(H908,网银退汇!C:H,6,FALSE)</f>
        <v>#N/A</v>
      </c>
    </row>
    <row r="909" spans="1:11" hidden="1">
      <c r="A909" t="s">
        <v>3300</v>
      </c>
      <c r="B909" s="23" t="s">
        <v>8838</v>
      </c>
      <c r="C909" s="49" t="str">
        <f t="shared" si="59"/>
        <v>20170626</v>
      </c>
      <c r="D909" s="49" t="str">
        <f t="shared" si="60"/>
        <v>0053177550</v>
      </c>
      <c r="E909" t="s">
        <v>105</v>
      </c>
      <c r="F909" s="23" t="s">
        <v>4848</v>
      </c>
      <c r="G909">
        <v>2115</v>
      </c>
      <c r="H909" s="23" t="str">
        <f t="shared" si="61"/>
        <v>62262303068520942115</v>
      </c>
      <c r="I909" s="48" t="e">
        <f>VLOOKUP(H909,网银退汇!C:D,2,FALSE)</f>
        <v>#N/A</v>
      </c>
      <c r="J909" s="48" t="e">
        <f t="shared" si="62"/>
        <v>#N/A</v>
      </c>
      <c r="K909" s="83" t="e">
        <f>VLOOKUP(H909,网银退汇!C:H,6,FALSE)</f>
        <v>#N/A</v>
      </c>
    </row>
    <row r="910" spans="1:11" hidden="1">
      <c r="A910" t="s">
        <v>3305</v>
      </c>
      <c r="B910" s="23" t="s">
        <v>8839</v>
      </c>
      <c r="C910" s="49" t="str">
        <f t="shared" si="59"/>
        <v>20170626</v>
      </c>
      <c r="D910" s="49" t="str">
        <f t="shared" si="60"/>
        <v>0053177620</v>
      </c>
      <c r="E910" t="s">
        <v>105</v>
      </c>
      <c r="F910" s="23" t="s">
        <v>4848</v>
      </c>
      <c r="G910">
        <v>25</v>
      </c>
      <c r="H910" s="23" t="str">
        <f t="shared" si="61"/>
        <v>622623030685209425</v>
      </c>
      <c r="I910" s="48" t="e">
        <f>VLOOKUP(H910,网银退汇!C:D,2,FALSE)</f>
        <v>#N/A</v>
      </c>
      <c r="J910" s="48" t="e">
        <f t="shared" si="62"/>
        <v>#N/A</v>
      </c>
      <c r="K910" s="83" t="e">
        <f>VLOOKUP(H910,网银退汇!C:H,6,FALSE)</f>
        <v>#N/A</v>
      </c>
    </row>
    <row r="911" spans="1:11">
      <c r="A911" t="s">
        <v>3310</v>
      </c>
      <c r="B911" s="23" t="s">
        <v>8840</v>
      </c>
      <c r="C911" s="49" t="str">
        <f t="shared" si="59"/>
        <v>20170626</v>
      </c>
      <c r="D911" s="49" t="str">
        <f t="shared" si="60"/>
        <v>0053177761</v>
      </c>
      <c r="E911" t="s">
        <v>105</v>
      </c>
      <c r="F911" s="23" t="s">
        <v>4849</v>
      </c>
      <c r="G911">
        <v>32</v>
      </c>
      <c r="H911" s="23" t="str">
        <f t="shared" si="61"/>
        <v>622619220114028232</v>
      </c>
      <c r="I911" s="48">
        <f>VLOOKUP(H911,网银退汇!C:D,2,FALSE)</f>
        <v>32</v>
      </c>
      <c r="J911" s="48">
        <f t="shared" si="62"/>
        <v>1</v>
      </c>
      <c r="K911" s="83">
        <f>VLOOKUP(H911,网银退汇!C:H,6,FALSE)</f>
        <v>42912.684502314813</v>
      </c>
    </row>
    <row r="912" spans="1:11">
      <c r="A912" t="s">
        <v>3315</v>
      </c>
      <c r="B912" s="23" t="s">
        <v>8841</v>
      </c>
      <c r="C912" s="49" t="str">
        <f t="shared" si="59"/>
        <v>20170626</v>
      </c>
      <c r="D912" s="49" t="str">
        <f t="shared" si="60"/>
        <v>0053180510</v>
      </c>
      <c r="E912" t="s">
        <v>105</v>
      </c>
      <c r="F912" s="23" t="s">
        <v>4850</v>
      </c>
      <c r="G912">
        <v>572</v>
      </c>
      <c r="H912" s="23" t="str">
        <f t="shared" si="61"/>
        <v>6228482898590892670572</v>
      </c>
      <c r="I912" s="48">
        <f>VLOOKUP(H912,网银退汇!C:D,2,FALSE)</f>
        <v>572</v>
      </c>
      <c r="J912" s="48">
        <f t="shared" si="62"/>
        <v>1</v>
      </c>
      <c r="K912" s="83">
        <f>VLOOKUP(H912,网银退汇!C:H,6,FALSE)</f>
        <v>42912.684641203705</v>
      </c>
    </row>
    <row r="913" spans="1:11" hidden="1">
      <c r="A913" t="s">
        <v>3320</v>
      </c>
      <c r="B913" s="23" t="s">
        <v>8842</v>
      </c>
      <c r="C913" s="49" t="str">
        <f t="shared" si="59"/>
        <v>20170626</v>
      </c>
      <c r="D913" s="49" t="str">
        <f t="shared" si="60"/>
        <v>0053180729</v>
      </c>
      <c r="E913" t="s">
        <v>105</v>
      </c>
      <c r="F913" s="23" t="s">
        <v>4851</v>
      </c>
      <c r="G913">
        <v>20</v>
      </c>
      <c r="H913" s="23" t="str">
        <f t="shared" si="61"/>
        <v>621226250500494185820</v>
      </c>
      <c r="I913" s="48" t="e">
        <f>VLOOKUP(H913,网银退汇!C:D,2,FALSE)</f>
        <v>#N/A</v>
      </c>
      <c r="J913" s="48" t="e">
        <f t="shared" si="62"/>
        <v>#N/A</v>
      </c>
      <c r="K913" s="83" t="e">
        <f>VLOOKUP(H913,网银退汇!C:H,6,FALSE)</f>
        <v>#N/A</v>
      </c>
    </row>
    <row r="914" spans="1:11">
      <c r="A914" t="s">
        <v>3325</v>
      </c>
      <c r="B914" s="23" t="s">
        <v>8843</v>
      </c>
      <c r="C914" s="49" t="str">
        <f t="shared" si="59"/>
        <v>20170626</v>
      </c>
      <c r="D914" s="49" t="str">
        <f t="shared" si="60"/>
        <v>0053184469</v>
      </c>
      <c r="E914" t="s">
        <v>105</v>
      </c>
      <c r="F914" s="23" t="s">
        <v>4852</v>
      </c>
      <c r="G914">
        <v>1080</v>
      </c>
      <c r="H914" s="23" t="str">
        <f t="shared" si="61"/>
        <v>62284808680243680781080</v>
      </c>
      <c r="I914" s="48">
        <f>VLOOKUP(H914,网银退汇!C:D,2,FALSE)</f>
        <v>1080</v>
      </c>
      <c r="J914" s="48">
        <f t="shared" si="62"/>
        <v>1</v>
      </c>
      <c r="K914" s="83">
        <f>VLOOKUP(H914,网银退汇!C:H,6,FALSE)</f>
        <v>42912.684999999998</v>
      </c>
    </row>
    <row r="915" spans="1:11" hidden="1">
      <c r="A915" t="s">
        <v>3330</v>
      </c>
      <c r="B915" s="23" t="s">
        <v>8844</v>
      </c>
      <c r="C915" s="49" t="str">
        <f t="shared" si="59"/>
        <v>20170626</v>
      </c>
      <c r="D915" s="49" t="str">
        <f t="shared" si="60"/>
        <v>0053185556</v>
      </c>
      <c r="E915" t="s">
        <v>105</v>
      </c>
      <c r="F915" s="23" t="s">
        <v>4853</v>
      </c>
      <c r="G915">
        <v>1811</v>
      </c>
      <c r="H915" s="23" t="str">
        <f t="shared" si="61"/>
        <v>62284520980151624701811</v>
      </c>
      <c r="I915" s="48" t="e">
        <f>VLOOKUP(H915,网银退汇!C:D,2,FALSE)</f>
        <v>#N/A</v>
      </c>
      <c r="J915" s="48" t="e">
        <f t="shared" si="62"/>
        <v>#N/A</v>
      </c>
      <c r="K915" s="83" t="e">
        <f>VLOOKUP(H915,网银退汇!C:H,6,FALSE)</f>
        <v>#N/A</v>
      </c>
    </row>
    <row r="916" spans="1:11" hidden="1">
      <c r="A916" t="s">
        <v>3335</v>
      </c>
      <c r="B916" s="23" t="s">
        <v>8845</v>
      </c>
      <c r="C916" s="49" t="str">
        <f t="shared" si="59"/>
        <v>20170626</v>
      </c>
      <c r="D916" s="49" t="str">
        <f t="shared" si="60"/>
        <v>0053185599</v>
      </c>
      <c r="E916" t="s">
        <v>105</v>
      </c>
      <c r="F916" s="23" t="s">
        <v>4854</v>
      </c>
      <c r="G916">
        <v>900</v>
      </c>
      <c r="H916" s="23" t="str">
        <f t="shared" si="61"/>
        <v>6217997070003891308900</v>
      </c>
      <c r="I916" s="48" t="e">
        <f>VLOOKUP(H916,网银退汇!C:D,2,FALSE)</f>
        <v>#N/A</v>
      </c>
      <c r="J916" s="48" t="e">
        <f t="shared" si="62"/>
        <v>#N/A</v>
      </c>
      <c r="K916" s="83" t="e">
        <f>VLOOKUP(H916,网银退汇!C:H,6,FALSE)</f>
        <v>#N/A</v>
      </c>
    </row>
    <row r="917" spans="1:11" hidden="1">
      <c r="A917" t="s">
        <v>3340</v>
      </c>
      <c r="B917" s="23" t="s">
        <v>8846</v>
      </c>
      <c r="C917" s="49" t="str">
        <f t="shared" si="59"/>
        <v>20170626</v>
      </c>
      <c r="D917" s="49" t="str">
        <f t="shared" si="60"/>
        <v>0053187311</v>
      </c>
      <c r="E917" t="s">
        <v>105</v>
      </c>
      <c r="F917" s="23" t="s">
        <v>4855</v>
      </c>
      <c r="G917">
        <v>5822</v>
      </c>
      <c r="H917" s="23" t="str">
        <f t="shared" si="61"/>
        <v>62226205900046610335822</v>
      </c>
      <c r="I917" s="48" t="e">
        <f>VLOOKUP(H917,网银退汇!C:D,2,FALSE)</f>
        <v>#N/A</v>
      </c>
      <c r="J917" s="48" t="e">
        <f t="shared" si="62"/>
        <v>#N/A</v>
      </c>
      <c r="K917" s="83" t="e">
        <f>VLOOKUP(H917,网银退汇!C:H,6,FALSE)</f>
        <v>#N/A</v>
      </c>
    </row>
    <row r="918" spans="1:11" hidden="1">
      <c r="A918" t="s">
        <v>3345</v>
      </c>
      <c r="B918" s="23" t="s">
        <v>8847</v>
      </c>
      <c r="C918" s="49" t="str">
        <f t="shared" si="59"/>
        <v>20170626</v>
      </c>
      <c r="D918" s="49" t="str">
        <f t="shared" si="60"/>
        <v>0053187463</v>
      </c>
      <c r="E918" t="s">
        <v>105</v>
      </c>
      <c r="F918" s="23" t="s">
        <v>4856</v>
      </c>
      <c r="G918">
        <v>318</v>
      </c>
      <c r="H918" s="23" t="str">
        <f t="shared" si="61"/>
        <v>4581230591788304318</v>
      </c>
      <c r="I918" s="48" t="e">
        <f>VLOOKUP(H918,网银退汇!C:D,2,FALSE)</f>
        <v>#N/A</v>
      </c>
      <c r="J918" s="48" t="e">
        <f t="shared" si="62"/>
        <v>#N/A</v>
      </c>
      <c r="K918" s="83" t="e">
        <f>VLOOKUP(H918,网银退汇!C:H,6,FALSE)</f>
        <v>#N/A</v>
      </c>
    </row>
    <row r="919" spans="1:11" hidden="1">
      <c r="A919" t="s">
        <v>3350</v>
      </c>
      <c r="B919" s="23" t="s">
        <v>8848</v>
      </c>
      <c r="C919" s="49" t="str">
        <f t="shared" si="59"/>
        <v>20170626</v>
      </c>
      <c r="D919" s="49" t="str">
        <f t="shared" si="60"/>
        <v>0053187475</v>
      </c>
      <c r="E919" t="s">
        <v>105</v>
      </c>
      <c r="F919" s="23" t="s">
        <v>4857</v>
      </c>
      <c r="G919">
        <v>44</v>
      </c>
      <c r="H919" s="23" t="str">
        <f t="shared" si="61"/>
        <v>436748009280121944</v>
      </c>
      <c r="I919" s="48" t="e">
        <f>VLOOKUP(H919,网银退汇!C:D,2,FALSE)</f>
        <v>#N/A</v>
      </c>
      <c r="J919" s="48" t="e">
        <f t="shared" si="62"/>
        <v>#N/A</v>
      </c>
      <c r="K919" s="83" t="e">
        <f>VLOOKUP(H919,网银退汇!C:H,6,FALSE)</f>
        <v>#N/A</v>
      </c>
    </row>
    <row r="920" spans="1:11" hidden="1">
      <c r="A920" t="s">
        <v>3355</v>
      </c>
      <c r="B920" s="23" t="s">
        <v>8849</v>
      </c>
      <c r="C920" s="49" t="str">
        <f t="shared" si="59"/>
        <v>20170626</v>
      </c>
      <c r="D920" s="49" t="str">
        <f t="shared" si="60"/>
        <v>0053194417</v>
      </c>
      <c r="E920" t="s">
        <v>105</v>
      </c>
      <c r="F920" s="23" t="s">
        <v>4858</v>
      </c>
      <c r="G920">
        <v>784</v>
      </c>
      <c r="H920" s="23" t="str">
        <f t="shared" si="61"/>
        <v>6231900000122438019784</v>
      </c>
      <c r="I920" s="48" t="e">
        <f>VLOOKUP(H920,网银退汇!C:D,2,FALSE)</f>
        <v>#N/A</v>
      </c>
      <c r="J920" s="48" t="e">
        <f t="shared" si="62"/>
        <v>#N/A</v>
      </c>
      <c r="K920" s="83" t="e">
        <f>VLOOKUP(H920,网银退汇!C:H,6,FALSE)</f>
        <v>#N/A</v>
      </c>
    </row>
    <row r="921" spans="1:11">
      <c r="A921" t="s">
        <v>3360</v>
      </c>
      <c r="B921" s="23" t="s">
        <v>8850</v>
      </c>
      <c r="C921" s="49" t="str">
        <f t="shared" si="59"/>
        <v>20170626</v>
      </c>
      <c r="D921" s="49" t="str">
        <f t="shared" si="60"/>
        <v>0053194907</v>
      </c>
      <c r="E921" t="s">
        <v>105</v>
      </c>
      <c r="F921" s="23" t="s">
        <v>4859</v>
      </c>
      <c r="G921">
        <v>411</v>
      </c>
      <c r="H921" s="23" t="str">
        <f t="shared" si="61"/>
        <v>6259960285163069411</v>
      </c>
      <c r="I921" s="48">
        <f>VLOOKUP(H921,网银退汇!C:D,2,FALSE)</f>
        <v>411</v>
      </c>
      <c r="J921" s="48">
        <f t="shared" si="62"/>
        <v>1</v>
      </c>
      <c r="K921" s="83">
        <f>VLOOKUP(H921,网银退汇!C:H,6,FALSE)</f>
        <v>42912.685289351852</v>
      </c>
    </row>
    <row r="922" spans="1:11">
      <c r="A922" t="s">
        <v>3365</v>
      </c>
      <c r="B922" s="23" t="s">
        <v>8851</v>
      </c>
      <c r="C922" s="49" t="str">
        <f t="shared" si="59"/>
        <v>20170626</v>
      </c>
      <c r="D922" s="49" t="str">
        <f t="shared" si="60"/>
        <v>0053195979</v>
      </c>
      <c r="E922" t="s">
        <v>105</v>
      </c>
      <c r="F922" s="23" t="s">
        <v>4860</v>
      </c>
      <c r="G922">
        <v>344</v>
      </c>
      <c r="H922" s="23" t="str">
        <f t="shared" si="61"/>
        <v>6228484148591321677344</v>
      </c>
      <c r="I922" s="48">
        <f>VLOOKUP(H922,网银退汇!C:D,2,FALSE)</f>
        <v>344</v>
      </c>
      <c r="J922" s="48">
        <f t="shared" si="62"/>
        <v>1</v>
      </c>
      <c r="K922" s="83">
        <f>VLOOKUP(H922,网银退汇!C:H,6,FALSE)</f>
        <v>42912.68513888889</v>
      </c>
    </row>
    <row r="923" spans="1:11" hidden="1">
      <c r="A923" t="s">
        <v>3370</v>
      </c>
      <c r="B923" s="23" t="s">
        <v>8852</v>
      </c>
      <c r="C923" s="49" t="str">
        <f t="shared" si="59"/>
        <v>20170626</v>
      </c>
      <c r="D923" s="49" t="str">
        <f t="shared" si="60"/>
        <v>0053198655</v>
      </c>
      <c r="E923" t="s">
        <v>105</v>
      </c>
      <c r="F923" s="23" t="s">
        <v>4861</v>
      </c>
      <c r="G923">
        <v>92</v>
      </c>
      <c r="H923" s="23" t="str">
        <f t="shared" si="61"/>
        <v>621226250200255654992</v>
      </c>
      <c r="I923" s="48" t="e">
        <f>VLOOKUP(H923,网银退汇!C:D,2,FALSE)</f>
        <v>#N/A</v>
      </c>
      <c r="J923" s="48" t="e">
        <f t="shared" si="62"/>
        <v>#N/A</v>
      </c>
      <c r="K923" s="83" t="e">
        <f>VLOOKUP(H923,网银退汇!C:H,6,FALSE)</f>
        <v>#N/A</v>
      </c>
    </row>
    <row r="924" spans="1:11" hidden="1">
      <c r="A924" t="s">
        <v>3375</v>
      </c>
      <c r="B924" s="23" t="s">
        <v>8853</v>
      </c>
      <c r="C924" s="49" t="str">
        <f t="shared" si="59"/>
        <v>20170626</v>
      </c>
      <c r="D924" s="49" t="str">
        <f t="shared" si="60"/>
        <v>0053238413</v>
      </c>
      <c r="E924" t="s">
        <v>105</v>
      </c>
      <c r="F924" s="23" t="s">
        <v>4862</v>
      </c>
      <c r="G924">
        <v>208</v>
      </c>
      <c r="H924" s="23" t="str">
        <f t="shared" si="61"/>
        <v>6222002502202514904208</v>
      </c>
      <c r="I924" s="48" t="e">
        <f>VLOOKUP(H924,网银退汇!C:D,2,FALSE)</f>
        <v>#N/A</v>
      </c>
      <c r="J924" s="48" t="e">
        <f t="shared" si="62"/>
        <v>#N/A</v>
      </c>
      <c r="K924" s="83" t="e">
        <f>VLOOKUP(H924,网银退汇!C:H,6,FALSE)</f>
        <v>#N/A</v>
      </c>
    </row>
    <row r="925" spans="1:11" hidden="1">
      <c r="A925" t="s">
        <v>3380</v>
      </c>
      <c r="B925" s="23" t="s">
        <v>8854</v>
      </c>
      <c r="C925" s="49" t="str">
        <f t="shared" si="59"/>
        <v>20170626</v>
      </c>
      <c r="D925" s="49" t="str">
        <f t="shared" si="60"/>
        <v>0053260984</v>
      </c>
      <c r="E925" t="s">
        <v>105</v>
      </c>
      <c r="F925" s="23" t="s">
        <v>4863</v>
      </c>
      <c r="G925">
        <v>2871</v>
      </c>
      <c r="H925" s="23" t="str">
        <f t="shared" si="61"/>
        <v>62319000217448080412871</v>
      </c>
      <c r="I925" s="48" t="e">
        <f>VLOOKUP(H925,网银退汇!C:D,2,FALSE)</f>
        <v>#N/A</v>
      </c>
      <c r="J925" s="48" t="e">
        <f t="shared" si="62"/>
        <v>#N/A</v>
      </c>
      <c r="K925" s="83" t="e">
        <f>VLOOKUP(H925,网银退汇!C:H,6,FALSE)</f>
        <v>#N/A</v>
      </c>
    </row>
    <row r="926" spans="1:11" hidden="1">
      <c r="A926" t="s">
        <v>3385</v>
      </c>
      <c r="B926" s="23" t="s">
        <v>8855</v>
      </c>
      <c r="C926" s="49" t="str">
        <f t="shared" si="59"/>
        <v>20170626</v>
      </c>
      <c r="D926" s="49" t="str">
        <f t="shared" si="60"/>
        <v>0053270161</v>
      </c>
      <c r="E926" t="s">
        <v>105</v>
      </c>
      <c r="F926" s="23" t="s">
        <v>4864</v>
      </c>
      <c r="G926">
        <v>1611</v>
      </c>
      <c r="H926" s="23" t="str">
        <f t="shared" si="61"/>
        <v>62270039104500407201611</v>
      </c>
      <c r="I926" s="48" t="e">
        <f>VLOOKUP(H926,网银退汇!C:D,2,FALSE)</f>
        <v>#N/A</v>
      </c>
      <c r="J926" s="48" t="e">
        <f t="shared" si="62"/>
        <v>#N/A</v>
      </c>
      <c r="K926" s="83" t="e">
        <f>VLOOKUP(H926,网银退汇!C:H,6,FALSE)</f>
        <v>#N/A</v>
      </c>
    </row>
    <row r="927" spans="1:11" hidden="1">
      <c r="A927" t="s">
        <v>3390</v>
      </c>
      <c r="B927" s="23" t="s">
        <v>8856</v>
      </c>
      <c r="C927" s="49" t="str">
        <f t="shared" si="59"/>
        <v>20170626</v>
      </c>
      <c r="D927" s="49" t="str">
        <f t="shared" si="60"/>
        <v>0053270835</v>
      </c>
      <c r="E927" t="s">
        <v>105</v>
      </c>
      <c r="F927" s="23" t="s">
        <v>4865</v>
      </c>
      <c r="G927">
        <v>344</v>
      </c>
      <c r="H927" s="23" t="str">
        <f t="shared" si="61"/>
        <v>6212262502006081627344</v>
      </c>
      <c r="I927" s="48" t="e">
        <f>VLOOKUP(H927,网银退汇!C:D,2,FALSE)</f>
        <v>#N/A</v>
      </c>
      <c r="J927" s="48" t="e">
        <f t="shared" si="62"/>
        <v>#N/A</v>
      </c>
      <c r="K927" s="83" t="e">
        <f>VLOOKUP(H927,网银退汇!C:H,6,FALSE)</f>
        <v>#N/A</v>
      </c>
    </row>
    <row r="928" spans="1:11" hidden="1">
      <c r="A928" t="s">
        <v>3395</v>
      </c>
      <c r="B928" s="23" t="s">
        <v>8857</v>
      </c>
      <c r="C928" s="49" t="str">
        <f t="shared" si="59"/>
        <v>20170626</v>
      </c>
      <c r="D928" s="49" t="str">
        <f t="shared" si="60"/>
        <v>0053271744</v>
      </c>
      <c r="E928" t="s">
        <v>105</v>
      </c>
      <c r="F928" s="23" t="s">
        <v>4866</v>
      </c>
      <c r="G928">
        <v>757</v>
      </c>
      <c r="H928" s="23" t="str">
        <f t="shared" si="61"/>
        <v>6259190044840647757</v>
      </c>
      <c r="I928" s="48" t="e">
        <f>VLOOKUP(H928,网银退汇!C:D,2,FALSE)</f>
        <v>#N/A</v>
      </c>
      <c r="J928" s="48" t="e">
        <f t="shared" si="62"/>
        <v>#N/A</v>
      </c>
      <c r="K928" s="83" t="e">
        <f>VLOOKUP(H928,网银退汇!C:H,6,FALSE)</f>
        <v>#N/A</v>
      </c>
    </row>
    <row r="929" spans="1:11" hidden="1">
      <c r="A929" t="s">
        <v>3400</v>
      </c>
      <c r="B929" s="23" t="s">
        <v>8858</v>
      </c>
      <c r="C929" s="49" t="str">
        <f t="shared" si="59"/>
        <v>20170626</v>
      </c>
      <c r="D929" s="49" t="str">
        <f t="shared" si="60"/>
        <v>0053286042</v>
      </c>
      <c r="E929" t="s">
        <v>105</v>
      </c>
      <c r="F929" s="23" t="s">
        <v>4867</v>
      </c>
      <c r="G929">
        <v>3152</v>
      </c>
      <c r="H929" s="23" t="str">
        <f t="shared" si="61"/>
        <v>62246980484171073152</v>
      </c>
      <c r="I929" s="48" t="e">
        <f>VLOOKUP(H929,网银退汇!C:D,2,FALSE)</f>
        <v>#N/A</v>
      </c>
      <c r="J929" s="48" t="e">
        <f t="shared" si="62"/>
        <v>#N/A</v>
      </c>
      <c r="K929" s="83" t="e">
        <f>VLOOKUP(H929,网银退汇!C:H,6,FALSE)</f>
        <v>#N/A</v>
      </c>
    </row>
    <row r="930" spans="1:11" hidden="1">
      <c r="A930" t="s">
        <v>3405</v>
      </c>
      <c r="B930" s="23" t="s">
        <v>8859</v>
      </c>
      <c r="C930" s="49" t="str">
        <f t="shared" si="59"/>
        <v>20170626</v>
      </c>
      <c r="D930" s="49" t="str">
        <f t="shared" si="60"/>
        <v>0053288356</v>
      </c>
      <c r="E930" t="s">
        <v>105</v>
      </c>
      <c r="F930" s="23" t="s">
        <v>4867</v>
      </c>
      <c r="G930">
        <v>1500</v>
      </c>
      <c r="H930" s="23" t="str">
        <f t="shared" si="61"/>
        <v>62246980484171071500</v>
      </c>
      <c r="I930" s="48" t="e">
        <f>VLOOKUP(H930,网银退汇!C:D,2,FALSE)</f>
        <v>#N/A</v>
      </c>
      <c r="J930" s="48" t="e">
        <f t="shared" si="62"/>
        <v>#N/A</v>
      </c>
      <c r="K930" s="83" t="e">
        <f>VLOOKUP(H930,网银退汇!C:H,6,FALSE)</f>
        <v>#N/A</v>
      </c>
    </row>
    <row r="931" spans="1:11">
      <c r="A931" t="s">
        <v>3410</v>
      </c>
      <c r="B931" s="23" t="s">
        <v>8860</v>
      </c>
      <c r="C931" s="49" t="str">
        <f t="shared" si="59"/>
        <v>20170626</v>
      </c>
      <c r="D931" s="49" t="str">
        <f t="shared" si="60"/>
        <v>0053330788</v>
      </c>
      <c r="E931" t="s">
        <v>105</v>
      </c>
      <c r="F931" s="23" t="s">
        <v>4868</v>
      </c>
      <c r="G931">
        <v>90</v>
      </c>
      <c r="H931" s="23" t="str">
        <f t="shared" si="61"/>
        <v>622369234862967890</v>
      </c>
      <c r="I931" s="48">
        <f>VLOOKUP(H931,网银退汇!C:D,2,FALSE)</f>
        <v>90</v>
      </c>
      <c r="J931" s="48">
        <f t="shared" si="62"/>
        <v>1</v>
      </c>
      <c r="K931" s="83">
        <f>VLOOKUP(H931,网银退汇!C:H,6,FALSE)</f>
        <v>42913.682268518518</v>
      </c>
    </row>
    <row r="932" spans="1:11" hidden="1">
      <c r="A932" t="s">
        <v>3415</v>
      </c>
      <c r="B932" s="23" t="s">
        <v>8861</v>
      </c>
      <c r="C932" s="49" t="str">
        <f t="shared" si="59"/>
        <v>20170626</v>
      </c>
      <c r="D932" s="49" t="str">
        <f t="shared" si="60"/>
        <v>0053338388</v>
      </c>
      <c r="E932" t="s">
        <v>105</v>
      </c>
      <c r="F932" s="23" t="s">
        <v>4869</v>
      </c>
      <c r="G932">
        <v>1000</v>
      </c>
      <c r="H932" s="23" t="str">
        <f t="shared" si="61"/>
        <v>62179939000457157561000</v>
      </c>
      <c r="I932" s="48" t="e">
        <f>VLOOKUP(H932,网银退汇!C:D,2,FALSE)</f>
        <v>#N/A</v>
      </c>
      <c r="J932" s="48" t="e">
        <f t="shared" si="62"/>
        <v>#N/A</v>
      </c>
      <c r="K932" s="83" t="e">
        <f>VLOOKUP(H932,网银退汇!C:H,6,FALSE)</f>
        <v>#N/A</v>
      </c>
    </row>
    <row r="933" spans="1:11" hidden="1">
      <c r="A933" t="s">
        <v>3420</v>
      </c>
      <c r="B933" s="23" t="s">
        <v>8862</v>
      </c>
      <c r="C933" s="49" t="str">
        <f t="shared" si="59"/>
        <v>20170626</v>
      </c>
      <c r="D933" s="49" t="str">
        <f t="shared" si="60"/>
        <v>0053351550</v>
      </c>
      <c r="E933" t="s">
        <v>105</v>
      </c>
      <c r="F933" s="23" t="s">
        <v>4870</v>
      </c>
      <c r="G933">
        <v>2294</v>
      </c>
      <c r="H933" s="23" t="str">
        <f t="shared" si="61"/>
        <v>62270038608101185692294</v>
      </c>
      <c r="I933" s="48" t="e">
        <f>VLOOKUP(H933,网银退汇!C:D,2,FALSE)</f>
        <v>#N/A</v>
      </c>
      <c r="J933" s="48" t="e">
        <f t="shared" si="62"/>
        <v>#N/A</v>
      </c>
      <c r="K933" s="83" t="e">
        <f>VLOOKUP(H933,网银退汇!C:H,6,FALSE)</f>
        <v>#N/A</v>
      </c>
    </row>
    <row r="934" spans="1:11" hidden="1">
      <c r="A934" t="s">
        <v>3425</v>
      </c>
      <c r="B934" s="23" t="s">
        <v>8863</v>
      </c>
      <c r="C934" s="49" t="str">
        <f t="shared" si="59"/>
        <v>20170626</v>
      </c>
      <c r="D934" s="49" t="str">
        <f t="shared" si="60"/>
        <v>0053372542</v>
      </c>
      <c r="E934" t="s">
        <v>105</v>
      </c>
      <c r="F934" s="23" t="s">
        <v>4871</v>
      </c>
      <c r="G934">
        <v>5000</v>
      </c>
      <c r="H934" s="23" t="str">
        <f t="shared" si="61"/>
        <v>62319000000944919965000</v>
      </c>
      <c r="I934" s="48" t="e">
        <f>VLOOKUP(H934,网银退汇!C:D,2,FALSE)</f>
        <v>#N/A</v>
      </c>
      <c r="J934" s="48" t="e">
        <f t="shared" si="62"/>
        <v>#N/A</v>
      </c>
      <c r="K934" s="83" t="e">
        <f>VLOOKUP(H934,网银退汇!C:H,6,FALSE)</f>
        <v>#N/A</v>
      </c>
    </row>
    <row r="935" spans="1:11" hidden="1">
      <c r="A935" t="s">
        <v>3430</v>
      </c>
      <c r="B935" s="23" t="s">
        <v>8864</v>
      </c>
      <c r="C935" s="49" t="str">
        <f t="shared" si="59"/>
        <v>20170626</v>
      </c>
      <c r="D935" s="49" t="str">
        <f t="shared" si="60"/>
        <v>0053386399</v>
      </c>
      <c r="E935" t="s">
        <v>105</v>
      </c>
      <c r="F935" s="23" t="s">
        <v>4872</v>
      </c>
      <c r="G935">
        <v>852</v>
      </c>
      <c r="H935" s="23" t="str">
        <f t="shared" si="61"/>
        <v>6259656001904196852</v>
      </c>
      <c r="I935" s="48" t="e">
        <f>VLOOKUP(H935,网银退汇!C:D,2,FALSE)</f>
        <v>#N/A</v>
      </c>
      <c r="J935" s="48" t="e">
        <f t="shared" si="62"/>
        <v>#N/A</v>
      </c>
      <c r="K935" s="83" t="e">
        <f>VLOOKUP(H935,网银退汇!C:H,6,FALSE)</f>
        <v>#N/A</v>
      </c>
    </row>
    <row r="936" spans="1:11" hidden="1">
      <c r="A936" t="s">
        <v>3434</v>
      </c>
      <c r="B936" s="23" t="s">
        <v>8865</v>
      </c>
      <c r="C936" s="49" t="str">
        <f t="shared" si="59"/>
        <v>20170627</v>
      </c>
      <c r="D936" s="49" t="str">
        <f t="shared" si="60"/>
        <v>0053420793</v>
      </c>
      <c r="E936" t="s">
        <v>105</v>
      </c>
      <c r="F936" s="23" t="s">
        <v>110</v>
      </c>
      <c r="G936">
        <v>9990</v>
      </c>
      <c r="H936" s="23" t="str">
        <f t="shared" si="61"/>
        <v>62319000000735539319990</v>
      </c>
      <c r="I936" s="48"/>
      <c r="J936" s="48"/>
      <c r="K936" s="83"/>
    </row>
    <row r="937" spans="1:11" hidden="1">
      <c r="A937" t="s">
        <v>3439</v>
      </c>
      <c r="B937" s="23" t="s">
        <v>8866</v>
      </c>
      <c r="C937" s="49" t="str">
        <f t="shared" si="59"/>
        <v>20170627</v>
      </c>
      <c r="D937" s="49" t="str">
        <f t="shared" si="60"/>
        <v>0053421079</v>
      </c>
      <c r="E937" t="s">
        <v>105</v>
      </c>
      <c r="F937" s="23" t="s">
        <v>4873</v>
      </c>
      <c r="G937">
        <v>1227</v>
      </c>
      <c r="H937" s="23" t="str">
        <f t="shared" si="61"/>
        <v>62246901063241011227</v>
      </c>
      <c r="I937" s="48" t="e">
        <f>VLOOKUP(H937,网银退汇!C:D,2,FALSE)</f>
        <v>#N/A</v>
      </c>
      <c r="J937" s="48" t="e">
        <f t="shared" si="62"/>
        <v>#N/A</v>
      </c>
      <c r="K937" s="83" t="e">
        <f>VLOOKUP(H937,网银退汇!C:H,6,FALSE)</f>
        <v>#N/A</v>
      </c>
    </row>
    <row r="938" spans="1:11" hidden="1">
      <c r="A938" t="s">
        <v>3444</v>
      </c>
      <c r="B938" s="23" t="s">
        <v>8867</v>
      </c>
      <c r="C938" s="49" t="str">
        <f t="shared" si="59"/>
        <v>20170627</v>
      </c>
      <c r="D938" s="49" t="str">
        <f t="shared" si="60"/>
        <v>0053421942</v>
      </c>
      <c r="E938" t="s">
        <v>105</v>
      </c>
      <c r="F938" s="23" t="s">
        <v>4874</v>
      </c>
      <c r="G938">
        <v>515</v>
      </c>
      <c r="H938" s="23" t="str">
        <f t="shared" si="61"/>
        <v>6228483618587301371515</v>
      </c>
      <c r="I938" s="48" t="e">
        <f>VLOOKUP(H938,网银退汇!C:D,2,FALSE)</f>
        <v>#N/A</v>
      </c>
      <c r="J938" s="48" t="e">
        <f t="shared" si="62"/>
        <v>#N/A</v>
      </c>
      <c r="K938" s="83" t="e">
        <f>VLOOKUP(H938,网银退汇!C:H,6,FALSE)</f>
        <v>#N/A</v>
      </c>
    </row>
    <row r="939" spans="1:11" hidden="1">
      <c r="A939" t="s">
        <v>3449</v>
      </c>
      <c r="B939" s="23" t="s">
        <v>8868</v>
      </c>
      <c r="C939" s="49" t="str">
        <f t="shared" si="59"/>
        <v>20170627</v>
      </c>
      <c r="D939" s="49" t="str">
        <f t="shared" si="60"/>
        <v>0053423369</v>
      </c>
      <c r="E939" t="s">
        <v>105</v>
      </c>
      <c r="F939" s="23" t="s">
        <v>4875</v>
      </c>
      <c r="G939">
        <v>1605</v>
      </c>
      <c r="H939" s="23" t="str">
        <f t="shared" si="61"/>
        <v>62122624090020559871605</v>
      </c>
      <c r="I939" s="48" t="e">
        <f>VLOOKUP(H939,网银退汇!C:D,2,FALSE)</f>
        <v>#N/A</v>
      </c>
      <c r="J939" s="48" t="e">
        <f t="shared" si="62"/>
        <v>#N/A</v>
      </c>
      <c r="K939" s="83" t="e">
        <f>VLOOKUP(H939,网银退汇!C:H,6,FALSE)</f>
        <v>#N/A</v>
      </c>
    </row>
    <row r="940" spans="1:11">
      <c r="A940" t="s">
        <v>3454</v>
      </c>
      <c r="B940" s="23" t="s">
        <v>8869</v>
      </c>
      <c r="C940" s="49" t="str">
        <f t="shared" si="59"/>
        <v>20170627</v>
      </c>
      <c r="D940" s="49" t="str">
        <f t="shared" si="60"/>
        <v>0053426895</v>
      </c>
      <c r="E940" t="s">
        <v>105</v>
      </c>
      <c r="F940" s="23" t="s">
        <v>4876</v>
      </c>
      <c r="G940">
        <v>2600</v>
      </c>
      <c r="H940" s="23" t="str">
        <f t="shared" si="61"/>
        <v>62366838900000435802600</v>
      </c>
      <c r="I940" s="48">
        <f>VLOOKUP(H940,网银退汇!C:D,2,FALSE)</f>
        <v>2600</v>
      </c>
      <c r="J940" s="48">
        <f t="shared" si="62"/>
        <v>1</v>
      </c>
      <c r="K940" s="83">
        <f>VLOOKUP(H940,网银退汇!C:H,6,FALSE)</f>
        <v>42913.682060185187</v>
      </c>
    </row>
    <row r="941" spans="1:11" hidden="1">
      <c r="A941" t="s">
        <v>3459</v>
      </c>
      <c r="B941" s="23" t="s">
        <v>8870</v>
      </c>
      <c r="C941" s="49" t="str">
        <f t="shared" si="59"/>
        <v>20170627</v>
      </c>
      <c r="D941" s="49" t="str">
        <f t="shared" si="60"/>
        <v>0053426987</v>
      </c>
      <c r="E941" t="s">
        <v>105</v>
      </c>
      <c r="F941" s="23" t="s">
        <v>4877</v>
      </c>
      <c r="G941">
        <v>200</v>
      </c>
      <c r="H941" s="23" t="str">
        <f t="shared" si="61"/>
        <v>6228481456735120076200</v>
      </c>
      <c r="I941" s="48" t="e">
        <f>VLOOKUP(H941,网银退汇!C:D,2,FALSE)</f>
        <v>#N/A</v>
      </c>
      <c r="J941" s="48" t="e">
        <f t="shared" si="62"/>
        <v>#N/A</v>
      </c>
      <c r="K941" s="83" t="e">
        <f>VLOOKUP(H941,网银退汇!C:H,6,FALSE)</f>
        <v>#N/A</v>
      </c>
    </row>
    <row r="942" spans="1:11" hidden="1">
      <c r="A942" t="s">
        <v>3464</v>
      </c>
      <c r="B942" s="23" t="s">
        <v>8871</v>
      </c>
      <c r="C942" s="49" t="str">
        <f t="shared" si="59"/>
        <v>20170627</v>
      </c>
      <c r="D942" s="49" t="str">
        <f t="shared" si="60"/>
        <v>0053427631</v>
      </c>
      <c r="E942" t="s">
        <v>105</v>
      </c>
      <c r="F942" s="23" t="s">
        <v>4878</v>
      </c>
      <c r="G942">
        <v>92</v>
      </c>
      <c r="H942" s="23" t="str">
        <f t="shared" si="61"/>
        <v>621460018001691505592</v>
      </c>
      <c r="I942" s="48" t="e">
        <f>VLOOKUP(H942,网银退汇!C:D,2,FALSE)</f>
        <v>#N/A</v>
      </c>
      <c r="J942" s="48" t="e">
        <f t="shared" si="62"/>
        <v>#N/A</v>
      </c>
      <c r="K942" s="83" t="e">
        <f>VLOOKUP(H942,网银退汇!C:H,6,FALSE)</f>
        <v>#N/A</v>
      </c>
    </row>
    <row r="943" spans="1:11" hidden="1">
      <c r="A943" t="s">
        <v>3469</v>
      </c>
      <c r="B943" s="23" t="s">
        <v>8872</v>
      </c>
      <c r="C943" s="49" t="str">
        <f t="shared" si="59"/>
        <v>20170627</v>
      </c>
      <c r="D943" s="49" t="str">
        <f t="shared" si="60"/>
        <v>0053427978</v>
      </c>
      <c r="E943" t="s">
        <v>105</v>
      </c>
      <c r="F943" s="23" t="s">
        <v>4879</v>
      </c>
      <c r="G943">
        <v>861</v>
      </c>
      <c r="H943" s="23" t="str">
        <f t="shared" si="61"/>
        <v>6221887300040543553861</v>
      </c>
      <c r="I943" s="48" t="e">
        <f>VLOOKUP(H943,网银退汇!C:D,2,FALSE)</f>
        <v>#N/A</v>
      </c>
      <c r="J943" s="48" t="e">
        <f t="shared" si="62"/>
        <v>#N/A</v>
      </c>
      <c r="K943" s="83" t="e">
        <f>VLOOKUP(H943,网银退汇!C:H,6,FALSE)</f>
        <v>#N/A</v>
      </c>
    </row>
    <row r="944" spans="1:11" hidden="1">
      <c r="A944" t="s">
        <v>3474</v>
      </c>
      <c r="B944" s="23" t="s">
        <v>8873</v>
      </c>
      <c r="C944" s="49" t="str">
        <f t="shared" si="59"/>
        <v>20170627</v>
      </c>
      <c r="D944" s="49" t="str">
        <f t="shared" si="60"/>
        <v>0053428336</v>
      </c>
      <c r="E944" t="s">
        <v>105</v>
      </c>
      <c r="F944" s="23" t="s">
        <v>4880</v>
      </c>
      <c r="G944">
        <v>755</v>
      </c>
      <c r="H944" s="23" t="str">
        <f t="shared" si="61"/>
        <v>6214660943094359755</v>
      </c>
      <c r="I944" s="48" t="e">
        <f>VLOOKUP(H944,网银退汇!C:D,2,FALSE)</f>
        <v>#N/A</v>
      </c>
      <c r="J944" s="48" t="e">
        <f t="shared" si="62"/>
        <v>#N/A</v>
      </c>
      <c r="K944" s="83" t="e">
        <f>VLOOKUP(H944,网银退汇!C:H,6,FALSE)</f>
        <v>#N/A</v>
      </c>
    </row>
    <row r="945" spans="1:11" hidden="1">
      <c r="A945" t="s">
        <v>3479</v>
      </c>
      <c r="B945" s="23" t="s">
        <v>8874</v>
      </c>
      <c r="C945" s="49" t="str">
        <f t="shared" si="59"/>
        <v>20170627</v>
      </c>
      <c r="D945" s="49" t="str">
        <f t="shared" si="60"/>
        <v>0053428539</v>
      </c>
      <c r="E945" t="s">
        <v>105</v>
      </c>
      <c r="F945" s="23" t="s">
        <v>4881</v>
      </c>
      <c r="G945">
        <v>646</v>
      </c>
      <c r="H945" s="23" t="str">
        <f t="shared" si="61"/>
        <v>6231900000100876982646</v>
      </c>
      <c r="I945" s="48" t="e">
        <f>VLOOKUP(H945,网银退汇!C:D,2,FALSE)</f>
        <v>#N/A</v>
      </c>
      <c r="J945" s="48" t="e">
        <f t="shared" si="62"/>
        <v>#N/A</v>
      </c>
      <c r="K945" s="83" t="e">
        <f>VLOOKUP(H945,网银退汇!C:H,6,FALSE)</f>
        <v>#N/A</v>
      </c>
    </row>
    <row r="946" spans="1:11" hidden="1">
      <c r="A946" t="s">
        <v>3484</v>
      </c>
      <c r="B946" s="23" t="s">
        <v>8875</v>
      </c>
      <c r="C946" s="49" t="str">
        <f t="shared" si="59"/>
        <v>20170627</v>
      </c>
      <c r="D946" s="49" t="str">
        <f t="shared" si="60"/>
        <v>0053429041</v>
      </c>
      <c r="E946" t="s">
        <v>105</v>
      </c>
      <c r="F946" s="23" t="s">
        <v>4882</v>
      </c>
      <c r="G946">
        <v>275</v>
      </c>
      <c r="H946" s="23" t="str">
        <f t="shared" si="61"/>
        <v>6228481938503405177275</v>
      </c>
      <c r="I946" s="48" t="e">
        <f>VLOOKUP(H946,网银退汇!C:D,2,FALSE)</f>
        <v>#N/A</v>
      </c>
      <c r="J946" s="48" t="e">
        <f t="shared" si="62"/>
        <v>#N/A</v>
      </c>
      <c r="K946" s="83" t="e">
        <f>VLOOKUP(H946,网银退汇!C:H,6,FALSE)</f>
        <v>#N/A</v>
      </c>
    </row>
    <row r="947" spans="1:11" hidden="1">
      <c r="A947" t="s">
        <v>3489</v>
      </c>
      <c r="B947" s="23" t="s">
        <v>8876</v>
      </c>
      <c r="C947" s="49" t="str">
        <f t="shared" si="59"/>
        <v>20170627</v>
      </c>
      <c r="D947" s="49" t="str">
        <f t="shared" si="60"/>
        <v>0053432148</v>
      </c>
      <c r="E947" t="s">
        <v>105</v>
      </c>
      <c r="F947" s="23" t="s">
        <v>4883</v>
      </c>
      <c r="G947">
        <v>57</v>
      </c>
      <c r="H947" s="23" t="str">
        <f t="shared" si="61"/>
        <v>621700386000006477257</v>
      </c>
      <c r="I947" s="48" t="e">
        <f>VLOOKUP(H947,网银退汇!C:D,2,FALSE)</f>
        <v>#N/A</v>
      </c>
      <c r="J947" s="48" t="e">
        <f t="shared" si="62"/>
        <v>#N/A</v>
      </c>
      <c r="K947" s="83" t="e">
        <f>VLOOKUP(H947,网银退汇!C:H,6,FALSE)</f>
        <v>#N/A</v>
      </c>
    </row>
    <row r="948" spans="1:11" hidden="1">
      <c r="A948" t="s">
        <v>3494</v>
      </c>
      <c r="B948" s="23" t="s">
        <v>8877</v>
      </c>
      <c r="C948" s="49" t="str">
        <f t="shared" si="59"/>
        <v>20170627</v>
      </c>
      <c r="D948" s="49" t="str">
        <f t="shared" si="60"/>
        <v>0053433841</v>
      </c>
      <c r="E948" t="s">
        <v>105</v>
      </c>
      <c r="F948" s="23" t="s">
        <v>4884</v>
      </c>
      <c r="G948">
        <v>799</v>
      </c>
      <c r="H948" s="23" t="str">
        <f t="shared" si="61"/>
        <v>6228930001140257647799</v>
      </c>
      <c r="I948" s="48" t="e">
        <f>VLOOKUP(H948,网银退汇!C:D,2,FALSE)</f>
        <v>#N/A</v>
      </c>
      <c r="J948" s="48" t="e">
        <f t="shared" si="62"/>
        <v>#N/A</v>
      </c>
      <c r="K948" s="83" t="e">
        <f>VLOOKUP(H948,网银退汇!C:H,6,FALSE)</f>
        <v>#N/A</v>
      </c>
    </row>
    <row r="949" spans="1:11" hidden="1">
      <c r="A949" t="s">
        <v>3499</v>
      </c>
      <c r="B949" s="23" t="s">
        <v>8878</v>
      </c>
      <c r="C949" s="49" t="str">
        <f t="shared" si="59"/>
        <v>20170627</v>
      </c>
      <c r="D949" s="49" t="str">
        <f t="shared" si="60"/>
        <v>0053436319</v>
      </c>
      <c r="E949" t="s">
        <v>105</v>
      </c>
      <c r="F949" s="23" t="s">
        <v>4885</v>
      </c>
      <c r="G949">
        <v>2025</v>
      </c>
      <c r="H949" s="23" t="str">
        <f t="shared" si="61"/>
        <v>62284508600236009122025</v>
      </c>
      <c r="I949" s="48" t="e">
        <f>VLOOKUP(H949,网银退汇!C:D,2,FALSE)</f>
        <v>#N/A</v>
      </c>
      <c r="J949" s="48" t="e">
        <f t="shared" si="62"/>
        <v>#N/A</v>
      </c>
      <c r="K949" s="83" t="e">
        <f>VLOOKUP(H949,网银退汇!C:H,6,FALSE)</f>
        <v>#N/A</v>
      </c>
    </row>
    <row r="950" spans="1:11" hidden="1">
      <c r="A950" t="s">
        <v>3504</v>
      </c>
      <c r="B950" s="23" t="s">
        <v>8879</v>
      </c>
      <c r="C950" s="49" t="str">
        <f t="shared" si="59"/>
        <v>20170627</v>
      </c>
      <c r="D950" s="49" t="str">
        <f t="shared" si="60"/>
        <v>0053437127</v>
      </c>
      <c r="E950" t="s">
        <v>105</v>
      </c>
      <c r="F950" s="23" t="s">
        <v>4886</v>
      </c>
      <c r="G950">
        <v>1300</v>
      </c>
      <c r="H950" s="23" t="str">
        <f t="shared" si="61"/>
        <v>62215503369153131300</v>
      </c>
      <c r="I950" s="48" t="e">
        <f>VLOOKUP(H950,网银退汇!C:D,2,FALSE)</f>
        <v>#N/A</v>
      </c>
      <c r="J950" s="48" t="e">
        <f t="shared" si="62"/>
        <v>#N/A</v>
      </c>
      <c r="K950" s="83" t="e">
        <f>VLOOKUP(H950,网银退汇!C:H,6,FALSE)</f>
        <v>#N/A</v>
      </c>
    </row>
    <row r="951" spans="1:11" hidden="1">
      <c r="A951" t="s">
        <v>3509</v>
      </c>
      <c r="B951" s="23" t="s">
        <v>8880</v>
      </c>
      <c r="C951" s="49" t="str">
        <f t="shared" si="59"/>
        <v>20170627</v>
      </c>
      <c r="D951" s="49" t="str">
        <f t="shared" si="60"/>
        <v>0053439027</v>
      </c>
      <c r="E951" t="s">
        <v>105</v>
      </c>
      <c r="F951" s="23" t="s">
        <v>4887</v>
      </c>
      <c r="G951">
        <v>380</v>
      </c>
      <c r="H951" s="23" t="str">
        <f t="shared" si="61"/>
        <v>6222082502007384118380</v>
      </c>
      <c r="I951" s="48" t="e">
        <f>VLOOKUP(H951,网银退汇!C:D,2,FALSE)</f>
        <v>#N/A</v>
      </c>
      <c r="J951" s="48" t="e">
        <f t="shared" si="62"/>
        <v>#N/A</v>
      </c>
      <c r="K951" s="83" t="e">
        <f>VLOOKUP(H951,网银退汇!C:H,6,FALSE)</f>
        <v>#N/A</v>
      </c>
    </row>
    <row r="952" spans="1:11" hidden="1">
      <c r="A952" t="s">
        <v>3514</v>
      </c>
      <c r="B952" s="23" t="s">
        <v>8881</v>
      </c>
      <c r="C952" s="49" t="str">
        <f t="shared" si="59"/>
        <v>20170627</v>
      </c>
      <c r="D952" s="49" t="str">
        <f t="shared" si="60"/>
        <v>0053441432</v>
      </c>
      <c r="E952" t="s">
        <v>105</v>
      </c>
      <c r="F952" s="23" t="s">
        <v>4888</v>
      </c>
      <c r="G952">
        <v>500</v>
      </c>
      <c r="H952" s="23" t="str">
        <f t="shared" si="61"/>
        <v>6227003861320168565500</v>
      </c>
      <c r="I952" s="48" t="e">
        <f>VLOOKUP(H952,网银退汇!C:D,2,FALSE)</f>
        <v>#N/A</v>
      </c>
      <c r="J952" s="48" t="e">
        <f t="shared" si="62"/>
        <v>#N/A</v>
      </c>
      <c r="K952" s="83" t="e">
        <f>VLOOKUP(H952,网银退汇!C:H,6,FALSE)</f>
        <v>#N/A</v>
      </c>
    </row>
    <row r="953" spans="1:11">
      <c r="A953" t="s">
        <v>3517</v>
      </c>
      <c r="B953" s="23" t="s">
        <v>8882</v>
      </c>
      <c r="C953" s="49" t="str">
        <f t="shared" si="59"/>
        <v>20170627</v>
      </c>
      <c r="D953" s="49" t="str">
        <f t="shared" si="60"/>
        <v>0053445287</v>
      </c>
      <c r="E953" t="s">
        <v>105</v>
      </c>
      <c r="F953" s="23" t="s">
        <v>120</v>
      </c>
      <c r="G953">
        <v>399</v>
      </c>
      <c r="H953" s="23" t="str">
        <f t="shared" si="61"/>
        <v>6228480868174137471399</v>
      </c>
      <c r="I953" s="48">
        <f>VLOOKUP(H953,网银退汇!C:D,2,FALSE)</f>
        <v>399</v>
      </c>
      <c r="J953" s="48">
        <f t="shared" si="62"/>
        <v>1</v>
      </c>
      <c r="K953" s="83">
        <f>VLOOKUP(H953,网银退汇!C:H,6,FALSE)</f>
        <v>42913.682534722226</v>
      </c>
    </row>
    <row r="954" spans="1:11" hidden="1">
      <c r="A954" t="s">
        <v>3520</v>
      </c>
      <c r="B954" s="23" t="s">
        <v>8883</v>
      </c>
      <c r="C954" s="49" t="str">
        <f t="shared" si="59"/>
        <v>20170627</v>
      </c>
      <c r="D954" s="49" t="str">
        <f t="shared" si="60"/>
        <v>0053445502</v>
      </c>
      <c r="E954" t="s">
        <v>105</v>
      </c>
      <c r="F954" s="23" t="s">
        <v>120</v>
      </c>
      <c r="G954">
        <v>862</v>
      </c>
      <c r="H954" s="23" t="str">
        <f t="shared" si="61"/>
        <v>6228480868174137471862</v>
      </c>
      <c r="I954" s="48" t="e">
        <f>VLOOKUP(H954,网银退汇!C:D,2,FALSE)</f>
        <v>#N/A</v>
      </c>
      <c r="J954" s="48" t="e">
        <f t="shared" si="62"/>
        <v>#N/A</v>
      </c>
      <c r="K954" s="83" t="e">
        <f>VLOOKUP(H954,网银退汇!C:H,6,FALSE)</f>
        <v>#N/A</v>
      </c>
    </row>
    <row r="955" spans="1:11" hidden="1">
      <c r="A955" t="s">
        <v>3525</v>
      </c>
      <c r="B955" s="23" t="s">
        <v>8884</v>
      </c>
      <c r="C955" s="49" t="str">
        <f t="shared" si="59"/>
        <v>20170627</v>
      </c>
      <c r="D955" s="49" t="str">
        <f t="shared" si="60"/>
        <v>0053446251</v>
      </c>
      <c r="E955" t="s">
        <v>105</v>
      </c>
      <c r="F955" s="23" t="s">
        <v>4889</v>
      </c>
      <c r="G955">
        <v>82</v>
      </c>
      <c r="H955" s="23" t="str">
        <f t="shared" si="61"/>
        <v>622202241000397829282</v>
      </c>
      <c r="I955" s="48" t="e">
        <f>VLOOKUP(H955,网银退汇!C:D,2,FALSE)</f>
        <v>#N/A</v>
      </c>
      <c r="J955" s="48" t="e">
        <f t="shared" si="62"/>
        <v>#N/A</v>
      </c>
      <c r="K955" s="83" t="e">
        <f>VLOOKUP(H955,网银退汇!C:H,6,FALSE)</f>
        <v>#N/A</v>
      </c>
    </row>
    <row r="956" spans="1:11" hidden="1">
      <c r="A956" t="s">
        <v>3528</v>
      </c>
      <c r="B956" s="23" t="s">
        <v>8885</v>
      </c>
      <c r="C956" s="49" t="str">
        <f t="shared" si="59"/>
        <v>20170627</v>
      </c>
      <c r="D956" s="49" t="str">
        <f t="shared" si="60"/>
        <v>0053446269</v>
      </c>
      <c r="E956" t="s">
        <v>105</v>
      </c>
      <c r="F956" s="23" t="s">
        <v>4890</v>
      </c>
      <c r="G956">
        <v>800</v>
      </c>
      <c r="H956" s="23" t="str">
        <f t="shared" si="61"/>
        <v>6283660013323296800</v>
      </c>
      <c r="I956" s="48" t="e">
        <f>VLOOKUP(H956,网银退汇!C:D,2,FALSE)</f>
        <v>#N/A</v>
      </c>
      <c r="J956" s="48" t="e">
        <f t="shared" si="62"/>
        <v>#N/A</v>
      </c>
      <c r="K956" s="83" t="e">
        <f>VLOOKUP(H956,网银退汇!C:H,6,FALSE)</f>
        <v>#N/A</v>
      </c>
    </row>
    <row r="957" spans="1:11" hidden="1">
      <c r="A957" t="s">
        <v>3533</v>
      </c>
      <c r="B957" s="23" t="s">
        <v>8886</v>
      </c>
      <c r="C957" s="49" t="str">
        <f t="shared" si="59"/>
        <v>20170627</v>
      </c>
      <c r="D957" s="49" t="str">
        <f t="shared" si="60"/>
        <v>0053450790</v>
      </c>
      <c r="E957" t="s">
        <v>105</v>
      </c>
      <c r="F957" s="23" t="s">
        <v>4891</v>
      </c>
      <c r="G957">
        <v>556</v>
      </c>
      <c r="H957" s="23" t="str">
        <f t="shared" si="61"/>
        <v>6231900000008032936556</v>
      </c>
      <c r="I957" s="48" t="e">
        <f>VLOOKUP(H957,网银退汇!C:D,2,FALSE)</f>
        <v>#N/A</v>
      </c>
      <c r="J957" s="48" t="e">
        <f t="shared" si="62"/>
        <v>#N/A</v>
      </c>
      <c r="K957" s="83" t="e">
        <f>VLOOKUP(H957,网银退汇!C:H,6,FALSE)</f>
        <v>#N/A</v>
      </c>
    </row>
    <row r="958" spans="1:11" hidden="1">
      <c r="A958" t="s">
        <v>3538</v>
      </c>
      <c r="B958" s="23" t="s">
        <v>8887</v>
      </c>
      <c r="C958" s="49" t="str">
        <f t="shared" si="59"/>
        <v>20170627</v>
      </c>
      <c r="D958" s="49" t="str">
        <f t="shared" si="60"/>
        <v>0053456579</v>
      </c>
      <c r="E958" t="s">
        <v>105</v>
      </c>
      <c r="F958" s="23" t="s">
        <v>4892</v>
      </c>
      <c r="G958">
        <v>189</v>
      </c>
      <c r="H958" s="23" t="str">
        <f t="shared" si="61"/>
        <v>6231900000106996669189</v>
      </c>
      <c r="I958" s="48" t="e">
        <f>VLOOKUP(H958,网银退汇!C:D,2,FALSE)</f>
        <v>#N/A</v>
      </c>
      <c r="J958" s="48" t="e">
        <f t="shared" si="62"/>
        <v>#N/A</v>
      </c>
      <c r="K958" s="83" t="e">
        <f>VLOOKUP(H958,网银退汇!C:H,6,FALSE)</f>
        <v>#N/A</v>
      </c>
    </row>
    <row r="959" spans="1:11" hidden="1">
      <c r="A959" t="s">
        <v>3543</v>
      </c>
      <c r="B959" s="23" t="s">
        <v>8888</v>
      </c>
      <c r="C959" s="49" t="str">
        <f t="shared" si="59"/>
        <v>20170627</v>
      </c>
      <c r="D959" s="49" t="str">
        <f t="shared" si="60"/>
        <v>0053472905</v>
      </c>
      <c r="E959" t="s">
        <v>105</v>
      </c>
      <c r="F959" s="23" t="s">
        <v>4893</v>
      </c>
      <c r="G959">
        <v>57</v>
      </c>
      <c r="H959" s="23" t="str">
        <f t="shared" si="61"/>
        <v>62290847323480581357</v>
      </c>
      <c r="I959" s="48" t="e">
        <f>VLOOKUP(H959,网银退汇!C:D,2,FALSE)</f>
        <v>#N/A</v>
      </c>
      <c r="J959" s="48" t="e">
        <f t="shared" si="62"/>
        <v>#N/A</v>
      </c>
      <c r="K959" s="83" t="e">
        <f>VLOOKUP(H959,网银退汇!C:H,6,FALSE)</f>
        <v>#N/A</v>
      </c>
    </row>
    <row r="960" spans="1:11" hidden="1">
      <c r="A960" t="s">
        <v>3548</v>
      </c>
      <c r="B960" s="23" t="s">
        <v>8889</v>
      </c>
      <c r="C960" s="49" t="str">
        <f t="shared" si="59"/>
        <v>20170627</v>
      </c>
      <c r="D960" s="49" t="str">
        <f t="shared" si="60"/>
        <v>0053473111</v>
      </c>
      <c r="E960" t="s">
        <v>105</v>
      </c>
      <c r="F960" s="23" t="s">
        <v>4894</v>
      </c>
      <c r="G960">
        <v>2500</v>
      </c>
      <c r="H960" s="23" t="str">
        <f t="shared" si="61"/>
        <v>62319000000582744382500</v>
      </c>
      <c r="I960" s="48" t="e">
        <f>VLOOKUP(H960,网银退汇!C:D,2,FALSE)</f>
        <v>#N/A</v>
      </c>
      <c r="J960" s="48" t="e">
        <f t="shared" si="62"/>
        <v>#N/A</v>
      </c>
      <c r="K960" s="83" t="e">
        <f>VLOOKUP(H960,网银退汇!C:H,6,FALSE)</f>
        <v>#N/A</v>
      </c>
    </row>
    <row r="961" spans="1:11" hidden="1">
      <c r="A961" t="s">
        <v>3553</v>
      </c>
      <c r="B961" s="23" t="s">
        <v>8890</v>
      </c>
      <c r="C961" s="49" t="str">
        <f t="shared" si="59"/>
        <v>20170627</v>
      </c>
      <c r="D961" s="49" t="str">
        <f t="shared" si="60"/>
        <v>0053473972</v>
      </c>
      <c r="E961" t="s">
        <v>105</v>
      </c>
      <c r="F961" s="23" t="s">
        <v>4895</v>
      </c>
      <c r="G961">
        <v>5000</v>
      </c>
      <c r="H961" s="23" t="str">
        <f t="shared" si="61"/>
        <v>62146001800190277005000</v>
      </c>
      <c r="I961" s="48" t="e">
        <f>VLOOKUP(H961,网银退汇!C:D,2,FALSE)</f>
        <v>#N/A</v>
      </c>
      <c r="J961" s="48" t="e">
        <f t="shared" si="62"/>
        <v>#N/A</v>
      </c>
      <c r="K961" s="83" t="e">
        <f>VLOOKUP(H961,网银退汇!C:H,6,FALSE)</f>
        <v>#N/A</v>
      </c>
    </row>
    <row r="962" spans="1:11" hidden="1">
      <c r="A962" t="s">
        <v>3558</v>
      </c>
      <c r="B962" s="23" t="s">
        <v>8891</v>
      </c>
      <c r="C962" s="49" t="str">
        <f t="shared" si="59"/>
        <v>20170627</v>
      </c>
      <c r="D962" s="49" t="str">
        <f t="shared" si="60"/>
        <v>0053475769</v>
      </c>
      <c r="E962" t="s">
        <v>105</v>
      </c>
      <c r="F962" s="23" t="s">
        <v>4896</v>
      </c>
      <c r="G962">
        <v>594</v>
      </c>
      <c r="H962" s="23" t="str">
        <f t="shared" si="61"/>
        <v>6212262515003314361594</v>
      </c>
      <c r="I962" s="48" t="e">
        <f>VLOOKUP(H962,网银退汇!C:D,2,FALSE)</f>
        <v>#N/A</v>
      </c>
      <c r="J962" s="48" t="e">
        <f t="shared" si="62"/>
        <v>#N/A</v>
      </c>
      <c r="K962" s="83" t="e">
        <f>VLOOKUP(H962,网银退汇!C:H,6,FALSE)</f>
        <v>#N/A</v>
      </c>
    </row>
    <row r="963" spans="1:11" hidden="1">
      <c r="A963" t="s">
        <v>3563</v>
      </c>
      <c r="B963" s="23" t="s">
        <v>8892</v>
      </c>
      <c r="C963" s="49" t="str">
        <f t="shared" ref="C963:C1026" si="63">LEFT(B963,8)</f>
        <v>20170627</v>
      </c>
      <c r="D963" s="49" t="str">
        <f t="shared" ref="D963:D1026" si="64">RIGHT(B963,10)</f>
        <v>0053476831</v>
      </c>
      <c r="E963" t="s">
        <v>105</v>
      </c>
      <c r="F963" s="23" t="s">
        <v>4897</v>
      </c>
      <c r="G963">
        <v>196</v>
      </c>
      <c r="H963" s="23" t="str">
        <f t="shared" si="61"/>
        <v>6217003860011227384196</v>
      </c>
      <c r="I963" s="48" t="e">
        <f>VLOOKUP(H963,网银退汇!C:D,2,FALSE)</f>
        <v>#N/A</v>
      </c>
      <c r="J963" s="48" t="e">
        <f t="shared" si="62"/>
        <v>#N/A</v>
      </c>
      <c r="K963" s="83" t="e">
        <f>VLOOKUP(H963,网银退汇!C:H,6,FALSE)</f>
        <v>#N/A</v>
      </c>
    </row>
    <row r="964" spans="1:11" hidden="1">
      <c r="A964" t="s">
        <v>3568</v>
      </c>
      <c r="B964" s="23" t="s">
        <v>8893</v>
      </c>
      <c r="C964" s="49" t="str">
        <f t="shared" si="63"/>
        <v>20170627</v>
      </c>
      <c r="D964" s="49" t="str">
        <f t="shared" si="64"/>
        <v>0053477673</v>
      </c>
      <c r="E964" t="s">
        <v>105</v>
      </c>
      <c r="F964" s="23" t="s">
        <v>4898</v>
      </c>
      <c r="G964">
        <v>380</v>
      </c>
      <c r="H964" s="23" t="str">
        <f t="shared" si="61"/>
        <v>6228481198216969973380</v>
      </c>
      <c r="I964" s="48" t="e">
        <f>VLOOKUP(H964,网银退汇!C:D,2,FALSE)</f>
        <v>#N/A</v>
      </c>
      <c r="J964" s="48" t="e">
        <f t="shared" si="62"/>
        <v>#N/A</v>
      </c>
      <c r="K964" s="83" t="e">
        <f>VLOOKUP(H964,网银退汇!C:H,6,FALSE)</f>
        <v>#N/A</v>
      </c>
    </row>
    <row r="965" spans="1:11" hidden="1">
      <c r="A965" t="s">
        <v>3573</v>
      </c>
      <c r="B965" s="23" t="s">
        <v>8894</v>
      </c>
      <c r="C965" s="49" t="str">
        <f t="shared" si="63"/>
        <v>20170627</v>
      </c>
      <c r="D965" s="49" t="str">
        <f t="shared" si="64"/>
        <v>0053477965</v>
      </c>
      <c r="E965" t="s">
        <v>105</v>
      </c>
      <c r="F965" s="23" t="s">
        <v>4899</v>
      </c>
      <c r="G965">
        <v>375</v>
      </c>
      <c r="H965" s="23" t="str">
        <f t="shared" si="61"/>
        <v>6217003860019899085375</v>
      </c>
      <c r="I965" s="48" t="e">
        <f>VLOOKUP(H965,网银退汇!C:D,2,FALSE)</f>
        <v>#N/A</v>
      </c>
      <c r="J965" s="48" t="e">
        <f t="shared" si="62"/>
        <v>#N/A</v>
      </c>
      <c r="K965" s="83" t="e">
        <f>VLOOKUP(H965,网银退汇!C:H,6,FALSE)</f>
        <v>#N/A</v>
      </c>
    </row>
    <row r="966" spans="1:11" hidden="1">
      <c r="A966" t="s">
        <v>3578</v>
      </c>
      <c r="B966" s="23" t="s">
        <v>8895</v>
      </c>
      <c r="C966" s="49" t="str">
        <f t="shared" si="63"/>
        <v>20170627</v>
      </c>
      <c r="D966" s="49" t="str">
        <f t="shared" si="64"/>
        <v>0053480829</v>
      </c>
      <c r="E966" t="s">
        <v>105</v>
      </c>
      <c r="F966" s="23" t="s">
        <v>4900</v>
      </c>
      <c r="G966">
        <v>1000</v>
      </c>
      <c r="H966" s="23" t="str">
        <f t="shared" si="61"/>
        <v>62146001800092059851000</v>
      </c>
      <c r="I966" s="48" t="e">
        <f>VLOOKUP(H966,网银退汇!C:D,2,FALSE)</f>
        <v>#N/A</v>
      </c>
      <c r="J966" s="48" t="e">
        <f t="shared" si="62"/>
        <v>#N/A</v>
      </c>
      <c r="K966" s="83" t="e">
        <f>VLOOKUP(H966,网银退汇!C:H,6,FALSE)</f>
        <v>#N/A</v>
      </c>
    </row>
    <row r="967" spans="1:11" hidden="1">
      <c r="A967" t="s">
        <v>3583</v>
      </c>
      <c r="B967" s="23" t="s">
        <v>8896</v>
      </c>
      <c r="C967" s="49" t="str">
        <f t="shared" si="63"/>
        <v>20170627</v>
      </c>
      <c r="D967" s="49" t="str">
        <f t="shared" si="64"/>
        <v>0053481265</v>
      </c>
      <c r="E967" t="s">
        <v>105</v>
      </c>
      <c r="F967" s="23" t="s">
        <v>4901</v>
      </c>
      <c r="G967">
        <v>492</v>
      </c>
      <c r="H967" s="23" t="str">
        <f t="shared" si="61"/>
        <v>6227003818520624847492</v>
      </c>
      <c r="I967" s="48" t="e">
        <f>VLOOKUP(H967,网银退汇!C:D,2,FALSE)</f>
        <v>#N/A</v>
      </c>
      <c r="J967" s="48" t="e">
        <f t="shared" si="62"/>
        <v>#N/A</v>
      </c>
      <c r="K967" s="83" t="e">
        <f>VLOOKUP(H967,网银退汇!C:H,6,FALSE)</f>
        <v>#N/A</v>
      </c>
    </row>
    <row r="968" spans="1:11" hidden="1">
      <c r="A968" t="s">
        <v>3588</v>
      </c>
      <c r="B968" s="23" t="s">
        <v>8897</v>
      </c>
      <c r="C968" s="49" t="str">
        <f t="shared" si="63"/>
        <v>20170627</v>
      </c>
      <c r="D968" s="49" t="str">
        <f t="shared" si="64"/>
        <v>0053481894</v>
      </c>
      <c r="E968" t="s">
        <v>105</v>
      </c>
      <c r="F968" s="23" t="s">
        <v>4902</v>
      </c>
      <c r="G968">
        <v>1000</v>
      </c>
      <c r="H968" s="23" t="str">
        <f t="shared" si="61"/>
        <v>62305219200035759701000</v>
      </c>
      <c r="I968" s="48" t="e">
        <f>VLOOKUP(H968,网银退汇!C:D,2,FALSE)</f>
        <v>#N/A</v>
      </c>
      <c r="J968" s="48" t="e">
        <f t="shared" si="62"/>
        <v>#N/A</v>
      </c>
      <c r="K968" s="83" t="e">
        <f>VLOOKUP(H968,网银退汇!C:H,6,FALSE)</f>
        <v>#N/A</v>
      </c>
    </row>
    <row r="969" spans="1:11" hidden="1">
      <c r="A969" t="s">
        <v>3593</v>
      </c>
      <c r="B969" s="23" t="s">
        <v>8898</v>
      </c>
      <c r="C969" s="49" t="str">
        <f t="shared" si="63"/>
        <v>20170627</v>
      </c>
      <c r="D969" s="49" t="str">
        <f t="shared" si="64"/>
        <v>0053482448</v>
      </c>
      <c r="E969" t="s">
        <v>105</v>
      </c>
      <c r="F969" s="23" t="s">
        <v>4903</v>
      </c>
      <c r="G969">
        <v>700</v>
      </c>
      <c r="H969" s="23" t="str">
        <f t="shared" si="61"/>
        <v>6228483338584237771700</v>
      </c>
      <c r="I969" s="48" t="e">
        <f>VLOOKUP(H969,网银退汇!C:D,2,FALSE)</f>
        <v>#N/A</v>
      </c>
      <c r="J969" s="48" t="e">
        <f t="shared" si="62"/>
        <v>#N/A</v>
      </c>
      <c r="K969" s="83" t="e">
        <f>VLOOKUP(H969,网银退汇!C:H,6,FALSE)</f>
        <v>#N/A</v>
      </c>
    </row>
    <row r="970" spans="1:11" hidden="1">
      <c r="A970" t="s">
        <v>3598</v>
      </c>
      <c r="B970" s="23" t="s">
        <v>8899</v>
      </c>
      <c r="C970" s="49" t="str">
        <f t="shared" si="63"/>
        <v>20170627</v>
      </c>
      <c r="D970" s="49" t="str">
        <f t="shared" si="64"/>
        <v>0053482907</v>
      </c>
      <c r="E970" t="s">
        <v>105</v>
      </c>
      <c r="F970" s="23" t="s">
        <v>4904</v>
      </c>
      <c r="G970">
        <v>2437</v>
      </c>
      <c r="H970" s="23" t="str">
        <f t="shared" si="61"/>
        <v>42187000179464892437</v>
      </c>
      <c r="I970" s="48" t="e">
        <f>VLOOKUP(H970,网银退汇!C:D,2,FALSE)</f>
        <v>#N/A</v>
      </c>
      <c r="J970" s="48" t="e">
        <f t="shared" si="62"/>
        <v>#N/A</v>
      </c>
      <c r="K970" s="83" t="e">
        <f>VLOOKUP(H970,网银退汇!C:H,6,FALSE)</f>
        <v>#N/A</v>
      </c>
    </row>
    <row r="971" spans="1:11" hidden="1">
      <c r="A971" t="s">
        <v>3603</v>
      </c>
      <c r="B971" s="23" t="s">
        <v>8900</v>
      </c>
      <c r="C971" s="49" t="str">
        <f t="shared" si="63"/>
        <v>20170627</v>
      </c>
      <c r="D971" s="49" t="str">
        <f t="shared" si="64"/>
        <v>0053484103</v>
      </c>
      <c r="E971" t="s">
        <v>105</v>
      </c>
      <c r="F971" s="23" t="s">
        <v>4905</v>
      </c>
      <c r="G971">
        <v>264</v>
      </c>
      <c r="H971" s="23" t="str">
        <f t="shared" ref="H971:H1034" si="65">F971&amp;G971</f>
        <v>6231900000115626752264</v>
      </c>
      <c r="I971" s="48" t="e">
        <f>VLOOKUP(H971,网银退汇!C:D,2,FALSE)</f>
        <v>#N/A</v>
      </c>
      <c r="J971" s="48" t="e">
        <f t="shared" ref="J971:J1034" si="66">IF(I971&gt;0,1,"")</f>
        <v>#N/A</v>
      </c>
      <c r="K971" s="83" t="e">
        <f>VLOOKUP(H971,网银退汇!C:H,6,FALSE)</f>
        <v>#N/A</v>
      </c>
    </row>
    <row r="972" spans="1:11">
      <c r="A972" t="s">
        <v>3608</v>
      </c>
      <c r="B972" s="23" t="s">
        <v>8901</v>
      </c>
      <c r="C972" s="49" t="str">
        <f t="shared" si="63"/>
        <v>20170627</v>
      </c>
      <c r="D972" s="49" t="str">
        <f t="shared" si="64"/>
        <v>0053484294</v>
      </c>
      <c r="E972" t="s">
        <v>105</v>
      </c>
      <c r="F972" s="23" t="s">
        <v>4906</v>
      </c>
      <c r="G972">
        <v>393</v>
      </c>
      <c r="H972" s="23" t="str">
        <f t="shared" si="65"/>
        <v>6212262502027569121393</v>
      </c>
      <c r="I972" s="48">
        <f>VLOOKUP(H972,网银退汇!C:D,2,FALSE)</f>
        <v>393</v>
      </c>
      <c r="J972" s="48">
        <f t="shared" si="66"/>
        <v>1</v>
      </c>
      <c r="K972" s="83">
        <f>VLOOKUP(H972,网银退汇!C:H,6,FALSE)</f>
        <v>42915.500532407408</v>
      </c>
    </row>
    <row r="973" spans="1:11">
      <c r="A973" t="s">
        <v>3613</v>
      </c>
      <c r="B973" s="23" t="s">
        <v>8902</v>
      </c>
      <c r="C973" s="49" t="str">
        <f t="shared" si="63"/>
        <v>20170627</v>
      </c>
      <c r="D973" s="49" t="str">
        <f t="shared" si="64"/>
        <v>0053484399</v>
      </c>
      <c r="E973" t="s">
        <v>105</v>
      </c>
      <c r="F973" s="23" t="s">
        <v>4907</v>
      </c>
      <c r="G973">
        <v>350</v>
      </c>
      <c r="H973" s="23" t="str">
        <f t="shared" si="65"/>
        <v>6282680024501731350</v>
      </c>
      <c r="I973" s="48">
        <f>VLOOKUP(H973,网银退汇!C:D,2,FALSE)</f>
        <v>350</v>
      </c>
      <c r="J973" s="48">
        <f t="shared" si="66"/>
        <v>1</v>
      </c>
      <c r="K973" s="83">
        <f>VLOOKUP(H973,网银退汇!C:H,6,FALSE)</f>
        <v>42913.682743055557</v>
      </c>
    </row>
    <row r="974" spans="1:11" hidden="1">
      <c r="A974" t="s">
        <v>3618</v>
      </c>
      <c r="B974" s="23" t="s">
        <v>8903</v>
      </c>
      <c r="C974" s="49" t="str">
        <f t="shared" si="63"/>
        <v>20170627</v>
      </c>
      <c r="D974" s="49" t="str">
        <f t="shared" si="64"/>
        <v>0053494287</v>
      </c>
      <c r="E974" t="s">
        <v>105</v>
      </c>
      <c r="F974" s="23" t="s">
        <v>4908</v>
      </c>
      <c r="G974">
        <v>306</v>
      </c>
      <c r="H974" s="23" t="str">
        <f t="shared" si="65"/>
        <v>6231900000067842936306</v>
      </c>
      <c r="I974" s="48" t="e">
        <f>VLOOKUP(H974,网银退汇!C:D,2,FALSE)</f>
        <v>#N/A</v>
      </c>
      <c r="J974" s="48" t="e">
        <f t="shared" si="66"/>
        <v>#N/A</v>
      </c>
      <c r="K974" s="83" t="e">
        <f>VLOOKUP(H974,网银退汇!C:H,6,FALSE)</f>
        <v>#N/A</v>
      </c>
    </row>
    <row r="975" spans="1:11" hidden="1">
      <c r="A975" t="s">
        <v>3623</v>
      </c>
      <c r="B975" s="23" t="s">
        <v>8904</v>
      </c>
      <c r="C975" s="49" t="str">
        <f t="shared" si="63"/>
        <v>20170627</v>
      </c>
      <c r="D975" s="49" t="str">
        <f t="shared" si="64"/>
        <v>0053541206</v>
      </c>
      <c r="E975" t="s">
        <v>105</v>
      </c>
      <c r="F975" s="23" t="s">
        <v>4909</v>
      </c>
      <c r="G975">
        <v>34</v>
      </c>
      <c r="H975" s="23" t="str">
        <f t="shared" si="65"/>
        <v>621785270000893812634</v>
      </c>
      <c r="I975" s="48" t="e">
        <f>VLOOKUP(H975,网银退汇!C:D,2,FALSE)</f>
        <v>#N/A</v>
      </c>
      <c r="J975" s="48" t="e">
        <f t="shared" si="66"/>
        <v>#N/A</v>
      </c>
      <c r="K975" s="83" t="e">
        <f>VLOOKUP(H975,网银退汇!C:H,6,FALSE)</f>
        <v>#N/A</v>
      </c>
    </row>
    <row r="976" spans="1:11" hidden="1">
      <c r="A976" t="s">
        <v>3628</v>
      </c>
      <c r="B976" s="23" t="s">
        <v>8905</v>
      </c>
      <c r="C976" s="49" t="str">
        <f t="shared" si="63"/>
        <v>20170627</v>
      </c>
      <c r="D976" s="49" t="str">
        <f t="shared" si="64"/>
        <v>0053541263</v>
      </c>
      <c r="E976" t="s">
        <v>105</v>
      </c>
      <c r="F976" s="23" t="s">
        <v>4910</v>
      </c>
      <c r="G976">
        <v>412</v>
      </c>
      <c r="H976" s="23" t="str">
        <f t="shared" si="65"/>
        <v>6222620810018078580412</v>
      </c>
      <c r="I976" s="48" t="e">
        <f>VLOOKUP(H976,网银退汇!C:D,2,FALSE)</f>
        <v>#N/A</v>
      </c>
      <c r="J976" s="48" t="e">
        <f t="shared" si="66"/>
        <v>#N/A</v>
      </c>
      <c r="K976" s="83" t="e">
        <f>VLOOKUP(H976,网银退汇!C:H,6,FALSE)</f>
        <v>#N/A</v>
      </c>
    </row>
    <row r="977" spans="1:11">
      <c r="A977" t="s">
        <v>3633</v>
      </c>
      <c r="B977" s="23" t="s">
        <v>8906</v>
      </c>
      <c r="C977" s="49" t="str">
        <f t="shared" si="63"/>
        <v>20170627</v>
      </c>
      <c r="D977" s="49" t="str">
        <f t="shared" si="64"/>
        <v>0053541744</v>
      </c>
      <c r="E977" t="s">
        <v>105</v>
      </c>
      <c r="F977" s="23" t="s">
        <v>4911</v>
      </c>
      <c r="G977">
        <v>50</v>
      </c>
      <c r="H977" s="23" t="str">
        <f t="shared" si="65"/>
        <v>625965125158007750</v>
      </c>
      <c r="I977" s="48">
        <f>VLOOKUP(H977,网银退汇!C:D,2,FALSE)</f>
        <v>50</v>
      </c>
      <c r="J977" s="48">
        <f t="shared" si="66"/>
        <v>1</v>
      </c>
      <c r="K977" s="83">
        <f>VLOOKUP(H977,网银退汇!C:H,6,FALSE)</f>
        <v>42914.638229166667</v>
      </c>
    </row>
    <row r="978" spans="1:11" hidden="1">
      <c r="A978" t="s">
        <v>3638</v>
      </c>
      <c r="B978" s="23" t="s">
        <v>8907</v>
      </c>
      <c r="C978" s="49" t="str">
        <f t="shared" si="63"/>
        <v>20170627</v>
      </c>
      <c r="D978" s="49" t="str">
        <f t="shared" si="64"/>
        <v>0053541953</v>
      </c>
      <c r="E978" t="s">
        <v>105</v>
      </c>
      <c r="F978" s="23" t="s">
        <v>4912</v>
      </c>
      <c r="G978">
        <v>330</v>
      </c>
      <c r="H978" s="23" t="str">
        <f t="shared" si="65"/>
        <v>6223691528394921330</v>
      </c>
      <c r="I978" s="48" t="e">
        <f>VLOOKUP(H978,网银退汇!C:D,2,FALSE)</f>
        <v>#N/A</v>
      </c>
      <c r="J978" s="48" t="e">
        <f t="shared" si="66"/>
        <v>#N/A</v>
      </c>
      <c r="K978" s="83" t="e">
        <f>VLOOKUP(H978,网银退汇!C:H,6,FALSE)</f>
        <v>#N/A</v>
      </c>
    </row>
    <row r="979" spans="1:11" hidden="1">
      <c r="A979" t="s">
        <v>3643</v>
      </c>
      <c r="B979" s="23" t="s">
        <v>8908</v>
      </c>
      <c r="C979" s="49" t="str">
        <f t="shared" si="63"/>
        <v>20170627</v>
      </c>
      <c r="D979" s="49" t="str">
        <f t="shared" si="64"/>
        <v>0053542487</v>
      </c>
      <c r="E979" t="s">
        <v>105</v>
      </c>
      <c r="F979" s="23" t="s">
        <v>4913</v>
      </c>
      <c r="G979">
        <v>900</v>
      </c>
      <c r="H979" s="23" t="str">
        <f t="shared" si="65"/>
        <v>6231900000066831138900</v>
      </c>
      <c r="I979" s="48" t="e">
        <f>VLOOKUP(H979,网银退汇!C:D,2,FALSE)</f>
        <v>#N/A</v>
      </c>
      <c r="J979" s="48" t="e">
        <f t="shared" si="66"/>
        <v>#N/A</v>
      </c>
      <c r="K979" s="83" t="e">
        <f>VLOOKUP(H979,网银退汇!C:H,6,FALSE)</f>
        <v>#N/A</v>
      </c>
    </row>
    <row r="980" spans="1:11" hidden="1">
      <c r="A980" t="s">
        <v>3648</v>
      </c>
      <c r="B980" s="23" t="s">
        <v>8909</v>
      </c>
      <c r="C980" s="49" t="str">
        <f t="shared" si="63"/>
        <v>20170627</v>
      </c>
      <c r="D980" s="49" t="str">
        <f t="shared" si="64"/>
        <v>0053542666</v>
      </c>
      <c r="E980" t="s">
        <v>105</v>
      </c>
      <c r="F980" s="23" t="s">
        <v>4914</v>
      </c>
      <c r="G980">
        <v>852</v>
      </c>
      <c r="H980" s="23" t="str">
        <f t="shared" si="65"/>
        <v>6212882502000134406852</v>
      </c>
      <c r="I980" s="48" t="e">
        <f>VLOOKUP(H980,网银退汇!C:D,2,FALSE)</f>
        <v>#N/A</v>
      </c>
      <c r="J980" s="48" t="e">
        <f t="shared" si="66"/>
        <v>#N/A</v>
      </c>
      <c r="K980" s="83" t="e">
        <f>VLOOKUP(H980,网银退汇!C:H,6,FALSE)</f>
        <v>#N/A</v>
      </c>
    </row>
    <row r="981" spans="1:11" hidden="1">
      <c r="A981" t="s">
        <v>3653</v>
      </c>
      <c r="B981" s="23" t="s">
        <v>8910</v>
      </c>
      <c r="C981" s="49" t="str">
        <f t="shared" si="63"/>
        <v>20170627</v>
      </c>
      <c r="D981" s="49" t="str">
        <f t="shared" si="64"/>
        <v>0053542737</v>
      </c>
      <c r="E981" t="s">
        <v>105</v>
      </c>
      <c r="F981" s="23" t="s">
        <v>4915</v>
      </c>
      <c r="G981">
        <v>608</v>
      </c>
      <c r="H981" s="23" t="str">
        <f t="shared" si="65"/>
        <v>6228480868613332774608</v>
      </c>
      <c r="I981" s="48" t="e">
        <f>VLOOKUP(H981,网银退汇!C:D,2,FALSE)</f>
        <v>#N/A</v>
      </c>
      <c r="J981" s="48" t="e">
        <f t="shared" si="66"/>
        <v>#N/A</v>
      </c>
      <c r="K981" s="83" t="e">
        <f>VLOOKUP(H981,网银退汇!C:H,6,FALSE)</f>
        <v>#N/A</v>
      </c>
    </row>
    <row r="982" spans="1:11" hidden="1">
      <c r="A982" t="s">
        <v>3658</v>
      </c>
      <c r="B982" s="23" t="s">
        <v>8911</v>
      </c>
      <c r="C982" s="49" t="str">
        <f t="shared" si="63"/>
        <v>20170627</v>
      </c>
      <c r="D982" s="49" t="str">
        <f t="shared" si="64"/>
        <v>0053542752</v>
      </c>
      <c r="E982" t="s">
        <v>105</v>
      </c>
      <c r="F982" s="23" t="s">
        <v>4916</v>
      </c>
      <c r="G982">
        <v>1934</v>
      </c>
      <c r="H982" s="23" t="str">
        <f t="shared" si="65"/>
        <v>62253300604051531934</v>
      </c>
      <c r="I982" s="48" t="e">
        <f>VLOOKUP(H982,网银退汇!C:D,2,FALSE)</f>
        <v>#N/A</v>
      </c>
      <c r="J982" s="48" t="e">
        <f t="shared" si="66"/>
        <v>#N/A</v>
      </c>
      <c r="K982" s="83" t="e">
        <f>VLOOKUP(H982,网银退汇!C:H,6,FALSE)</f>
        <v>#N/A</v>
      </c>
    </row>
    <row r="983" spans="1:11" hidden="1">
      <c r="A983" t="s">
        <v>3663</v>
      </c>
      <c r="B983" s="23" t="s">
        <v>8912</v>
      </c>
      <c r="C983" s="49" t="str">
        <f t="shared" si="63"/>
        <v>20170627</v>
      </c>
      <c r="D983" s="49" t="str">
        <f t="shared" si="64"/>
        <v>0053543338</v>
      </c>
      <c r="E983" t="s">
        <v>105</v>
      </c>
      <c r="F983" s="23" t="s">
        <v>4917</v>
      </c>
      <c r="G983">
        <v>1700</v>
      </c>
      <c r="H983" s="23" t="str">
        <f t="shared" si="65"/>
        <v>52395910048364091700</v>
      </c>
      <c r="I983" s="48" t="e">
        <f>VLOOKUP(H983,网银退汇!C:D,2,FALSE)</f>
        <v>#N/A</v>
      </c>
      <c r="J983" s="48" t="e">
        <f t="shared" si="66"/>
        <v>#N/A</v>
      </c>
      <c r="K983" s="83" t="e">
        <f>VLOOKUP(H983,网银退汇!C:H,6,FALSE)</f>
        <v>#N/A</v>
      </c>
    </row>
    <row r="984" spans="1:11" hidden="1">
      <c r="A984" t="s">
        <v>3668</v>
      </c>
      <c r="B984" s="23" t="s">
        <v>8913</v>
      </c>
      <c r="C984" s="49" t="str">
        <f t="shared" si="63"/>
        <v>20170627</v>
      </c>
      <c r="D984" s="49" t="str">
        <f t="shared" si="64"/>
        <v>0053543659</v>
      </c>
      <c r="E984" t="s">
        <v>105</v>
      </c>
      <c r="F984" s="23" t="s">
        <v>4918</v>
      </c>
      <c r="G984">
        <v>500</v>
      </c>
      <c r="H984" s="23" t="str">
        <f t="shared" si="65"/>
        <v>6231900000092243233500</v>
      </c>
      <c r="I984" s="48" t="e">
        <f>VLOOKUP(H984,网银退汇!C:D,2,FALSE)</f>
        <v>#N/A</v>
      </c>
      <c r="J984" s="48" t="e">
        <f t="shared" si="66"/>
        <v>#N/A</v>
      </c>
      <c r="K984" s="83" t="e">
        <f>VLOOKUP(H984,网银退汇!C:H,6,FALSE)</f>
        <v>#N/A</v>
      </c>
    </row>
    <row r="985" spans="1:11" hidden="1">
      <c r="A985" t="s">
        <v>3673</v>
      </c>
      <c r="B985" s="23" t="s">
        <v>8914</v>
      </c>
      <c r="C985" s="49" t="str">
        <f t="shared" si="63"/>
        <v>20170627</v>
      </c>
      <c r="D985" s="49" t="str">
        <f t="shared" si="64"/>
        <v>0053543790</v>
      </c>
      <c r="E985" t="s">
        <v>105</v>
      </c>
      <c r="F985" s="23" t="s">
        <v>4919</v>
      </c>
      <c r="G985">
        <v>14</v>
      </c>
      <c r="H985" s="23" t="str">
        <f t="shared" si="65"/>
        <v>622666130081317114</v>
      </c>
      <c r="I985" s="48" t="e">
        <f>VLOOKUP(H985,网银退汇!C:D,2,FALSE)</f>
        <v>#N/A</v>
      </c>
      <c r="J985" s="48" t="e">
        <f t="shared" si="66"/>
        <v>#N/A</v>
      </c>
      <c r="K985" s="83" t="e">
        <f>VLOOKUP(H985,网银退汇!C:H,6,FALSE)</f>
        <v>#N/A</v>
      </c>
    </row>
    <row r="986" spans="1:11" hidden="1">
      <c r="A986" t="s">
        <v>3678</v>
      </c>
      <c r="B986" s="23" t="s">
        <v>8915</v>
      </c>
      <c r="C986" s="49" t="str">
        <f t="shared" si="63"/>
        <v>20170627</v>
      </c>
      <c r="D986" s="49" t="str">
        <f t="shared" si="64"/>
        <v>0053543948</v>
      </c>
      <c r="E986" t="s">
        <v>105</v>
      </c>
      <c r="F986" s="23" t="s">
        <v>4920</v>
      </c>
      <c r="G986">
        <v>2100</v>
      </c>
      <c r="H986" s="23" t="str">
        <f t="shared" si="65"/>
        <v>62270038602802137592100</v>
      </c>
      <c r="I986" s="48"/>
      <c r="J986" s="48"/>
      <c r="K986" s="83"/>
    </row>
    <row r="987" spans="1:11" hidden="1">
      <c r="A987" t="s">
        <v>3683</v>
      </c>
      <c r="B987" s="23" t="s">
        <v>8916</v>
      </c>
      <c r="C987" s="49" t="str">
        <f t="shared" si="63"/>
        <v>20170627</v>
      </c>
      <c r="D987" s="49" t="str">
        <f t="shared" si="64"/>
        <v>0053547134</v>
      </c>
      <c r="E987" t="s">
        <v>105</v>
      </c>
      <c r="F987" s="23" t="s">
        <v>4921</v>
      </c>
      <c r="G987">
        <v>20</v>
      </c>
      <c r="H987" s="23" t="str">
        <f t="shared" si="65"/>
        <v>622262059000175650520</v>
      </c>
      <c r="I987" s="48" t="e">
        <f>VLOOKUP(H987,网银退汇!C:D,2,FALSE)</f>
        <v>#N/A</v>
      </c>
      <c r="J987" s="48" t="e">
        <f t="shared" si="66"/>
        <v>#N/A</v>
      </c>
      <c r="K987" s="83" t="e">
        <f>VLOOKUP(H987,网银退汇!C:H,6,FALSE)</f>
        <v>#N/A</v>
      </c>
    </row>
    <row r="988" spans="1:11" hidden="1">
      <c r="A988" t="s">
        <v>3688</v>
      </c>
      <c r="B988" s="23" t="s">
        <v>8917</v>
      </c>
      <c r="C988" s="49" t="str">
        <f t="shared" si="63"/>
        <v>20170628</v>
      </c>
      <c r="D988" s="49" t="str">
        <f t="shared" si="64"/>
        <v>0053559594</v>
      </c>
      <c r="E988" t="s">
        <v>105</v>
      </c>
      <c r="F988" s="23" t="s">
        <v>4922</v>
      </c>
      <c r="G988">
        <v>16</v>
      </c>
      <c r="H988" s="23" t="str">
        <f t="shared" si="65"/>
        <v>621787270000008135016</v>
      </c>
      <c r="I988" s="48" t="e">
        <f>VLOOKUP(H988,网银退汇!C:D,2,FALSE)</f>
        <v>#N/A</v>
      </c>
      <c r="J988" s="48" t="e">
        <f t="shared" si="66"/>
        <v>#N/A</v>
      </c>
      <c r="K988" s="83" t="e">
        <f>VLOOKUP(H988,网银退汇!C:H,6,FALSE)</f>
        <v>#N/A</v>
      </c>
    </row>
    <row r="989" spans="1:11" hidden="1">
      <c r="A989" t="s">
        <v>3693</v>
      </c>
      <c r="B989" s="23" t="s">
        <v>8918</v>
      </c>
      <c r="C989" s="49" t="str">
        <f t="shared" si="63"/>
        <v>20170628</v>
      </c>
      <c r="D989" s="49" t="str">
        <f t="shared" si="64"/>
        <v>0053562768</v>
      </c>
      <c r="E989" t="s">
        <v>105</v>
      </c>
      <c r="F989" s="23" t="s">
        <v>4923</v>
      </c>
      <c r="G989">
        <v>27</v>
      </c>
      <c r="H989" s="23" t="str">
        <f t="shared" si="65"/>
        <v>621700392000381084327</v>
      </c>
      <c r="I989" s="48" t="e">
        <f>VLOOKUP(H989,网银退汇!C:D,2,FALSE)</f>
        <v>#N/A</v>
      </c>
      <c r="J989" s="48" t="e">
        <f t="shared" si="66"/>
        <v>#N/A</v>
      </c>
      <c r="K989" s="83" t="e">
        <f>VLOOKUP(H989,网银退汇!C:H,6,FALSE)</f>
        <v>#N/A</v>
      </c>
    </row>
    <row r="990" spans="1:11">
      <c r="A990" t="s">
        <v>3698</v>
      </c>
      <c r="B990" s="23" t="s">
        <v>8919</v>
      </c>
      <c r="C990" s="49" t="str">
        <f t="shared" si="63"/>
        <v>20170628</v>
      </c>
      <c r="D990" s="49" t="str">
        <f t="shared" si="64"/>
        <v>0053563645</v>
      </c>
      <c r="E990" t="s">
        <v>105</v>
      </c>
      <c r="F990" s="23" t="s">
        <v>4924</v>
      </c>
      <c r="G990">
        <v>2107</v>
      </c>
      <c r="H990" s="23" t="str">
        <f t="shared" si="65"/>
        <v>62319000001226044202107</v>
      </c>
      <c r="I990" s="48">
        <f>VLOOKUP(H990,网银退汇!C:D,2,FALSE)</f>
        <v>2107</v>
      </c>
      <c r="J990" s="48">
        <f t="shared" si="66"/>
        <v>1</v>
      </c>
      <c r="K990" s="83">
        <f>VLOOKUP(H990,网银退汇!C:H,6,FALSE)</f>
        <v>42915.503796296296</v>
      </c>
    </row>
    <row r="991" spans="1:11" hidden="1">
      <c r="A991" t="s">
        <v>3703</v>
      </c>
      <c r="B991" s="23" t="s">
        <v>8920</v>
      </c>
      <c r="C991" s="49" t="str">
        <f t="shared" si="63"/>
        <v>20170628</v>
      </c>
      <c r="D991" s="49" t="str">
        <f t="shared" si="64"/>
        <v>0053565143</v>
      </c>
      <c r="E991" t="s">
        <v>105</v>
      </c>
      <c r="F991" s="23" t="s">
        <v>4925</v>
      </c>
      <c r="G991">
        <v>21</v>
      </c>
      <c r="H991" s="23" t="str">
        <f t="shared" si="65"/>
        <v>621792127467431921</v>
      </c>
      <c r="I991" s="48" t="e">
        <f>VLOOKUP(H991,网银退汇!C:D,2,FALSE)</f>
        <v>#N/A</v>
      </c>
      <c r="J991" s="48" t="e">
        <f t="shared" si="66"/>
        <v>#N/A</v>
      </c>
      <c r="K991" s="83" t="e">
        <f>VLOOKUP(H991,网银退汇!C:H,6,FALSE)</f>
        <v>#N/A</v>
      </c>
    </row>
    <row r="992" spans="1:11">
      <c r="A992" t="s">
        <v>3708</v>
      </c>
      <c r="B992" s="23" t="s">
        <v>8921</v>
      </c>
      <c r="C992" s="49" t="str">
        <f t="shared" si="63"/>
        <v>20170628</v>
      </c>
      <c r="D992" s="49" t="str">
        <f t="shared" si="64"/>
        <v>0053565352</v>
      </c>
      <c r="E992" t="s">
        <v>105</v>
      </c>
      <c r="F992" s="23" t="s">
        <v>4926</v>
      </c>
      <c r="G992">
        <v>500</v>
      </c>
      <c r="H992" s="23" t="str">
        <f t="shared" si="65"/>
        <v>6212262502012441104500</v>
      </c>
      <c r="I992" s="48">
        <f>VLOOKUP(H992,网银退汇!C:D,2,FALSE)</f>
        <v>500</v>
      </c>
      <c r="J992" s="48">
        <f t="shared" si="66"/>
        <v>1</v>
      </c>
      <c r="K992" s="83">
        <f>VLOOKUP(H992,网银退汇!C:H,6,FALSE)</f>
        <v>42915.50072916667</v>
      </c>
    </row>
    <row r="993" spans="1:11" hidden="1">
      <c r="A993" t="s">
        <v>3713</v>
      </c>
      <c r="B993" s="23" t="s">
        <v>8922</v>
      </c>
      <c r="C993" s="49" t="str">
        <f t="shared" si="63"/>
        <v>20170628</v>
      </c>
      <c r="D993" s="49" t="str">
        <f t="shared" si="64"/>
        <v>0053566773</v>
      </c>
      <c r="E993" t="s">
        <v>105</v>
      </c>
      <c r="F993" s="23" t="s">
        <v>4927</v>
      </c>
      <c r="G993">
        <v>2415</v>
      </c>
      <c r="H993" s="23" t="str">
        <f t="shared" si="65"/>
        <v>62284839685832611722415</v>
      </c>
      <c r="I993" s="48" t="e">
        <f>VLOOKUP(H993,网银退汇!C:D,2,FALSE)</f>
        <v>#N/A</v>
      </c>
      <c r="J993" s="48" t="e">
        <f t="shared" si="66"/>
        <v>#N/A</v>
      </c>
      <c r="K993" s="83" t="e">
        <f>VLOOKUP(H993,网银退汇!C:H,6,FALSE)</f>
        <v>#N/A</v>
      </c>
    </row>
    <row r="994" spans="1:11" hidden="1">
      <c r="A994" t="s">
        <v>3718</v>
      </c>
      <c r="B994" s="23" t="s">
        <v>8923</v>
      </c>
      <c r="C994" s="49" t="str">
        <f t="shared" si="63"/>
        <v>20170628</v>
      </c>
      <c r="D994" s="49" t="str">
        <f t="shared" si="64"/>
        <v>0053567401</v>
      </c>
      <c r="E994" t="s">
        <v>105</v>
      </c>
      <c r="F994" s="23" t="s">
        <v>4928</v>
      </c>
      <c r="G994">
        <v>500</v>
      </c>
      <c r="H994" s="23" t="str">
        <f t="shared" si="65"/>
        <v>6231900000075284444500</v>
      </c>
      <c r="I994" s="48" t="e">
        <f>VLOOKUP(H994,网银退汇!C:D,2,FALSE)</f>
        <v>#N/A</v>
      </c>
      <c r="J994" s="48" t="e">
        <f t="shared" si="66"/>
        <v>#N/A</v>
      </c>
      <c r="K994" s="83" t="e">
        <f>VLOOKUP(H994,网银退汇!C:H,6,FALSE)</f>
        <v>#N/A</v>
      </c>
    </row>
    <row r="995" spans="1:11" hidden="1">
      <c r="A995" t="s">
        <v>3723</v>
      </c>
      <c r="B995" s="23" t="s">
        <v>8924</v>
      </c>
      <c r="C995" s="49" t="str">
        <f t="shared" si="63"/>
        <v>20170628</v>
      </c>
      <c r="D995" s="49" t="str">
        <f t="shared" si="64"/>
        <v>0053567451</v>
      </c>
      <c r="E995" t="s">
        <v>105</v>
      </c>
      <c r="F995" s="23" t="s">
        <v>4929</v>
      </c>
      <c r="G995">
        <v>505</v>
      </c>
      <c r="H995" s="23" t="str">
        <f t="shared" si="65"/>
        <v>6228483868217791174505</v>
      </c>
      <c r="I995" s="48" t="e">
        <f>VLOOKUP(H995,网银退汇!C:D,2,FALSE)</f>
        <v>#N/A</v>
      </c>
      <c r="J995" s="48" t="e">
        <f t="shared" si="66"/>
        <v>#N/A</v>
      </c>
      <c r="K995" s="83" t="e">
        <f>VLOOKUP(H995,网银退汇!C:H,6,FALSE)</f>
        <v>#N/A</v>
      </c>
    </row>
    <row r="996" spans="1:11">
      <c r="A996" t="s">
        <v>3728</v>
      </c>
      <c r="B996" s="23" t="s">
        <v>8925</v>
      </c>
      <c r="C996" s="49" t="str">
        <f t="shared" si="63"/>
        <v>20170628</v>
      </c>
      <c r="D996" s="49" t="str">
        <f t="shared" si="64"/>
        <v>0053567855</v>
      </c>
      <c r="E996" t="s">
        <v>105</v>
      </c>
      <c r="F996" s="23" t="s">
        <v>4930</v>
      </c>
      <c r="G996">
        <v>228</v>
      </c>
      <c r="H996" s="23" t="str">
        <f t="shared" si="65"/>
        <v>6228483868587731875228</v>
      </c>
      <c r="I996" s="48">
        <f>VLOOKUP(H996,网银退汇!C:D,2,FALSE)</f>
        <v>228</v>
      </c>
      <c r="J996" s="48">
        <f t="shared" si="66"/>
        <v>1</v>
      </c>
      <c r="K996" s="83">
        <f>VLOOKUP(H996,网银退汇!C:H,6,FALSE)</f>
        <v>42915.503645833334</v>
      </c>
    </row>
    <row r="997" spans="1:11" hidden="1">
      <c r="A997" t="s">
        <v>3733</v>
      </c>
      <c r="B997" s="23" t="s">
        <v>8926</v>
      </c>
      <c r="C997" s="49" t="str">
        <f t="shared" si="63"/>
        <v>20170628</v>
      </c>
      <c r="D997" s="49" t="str">
        <f t="shared" si="64"/>
        <v>0053567916</v>
      </c>
      <c r="E997" t="s">
        <v>105</v>
      </c>
      <c r="F997" s="23" t="s">
        <v>4931</v>
      </c>
      <c r="G997">
        <v>923</v>
      </c>
      <c r="H997" s="23" t="str">
        <f t="shared" si="65"/>
        <v>6228480492972881618923</v>
      </c>
      <c r="I997" s="48" t="e">
        <f>VLOOKUP(H997,网银退汇!C:D,2,FALSE)</f>
        <v>#N/A</v>
      </c>
      <c r="J997" s="48" t="e">
        <f t="shared" si="66"/>
        <v>#N/A</v>
      </c>
      <c r="K997" s="83" t="e">
        <f>VLOOKUP(H997,网银退汇!C:H,6,FALSE)</f>
        <v>#N/A</v>
      </c>
    </row>
    <row r="998" spans="1:11" hidden="1">
      <c r="A998" t="s">
        <v>3738</v>
      </c>
      <c r="B998" s="23" t="s">
        <v>8927</v>
      </c>
      <c r="C998" s="49" t="str">
        <f t="shared" si="63"/>
        <v>20170628</v>
      </c>
      <c r="D998" s="49" t="str">
        <f t="shared" si="64"/>
        <v>0053567953</v>
      </c>
      <c r="E998" t="s">
        <v>105</v>
      </c>
      <c r="F998" s="23" t="s">
        <v>4932</v>
      </c>
      <c r="G998">
        <v>65</v>
      </c>
      <c r="H998" s="23" t="str">
        <f t="shared" si="65"/>
        <v>621700386000624272965</v>
      </c>
      <c r="I998" s="48" t="e">
        <f>VLOOKUP(H998,网银退汇!C:D,2,FALSE)</f>
        <v>#N/A</v>
      </c>
      <c r="J998" s="48" t="e">
        <f t="shared" si="66"/>
        <v>#N/A</v>
      </c>
      <c r="K998" s="83" t="e">
        <f>VLOOKUP(H998,网银退汇!C:H,6,FALSE)</f>
        <v>#N/A</v>
      </c>
    </row>
    <row r="999" spans="1:11" hidden="1">
      <c r="A999" t="s">
        <v>3743</v>
      </c>
      <c r="B999" s="23" t="s">
        <v>8928</v>
      </c>
      <c r="C999" s="49" t="str">
        <f t="shared" si="63"/>
        <v>20170628</v>
      </c>
      <c r="D999" s="49" t="str">
        <f t="shared" si="64"/>
        <v>0053569026</v>
      </c>
      <c r="E999" t="s">
        <v>105</v>
      </c>
      <c r="F999" s="23" t="s">
        <v>4933</v>
      </c>
      <c r="G999">
        <v>681</v>
      </c>
      <c r="H999" s="23" t="str">
        <f t="shared" si="65"/>
        <v>6230200072315133681</v>
      </c>
      <c r="I999" s="48" t="e">
        <f>VLOOKUP(H999,网银退汇!C:D,2,FALSE)</f>
        <v>#N/A</v>
      </c>
      <c r="J999" s="48" t="e">
        <f t="shared" si="66"/>
        <v>#N/A</v>
      </c>
      <c r="K999" s="83" t="e">
        <f>VLOOKUP(H999,网银退汇!C:H,6,FALSE)</f>
        <v>#N/A</v>
      </c>
    </row>
    <row r="1000" spans="1:11" hidden="1">
      <c r="A1000" t="s">
        <v>3746</v>
      </c>
      <c r="B1000" s="23" t="s">
        <v>8929</v>
      </c>
      <c r="C1000" s="49" t="str">
        <f t="shared" si="63"/>
        <v>20170628</v>
      </c>
      <c r="D1000" s="49" t="str">
        <f t="shared" si="64"/>
        <v>0053569887</v>
      </c>
      <c r="E1000" t="s">
        <v>105</v>
      </c>
      <c r="F1000" s="23" t="s">
        <v>126</v>
      </c>
      <c r="G1000">
        <v>3000</v>
      </c>
      <c r="H1000" s="23" t="str">
        <f t="shared" si="65"/>
        <v>62170039000053267583000</v>
      </c>
      <c r="I1000" s="48"/>
      <c r="J1000" s="48"/>
      <c r="K1000" s="83"/>
    </row>
    <row r="1001" spans="1:11">
      <c r="A1001" t="s">
        <v>3751</v>
      </c>
      <c r="B1001" s="23" t="s">
        <v>8930</v>
      </c>
      <c r="C1001" s="49" t="str">
        <f t="shared" si="63"/>
        <v>20170628</v>
      </c>
      <c r="D1001" s="49" t="str">
        <f t="shared" si="64"/>
        <v>0053571349</v>
      </c>
      <c r="E1001" t="s">
        <v>105</v>
      </c>
      <c r="F1001" s="23" t="s">
        <v>4934</v>
      </c>
      <c r="G1001">
        <v>1659</v>
      </c>
      <c r="H1001" s="23" t="str">
        <f t="shared" si="65"/>
        <v>62284838602304313181659</v>
      </c>
      <c r="I1001" s="48">
        <f>VLOOKUP(H1001,网银退汇!C:D,2,FALSE)</f>
        <v>1659</v>
      </c>
      <c r="J1001" s="48">
        <f t="shared" si="66"/>
        <v>1</v>
      </c>
      <c r="K1001" s="83">
        <f>VLOOKUP(H1001,网银退汇!C:H,6,FALSE)</f>
        <v>42915.503981481481</v>
      </c>
    </row>
    <row r="1002" spans="1:11" hidden="1">
      <c r="A1002" t="s">
        <v>3756</v>
      </c>
      <c r="B1002" s="23" t="s">
        <v>8931</v>
      </c>
      <c r="C1002" s="49" t="str">
        <f t="shared" si="63"/>
        <v>20170628</v>
      </c>
      <c r="D1002" s="49" t="str">
        <f t="shared" si="64"/>
        <v>0053571791</v>
      </c>
      <c r="E1002" t="s">
        <v>105</v>
      </c>
      <c r="F1002" s="23" t="s">
        <v>4935</v>
      </c>
      <c r="G1002">
        <v>635</v>
      </c>
      <c r="H1002" s="23" t="str">
        <f t="shared" si="65"/>
        <v>6228480868650983372635</v>
      </c>
      <c r="I1002" s="48" t="e">
        <f>VLOOKUP(H1002,网银退汇!C:D,2,FALSE)</f>
        <v>#N/A</v>
      </c>
      <c r="J1002" s="48" t="e">
        <f t="shared" si="66"/>
        <v>#N/A</v>
      </c>
      <c r="K1002" s="83" t="e">
        <f>VLOOKUP(H1002,网银退汇!C:H,6,FALSE)</f>
        <v>#N/A</v>
      </c>
    </row>
    <row r="1003" spans="1:11">
      <c r="A1003" t="s">
        <v>3761</v>
      </c>
      <c r="B1003" s="23" t="s">
        <v>8932</v>
      </c>
      <c r="C1003" s="49" t="str">
        <f t="shared" si="63"/>
        <v>20170628</v>
      </c>
      <c r="D1003" s="49" t="str">
        <f t="shared" si="64"/>
        <v>0053572024</v>
      </c>
      <c r="E1003" t="s">
        <v>105</v>
      </c>
      <c r="F1003" s="23" t="s">
        <v>4936</v>
      </c>
      <c r="G1003">
        <v>158</v>
      </c>
      <c r="H1003" s="23" t="str">
        <f t="shared" si="65"/>
        <v>6231900000100825518158</v>
      </c>
      <c r="I1003" s="48">
        <f>VLOOKUP(H1003,网银退汇!C:D,2,FALSE)</f>
        <v>158</v>
      </c>
      <c r="J1003" s="48">
        <f t="shared" si="66"/>
        <v>1</v>
      </c>
      <c r="K1003" s="83">
        <f>VLOOKUP(H1003,网银退汇!C:H,6,FALSE)</f>
        <v>42915.504606481481</v>
      </c>
    </row>
    <row r="1004" spans="1:11">
      <c r="A1004" t="s">
        <v>3766</v>
      </c>
      <c r="B1004" s="23" t="s">
        <v>8933</v>
      </c>
      <c r="C1004" s="49" t="str">
        <f t="shared" si="63"/>
        <v>20170628</v>
      </c>
      <c r="D1004" s="49" t="str">
        <f t="shared" si="64"/>
        <v>0053572057</v>
      </c>
      <c r="E1004" t="s">
        <v>105</v>
      </c>
      <c r="F1004" s="23" t="s">
        <v>4937</v>
      </c>
      <c r="G1004">
        <v>747</v>
      </c>
      <c r="H1004" s="23" t="str">
        <f t="shared" si="65"/>
        <v>6226000016234440747</v>
      </c>
      <c r="I1004" s="48">
        <f>VLOOKUP(H1004,网银退汇!C:D,2,FALSE)</f>
        <v>747</v>
      </c>
      <c r="J1004" s="48">
        <f t="shared" si="66"/>
        <v>1</v>
      </c>
      <c r="K1004" s="83">
        <f>VLOOKUP(H1004,网银退汇!C:H,6,FALSE)</f>
        <v>42914.673946759256</v>
      </c>
    </row>
    <row r="1005" spans="1:11" hidden="1">
      <c r="A1005" t="s">
        <v>3771</v>
      </c>
      <c r="B1005" s="23" t="s">
        <v>8934</v>
      </c>
      <c r="C1005" s="49" t="str">
        <f t="shared" si="63"/>
        <v>20170628</v>
      </c>
      <c r="D1005" s="49" t="str">
        <f t="shared" si="64"/>
        <v>0053572227</v>
      </c>
      <c r="E1005" t="s">
        <v>105</v>
      </c>
      <c r="F1005" s="23" t="s">
        <v>4938</v>
      </c>
      <c r="G1005">
        <v>115</v>
      </c>
      <c r="H1005" s="23" t="str">
        <f t="shared" si="65"/>
        <v>6228480861221414019115</v>
      </c>
      <c r="I1005" s="48"/>
      <c r="J1005" s="48"/>
      <c r="K1005" s="83"/>
    </row>
    <row r="1006" spans="1:11" hidden="1">
      <c r="A1006" t="s">
        <v>3776</v>
      </c>
      <c r="B1006" s="23" t="s">
        <v>8935</v>
      </c>
      <c r="C1006" s="49" t="str">
        <f t="shared" si="63"/>
        <v>20170628</v>
      </c>
      <c r="D1006" s="49" t="str">
        <f t="shared" si="64"/>
        <v>0053572535</v>
      </c>
      <c r="E1006" t="s">
        <v>105</v>
      </c>
      <c r="F1006" s="23" t="s">
        <v>4939</v>
      </c>
      <c r="G1006">
        <v>147</v>
      </c>
      <c r="H1006" s="23" t="str">
        <f t="shared" si="65"/>
        <v>6228450860019630816147</v>
      </c>
      <c r="I1006" s="48" t="e">
        <f>VLOOKUP(H1006,网银退汇!C:D,2,FALSE)</f>
        <v>#N/A</v>
      </c>
      <c r="J1006" s="48" t="e">
        <f t="shared" si="66"/>
        <v>#N/A</v>
      </c>
      <c r="K1006" s="83" t="e">
        <f>VLOOKUP(H1006,网银退汇!C:H,6,FALSE)</f>
        <v>#N/A</v>
      </c>
    </row>
    <row r="1007" spans="1:11" hidden="1">
      <c r="A1007" t="s">
        <v>3781</v>
      </c>
      <c r="B1007" s="23" t="s">
        <v>8936</v>
      </c>
      <c r="C1007" s="49" t="str">
        <f t="shared" si="63"/>
        <v>20170628</v>
      </c>
      <c r="D1007" s="49" t="str">
        <f t="shared" si="64"/>
        <v>0053572670</v>
      </c>
      <c r="E1007" t="s">
        <v>105</v>
      </c>
      <c r="F1007" s="23" t="s">
        <v>4940</v>
      </c>
      <c r="G1007">
        <v>95</v>
      </c>
      <c r="H1007" s="23" t="str">
        <f t="shared" si="65"/>
        <v>623190000006577500595</v>
      </c>
      <c r="I1007" s="48" t="e">
        <f>VLOOKUP(H1007,网银退汇!C:D,2,FALSE)</f>
        <v>#N/A</v>
      </c>
      <c r="J1007" s="48" t="e">
        <f t="shared" si="66"/>
        <v>#N/A</v>
      </c>
      <c r="K1007" s="83" t="e">
        <f>VLOOKUP(H1007,网银退汇!C:H,6,FALSE)</f>
        <v>#N/A</v>
      </c>
    </row>
    <row r="1008" spans="1:11" hidden="1">
      <c r="A1008" t="s">
        <v>3786</v>
      </c>
      <c r="B1008" s="23" t="s">
        <v>8937</v>
      </c>
      <c r="C1008" s="49" t="str">
        <f t="shared" si="63"/>
        <v>20170628</v>
      </c>
      <c r="D1008" s="49" t="str">
        <f t="shared" si="64"/>
        <v>0053573056</v>
      </c>
      <c r="E1008" t="s">
        <v>105</v>
      </c>
      <c r="F1008" s="23" t="s">
        <v>4941</v>
      </c>
      <c r="G1008">
        <v>48</v>
      </c>
      <c r="H1008" s="23" t="str">
        <f t="shared" si="65"/>
        <v>622848289860232307848</v>
      </c>
      <c r="I1008" s="48" t="e">
        <f>VLOOKUP(H1008,网银退汇!C:D,2,FALSE)</f>
        <v>#N/A</v>
      </c>
      <c r="J1008" s="48" t="e">
        <f t="shared" si="66"/>
        <v>#N/A</v>
      </c>
      <c r="K1008" s="83" t="e">
        <f>VLOOKUP(H1008,网银退汇!C:H,6,FALSE)</f>
        <v>#N/A</v>
      </c>
    </row>
    <row r="1009" spans="1:11">
      <c r="A1009" t="s">
        <v>3791</v>
      </c>
      <c r="B1009" s="23" t="s">
        <v>8938</v>
      </c>
      <c r="C1009" s="49" t="str">
        <f t="shared" si="63"/>
        <v>20170628</v>
      </c>
      <c r="D1009" s="49" t="str">
        <f t="shared" si="64"/>
        <v>0053574210</v>
      </c>
      <c r="E1009" t="s">
        <v>105</v>
      </c>
      <c r="F1009" s="23" t="s">
        <v>4939</v>
      </c>
      <c r="G1009">
        <v>15</v>
      </c>
      <c r="H1009" s="23" t="str">
        <f t="shared" si="65"/>
        <v>622845086001963081615</v>
      </c>
      <c r="I1009" s="48">
        <f>VLOOKUP(H1009,网银退汇!C:D,2,FALSE)</f>
        <v>15</v>
      </c>
      <c r="J1009" s="48">
        <f t="shared" si="66"/>
        <v>1</v>
      </c>
      <c r="K1009" s="83">
        <f>VLOOKUP(H1009,网银退汇!C:H,6,FALSE)</f>
        <v>42915.504166666666</v>
      </c>
    </row>
    <row r="1010" spans="1:11" hidden="1">
      <c r="A1010" t="s">
        <v>3796</v>
      </c>
      <c r="B1010" s="23" t="s">
        <v>8939</v>
      </c>
      <c r="C1010" s="49" t="str">
        <f t="shared" si="63"/>
        <v>20170628</v>
      </c>
      <c r="D1010" s="49" t="str">
        <f t="shared" si="64"/>
        <v>0053574341</v>
      </c>
      <c r="E1010" t="s">
        <v>105</v>
      </c>
      <c r="F1010" s="23" t="s">
        <v>4942</v>
      </c>
      <c r="G1010">
        <v>91</v>
      </c>
      <c r="H1010" s="23" t="str">
        <f t="shared" si="65"/>
        <v>622208250200365655091</v>
      </c>
      <c r="I1010" s="48" t="e">
        <f>VLOOKUP(H1010,网银退汇!C:D,2,FALSE)</f>
        <v>#N/A</v>
      </c>
      <c r="J1010" s="48" t="e">
        <f t="shared" si="66"/>
        <v>#N/A</v>
      </c>
      <c r="K1010" s="83" t="e">
        <f>VLOOKUP(H1010,网银退汇!C:H,6,FALSE)</f>
        <v>#N/A</v>
      </c>
    </row>
    <row r="1011" spans="1:11" hidden="1">
      <c r="A1011" t="s">
        <v>3801</v>
      </c>
      <c r="B1011" s="23" t="s">
        <v>8940</v>
      </c>
      <c r="C1011" s="49" t="str">
        <f t="shared" si="63"/>
        <v>20170628</v>
      </c>
      <c r="D1011" s="49" t="str">
        <f t="shared" si="64"/>
        <v>0053574362</v>
      </c>
      <c r="E1011" t="s">
        <v>105</v>
      </c>
      <c r="F1011" s="23" t="s">
        <v>4942</v>
      </c>
      <c r="G1011">
        <v>123</v>
      </c>
      <c r="H1011" s="23" t="str">
        <f t="shared" si="65"/>
        <v>6222082502003656550123</v>
      </c>
      <c r="I1011" s="48" t="e">
        <f>VLOOKUP(H1011,网银退汇!C:D,2,FALSE)</f>
        <v>#N/A</v>
      </c>
      <c r="J1011" s="48" t="e">
        <f t="shared" si="66"/>
        <v>#N/A</v>
      </c>
      <c r="K1011" s="83" t="e">
        <f>VLOOKUP(H1011,网银退汇!C:H,6,FALSE)</f>
        <v>#N/A</v>
      </c>
    </row>
    <row r="1012" spans="1:11" hidden="1">
      <c r="A1012" t="s">
        <v>3806</v>
      </c>
      <c r="B1012" s="23" t="s">
        <v>8941</v>
      </c>
      <c r="C1012" s="49" t="str">
        <f t="shared" si="63"/>
        <v>20170628</v>
      </c>
      <c r="D1012" s="49" t="str">
        <f t="shared" si="64"/>
        <v>0053575391</v>
      </c>
      <c r="E1012" t="s">
        <v>105</v>
      </c>
      <c r="F1012" s="23" t="s">
        <v>4943</v>
      </c>
      <c r="G1012">
        <v>97</v>
      </c>
      <c r="H1012" s="23" t="str">
        <f t="shared" si="65"/>
        <v>623190002000956025597</v>
      </c>
      <c r="I1012" s="48" t="e">
        <f>VLOOKUP(H1012,网银退汇!C:D,2,FALSE)</f>
        <v>#N/A</v>
      </c>
      <c r="J1012" s="48" t="e">
        <f t="shared" si="66"/>
        <v>#N/A</v>
      </c>
      <c r="K1012" s="83" t="e">
        <f>VLOOKUP(H1012,网银退汇!C:H,6,FALSE)</f>
        <v>#N/A</v>
      </c>
    </row>
    <row r="1013" spans="1:11">
      <c r="A1013" t="s">
        <v>3811</v>
      </c>
      <c r="B1013" s="23" t="s">
        <v>8942</v>
      </c>
      <c r="C1013" s="49" t="str">
        <f t="shared" si="63"/>
        <v>20170628</v>
      </c>
      <c r="D1013" s="49" t="str">
        <f t="shared" si="64"/>
        <v>0053575998</v>
      </c>
      <c r="E1013" t="s">
        <v>105</v>
      </c>
      <c r="F1013" s="23" t="s">
        <v>4944</v>
      </c>
      <c r="G1013">
        <v>863</v>
      </c>
      <c r="H1013" s="23" t="str">
        <f t="shared" si="65"/>
        <v>6227525300183696863</v>
      </c>
      <c r="I1013" s="48">
        <f>VLOOKUP(H1013,网银退汇!C:D,2,FALSE)</f>
        <v>863</v>
      </c>
      <c r="J1013" s="48">
        <f t="shared" si="66"/>
        <v>1</v>
      </c>
      <c r="K1013" s="83">
        <f>VLOOKUP(H1013,网银退汇!C:H,6,FALSE)</f>
        <v>42915.50445601852</v>
      </c>
    </row>
    <row r="1014" spans="1:11">
      <c r="A1014" t="s">
        <v>3816</v>
      </c>
      <c r="B1014" s="23" t="s">
        <v>8943</v>
      </c>
      <c r="C1014" s="49" t="str">
        <f t="shared" si="63"/>
        <v>20170628</v>
      </c>
      <c r="D1014" s="49" t="str">
        <f t="shared" si="64"/>
        <v>0053576032</v>
      </c>
      <c r="E1014" t="s">
        <v>105</v>
      </c>
      <c r="F1014" s="23" t="s">
        <v>4945</v>
      </c>
      <c r="G1014">
        <v>750</v>
      </c>
      <c r="H1014" s="23" t="str">
        <f t="shared" si="65"/>
        <v>6212882502000120439750</v>
      </c>
      <c r="I1014" s="48">
        <f>VLOOKUP(H1014,网银退汇!C:D,2,FALSE)</f>
        <v>750</v>
      </c>
      <c r="J1014" s="48">
        <f t="shared" si="66"/>
        <v>1</v>
      </c>
      <c r="K1014" s="83">
        <f>VLOOKUP(H1014,网银退汇!C:H,6,FALSE)</f>
        <v>42915.504305555558</v>
      </c>
    </row>
    <row r="1015" spans="1:11" hidden="1">
      <c r="A1015" t="s">
        <v>3821</v>
      </c>
      <c r="B1015" s="23" t="s">
        <v>8944</v>
      </c>
      <c r="C1015" s="49" t="str">
        <f t="shared" si="63"/>
        <v>20170628</v>
      </c>
      <c r="D1015" s="49" t="str">
        <f t="shared" si="64"/>
        <v>0053577465</v>
      </c>
      <c r="E1015" t="s">
        <v>105</v>
      </c>
      <c r="F1015" s="23" t="s">
        <v>4946</v>
      </c>
      <c r="G1015">
        <v>131</v>
      </c>
      <c r="H1015" s="23" t="str">
        <f t="shared" si="65"/>
        <v>6231900000015145564131</v>
      </c>
      <c r="I1015" s="48" t="e">
        <f>VLOOKUP(H1015,网银退汇!C:D,2,FALSE)</f>
        <v>#N/A</v>
      </c>
      <c r="J1015" s="48" t="e">
        <f t="shared" si="66"/>
        <v>#N/A</v>
      </c>
      <c r="K1015" s="83" t="e">
        <f>VLOOKUP(H1015,网银退汇!C:H,6,FALSE)</f>
        <v>#N/A</v>
      </c>
    </row>
    <row r="1016" spans="1:11" hidden="1">
      <c r="A1016" t="s">
        <v>3826</v>
      </c>
      <c r="B1016" s="23" t="s">
        <v>8945</v>
      </c>
      <c r="C1016" s="49" t="str">
        <f t="shared" si="63"/>
        <v>20170628</v>
      </c>
      <c r="D1016" s="49" t="str">
        <f t="shared" si="64"/>
        <v>0053577700</v>
      </c>
      <c r="E1016" t="s">
        <v>105</v>
      </c>
      <c r="F1016" s="23" t="s">
        <v>4947</v>
      </c>
      <c r="G1016">
        <v>2030</v>
      </c>
      <c r="H1016" s="23" t="str">
        <f t="shared" si="65"/>
        <v>62178527000153700082030</v>
      </c>
      <c r="I1016" s="48" t="e">
        <f>VLOOKUP(H1016,网银退汇!C:D,2,FALSE)</f>
        <v>#N/A</v>
      </c>
      <c r="J1016" s="48" t="e">
        <f t="shared" si="66"/>
        <v>#N/A</v>
      </c>
      <c r="K1016" s="83" t="e">
        <f>VLOOKUP(H1016,网银退汇!C:H,6,FALSE)</f>
        <v>#N/A</v>
      </c>
    </row>
    <row r="1017" spans="1:11" hidden="1">
      <c r="A1017" t="s">
        <v>3831</v>
      </c>
      <c r="B1017" s="23" t="s">
        <v>8946</v>
      </c>
      <c r="C1017" s="49" t="str">
        <f t="shared" si="63"/>
        <v>20170628</v>
      </c>
      <c r="D1017" s="49" t="str">
        <f t="shared" si="64"/>
        <v>0053577912</v>
      </c>
      <c r="E1017" t="s">
        <v>105</v>
      </c>
      <c r="F1017" s="23" t="s">
        <v>4948</v>
      </c>
      <c r="G1017">
        <v>189</v>
      </c>
      <c r="H1017" s="23" t="str">
        <f t="shared" si="65"/>
        <v>6217852700001068467189</v>
      </c>
      <c r="I1017" s="48" t="e">
        <f>VLOOKUP(H1017,网银退汇!C:D,2,FALSE)</f>
        <v>#N/A</v>
      </c>
      <c r="J1017" s="48" t="e">
        <f t="shared" si="66"/>
        <v>#N/A</v>
      </c>
      <c r="K1017" s="83" t="e">
        <f>VLOOKUP(H1017,网银退汇!C:H,6,FALSE)</f>
        <v>#N/A</v>
      </c>
    </row>
    <row r="1018" spans="1:11" hidden="1">
      <c r="A1018" t="s">
        <v>3834</v>
      </c>
      <c r="B1018" s="23" t="s">
        <v>8947</v>
      </c>
      <c r="C1018" s="49" t="str">
        <f t="shared" si="63"/>
        <v>20170628</v>
      </c>
      <c r="D1018" s="49" t="str">
        <f t="shared" si="64"/>
        <v>0053577949</v>
      </c>
      <c r="E1018" t="s">
        <v>105</v>
      </c>
      <c r="F1018" s="23" t="s">
        <v>122</v>
      </c>
      <c r="G1018">
        <v>363</v>
      </c>
      <c r="H1018" s="23" t="str">
        <f t="shared" si="65"/>
        <v>6217003860036310421363</v>
      </c>
      <c r="I1018" s="48"/>
      <c r="J1018" s="48"/>
      <c r="K1018" s="83"/>
    </row>
    <row r="1019" spans="1:11" hidden="1">
      <c r="A1019" t="s">
        <v>3839</v>
      </c>
      <c r="B1019" s="23" t="s">
        <v>8948</v>
      </c>
      <c r="C1019" s="49" t="str">
        <f t="shared" si="63"/>
        <v>20170628</v>
      </c>
      <c r="D1019" s="49" t="str">
        <f t="shared" si="64"/>
        <v>0053578124</v>
      </c>
      <c r="E1019" t="s">
        <v>105</v>
      </c>
      <c r="F1019" s="23" t="s">
        <v>4949</v>
      </c>
      <c r="G1019">
        <v>500</v>
      </c>
      <c r="H1019" s="23" t="str">
        <f t="shared" si="65"/>
        <v>5218990594557034500</v>
      </c>
      <c r="I1019" s="48" t="e">
        <f>VLOOKUP(H1019,网银退汇!C:D,2,FALSE)</f>
        <v>#N/A</v>
      </c>
      <c r="J1019" s="48" t="e">
        <f t="shared" si="66"/>
        <v>#N/A</v>
      </c>
      <c r="K1019" s="83" t="e">
        <f>VLOOKUP(H1019,网银退汇!C:H,6,FALSE)</f>
        <v>#N/A</v>
      </c>
    </row>
    <row r="1020" spans="1:11" hidden="1">
      <c r="A1020" t="s">
        <v>3844</v>
      </c>
      <c r="B1020" s="23" t="s">
        <v>8949</v>
      </c>
      <c r="C1020" s="49" t="str">
        <f t="shared" si="63"/>
        <v>20170628</v>
      </c>
      <c r="D1020" s="49" t="str">
        <f t="shared" si="64"/>
        <v>0053578370</v>
      </c>
      <c r="E1020" t="s">
        <v>105</v>
      </c>
      <c r="F1020" s="23" t="s">
        <v>4950</v>
      </c>
      <c r="G1020">
        <v>500</v>
      </c>
      <c r="H1020" s="23" t="str">
        <f t="shared" si="65"/>
        <v>5229640596284452500</v>
      </c>
      <c r="I1020" s="48" t="e">
        <f>VLOOKUP(H1020,网银退汇!C:D,2,FALSE)</f>
        <v>#N/A</v>
      </c>
      <c r="J1020" s="48" t="e">
        <f t="shared" si="66"/>
        <v>#N/A</v>
      </c>
      <c r="K1020" s="83" t="e">
        <f>VLOOKUP(H1020,网银退汇!C:H,6,FALSE)</f>
        <v>#N/A</v>
      </c>
    </row>
    <row r="1021" spans="1:11" hidden="1">
      <c r="A1021" t="s">
        <v>3847</v>
      </c>
      <c r="B1021" s="23" t="s">
        <v>8950</v>
      </c>
      <c r="C1021" s="49" t="str">
        <f t="shared" si="63"/>
        <v>20170628</v>
      </c>
      <c r="D1021" s="49" t="str">
        <f t="shared" si="64"/>
        <v>0053578632</v>
      </c>
      <c r="E1021" t="s">
        <v>105</v>
      </c>
      <c r="F1021" s="23" t="s">
        <v>4950</v>
      </c>
      <c r="G1021">
        <v>100</v>
      </c>
      <c r="H1021" s="23" t="str">
        <f t="shared" si="65"/>
        <v>5229640596284452100</v>
      </c>
      <c r="I1021" s="48" t="e">
        <f>VLOOKUP(H1021,网银退汇!C:D,2,FALSE)</f>
        <v>#N/A</v>
      </c>
      <c r="J1021" s="48" t="e">
        <f t="shared" si="66"/>
        <v>#N/A</v>
      </c>
      <c r="K1021" s="83" t="e">
        <f>VLOOKUP(H1021,网银退汇!C:H,6,FALSE)</f>
        <v>#N/A</v>
      </c>
    </row>
    <row r="1022" spans="1:11" hidden="1">
      <c r="A1022" t="s">
        <v>3852</v>
      </c>
      <c r="B1022" s="23" t="s">
        <v>8951</v>
      </c>
      <c r="C1022" s="49" t="str">
        <f t="shared" si="63"/>
        <v>20170628</v>
      </c>
      <c r="D1022" s="49" t="str">
        <f t="shared" si="64"/>
        <v>0053579066</v>
      </c>
      <c r="E1022" t="s">
        <v>105</v>
      </c>
      <c r="F1022" s="23" t="s">
        <v>4951</v>
      </c>
      <c r="G1022">
        <v>2896</v>
      </c>
      <c r="H1022" s="23" t="str">
        <f t="shared" si="65"/>
        <v>62319000000322650152896</v>
      </c>
      <c r="I1022" s="48" t="e">
        <f>VLOOKUP(H1022,网银退汇!C:D,2,FALSE)</f>
        <v>#N/A</v>
      </c>
      <c r="J1022" s="48" t="e">
        <f t="shared" si="66"/>
        <v>#N/A</v>
      </c>
      <c r="K1022" s="83" t="e">
        <f>VLOOKUP(H1022,网银退汇!C:H,6,FALSE)</f>
        <v>#N/A</v>
      </c>
    </row>
    <row r="1023" spans="1:11" hidden="1">
      <c r="A1023" t="s">
        <v>3857</v>
      </c>
      <c r="B1023" s="23" t="s">
        <v>8952</v>
      </c>
      <c r="C1023" s="49" t="str">
        <f t="shared" si="63"/>
        <v>20170628</v>
      </c>
      <c r="D1023" s="49" t="str">
        <f t="shared" si="64"/>
        <v>0053579133</v>
      </c>
      <c r="E1023" t="s">
        <v>105</v>
      </c>
      <c r="F1023" s="23" t="s">
        <v>4952</v>
      </c>
      <c r="G1023">
        <v>59</v>
      </c>
      <c r="H1023" s="23" t="str">
        <f t="shared" si="65"/>
        <v>622369110913020759</v>
      </c>
      <c r="I1023" s="48" t="e">
        <f>VLOOKUP(H1023,网银退汇!C:D,2,FALSE)</f>
        <v>#N/A</v>
      </c>
      <c r="J1023" s="48" t="e">
        <f t="shared" si="66"/>
        <v>#N/A</v>
      </c>
      <c r="K1023" s="83" t="e">
        <f>VLOOKUP(H1023,网银退汇!C:H,6,FALSE)</f>
        <v>#N/A</v>
      </c>
    </row>
    <row r="1024" spans="1:11" hidden="1">
      <c r="A1024" t="s">
        <v>3860</v>
      </c>
      <c r="B1024" s="23" t="s">
        <v>8953</v>
      </c>
      <c r="C1024" s="49" t="str">
        <f t="shared" si="63"/>
        <v>20170628</v>
      </c>
      <c r="D1024" s="49" t="str">
        <f t="shared" si="64"/>
        <v>0053579155</v>
      </c>
      <c r="E1024" t="s">
        <v>105</v>
      </c>
      <c r="F1024" s="23" t="s">
        <v>4950</v>
      </c>
      <c r="G1024">
        <v>200</v>
      </c>
      <c r="H1024" s="23" t="str">
        <f t="shared" si="65"/>
        <v>5229640596284452200</v>
      </c>
      <c r="I1024" s="48" t="e">
        <f>VLOOKUP(H1024,网银退汇!C:D,2,FALSE)</f>
        <v>#N/A</v>
      </c>
      <c r="J1024" s="48" t="e">
        <f t="shared" si="66"/>
        <v>#N/A</v>
      </c>
      <c r="K1024" s="83" t="e">
        <f>VLOOKUP(H1024,网银退汇!C:H,6,FALSE)</f>
        <v>#N/A</v>
      </c>
    </row>
    <row r="1025" spans="1:11" hidden="1">
      <c r="A1025" t="s">
        <v>3863</v>
      </c>
      <c r="B1025" s="23" t="s">
        <v>8954</v>
      </c>
      <c r="C1025" s="49" t="str">
        <f t="shared" si="63"/>
        <v>20170628</v>
      </c>
      <c r="D1025" s="49" t="str">
        <f t="shared" si="64"/>
        <v>0053579165</v>
      </c>
      <c r="E1025" t="s">
        <v>105</v>
      </c>
      <c r="F1025" s="23" t="s">
        <v>4950</v>
      </c>
      <c r="G1025">
        <v>300</v>
      </c>
      <c r="H1025" s="23" t="str">
        <f t="shared" si="65"/>
        <v>5229640596284452300</v>
      </c>
      <c r="I1025" s="48" t="e">
        <f>VLOOKUP(H1025,网银退汇!C:D,2,FALSE)</f>
        <v>#N/A</v>
      </c>
      <c r="J1025" s="48" t="e">
        <f t="shared" si="66"/>
        <v>#N/A</v>
      </c>
      <c r="K1025" s="83" t="e">
        <f>VLOOKUP(H1025,网银退汇!C:H,6,FALSE)</f>
        <v>#N/A</v>
      </c>
    </row>
    <row r="1026" spans="1:11" hidden="1">
      <c r="A1026" t="s">
        <v>3868</v>
      </c>
      <c r="B1026" s="23" t="s">
        <v>8955</v>
      </c>
      <c r="C1026" s="49" t="str">
        <f t="shared" si="63"/>
        <v>20170628</v>
      </c>
      <c r="D1026" s="49" t="str">
        <f t="shared" si="64"/>
        <v>0053579217</v>
      </c>
      <c r="E1026" t="s">
        <v>105</v>
      </c>
      <c r="F1026" s="23" t="s">
        <v>4953</v>
      </c>
      <c r="G1026">
        <v>216</v>
      </c>
      <c r="H1026" s="23" t="str">
        <f t="shared" si="65"/>
        <v>6228480868507888774216</v>
      </c>
      <c r="I1026" s="48" t="e">
        <f>VLOOKUP(H1026,网银退汇!C:D,2,FALSE)</f>
        <v>#N/A</v>
      </c>
      <c r="J1026" s="48" t="e">
        <f t="shared" si="66"/>
        <v>#N/A</v>
      </c>
      <c r="K1026" s="83" t="e">
        <f>VLOOKUP(H1026,网银退汇!C:H,6,FALSE)</f>
        <v>#N/A</v>
      </c>
    </row>
    <row r="1027" spans="1:11" hidden="1">
      <c r="A1027" t="s">
        <v>3873</v>
      </c>
      <c r="B1027" s="23" t="s">
        <v>8956</v>
      </c>
      <c r="C1027" s="49" t="str">
        <f t="shared" ref="C1027:C1090" si="67">LEFT(B1027,8)</f>
        <v>20170628</v>
      </c>
      <c r="D1027" s="49" t="str">
        <f t="shared" ref="D1027:D1090" si="68">RIGHT(B1027,10)</f>
        <v>0053579351</v>
      </c>
      <c r="E1027" t="s">
        <v>105</v>
      </c>
      <c r="F1027" s="23" t="s">
        <v>4954</v>
      </c>
      <c r="G1027">
        <v>313</v>
      </c>
      <c r="H1027" s="23" t="str">
        <f t="shared" si="65"/>
        <v>6217852700001448669313</v>
      </c>
      <c r="I1027" s="48" t="e">
        <f>VLOOKUP(H1027,网银退汇!C:D,2,FALSE)</f>
        <v>#N/A</v>
      </c>
      <c r="J1027" s="48" t="e">
        <f t="shared" si="66"/>
        <v>#N/A</v>
      </c>
      <c r="K1027" s="83" t="e">
        <f>VLOOKUP(H1027,网银退汇!C:H,6,FALSE)</f>
        <v>#N/A</v>
      </c>
    </row>
    <row r="1028" spans="1:11" hidden="1">
      <c r="A1028" t="s">
        <v>3878</v>
      </c>
      <c r="B1028" s="23" t="s">
        <v>8957</v>
      </c>
      <c r="C1028" s="49" t="str">
        <f t="shared" si="67"/>
        <v>20170628</v>
      </c>
      <c r="D1028" s="49" t="str">
        <f t="shared" si="68"/>
        <v>0053579762</v>
      </c>
      <c r="E1028" t="s">
        <v>105</v>
      </c>
      <c r="F1028" s="23" t="s">
        <v>4955</v>
      </c>
      <c r="G1028">
        <v>700</v>
      </c>
      <c r="H1028" s="23" t="str">
        <f t="shared" si="65"/>
        <v>6217003860022754558700</v>
      </c>
      <c r="I1028" s="48" t="e">
        <f>VLOOKUP(H1028,网银退汇!C:D,2,FALSE)</f>
        <v>#N/A</v>
      </c>
      <c r="J1028" s="48" t="e">
        <f t="shared" si="66"/>
        <v>#N/A</v>
      </c>
      <c r="K1028" s="83" t="e">
        <f>VLOOKUP(H1028,网银退汇!C:H,6,FALSE)</f>
        <v>#N/A</v>
      </c>
    </row>
    <row r="1029" spans="1:11" hidden="1">
      <c r="A1029" t="s">
        <v>3883</v>
      </c>
      <c r="B1029" s="23" t="s">
        <v>8958</v>
      </c>
      <c r="C1029" s="49" t="str">
        <f t="shared" si="67"/>
        <v>20170628</v>
      </c>
      <c r="D1029" s="49" t="str">
        <f t="shared" si="68"/>
        <v>0053579846</v>
      </c>
      <c r="E1029" t="s">
        <v>105</v>
      </c>
      <c r="F1029" s="23" t="s">
        <v>4956</v>
      </c>
      <c r="G1029">
        <v>300</v>
      </c>
      <c r="H1029" s="23" t="str">
        <f t="shared" si="65"/>
        <v>6217562700002714235300</v>
      </c>
      <c r="I1029" s="48" t="e">
        <f>VLOOKUP(H1029,网银退汇!C:D,2,FALSE)</f>
        <v>#N/A</v>
      </c>
      <c r="J1029" s="48" t="e">
        <f t="shared" si="66"/>
        <v>#N/A</v>
      </c>
      <c r="K1029" s="83" t="e">
        <f>VLOOKUP(H1029,网银退汇!C:H,6,FALSE)</f>
        <v>#N/A</v>
      </c>
    </row>
    <row r="1030" spans="1:11" hidden="1">
      <c r="A1030" t="s">
        <v>3888</v>
      </c>
      <c r="B1030" s="23" t="s">
        <v>8959</v>
      </c>
      <c r="C1030" s="49" t="str">
        <f t="shared" si="67"/>
        <v>20170628</v>
      </c>
      <c r="D1030" s="49" t="str">
        <f t="shared" si="68"/>
        <v>0053580339</v>
      </c>
      <c r="E1030" t="s">
        <v>105</v>
      </c>
      <c r="F1030" s="23" t="s">
        <v>4957</v>
      </c>
      <c r="G1030">
        <v>195</v>
      </c>
      <c r="H1030" s="23" t="str">
        <f t="shared" si="65"/>
        <v>6226230226989877195</v>
      </c>
      <c r="I1030" s="48" t="e">
        <f>VLOOKUP(H1030,网银退汇!C:D,2,FALSE)</f>
        <v>#N/A</v>
      </c>
      <c r="J1030" s="48" t="e">
        <f t="shared" si="66"/>
        <v>#N/A</v>
      </c>
      <c r="K1030" s="83" t="e">
        <f>VLOOKUP(H1030,网银退汇!C:H,6,FALSE)</f>
        <v>#N/A</v>
      </c>
    </row>
    <row r="1031" spans="1:11" hidden="1">
      <c r="A1031" t="s">
        <v>3891</v>
      </c>
      <c r="B1031" s="23" t="s">
        <v>8960</v>
      </c>
      <c r="C1031" s="49" t="str">
        <f t="shared" si="67"/>
        <v>20170628</v>
      </c>
      <c r="D1031" s="49" t="str">
        <f t="shared" si="68"/>
        <v>0053583006</v>
      </c>
      <c r="E1031" t="s">
        <v>105</v>
      </c>
      <c r="F1031" s="23" t="s">
        <v>4952</v>
      </c>
      <c r="G1031">
        <v>440</v>
      </c>
      <c r="H1031" s="23" t="str">
        <f t="shared" si="65"/>
        <v>6223691109130207440</v>
      </c>
      <c r="I1031" s="48" t="e">
        <f>VLOOKUP(H1031,网银退汇!C:D,2,FALSE)</f>
        <v>#N/A</v>
      </c>
      <c r="J1031" s="48" t="e">
        <f t="shared" si="66"/>
        <v>#N/A</v>
      </c>
      <c r="K1031" s="83" t="e">
        <f>VLOOKUP(H1031,网银退汇!C:H,6,FALSE)</f>
        <v>#N/A</v>
      </c>
    </row>
    <row r="1032" spans="1:11" hidden="1">
      <c r="A1032" t="s">
        <v>3896</v>
      </c>
      <c r="B1032" s="23" t="s">
        <v>8961</v>
      </c>
      <c r="C1032" s="49" t="str">
        <f t="shared" si="67"/>
        <v>20170628</v>
      </c>
      <c r="D1032" s="49" t="str">
        <f t="shared" si="68"/>
        <v>0053584838</v>
      </c>
      <c r="E1032" t="s">
        <v>105</v>
      </c>
      <c r="F1032" s="23" t="s">
        <v>4958</v>
      </c>
      <c r="G1032">
        <v>537</v>
      </c>
      <c r="H1032" s="23" t="str">
        <f t="shared" si="65"/>
        <v>6217003910002999275537</v>
      </c>
      <c r="I1032" s="48" t="e">
        <f>VLOOKUP(H1032,网银退汇!C:D,2,FALSE)</f>
        <v>#N/A</v>
      </c>
      <c r="J1032" s="48" t="e">
        <f t="shared" si="66"/>
        <v>#N/A</v>
      </c>
      <c r="K1032" s="83" t="e">
        <f>VLOOKUP(H1032,网银退汇!C:H,6,FALSE)</f>
        <v>#N/A</v>
      </c>
    </row>
    <row r="1033" spans="1:11" hidden="1">
      <c r="A1033" t="s">
        <v>3901</v>
      </c>
      <c r="B1033" s="23" t="s">
        <v>8962</v>
      </c>
      <c r="C1033" s="49" t="str">
        <f t="shared" si="67"/>
        <v>20170628</v>
      </c>
      <c r="D1033" s="49" t="str">
        <f t="shared" si="68"/>
        <v>0053586066</v>
      </c>
      <c r="E1033" t="s">
        <v>105</v>
      </c>
      <c r="F1033" s="23" t="s">
        <v>4959</v>
      </c>
      <c r="G1033">
        <v>4444</v>
      </c>
      <c r="H1033" s="23" t="str">
        <f t="shared" si="65"/>
        <v>62225201166756834444</v>
      </c>
      <c r="I1033" s="48" t="e">
        <f>VLOOKUP(H1033,网银退汇!C:D,2,FALSE)</f>
        <v>#N/A</v>
      </c>
      <c r="J1033" s="48" t="e">
        <f t="shared" si="66"/>
        <v>#N/A</v>
      </c>
      <c r="K1033" s="83" t="e">
        <f>VLOOKUP(H1033,网银退汇!C:H,6,FALSE)</f>
        <v>#N/A</v>
      </c>
    </row>
    <row r="1034" spans="1:11" hidden="1">
      <c r="A1034" t="s">
        <v>3906</v>
      </c>
      <c r="B1034" s="23" t="s">
        <v>8963</v>
      </c>
      <c r="C1034" s="49" t="str">
        <f t="shared" si="67"/>
        <v>20170628</v>
      </c>
      <c r="D1034" s="49" t="str">
        <f t="shared" si="68"/>
        <v>0053586298</v>
      </c>
      <c r="E1034" t="s">
        <v>105</v>
      </c>
      <c r="F1034" s="23" t="s">
        <v>4960</v>
      </c>
      <c r="G1034">
        <v>5</v>
      </c>
      <c r="H1034" s="23" t="str">
        <f t="shared" si="65"/>
        <v>62236912643474485</v>
      </c>
      <c r="I1034" s="48" t="e">
        <f>VLOOKUP(H1034,网银退汇!C:D,2,FALSE)</f>
        <v>#N/A</v>
      </c>
      <c r="J1034" s="48" t="e">
        <f t="shared" si="66"/>
        <v>#N/A</v>
      </c>
      <c r="K1034" s="83" t="e">
        <f>VLOOKUP(H1034,网银退汇!C:H,6,FALSE)</f>
        <v>#N/A</v>
      </c>
    </row>
    <row r="1035" spans="1:11" hidden="1">
      <c r="A1035" t="s">
        <v>3911</v>
      </c>
      <c r="B1035" s="23" t="s">
        <v>8964</v>
      </c>
      <c r="C1035" s="49" t="str">
        <f t="shared" si="67"/>
        <v>20170628</v>
      </c>
      <c r="D1035" s="49" t="str">
        <f t="shared" si="68"/>
        <v>0053586694</v>
      </c>
      <c r="E1035" t="s">
        <v>105</v>
      </c>
      <c r="F1035" s="23" t="s">
        <v>4961</v>
      </c>
      <c r="G1035">
        <v>93</v>
      </c>
      <c r="H1035" s="23" t="str">
        <f t="shared" ref="H1035:H1098" si="69">F1035&amp;G1035</f>
        <v>621226250500300192893</v>
      </c>
      <c r="I1035" s="48" t="e">
        <f>VLOOKUP(H1035,网银退汇!C:D,2,FALSE)</f>
        <v>#N/A</v>
      </c>
      <c r="J1035" s="48" t="e">
        <f t="shared" ref="J1035:J1098" si="70">IF(I1035&gt;0,1,"")</f>
        <v>#N/A</v>
      </c>
      <c r="K1035" s="83" t="e">
        <f>VLOOKUP(H1035,网银退汇!C:H,6,FALSE)</f>
        <v>#N/A</v>
      </c>
    </row>
    <row r="1036" spans="1:11" hidden="1">
      <c r="A1036" t="s">
        <v>3916</v>
      </c>
      <c r="B1036" s="23" t="s">
        <v>8965</v>
      </c>
      <c r="C1036" s="49" t="str">
        <f t="shared" si="67"/>
        <v>20170628</v>
      </c>
      <c r="D1036" s="49" t="str">
        <f t="shared" si="68"/>
        <v>0053590336</v>
      </c>
      <c r="E1036" t="s">
        <v>105</v>
      </c>
      <c r="F1036" s="23" t="s">
        <v>4962</v>
      </c>
      <c r="G1036">
        <v>9976</v>
      </c>
      <c r="H1036" s="23" t="str">
        <f t="shared" si="69"/>
        <v>62596562420946909976</v>
      </c>
      <c r="I1036" s="48" t="e">
        <f>VLOOKUP(H1036,网银退汇!C:D,2,FALSE)</f>
        <v>#N/A</v>
      </c>
      <c r="J1036" s="48" t="e">
        <f t="shared" si="70"/>
        <v>#N/A</v>
      </c>
      <c r="K1036" s="83" t="e">
        <f>VLOOKUP(H1036,网银退汇!C:H,6,FALSE)</f>
        <v>#N/A</v>
      </c>
    </row>
    <row r="1037" spans="1:11" hidden="1">
      <c r="A1037" t="s">
        <v>3921</v>
      </c>
      <c r="B1037" s="23" t="s">
        <v>8966</v>
      </c>
      <c r="C1037" s="49" t="str">
        <f t="shared" si="67"/>
        <v>20170628</v>
      </c>
      <c r="D1037" s="49" t="str">
        <f t="shared" si="68"/>
        <v>0053592632</v>
      </c>
      <c r="E1037" t="s">
        <v>105</v>
      </c>
      <c r="F1037" s="23" t="s">
        <v>4963</v>
      </c>
      <c r="G1037">
        <v>1740</v>
      </c>
      <c r="H1037" s="23" t="str">
        <f t="shared" si="69"/>
        <v>62597600076827541740</v>
      </c>
      <c r="I1037" s="48" t="e">
        <f>VLOOKUP(H1037,网银退汇!C:D,2,FALSE)</f>
        <v>#N/A</v>
      </c>
      <c r="J1037" s="48" t="e">
        <f t="shared" si="70"/>
        <v>#N/A</v>
      </c>
      <c r="K1037" s="83" t="e">
        <f>VLOOKUP(H1037,网银退汇!C:H,6,FALSE)</f>
        <v>#N/A</v>
      </c>
    </row>
    <row r="1038" spans="1:11" hidden="1">
      <c r="A1038" t="s">
        <v>3926</v>
      </c>
      <c r="B1038" s="23" t="s">
        <v>8967</v>
      </c>
      <c r="C1038" s="49" t="str">
        <f t="shared" si="67"/>
        <v>20170628</v>
      </c>
      <c r="D1038" s="49" t="str">
        <f t="shared" si="68"/>
        <v>0053596561</v>
      </c>
      <c r="E1038" t="s">
        <v>105</v>
      </c>
      <c r="F1038" s="23" t="s">
        <v>4964</v>
      </c>
      <c r="G1038">
        <v>494</v>
      </c>
      <c r="H1038" s="23" t="str">
        <f t="shared" si="69"/>
        <v>6231900000120056797494</v>
      </c>
      <c r="I1038" s="48" t="e">
        <f>VLOOKUP(H1038,网银退汇!C:D,2,FALSE)</f>
        <v>#N/A</v>
      </c>
      <c r="J1038" s="48" t="e">
        <f t="shared" si="70"/>
        <v>#N/A</v>
      </c>
      <c r="K1038" s="83" t="e">
        <f>VLOOKUP(H1038,网银退汇!C:H,6,FALSE)</f>
        <v>#N/A</v>
      </c>
    </row>
    <row r="1039" spans="1:11" hidden="1">
      <c r="A1039" t="s">
        <v>3931</v>
      </c>
      <c r="B1039" s="23" t="s">
        <v>8968</v>
      </c>
      <c r="C1039" s="49" t="str">
        <f t="shared" si="67"/>
        <v>20170628</v>
      </c>
      <c r="D1039" s="49" t="str">
        <f t="shared" si="68"/>
        <v>0053597536</v>
      </c>
      <c r="E1039" t="s">
        <v>105</v>
      </c>
      <c r="F1039" s="23" t="s">
        <v>4965</v>
      </c>
      <c r="G1039">
        <v>113</v>
      </c>
      <c r="H1039" s="23" t="str">
        <f t="shared" si="69"/>
        <v>6231900000095259509113</v>
      </c>
      <c r="I1039" s="48" t="e">
        <f>VLOOKUP(H1039,网银退汇!C:D,2,FALSE)</f>
        <v>#N/A</v>
      </c>
      <c r="J1039" s="48" t="e">
        <f t="shared" si="70"/>
        <v>#N/A</v>
      </c>
      <c r="K1039" s="83" t="e">
        <f>VLOOKUP(H1039,网银退汇!C:H,6,FALSE)</f>
        <v>#N/A</v>
      </c>
    </row>
    <row r="1040" spans="1:11">
      <c r="A1040" t="s">
        <v>3936</v>
      </c>
      <c r="B1040" s="23" t="s">
        <v>8969</v>
      </c>
      <c r="C1040" s="49" t="str">
        <f t="shared" si="67"/>
        <v>20170628</v>
      </c>
      <c r="D1040" s="49" t="str">
        <f t="shared" si="68"/>
        <v>0053597958</v>
      </c>
      <c r="E1040" t="s">
        <v>105</v>
      </c>
      <c r="F1040" s="23" t="s">
        <v>4966</v>
      </c>
      <c r="G1040">
        <v>1952</v>
      </c>
      <c r="H1040" s="23" t="str">
        <f t="shared" si="69"/>
        <v>62149213001123031952</v>
      </c>
      <c r="I1040" s="48">
        <f>VLOOKUP(H1040,网银退汇!C:D,2,FALSE)</f>
        <v>1952</v>
      </c>
      <c r="J1040" s="48">
        <f t="shared" si="70"/>
        <v>1</v>
      </c>
      <c r="K1040" s="83">
        <f>VLOOKUP(H1040,网银退汇!C:H,6,FALSE)</f>
        <v>42915.505231481482</v>
      </c>
    </row>
    <row r="1041" spans="1:11" hidden="1">
      <c r="A1041" t="s">
        <v>3941</v>
      </c>
      <c r="B1041" s="23" t="s">
        <v>8970</v>
      </c>
      <c r="C1041" s="49" t="str">
        <f t="shared" si="67"/>
        <v>20170628</v>
      </c>
      <c r="D1041" s="49" t="str">
        <f t="shared" si="68"/>
        <v>0053599020</v>
      </c>
      <c r="E1041" t="s">
        <v>105</v>
      </c>
      <c r="F1041" s="23" t="s">
        <v>4967</v>
      </c>
      <c r="G1041">
        <v>1001</v>
      </c>
      <c r="H1041" s="23" t="str">
        <f t="shared" si="69"/>
        <v>62170038600171238431001</v>
      </c>
      <c r="I1041" s="48" t="e">
        <f>VLOOKUP(H1041,网银退汇!C:D,2,FALSE)</f>
        <v>#N/A</v>
      </c>
      <c r="J1041" s="48" t="e">
        <f t="shared" si="70"/>
        <v>#N/A</v>
      </c>
      <c r="K1041" s="83" t="e">
        <f>VLOOKUP(H1041,网银退汇!C:H,6,FALSE)</f>
        <v>#N/A</v>
      </c>
    </row>
    <row r="1042" spans="1:11" hidden="1">
      <c r="A1042" t="s">
        <v>3946</v>
      </c>
      <c r="B1042" s="23" t="s">
        <v>8971</v>
      </c>
      <c r="C1042" s="49" t="str">
        <f t="shared" si="67"/>
        <v>20170628</v>
      </c>
      <c r="D1042" s="49" t="str">
        <f t="shared" si="68"/>
        <v>0053600306</v>
      </c>
      <c r="E1042" t="s">
        <v>105</v>
      </c>
      <c r="F1042" s="23" t="s">
        <v>4968</v>
      </c>
      <c r="G1042">
        <v>817</v>
      </c>
      <c r="H1042" s="23" t="str">
        <f t="shared" si="69"/>
        <v>6253335346353171817</v>
      </c>
      <c r="I1042" s="48" t="e">
        <f>VLOOKUP(H1042,网银退汇!C:D,2,FALSE)</f>
        <v>#N/A</v>
      </c>
      <c r="J1042" s="48" t="e">
        <f t="shared" si="70"/>
        <v>#N/A</v>
      </c>
      <c r="K1042" s="83" t="e">
        <f>VLOOKUP(H1042,网银退汇!C:H,6,FALSE)</f>
        <v>#N/A</v>
      </c>
    </row>
    <row r="1043" spans="1:11" hidden="1">
      <c r="A1043" t="s">
        <v>3951</v>
      </c>
      <c r="B1043" s="23" t="s">
        <v>8972</v>
      </c>
      <c r="C1043" s="49" t="str">
        <f t="shared" si="67"/>
        <v>20170628</v>
      </c>
      <c r="D1043" s="49" t="str">
        <f t="shared" si="68"/>
        <v>0053600611</v>
      </c>
      <c r="E1043" t="s">
        <v>105</v>
      </c>
      <c r="F1043" s="23" t="s">
        <v>4969</v>
      </c>
      <c r="G1043">
        <v>330</v>
      </c>
      <c r="H1043" s="23" t="str">
        <f t="shared" si="69"/>
        <v>6212262507000910556330</v>
      </c>
      <c r="I1043" s="48" t="e">
        <f>VLOOKUP(H1043,网银退汇!C:D,2,FALSE)</f>
        <v>#N/A</v>
      </c>
      <c r="J1043" s="48" t="e">
        <f t="shared" si="70"/>
        <v>#N/A</v>
      </c>
      <c r="K1043" s="83" t="e">
        <f>VLOOKUP(H1043,网银退汇!C:H,6,FALSE)</f>
        <v>#N/A</v>
      </c>
    </row>
    <row r="1044" spans="1:11" hidden="1">
      <c r="A1044" t="s">
        <v>3959</v>
      </c>
      <c r="B1044" s="23" t="s">
        <v>8973</v>
      </c>
      <c r="C1044" s="49" t="str">
        <f t="shared" si="67"/>
        <v>20170628</v>
      </c>
      <c r="D1044" s="49" t="str">
        <f t="shared" si="68"/>
        <v>0053600780</v>
      </c>
      <c r="E1044" t="s">
        <v>105</v>
      </c>
      <c r="F1044" s="23" t="s">
        <v>4970</v>
      </c>
      <c r="G1044">
        <v>389</v>
      </c>
      <c r="H1044" s="23" t="str">
        <f t="shared" si="69"/>
        <v>6217852700005518780389</v>
      </c>
      <c r="I1044" s="48" t="e">
        <f>VLOOKUP(H1044,网银退汇!C:D,2,FALSE)</f>
        <v>#N/A</v>
      </c>
      <c r="J1044" s="48" t="e">
        <f t="shared" si="70"/>
        <v>#N/A</v>
      </c>
      <c r="K1044" s="83" t="e">
        <f>VLOOKUP(H1044,网银退汇!C:H,6,FALSE)</f>
        <v>#N/A</v>
      </c>
    </row>
    <row r="1045" spans="1:11" hidden="1">
      <c r="A1045" t="s">
        <v>3954</v>
      </c>
      <c r="B1045" s="23" t="s">
        <v>8974</v>
      </c>
      <c r="C1045" s="49" t="str">
        <f t="shared" si="67"/>
        <v>20170628</v>
      </c>
      <c r="D1045" s="49" t="str">
        <f t="shared" si="68"/>
        <v>0053600797</v>
      </c>
      <c r="E1045" t="s">
        <v>105</v>
      </c>
      <c r="F1045" s="23" t="s">
        <v>4886</v>
      </c>
      <c r="G1045">
        <v>6000</v>
      </c>
      <c r="H1045" s="23" t="str">
        <f t="shared" si="69"/>
        <v>62215503369153136000</v>
      </c>
      <c r="I1045" s="48" t="e">
        <f>VLOOKUP(H1045,网银退汇!C:D,2,FALSE)</f>
        <v>#N/A</v>
      </c>
      <c r="J1045" s="48" t="e">
        <f t="shared" si="70"/>
        <v>#N/A</v>
      </c>
      <c r="K1045" s="83" t="e">
        <f>VLOOKUP(H1045,网银退汇!C:H,6,FALSE)</f>
        <v>#N/A</v>
      </c>
    </row>
    <row r="1046" spans="1:11" hidden="1">
      <c r="A1046" t="s">
        <v>3964</v>
      </c>
      <c r="B1046" s="23" t="s">
        <v>8975</v>
      </c>
      <c r="C1046" s="49" t="str">
        <f t="shared" si="67"/>
        <v>20170628</v>
      </c>
      <c r="D1046" s="49" t="str">
        <f t="shared" si="68"/>
        <v>0053601206</v>
      </c>
      <c r="E1046" t="s">
        <v>105</v>
      </c>
      <c r="F1046" s="23" t="s">
        <v>4971</v>
      </c>
      <c r="G1046">
        <v>269</v>
      </c>
      <c r="H1046" s="23" t="str">
        <f t="shared" si="69"/>
        <v>6259654240647965269</v>
      </c>
      <c r="I1046" s="48" t="e">
        <f>VLOOKUP(H1046,网银退汇!C:D,2,FALSE)</f>
        <v>#N/A</v>
      </c>
      <c r="J1046" s="48" t="e">
        <f t="shared" si="70"/>
        <v>#N/A</v>
      </c>
      <c r="K1046" s="83" t="e">
        <f>VLOOKUP(H1046,网银退汇!C:H,6,FALSE)</f>
        <v>#N/A</v>
      </c>
    </row>
    <row r="1047" spans="1:11" hidden="1">
      <c r="A1047" t="s">
        <v>3969</v>
      </c>
      <c r="B1047" s="23" t="s">
        <v>8976</v>
      </c>
      <c r="C1047" s="49" t="str">
        <f t="shared" si="67"/>
        <v>20170628</v>
      </c>
      <c r="D1047" s="49" t="str">
        <f t="shared" si="68"/>
        <v>0053601804</v>
      </c>
      <c r="E1047" t="s">
        <v>105</v>
      </c>
      <c r="F1047" s="23" t="s">
        <v>4972</v>
      </c>
      <c r="G1047">
        <v>1000</v>
      </c>
      <c r="H1047" s="23" t="str">
        <f t="shared" si="69"/>
        <v>62215507008139611000</v>
      </c>
      <c r="I1047" s="48" t="e">
        <f>VLOOKUP(H1047,网银退汇!C:D,2,FALSE)</f>
        <v>#N/A</v>
      </c>
      <c r="J1047" s="48" t="e">
        <f t="shared" si="70"/>
        <v>#N/A</v>
      </c>
      <c r="K1047" s="83" t="e">
        <f>VLOOKUP(H1047,网银退汇!C:H,6,FALSE)</f>
        <v>#N/A</v>
      </c>
    </row>
    <row r="1048" spans="1:11" hidden="1">
      <c r="A1048" t="s">
        <v>3972</v>
      </c>
      <c r="B1048" s="23" t="s">
        <v>8977</v>
      </c>
      <c r="C1048" s="49" t="str">
        <f t="shared" si="67"/>
        <v>20170628</v>
      </c>
      <c r="D1048" s="49" t="str">
        <f t="shared" si="68"/>
        <v>0053601924</v>
      </c>
      <c r="E1048" t="s">
        <v>105</v>
      </c>
      <c r="F1048" s="23" t="s">
        <v>4972</v>
      </c>
      <c r="G1048">
        <v>771</v>
      </c>
      <c r="H1048" s="23" t="str">
        <f t="shared" si="69"/>
        <v>6221550700813961771</v>
      </c>
      <c r="I1048" s="48" t="e">
        <f>VLOOKUP(H1048,网银退汇!C:D,2,FALSE)</f>
        <v>#N/A</v>
      </c>
      <c r="J1048" s="48" t="e">
        <f t="shared" si="70"/>
        <v>#N/A</v>
      </c>
      <c r="K1048" s="83" t="e">
        <f>VLOOKUP(H1048,网银退汇!C:H,6,FALSE)</f>
        <v>#N/A</v>
      </c>
    </row>
    <row r="1049" spans="1:11" hidden="1">
      <c r="A1049" t="s">
        <v>3977</v>
      </c>
      <c r="B1049" s="23" t="s">
        <v>8978</v>
      </c>
      <c r="C1049" s="49" t="str">
        <f t="shared" si="67"/>
        <v>20170628</v>
      </c>
      <c r="D1049" s="49" t="str">
        <f t="shared" si="68"/>
        <v>0053602897</v>
      </c>
      <c r="E1049" t="s">
        <v>105</v>
      </c>
      <c r="F1049" s="23" t="s">
        <v>4973</v>
      </c>
      <c r="G1049">
        <v>1000</v>
      </c>
      <c r="H1049" s="23" t="str">
        <f t="shared" si="69"/>
        <v>62176819001504291000</v>
      </c>
      <c r="I1049" s="48" t="e">
        <f>VLOOKUP(H1049,网银退汇!C:D,2,FALSE)</f>
        <v>#N/A</v>
      </c>
      <c r="J1049" s="48" t="e">
        <f t="shared" si="70"/>
        <v>#N/A</v>
      </c>
      <c r="K1049" s="83" t="e">
        <f>VLOOKUP(H1049,网银退汇!C:H,6,FALSE)</f>
        <v>#N/A</v>
      </c>
    </row>
    <row r="1050" spans="1:11" hidden="1">
      <c r="A1050" t="s">
        <v>3982</v>
      </c>
      <c r="B1050" s="23" t="s">
        <v>8979</v>
      </c>
      <c r="C1050" s="49" t="str">
        <f t="shared" si="67"/>
        <v>20170628</v>
      </c>
      <c r="D1050" s="49" t="str">
        <f t="shared" si="68"/>
        <v>0053603259</v>
      </c>
      <c r="E1050" t="s">
        <v>105</v>
      </c>
      <c r="F1050" s="23" t="s">
        <v>4974</v>
      </c>
      <c r="G1050">
        <v>1000</v>
      </c>
      <c r="H1050" s="23" t="str">
        <f t="shared" si="69"/>
        <v>62178527000132738651000</v>
      </c>
      <c r="I1050" s="48" t="e">
        <f>VLOOKUP(H1050,网银退汇!C:D,2,FALSE)</f>
        <v>#N/A</v>
      </c>
      <c r="J1050" s="48" t="e">
        <f t="shared" si="70"/>
        <v>#N/A</v>
      </c>
      <c r="K1050" s="83" t="e">
        <f>VLOOKUP(H1050,网银退汇!C:H,6,FALSE)</f>
        <v>#N/A</v>
      </c>
    </row>
    <row r="1051" spans="1:11" hidden="1">
      <c r="A1051" t="s">
        <v>3987</v>
      </c>
      <c r="B1051" s="23" t="s">
        <v>8980</v>
      </c>
      <c r="C1051" s="49" t="str">
        <f t="shared" si="67"/>
        <v>20170628</v>
      </c>
      <c r="D1051" s="49" t="str">
        <f t="shared" si="68"/>
        <v>0053604463</v>
      </c>
      <c r="E1051" t="s">
        <v>105</v>
      </c>
      <c r="F1051" s="23" t="s">
        <v>4975</v>
      </c>
      <c r="G1051">
        <v>221</v>
      </c>
      <c r="H1051" s="23" t="str">
        <f t="shared" si="69"/>
        <v>6231900000116638640221</v>
      </c>
      <c r="I1051" s="48" t="e">
        <f>VLOOKUP(H1051,网银退汇!C:D,2,FALSE)</f>
        <v>#N/A</v>
      </c>
      <c r="J1051" s="48" t="e">
        <f t="shared" si="70"/>
        <v>#N/A</v>
      </c>
      <c r="K1051" s="83" t="e">
        <f>VLOOKUP(H1051,网银退汇!C:H,6,FALSE)</f>
        <v>#N/A</v>
      </c>
    </row>
    <row r="1052" spans="1:11" hidden="1">
      <c r="A1052" t="s">
        <v>3992</v>
      </c>
      <c r="B1052" s="23" t="s">
        <v>8981</v>
      </c>
      <c r="C1052" s="49" t="str">
        <f t="shared" si="67"/>
        <v>20170628</v>
      </c>
      <c r="D1052" s="49" t="str">
        <f t="shared" si="68"/>
        <v>0053605065</v>
      </c>
      <c r="E1052" t="s">
        <v>105</v>
      </c>
      <c r="F1052" s="23" t="s">
        <v>4976</v>
      </c>
      <c r="G1052">
        <v>74</v>
      </c>
      <c r="H1052" s="23" t="str">
        <f t="shared" si="69"/>
        <v>621700396000280141974</v>
      </c>
      <c r="I1052" s="48" t="e">
        <f>VLOOKUP(H1052,网银退汇!C:D,2,FALSE)</f>
        <v>#N/A</v>
      </c>
      <c r="J1052" s="48" t="e">
        <f t="shared" si="70"/>
        <v>#N/A</v>
      </c>
      <c r="K1052" s="83" t="e">
        <f>VLOOKUP(H1052,网银退汇!C:H,6,FALSE)</f>
        <v>#N/A</v>
      </c>
    </row>
    <row r="1053" spans="1:11" hidden="1">
      <c r="A1053" t="s">
        <v>3997</v>
      </c>
      <c r="B1053" s="23" t="s">
        <v>8982</v>
      </c>
      <c r="C1053" s="49" t="str">
        <f t="shared" si="67"/>
        <v>20170628</v>
      </c>
      <c r="D1053" s="49" t="str">
        <f t="shared" si="68"/>
        <v>0053607950</v>
      </c>
      <c r="E1053" t="s">
        <v>105</v>
      </c>
      <c r="F1053" s="23" t="s">
        <v>4977</v>
      </c>
      <c r="G1053">
        <v>402</v>
      </c>
      <c r="H1053" s="23" t="str">
        <f t="shared" si="69"/>
        <v>6231900000055069781402</v>
      </c>
      <c r="I1053" s="48" t="e">
        <f>VLOOKUP(H1053,网银退汇!C:D,2,FALSE)</f>
        <v>#N/A</v>
      </c>
      <c r="J1053" s="48" t="e">
        <f t="shared" si="70"/>
        <v>#N/A</v>
      </c>
      <c r="K1053" s="83" t="e">
        <f>VLOOKUP(H1053,网银退汇!C:H,6,FALSE)</f>
        <v>#N/A</v>
      </c>
    </row>
    <row r="1054" spans="1:11" hidden="1">
      <c r="A1054" t="s">
        <v>4002</v>
      </c>
      <c r="B1054" s="23" t="s">
        <v>8983</v>
      </c>
      <c r="C1054" s="49" t="str">
        <f t="shared" si="67"/>
        <v>20170628</v>
      </c>
      <c r="D1054" s="49" t="str">
        <f t="shared" si="68"/>
        <v>0053609656</v>
      </c>
      <c r="E1054" t="s">
        <v>105</v>
      </c>
      <c r="F1054" s="23" t="s">
        <v>4978</v>
      </c>
      <c r="G1054">
        <v>746</v>
      </c>
      <c r="H1054" s="23" t="str">
        <f t="shared" si="69"/>
        <v>6223691536968708746</v>
      </c>
      <c r="I1054" s="48" t="e">
        <f>VLOOKUP(H1054,网银退汇!C:D,2,FALSE)</f>
        <v>#N/A</v>
      </c>
      <c r="J1054" s="48" t="e">
        <f t="shared" si="70"/>
        <v>#N/A</v>
      </c>
      <c r="K1054" s="83" t="e">
        <f>VLOOKUP(H1054,网银退汇!C:H,6,FALSE)</f>
        <v>#N/A</v>
      </c>
    </row>
    <row r="1055" spans="1:11" hidden="1">
      <c r="A1055" t="s">
        <v>4007</v>
      </c>
      <c r="B1055" s="23" t="s">
        <v>8984</v>
      </c>
      <c r="C1055" s="49" t="str">
        <f t="shared" si="67"/>
        <v>20170628</v>
      </c>
      <c r="D1055" s="49" t="str">
        <f t="shared" si="68"/>
        <v>0053612143</v>
      </c>
      <c r="E1055" t="s">
        <v>105</v>
      </c>
      <c r="F1055" s="23" t="s">
        <v>4979</v>
      </c>
      <c r="G1055">
        <v>151</v>
      </c>
      <c r="H1055" s="23" t="str">
        <f t="shared" si="69"/>
        <v>6231900000107890705151</v>
      </c>
      <c r="I1055" s="48" t="e">
        <f>VLOOKUP(H1055,网银退汇!C:D,2,FALSE)</f>
        <v>#N/A</v>
      </c>
      <c r="J1055" s="48" t="e">
        <f t="shared" si="70"/>
        <v>#N/A</v>
      </c>
      <c r="K1055" s="83" t="e">
        <f>VLOOKUP(H1055,网银退汇!C:H,6,FALSE)</f>
        <v>#N/A</v>
      </c>
    </row>
    <row r="1056" spans="1:11" hidden="1">
      <c r="A1056" t="s">
        <v>4012</v>
      </c>
      <c r="B1056" s="23" t="s">
        <v>8985</v>
      </c>
      <c r="C1056" s="49" t="str">
        <f t="shared" si="67"/>
        <v>20170628</v>
      </c>
      <c r="D1056" s="49" t="str">
        <f t="shared" si="68"/>
        <v>0053618839</v>
      </c>
      <c r="E1056" t="s">
        <v>105</v>
      </c>
      <c r="F1056" s="23" t="s">
        <v>4980</v>
      </c>
      <c r="G1056">
        <v>516</v>
      </c>
      <c r="H1056" s="23" t="str">
        <f t="shared" si="69"/>
        <v>6217003900000013484516</v>
      </c>
      <c r="I1056" s="48" t="e">
        <f>VLOOKUP(H1056,网银退汇!C:D,2,FALSE)</f>
        <v>#N/A</v>
      </c>
      <c r="J1056" s="48" t="e">
        <f t="shared" si="70"/>
        <v>#N/A</v>
      </c>
      <c r="K1056" s="83" t="e">
        <f>VLOOKUP(H1056,网银退汇!C:H,6,FALSE)</f>
        <v>#N/A</v>
      </c>
    </row>
    <row r="1057" spans="1:11" hidden="1">
      <c r="A1057" t="s">
        <v>4017</v>
      </c>
      <c r="B1057" s="23" t="s">
        <v>8986</v>
      </c>
      <c r="C1057" s="49" t="str">
        <f t="shared" si="67"/>
        <v>20170628</v>
      </c>
      <c r="D1057" s="49" t="str">
        <f t="shared" si="68"/>
        <v>0053632349</v>
      </c>
      <c r="E1057" t="s">
        <v>105</v>
      </c>
      <c r="F1057" s="23" t="s">
        <v>4981</v>
      </c>
      <c r="G1057">
        <v>1174</v>
      </c>
      <c r="H1057" s="23" t="str">
        <f t="shared" si="69"/>
        <v>62141573126002582071174</v>
      </c>
      <c r="I1057" s="48" t="e">
        <f>VLOOKUP(H1057,网银退汇!C:D,2,FALSE)</f>
        <v>#N/A</v>
      </c>
      <c r="J1057" s="48" t="e">
        <f t="shared" si="70"/>
        <v>#N/A</v>
      </c>
      <c r="K1057" s="83" t="e">
        <f>VLOOKUP(H1057,网银退汇!C:H,6,FALSE)</f>
        <v>#N/A</v>
      </c>
    </row>
    <row r="1058" spans="1:11" hidden="1">
      <c r="A1058" t="s">
        <v>4022</v>
      </c>
      <c r="B1058" s="23" t="s">
        <v>8987</v>
      </c>
      <c r="C1058" s="49" t="str">
        <f t="shared" si="67"/>
        <v>20170628</v>
      </c>
      <c r="D1058" s="49" t="str">
        <f t="shared" si="68"/>
        <v>0053643841</v>
      </c>
      <c r="E1058" t="s">
        <v>105</v>
      </c>
      <c r="F1058" s="23" t="s">
        <v>4982</v>
      </c>
      <c r="G1058">
        <v>1500</v>
      </c>
      <c r="H1058" s="23" t="str">
        <f t="shared" si="69"/>
        <v>62215503768683071500</v>
      </c>
      <c r="I1058" s="48" t="e">
        <f>VLOOKUP(H1058,网银退汇!C:D,2,FALSE)</f>
        <v>#N/A</v>
      </c>
      <c r="J1058" s="48" t="e">
        <f t="shared" si="70"/>
        <v>#N/A</v>
      </c>
      <c r="K1058" s="83" t="e">
        <f>VLOOKUP(H1058,网银退汇!C:H,6,FALSE)</f>
        <v>#N/A</v>
      </c>
    </row>
    <row r="1059" spans="1:11" hidden="1">
      <c r="A1059" t="s">
        <v>4027</v>
      </c>
      <c r="B1059" s="23" t="s">
        <v>8988</v>
      </c>
      <c r="C1059" s="49" t="str">
        <f t="shared" si="67"/>
        <v>20170628</v>
      </c>
      <c r="D1059" s="49" t="str">
        <f t="shared" si="68"/>
        <v>0053646695</v>
      </c>
      <c r="E1059" t="s">
        <v>105</v>
      </c>
      <c r="F1059" s="23" t="s">
        <v>4983</v>
      </c>
      <c r="G1059">
        <v>26</v>
      </c>
      <c r="H1059" s="23" t="str">
        <f t="shared" si="69"/>
        <v>622848086861989857026</v>
      </c>
      <c r="I1059" s="48" t="e">
        <f>VLOOKUP(H1059,网银退汇!C:D,2,FALSE)</f>
        <v>#N/A</v>
      </c>
      <c r="J1059" s="48" t="e">
        <f t="shared" si="70"/>
        <v>#N/A</v>
      </c>
      <c r="K1059" s="83" t="e">
        <f>VLOOKUP(H1059,网银退汇!C:H,6,FALSE)</f>
        <v>#N/A</v>
      </c>
    </row>
    <row r="1060" spans="1:11" hidden="1">
      <c r="A1060" t="s">
        <v>4032</v>
      </c>
      <c r="B1060" s="23" t="s">
        <v>8989</v>
      </c>
      <c r="C1060" s="49" t="str">
        <f t="shared" si="67"/>
        <v>20170628</v>
      </c>
      <c r="D1060" s="49" t="str">
        <f t="shared" si="68"/>
        <v>0053647169</v>
      </c>
      <c r="E1060" t="s">
        <v>105</v>
      </c>
      <c r="F1060" s="23" t="s">
        <v>4984</v>
      </c>
      <c r="G1060">
        <v>500</v>
      </c>
      <c r="H1060" s="23" t="str">
        <f t="shared" si="69"/>
        <v>6216602700000573504500</v>
      </c>
      <c r="I1060" s="48" t="e">
        <f>VLOOKUP(H1060,网银退汇!C:D,2,FALSE)</f>
        <v>#N/A</v>
      </c>
      <c r="J1060" s="48" t="e">
        <f t="shared" si="70"/>
        <v>#N/A</v>
      </c>
      <c r="K1060" s="83" t="e">
        <f>VLOOKUP(H1060,网银退汇!C:H,6,FALSE)</f>
        <v>#N/A</v>
      </c>
    </row>
    <row r="1061" spans="1:11" hidden="1">
      <c r="A1061" t="s">
        <v>4037</v>
      </c>
      <c r="B1061" s="23" t="s">
        <v>8990</v>
      </c>
      <c r="C1061" s="49" t="str">
        <f t="shared" si="67"/>
        <v>20170628</v>
      </c>
      <c r="D1061" s="49" t="str">
        <f t="shared" si="68"/>
        <v>0053647276</v>
      </c>
      <c r="E1061" t="s">
        <v>105</v>
      </c>
      <c r="F1061" s="23" t="s">
        <v>4985</v>
      </c>
      <c r="G1061">
        <v>362</v>
      </c>
      <c r="H1061" s="23" t="str">
        <f t="shared" si="69"/>
        <v>6228483866296058465362</v>
      </c>
      <c r="I1061" s="48" t="e">
        <f>VLOOKUP(H1061,网银退汇!C:D,2,FALSE)</f>
        <v>#N/A</v>
      </c>
      <c r="J1061" s="48" t="e">
        <f t="shared" si="70"/>
        <v>#N/A</v>
      </c>
      <c r="K1061" s="83" t="e">
        <f>VLOOKUP(H1061,网银退汇!C:H,6,FALSE)</f>
        <v>#N/A</v>
      </c>
    </row>
    <row r="1062" spans="1:11" hidden="1">
      <c r="A1062" t="s">
        <v>4040</v>
      </c>
      <c r="B1062" s="23" t="s">
        <v>8991</v>
      </c>
      <c r="C1062" s="49" t="str">
        <f t="shared" si="67"/>
        <v>20170628</v>
      </c>
      <c r="D1062" s="49" t="str">
        <f t="shared" si="68"/>
        <v>0053648425</v>
      </c>
      <c r="E1062" t="s">
        <v>105</v>
      </c>
      <c r="F1062" s="23" t="s">
        <v>4929</v>
      </c>
      <c r="G1062">
        <v>500</v>
      </c>
      <c r="H1062" s="23" t="str">
        <f t="shared" si="69"/>
        <v>6228483868217791174500</v>
      </c>
      <c r="I1062" s="48" t="e">
        <f>VLOOKUP(H1062,网银退汇!C:D,2,FALSE)</f>
        <v>#N/A</v>
      </c>
      <c r="J1062" s="48" t="e">
        <f t="shared" si="70"/>
        <v>#N/A</v>
      </c>
      <c r="K1062" s="83" t="e">
        <f>VLOOKUP(H1062,网银退汇!C:H,6,FALSE)</f>
        <v>#N/A</v>
      </c>
    </row>
    <row r="1063" spans="1:11" hidden="1">
      <c r="A1063" t="s">
        <v>4045</v>
      </c>
      <c r="B1063" s="23" t="s">
        <v>8992</v>
      </c>
      <c r="C1063" s="49" t="str">
        <f t="shared" si="67"/>
        <v>20170628</v>
      </c>
      <c r="D1063" s="49" t="str">
        <f t="shared" si="68"/>
        <v>0053648434</v>
      </c>
      <c r="E1063" t="s">
        <v>105</v>
      </c>
      <c r="F1063" s="23" t="s">
        <v>4986</v>
      </c>
      <c r="G1063">
        <v>43</v>
      </c>
      <c r="H1063" s="23" t="str">
        <f t="shared" si="69"/>
        <v>623020035088602943</v>
      </c>
      <c r="I1063" s="48" t="e">
        <f>VLOOKUP(H1063,网银退汇!C:D,2,FALSE)</f>
        <v>#N/A</v>
      </c>
      <c r="J1063" s="48" t="e">
        <f t="shared" si="70"/>
        <v>#N/A</v>
      </c>
      <c r="K1063" s="83" t="e">
        <f>VLOOKUP(H1063,网银退汇!C:H,6,FALSE)</f>
        <v>#N/A</v>
      </c>
    </row>
    <row r="1064" spans="1:11">
      <c r="A1064" t="s">
        <v>4050</v>
      </c>
      <c r="B1064" s="23" t="s">
        <v>8993</v>
      </c>
      <c r="C1064" s="49" t="str">
        <f t="shared" si="67"/>
        <v>20170628</v>
      </c>
      <c r="D1064" s="49" t="str">
        <f t="shared" si="68"/>
        <v>0053649176</v>
      </c>
      <c r="E1064" t="s">
        <v>105</v>
      </c>
      <c r="F1064" s="23" t="s">
        <v>4987</v>
      </c>
      <c r="G1064">
        <v>675</v>
      </c>
      <c r="H1064" s="23" t="str">
        <f t="shared" si="69"/>
        <v>6228480868609493374675</v>
      </c>
      <c r="I1064" s="48">
        <f>VLOOKUP(H1064,网银退汇!C:D,2,FALSE)</f>
        <v>675</v>
      </c>
      <c r="J1064" s="48">
        <f t="shared" si="70"/>
        <v>1</v>
      </c>
      <c r="K1064" s="83">
        <f>VLOOKUP(H1064,网银退汇!C:H,6,FALSE)</f>
        <v>42915.505381944444</v>
      </c>
    </row>
    <row r="1065" spans="1:11">
      <c r="A1065" t="s">
        <v>4055</v>
      </c>
      <c r="B1065" s="23" t="s">
        <v>8994</v>
      </c>
      <c r="C1065" s="49" t="str">
        <f t="shared" si="67"/>
        <v>20170628</v>
      </c>
      <c r="D1065" s="49" t="str">
        <f t="shared" si="68"/>
        <v>0053649362</v>
      </c>
      <c r="E1065" t="s">
        <v>105</v>
      </c>
      <c r="F1065" s="49" t="s">
        <v>9443</v>
      </c>
      <c r="G1065">
        <v>61</v>
      </c>
      <c r="H1065" s="23" t="str">
        <f t="shared" si="69"/>
        <v>622623001338026461</v>
      </c>
      <c r="I1065" s="48">
        <f>VLOOKUP(H1065,网银退汇!C:D,2,FALSE)</f>
        <v>61</v>
      </c>
      <c r="J1065" s="48">
        <f t="shared" si="70"/>
        <v>1</v>
      </c>
      <c r="K1065" s="83">
        <f>VLOOKUP(H1065,网银退汇!C:H,6,FALSE)</f>
        <v>42915.679722222223</v>
      </c>
    </row>
    <row r="1066" spans="1:11" hidden="1">
      <c r="A1066" t="s">
        <v>4060</v>
      </c>
      <c r="B1066" s="23" t="s">
        <v>8995</v>
      </c>
      <c r="C1066" s="49" t="str">
        <f t="shared" si="67"/>
        <v>20170628</v>
      </c>
      <c r="D1066" s="49" t="str">
        <f t="shared" si="68"/>
        <v>0053649981</v>
      </c>
      <c r="E1066" t="s">
        <v>105</v>
      </c>
      <c r="F1066" s="23" t="s">
        <v>4989</v>
      </c>
      <c r="G1066">
        <v>100</v>
      </c>
      <c r="H1066" s="23" t="str">
        <f t="shared" si="69"/>
        <v>6282880012930682100</v>
      </c>
      <c r="I1066" s="48" t="e">
        <f>VLOOKUP(H1066,网银退汇!C:D,2,FALSE)</f>
        <v>#N/A</v>
      </c>
      <c r="J1066" s="48" t="e">
        <f t="shared" si="70"/>
        <v>#N/A</v>
      </c>
      <c r="K1066" s="83" t="e">
        <f>VLOOKUP(H1066,网银退汇!C:H,6,FALSE)</f>
        <v>#N/A</v>
      </c>
    </row>
    <row r="1067" spans="1:11" hidden="1">
      <c r="A1067" t="s">
        <v>4065</v>
      </c>
      <c r="B1067" s="23" t="s">
        <v>8996</v>
      </c>
      <c r="C1067" s="49" t="str">
        <f t="shared" si="67"/>
        <v>20170628</v>
      </c>
      <c r="D1067" s="49" t="str">
        <f t="shared" si="68"/>
        <v>0053650233</v>
      </c>
      <c r="E1067" t="s">
        <v>105</v>
      </c>
      <c r="F1067" s="23" t="s">
        <v>4990</v>
      </c>
      <c r="G1067">
        <v>420</v>
      </c>
      <c r="H1067" s="23" t="str">
        <f t="shared" si="69"/>
        <v>6228930001122776333420</v>
      </c>
      <c r="I1067" s="48" t="e">
        <f>VLOOKUP(H1067,网银退汇!C:D,2,FALSE)</f>
        <v>#N/A</v>
      </c>
      <c r="J1067" s="48" t="e">
        <f t="shared" si="70"/>
        <v>#N/A</v>
      </c>
      <c r="K1067" s="83" t="e">
        <f>VLOOKUP(H1067,网银退汇!C:H,6,FALSE)</f>
        <v>#N/A</v>
      </c>
    </row>
    <row r="1068" spans="1:11" hidden="1">
      <c r="A1068" t="s">
        <v>4070</v>
      </c>
      <c r="B1068" s="23" t="s">
        <v>8997</v>
      </c>
      <c r="C1068" s="49" t="str">
        <f t="shared" si="67"/>
        <v>20170628</v>
      </c>
      <c r="D1068" s="49" t="str">
        <f t="shared" si="68"/>
        <v>0053650447</v>
      </c>
      <c r="E1068" t="s">
        <v>105</v>
      </c>
      <c r="F1068" s="23" t="s">
        <v>4991</v>
      </c>
      <c r="G1068">
        <v>596</v>
      </c>
      <c r="H1068" s="23" t="str">
        <f t="shared" si="69"/>
        <v>6212262502026647431596</v>
      </c>
      <c r="I1068" s="48" t="e">
        <f>VLOOKUP(H1068,网银退汇!C:D,2,FALSE)</f>
        <v>#N/A</v>
      </c>
      <c r="J1068" s="48" t="e">
        <f t="shared" si="70"/>
        <v>#N/A</v>
      </c>
      <c r="K1068" s="83" t="e">
        <f>VLOOKUP(H1068,网银退汇!C:H,6,FALSE)</f>
        <v>#N/A</v>
      </c>
    </row>
    <row r="1069" spans="1:11" hidden="1">
      <c r="A1069" t="s">
        <v>4075</v>
      </c>
      <c r="B1069" s="23" t="s">
        <v>8998</v>
      </c>
      <c r="C1069" s="49" t="str">
        <f t="shared" si="67"/>
        <v>20170628</v>
      </c>
      <c r="D1069" s="49" t="str">
        <f t="shared" si="68"/>
        <v>0053650948</v>
      </c>
      <c r="E1069" t="s">
        <v>105</v>
      </c>
      <c r="F1069" s="23" t="s">
        <v>4992</v>
      </c>
      <c r="G1069">
        <v>494</v>
      </c>
      <c r="H1069" s="23" t="str">
        <f t="shared" si="69"/>
        <v>6231900000065004331494</v>
      </c>
      <c r="I1069" s="48" t="e">
        <f>VLOOKUP(H1069,网银退汇!C:D,2,FALSE)</f>
        <v>#N/A</v>
      </c>
      <c r="J1069" s="48" t="e">
        <f t="shared" si="70"/>
        <v>#N/A</v>
      </c>
      <c r="K1069" s="83" t="e">
        <f>VLOOKUP(H1069,网银退汇!C:H,6,FALSE)</f>
        <v>#N/A</v>
      </c>
    </row>
    <row r="1070" spans="1:11" hidden="1">
      <c r="A1070" t="s">
        <v>4080</v>
      </c>
      <c r="B1070" s="23" t="s">
        <v>8999</v>
      </c>
      <c r="C1070" s="49" t="str">
        <f t="shared" si="67"/>
        <v>20170628</v>
      </c>
      <c r="D1070" s="49" t="str">
        <f t="shared" si="68"/>
        <v>0053651954</v>
      </c>
      <c r="E1070" t="s">
        <v>105</v>
      </c>
      <c r="F1070" s="23" t="s">
        <v>4993</v>
      </c>
      <c r="G1070">
        <v>60</v>
      </c>
      <c r="H1070" s="23" t="str">
        <f t="shared" si="69"/>
        <v>623190000010505890960</v>
      </c>
      <c r="I1070" s="48" t="e">
        <f>VLOOKUP(H1070,网银退汇!C:D,2,FALSE)</f>
        <v>#N/A</v>
      </c>
      <c r="J1070" s="48" t="e">
        <f t="shared" si="70"/>
        <v>#N/A</v>
      </c>
      <c r="K1070" s="83" t="e">
        <f>VLOOKUP(H1070,网银退汇!C:H,6,FALSE)</f>
        <v>#N/A</v>
      </c>
    </row>
    <row r="1071" spans="1:11">
      <c r="A1071" t="s">
        <v>4085</v>
      </c>
      <c r="B1071" s="23" t="s">
        <v>9000</v>
      </c>
      <c r="C1071" s="49" t="str">
        <f t="shared" si="67"/>
        <v>20170628</v>
      </c>
      <c r="D1071" s="49" t="str">
        <f t="shared" si="68"/>
        <v>0053653000</v>
      </c>
      <c r="E1071" t="s">
        <v>105</v>
      </c>
      <c r="F1071" s="23" t="s">
        <v>4994</v>
      </c>
      <c r="G1071">
        <v>230</v>
      </c>
      <c r="H1071" s="23" t="str">
        <f t="shared" si="69"/>
        <v>62230827005606676230</v>
      </c>
      <c r="I1071" s="48">
        <f>VLOOKUP(H1071,网银退汇!C:D,2,FALSE)</f>
        <v>230</v>
      </c>
      <c r="J1071" s="48">
        <f t="shared" si="70"/>
        <v>1</v>
      </c>
      <c r="K1071" s="83">
        <f>VLOOKUP(H1071,网银退汇!C:H,6,FALSE)</f>
        <v>42915.506828703707</v>
      </c>
    </row>
    <row r="1072" spans="1:11" hidden="1">
      <c r="A1072" t="s">
        <v>4090</v>
      </c>
      <c r="B1072" s="23" t="s">
        <v>9001</v>
      </c>
      <c r="C1072" s="49" t="str">
        <f t="shared" si="67"/>
        <v>20170629</v>
      </c>
      <c r="D1072" s="49" t="str">
        <f t="shared" si="68"/>
        <v>0053666291</v>
      </c>
      <c r="E1072" t="s">
        <v>105</v>
      </c>
      <c r="F1072" s="23" t="s">
        <v>4995</v>
      </c>
      <c r="G1072">
        <v>1000</v>
      </c>
      <c r="H1072" s="23" t="str">
        <f t="shared" si="69"/>
        <v>62178527000065416251000</v>
      </c>
      <c r="I1072" s="48" t="e">
        <f>VLOOKUP(H1072,网银退汇!C:D,2,FALSE)</f>
        <v>#N/A</v>
      </c>
      <c r="J1072" s="48" t="e">
        <f t="shared" si="70"/>
        <v>#N/A</v>
      </c>
      <c r="K1072" s="83" t="e">
        <f>VLOOKUP(H1072,网银退汇!C:H,6,FALSE)</f>
        <v>#N/A</v>
      </c>
    </row>
    <row r="1073" spans="1:11" hidden="1">
      <c r="A1073" t="s">
        <v>4095</v>
      </c>
      <c r="B1073" s="23" t="s">
        <v>9002</v>
      </c>
      <c r="C1073" s="49" t="str">
        <f t="shared" si="67"/>
        <v>20170629</v>
      </c>
      <c r="D1073" s="49" t="str">
        <f t="shared" si="68"/>
        <v>0053666939</v>
      </c>
      <c r="E1073" t="s">
        <v>105</v>
      </c>
      <c r="F1073" s="23" t="s">
        <v>4996</v>
      </c>
      <c r="G1073">
        <v>86</v>
      </c>
      <c r="H1073" s="23" t="str">
        <f t="shared" si="69"/>
        <v>623190002178171451686</v>
      </c>
      <c r="I1073" s="48" t="e">
        <f>VLOOKUP(H1073,网银退汇!C:D,2,FALSE)</f>
        <v>#N/A</v>
      </c>
      <c r="J1073" s="48" t="e">
        <f t="shared" si="70"/>
        <v>#N/A</v>
      </c>
      <c r="K1073" s="83" t="e">
        <f>VLOOKUP(H1073,网银退汇!C:H,6,FALSE)</f>
        <v>#N/A</v>
      </c>
    </row>
    <row r="1074" spans="1:11">
      <c r="A1074" t="s">
        <v>4100</v>
      </c>
      <c r="B1074" s="23" t="s">
        <v>9003</v>
      </c>
      <c r="C1074" s="49" t="str">
        <f t="shared" si="67"/>
        <v>20170629</v>
      </c>
      <c r="D1074" s="49" t="str">
        <f t="shared" si="68"/>
        <v>0053667088</v>
      </c>
      <c r="E1074" t="s">
        <v>105</v>
      </c>
      <c r="F1074" s="23" t="s">
        <v>4997</v>
      </c>
      <c r="G1074">
        <v>500</v>
      </c>
      <c r="H1074" s="23" t="str">
        <f t="shared" si="69"/>
        <v>6231900000036706568500</v>
      </c>
      <c r="I1074" s="48">
        <f>VLOOKUP(H1074,网银退汇!C:D,2,FALSE)</f>
        <v>500</v>
      </c>
      <c r="J1074" s="48">
        <f t="shared" si="70"/>
        <v>1</v>
      </c>
      <c r="K1074" s="83">
        <f>VLOOKUP(H1074,网银退汇!C:H,6,FALSE)</f>
        <v>42915.506122685183</v>
      </c>
    </row>
    <row r="1075" spans="1:11">
      <c r="A1075" t="s">
        <v>4105</v>
      </c>
      <c r="B1075" s="23" t="s">
        <v>9004</v>
      </c>
      <c r="C1075" s="49" t="str">
        <f t="shared" si="67"/>
        <v>20170629</v>
      </c>
      <c r="D1075" s="49" t="str">
        <f t="shared" si="68"/>
        <v>0053667586</v>
      </c>
      <c r="E1075" t="s">
        <v>105</v>
      </c>
      <c r="F1075" s="23" t="s">
        <v>4998</v>
      </c>
      <c r="G1075">
        <v>600</v>
      </c>
      <c r="H1075" s="23" t="str">
        <f t="shared" si="69"/>
        <v>6212262517000552076600</v>
      </c>
      <c r="I1075" s="48">
        <f>VLOOKUP(H1075,网银退汇!C:D,2,FALSE)</f>
        <v>600</v>
      </c>
      <c r="J1075" s="48">
        <f t="shared" si="70"/>
        <v>1</v>
      </c>
      <c r="K1075" s="83">
        <f>VLOOKUP(H1075,网银退汇!C:H,6,FALSE)</f>
        <v>42915.50571759259</v>
      </c>
    </row>
    <row r="1076" spans="1:11" hidden="1">
      <c r="A1076" t="s">
        <v>4110</v>
      </c>
      <c r="B1076" s="23" t="s">
        <v>9005</v>
      </c>
      <c r="C1076" s="49" t="str">
        <f t="shared" si="67"/>
        <v>20170629</v>
      </c>
      <c r="D1076" s="49" t="str">
        <f t="shared" si="68"/>
        <v>0053668211</v>
      </c>
      <c r="E1076" t="s">
        <v>105</v>
      </c>
      <c r="F1076" s="23" t="s">
        <v>4999</v>
      </c>
      <c r="G1076">
        <v>46</v>
      </c>
      <c r="H1076" s="23" t="str">
        <f t="shared" si="69"/>
        <v>622369106666624346</v>
      </c>
      <c r="I1076" s="48" t="e">
        <f>VLOOKUP(H1076,网银退汇!C:D,2,FALSE)</f>
        <v>#N/A</v>
      </c>
      <c r="J1076" s="48" t="e">
        <f t="shared" si="70"/>
        <v>#N/A</v>
      </c>
      <c r="K1076" s="83" t="e">
        <f>VLOOKUP(H1076,网银退汇!C:H,6,FALSE)</f>
        <v>#N/A</v>
      </c>
    </row>
    <row r="1077" spans="1:11" hidden="1">
      <c r="A1077" t="s">
        <v>4115</v>
      </c>
      <c r="B1077" s="23" t="s">
        <v>9006</v>
      </c>
      <c r="C1077" s="49" t="str">
        <f t="shared" si="67"/>
        <v>20170629</v>
      </c>
      <c r="D1077" s="49" t="str">
        <f t="shared" si="68"/>
        <v>0053670040</v>
      </c>
      <c r="E1077" t="s">
        <v>105</v>
      </c>
      <c r="F1077" s="23" t="s">
        <v>5000</v>
      </c>
      <c r="G1077">
        <v>160</v>
      </c>
      <c r="H1077" s="23" t="str">
        <f t="shared" si="69"/>
        <v>6227003890530223910160</v>
      </c>
      <c r="I1077" s="48" t="e">
        <f>VLOOKUP(H1077,网银退汇!C:D,2,FALSE)</f>
        <v>#N/A</v>
      </c>
      <c r="J1077" s="48" t="e">
        <f t="shared" si="70"/>
        <v>#N/A</v>
      </c>
      <c r="K1077" s="83" t="e">
        <f>VLOOKUP(H1077,网银退汇!C:H,6,FALSE)</f>
        <v>#N/A</v>
      </c>
    </row>
    <row r="1078" spans="1:11">
      <c r="A1078" t="s">
        <v>4120</v>
      </c>
      <c r="B1078" s="23" t="s">
        <v>9007</v>
      </c>
      <c r="C1078" s="49" t="str">
        <f t="shared" si="67"/>
        <v>20170629</v>
      </c>
      <c r="D1078" s="49" t="str">
        <f t="shared" si="68"/>
        <v>0053670671</v>
      </c>
      <c r="E1078" t="s">
        <v>105</v>
      </c>
      <c r="F1078" s="23" t="s">
        <v>5001</v>
      </c>
      <c r="G1078">
        <v>500</v>
      </c>
      <c r="H1078" s="23" t="str">
        <f t="shared" si="69"/>
        <v>6212262502025797815500</v>
      </c>
      <c r="I1078" s="48">
        <f>VLOOKUP(H1078,网银退汇!C:D,2,FALSE)</f>
        <v>500</v>
      </c>
      <c r="J1078" s="48">
        <f t="shared" si="70"/>
        <v>1</v>
      </c>
      <c r="K1078" s="83">
        <f>VLOOKUP(H1078,网银退汇!C:H,6,FALSE)</f>
        <v>42915.505844907406</v>
      </c>
    </row>
    <row r="1079" spans="1:11" hidden="1">
      <c r="A1079" t="s">
        <v>4125</v>
      </c>
      <c r="B1079" s="23" t="s">
        <v>9008</v>
      </c>
      <c r="C1079" s="49" t="str">
        <f t="shared" si="67"/>
        <v>20170629</v>
      </c>
      <c r="D1079" s="49" t="str">
        <f t="shared" si="68"/>
        <v>0053673668</v>
      </c>
      <c r="E1079" t="s">
        <v>105</v>
      </c>
      <c r="F1079" s="23" t="s">
        <v>5002</v>
      </c>
      <c r="G1079">
        <v>482</v>
      </c>
      <c r="H1079" s="23" t="str">
        <f t="shared" si="69"/>
        <v>6228480868661857771482</v>
      </c>
      <c r="I1079" s="48" t="e">
        <f>VLOOKUP(H1079,网银退汇!C:D,2,FALSE)</f>
        <v>#N/A</v>
      </c>
      <c r="J1079" s="48" t="e">
        <f t="shared" si="70"/>
        <v>#N/A</v>
      </c>
      <c r="K1079" s="83" t="e">
        <f>VLOOKUP(H1079,网银退汇!C:H,6,FALSE)</f>
        <v>#N/A</v>
      </c>
    </row>
    <row r="1080" spans="1:11" hidden="1">
      <c r="A1080" t="s">
        <v>4130</v>
      </c>
      <c r="B1080" s="23" t="s">
        <v>9009</v>
      </c>
      <c r="C1080" s="49" t="str">
        <f t="shared" si="67"/>
        <v>20170629</v>
      </c>
      <c r="D1080" s="49" t="str">
        <f t="shared" si="68"/>
        <v>0053673863</v>
      </c>
      <c r="E1080" t="s">
        <v>105</v>
      </c>
      <c r="F1080" s="23" t="s">
        <v>5003</v>
      </c>
      <c r="G1080">
        <v>300</v>
      </c>
      <c r="H1080" s="23" t="str">
        <f t="shared" si="69"/>
        <v>6222082502003993847300</v>
      </c>
      <c r="I1080" s="48" t="e">
        <f>VLOOKUP(H1080,网银退汇!C:D,2,FALSE)</f>
        <v>#N/A</v>
      </c>
      <c r="J1080" s="48" t="e">
        <f t="shared" si="70"/>
        <v>#N/A</v>
      </c>
      <c r="K1080" s="83" t="e">
        <f>VLOOKUP(H1080,网银退汇!C:H,6,FALSE)</f>
        <v>#N/A</v>
      </c>
    </row>
    <row r="1081" spans="1:11" hidden="1">
      <c r="A1081" t="s">
        <v>4135</v>
      </c>
      <c r="B1081" s="23" t="s">
        <v>9010</v>
      </c>
      <c r="C1081" s="49" t="str">
        <f t="shared" si="67"/>
        <v>20170629</v>
      </c>
      <c r="D1081" s="49" t="str">
        <f t="shared" si="68"/>
        <v>0053674093</v>
      </c>
      <c r="E1081" t="s">
        <v>105</v>
      </c>
      <c r="F1081" s="23" t="s">
        <v>5004</v>
      </c>
      <c r="G1081">
        <v>1996</v>
      </c>
      <c r="H1081" s="23" t="str">
        <f t="shared" si="69"/>
        <v>62179973000053694451996</v>
      </c>
      <c r="I1081" s="48" t="e">
        <f>VLOOKUP(H1081,网银退汇!C:D,2,FALSE)</f>
        <v>#N/A</v>
      </c>
      <c r="J1081" s="48" t="e">
        <f t="shared" si="70"/>
        <v>#N/A</v>
      </c>
      <c r="K1081" s="83" t="e">
        <f>VLOOKUP(H1081,网银退汇!C:H,6,FALSE)</f>
        <v>#N/A</v>
      </c>
    </row>
    <row r="1082" spans="1:11">
      <c r="A1082" t="s">
        <v>4140</v>
      </c>
      <c r="B1082" s="23" t="s">
        <v>9011</v>
      </c>
      <c r="C1082" s="49" t="str">
        <f t="shared" si="67"/>
        <v>20170629</v>
      </c>
      <c r="D1082" s="49" t="str">
        <f t="shared" si="68"/>
        <v>0053674188</v>
      </c>
      <c r="E1082" t="s">
        <v>105</v>
      </c>
      <c r="F1082" s="23" t="s">
        <v>5005</v>
      </c>
      <c r="G1082">
        <v>446</v>
      </c>
      <c r="H1082" s="23" t="str">
        <f t="shared" si="69"/>
        <v>6223691018283378446</v>
      </c>
      <c r="I1082" s="48">
        <f>VLOOKUP(H1082,网银退汇!C:D,2,FALSE)</f>
        <v>446</v>
      </c>
      <c r="J1082" s="48">
        <f t="shared" si="70"/>
        <v>1</v>
      </c>
      <c r="K1082" s="83">
        <f>VLOOKUP(H1082,网银退汇!C:H,6,FALSE)</f>
        <v>42915.506388888891</v>
      </c>
    </row>
    <row r="1083" spans="1:11" hidden="1">
      <c r="A1083" t="s">
        <v>4145</v>
      </c>
      <c r="B1083" s="23" t="s">
        <v>9012</v>
      </c>
      <c r="C1083" s="49" t="str">
        <f t="shared" si="67"/>
        <v>20170629</v>
      </c>
      <c r="D1083" s="49" t="str">
        <f t="shared" si="68"/>
        <v>0053675522</v>
      </c>
      <c r="E1083" t="s">
        <v>105</v>
      </c>
      <c r="F1083" s="23" t="s">
        <v>5006</v>
      </c>
      <c r="G1083">
        <v>650</v>
      </c>
      <c r="H1083" s="23" t="str">
        <f t="shared" si="69"/>
        <v>6231900000070887423650</v>
      </c>
      <c r="I1083" s="48" t="e">
        <f>VLOOKUP(H1083,网银退汇!C:D,2,FALSE)</f>
        <v>#N/A</v>
      </c>
      <c r="J1083" s="48" t="e">
        <f t="shared" si="70"/>
        <v>#N/A</v>
      </c>
      <c r="K1083" s="83" t="e">
        <f>VLOOKUP(H1083,网银退汇!C:H,6,FALSE)</f>
        <v>#N/A</v>
      </c>
    </row>
    <row r="1084" spans="1:11" hidden="1">
      <c r="A1084" t="s">
        <v>4150</v>
      </c>
      <c r="B1084" s="23" t="s">
        <v>9013</v>
      </c>
      <c r="C1084" s="49" t="str">
        <f t="shared" si="67"/>
        <v>20170629</v>
      </c>
      <c r="D1084" s="49" t="str">
        <f t="shared" si="68"/>
        <v>0053676601</v>
      </c>
      <c r="E1084" t="s">
        <v>105</v>
      </c>
      <c r="F1084" s="23" t="s">
        <v>5007</v>
      </c>
      <c r="G1084">
        <v>996</v>
      </c>
      <c r="H1084" s="23" t="str">
        <f t="shared" si="69"/>
        <v>6214663816969889996</v>
      </c>
      <c r="I1084" s="48" t="e">
        <f>VLOOKUP(H1084,网银退汇!C:D,2,FALSE)</f>
        <v>#N/A</v>
      </c>
      <c r="J1084" s="48" t="e">
        <f t="shared" si="70"/>
        <v>#N/A</v>
      </c>
      <c r="K1084" s="83" t="e">
        <f>VLOOKUP(H1084,网银退汇!C:H,6,FALSE)</f>
        <v>#N/A</v>
      </c>
    </row>
    <row r="1085" spans="1:11" hidden="1">
      <c r="A1085" t="s">
        <v>4155</v>
      </c>
      <c r="B1085" s="23" t="s">
        <v>9014</v>
      </c>
      <c r="C1085" s="49" t="str">
        <f t="shared" si="67"/>
        <v>20170629</v>
      </c>
      <c r="D1085" s="49" t="str">
        <f t="shared" si="68"/>
        <v>0053677130</v>
      </c>
      <c r="E1085" t="s">
        <v>105</v>
      </c>
      <c r="F1085" s="23" t="s">
        <v>5008</v>
      </c>
      <c r="G1085">
        <v>172</v>
      </c>
      <c r="H1085" s="23" t="str">
        <f t="shared" si="69"/>
        <v>6212262502000141708172</v>
      </c>
      <c r="I1085" s="48" t="e">
        <f>VLOOKUP(H1085,网银退汇!C:D,2,FALSE)</f>
        <v>#N/A</v>
      </c>
      <c r="J1085" s="48" t="e">
        <f t="shared" si="70"/>
        <v>#N/A</v>
      </c>
      <c r="K1085" s="83" t="e">
        <f>VLOOKUP(H1085,网银退汇!C:H,6,FALSE)</f>
        <v>#N/A</v>
      </c>
    </row>
    <row r="1086" spans="1:11" hidden="1">
      <c r="A1086" t="s">
        <v>4158</v>
      </c>
      <c r="B1086" s="23" t="s">
        <v>9015</v>
      </c>
      <c r="C1086" s="49" t="str">
        <f t="shared" si="67"/>
        <v>20170629</v>
      </c>
      <c r="D1086" s="49" t="str">
        <f t="shared" si="68"/>
        <v>0053677158</v>
      </c>
      <c r="E1086" t="s">
        <v>105</v>
      </c>
      <c r="F1086" s="23" t="s">
        <v>5009</v>
      </c>
      <c r="G1086">
        <v>200</v>
      </c>
      <c r="H1086" s="23" t="str">
        <f t="shared" si="69"/>
        <v>6259650805473029200</v>
      </c>
      <c r="I1086" s="48" t="e">
        <f>VLOOKUP(H1086,网银退汇!C:D,2,FALSE)</f>
        <v>#N/A</v>
      </c>
      <c r="J1086" s="48" t="e">
        <f t="shared" si="70"/>
        <v>#N/A</v>
      </c>
      <c r="K1086" s="83" t="e">
        <f>VLOOKUP(H1086,网银退汇!C:H,6,FALSE)</f>
        <v>#N/A</v>
      </c>
    </row>
    <row r="1087" spans="1:11">
      <c r="A1087" t="s">
        <v>4168</v>
      </c>
      <c r="B1087" s="23" t="s">
        <v>9016</v>
      </c>
      <c r="C1087" s="49" t="str">
        <f t="shared" si="67"/>
        <v>20170629</v>
      </c>
      <c r="D1087" s="49" t="str">
        <f t="shared" si="68"/>
        <v>0053683158</v>
      </c>
      <c r="E1087" t="s">
        <v>105</v>
      </c>
      <c r="F1087" s="23" t="s">
        <v>5010</v>
      </c>
      <c r="G1087">
        <v>136</v>
      </c>
      <c r="H1087" s="23" t="str">
        <f t="shared" si="69"/>
        <v>6228483868605289476136</v>
      </c>
      <c r="I1087" s="48">
        <f>VLOOKUP(H1087,网银退汇!C:D,2,FALSE)</f>
        <v>136</v>
      </c>
      <c r="J1087" s="48">
        <f t="shared" si="70"/>
        <v>1</v>
      </c>
      <c r="K1087" s="83">
        <f>VLOOKUP(H1087,网银退汇!C:H,6,FALSE)</f>
        <v>42915.505983796298</v>
      </c>
    </row>
    <row r="1088" spans="1:11" hidden="1">
      <c r="A1088" t="s">
        <v>4163</v>
      </c>
      <c r="B1088" s="23" t="s">
        <v>9017</v>
      </c>
      <c r="C1088" s="49" t="str">
        <f t="shared" si="67"/>
        <v>20170629</v>
      </c>
      <c r="D1088" s="49" t="str">
        <f t="shared" si="68"/>
        <v>0053683296</v>
      </c>
      <c r="E1088" t="s">
        <v>105</v>
      </c>
      <c r="F1088" s="23" t="s">
        <v>5011</v>
      </c>
      <c r="G1088">
        <v>200</v>
      </c>
      <c r="H1088" s="23" t="str">
        <f t="shared" si="69"/>
        <v>6217003910005516373200</v>
      </c>
      <c r="I1088" s="48" t="e">
        <f>VLOOKUP(H1088,网银退汇!C:D,2,FALSE)</f>
        <v>#N/A</v>
      </c>
      <c r="J1088" s="48" t="e">
        <f t="shared" si="70"/>
        <v>#N/A</v>
      </c>
      <c r="K1088" s="83" t="e">
        <f>VLOOKUP(H1088,网银退汇!C:H,6,FALSE)</f>
        <v>#N/A</v>
      </c>
    </row>
    <row r="1089" spans="1:11" hidden="1">
      <c r="A1089" t="s">
        <v>4173</v>
      </c>
      <c r="B1089" s="23" t="s">
        <v>9018</v>
      </c>
      <c r="C1089" s="49" t="str">
        <f t="shared" si="67"/>
        <v>20170629</v>
      </c>
      <c r="D1089" s="49" t="str">
        <f t="shared" si="68"/>
        <v>0053683551</v>
      </c>
      <c r="E1089" t="s">
        <v>105</v>
      </c>
      <c r="F1089" s="23" t="s">
        <v>5012</v>
      </c>
      <c r="G1089">
        <v>1600</v>
      </c>
      <c r="H1089" s="23" t="str">
        <f t="shared" si="69"/>
        <v>43406238602066631600</v>
      </c>
      <c r="I1089" s="48" t="e">
        <f>VLOOKUP(H1089,网银退汇!C:D,2,FALSE)</f>
        <v>#N/A</v>
      </c>
      <c r="J1089" s="48" t="e">
        <f t="shared" si="70"/>
        <v>#N/A</v>
      </c>
      <c r="K1089" s="83" t="e">
        <f>VLOOKUP(H1089,网银退汇!C:H,6,FALSE)</f>
        <v>#N/A</v>
      </c>
    </row>
    <row r="1090" spans="1:11" hidden="1">
      <c r="A1090" t="s">
        <v>4178</v>
      </c>
      <c r="B1090" s="23" t="s">
        <v>9019</v>
      </c>
      <c r="C1090" s="49" t="str">
        <f t="shared" si="67"/>
        <v>20170629</v>
      </c>
      <c r="D1090" s="49" t="str">
        <f t="shared" si="68"/>
        <v>0053685331</v>
      </c>
      <c r="E1090" t="s">
        <v>105</v>
      </c>
      <c r="F1090" s="23" t="s">
        <v>5013</v>
      </c>
      <c r="G1090">
        <v>29</v>
      </c>
      <c r="H1090" s="23" t="str">
        <f t="shared" si="69"/>
        <v>621785270001263516329</v>
      </c>
      <c r="I1090" s="48" t="e">
        <f>VLOOKUP(H1090,网银退汇!C:D,2,FALSE)</f>
        <v>#N/A</v>
      </c>
      <c r="J1090" s="48" t="e">
        <f t="shared" si="70"/>
        <v>#N/A</v>
      </c>
      <c r="K1090" s="83" t="e">
        <f>VLOOKUP(H1090,网银退汇!C:H,6,FALSE)</f>
        <v>#N/A</v>
      </c>
    </row>
    <row r="1091" spans="1:11" hidden="1">
      <c r="A1091" t="s">
        <v>4183</v>
      </c>
      <c r="B1091" s="23" t="s">
        <v>9020</v>
      </c>
      <c r="C1091" s="49" t="str">
        <f t="shared" ref="C1091:C1154" si="71">LEFT(B1091,8)</f>
        <v>20170629</v>
      </c>
      <c r="D1091" s="49" t="str">
        <f t="shared" ref="D1091:D1154" si="72">RIGHT(B1091,10)</f>
        <v>0053686366</v>
      </c>
      <c r="E1091" t="s">
        <v>105</v>
      </c>
      <c r="F1091" s="23" t="s">
        <v>5014</v>
      </c>
      <c r="G1091">
        <v>247</v>
      </c>
      <c r="H1091" s="23" t="str">
        <f t="shared" si="69"/>
        <v>6222082409000259935247</v>
      </c>
      <c r="I1091" s="48" t="e">
        <f>VLOOKUP(H1091,网银退汇!C:D,2,FALSE)</f>
        <v>#N/A</v>
      </c>
      <c r="J1091" s="48" t="e">
        <f t="shared" si="70"/>
        <v>#N/A</v>
      </c>
      <c r="K1091" s="83" t="e">
        <f>VLOOKUP(H1091,网银退汇!C:H,6,FALSE)</f>
        <v>#N/A</v>
      </c>
    </row>
    <row r="1092" spans="1:11">
      <c r="A1092" t="s">
        <v>4188</v>
      </c>
      <c r="B1092" s="23" t="s">
        <v>9021</v>
      </c>
      <c r="C1092" s="49" t="str">
        <f t="shared" si="71"/>
        <v>20170629</v>
      </c>
      <c r="D1092" s="49" t="str">
        <f t="shared" si="72"/>
        <v>0053687898</v>
      </c>
      <c r="E1092" t="s">
        <v>105</v>
      </c>
      <c r="F1092" s="23" t="s">
        <v>5015</v>
      </c>
      <c r="G1092">
        <v>1688</v>
      </c>
      <c r="H1092" s="23" t="str">
        <f t="shared" si="69"/>
        <v>62826800245453731688</v>
      </c>
      <c r="I1092" s="48">
        <f>VLOOKUP(H1092,网银退汇!C:D,2,FALSE)</f>
        <v>1688</v>
      </c>
      <c r="J1092" s="48">
        <f t="shared" si="70"/>
        <v>1</v>
      </c>
      <c r="K1092" s="83">
        <f>VLOOKUP(H1092,网银退汇!C:H,6,FALSE)</f>
        <v>42915.506261574075</v>
      </c>
    </row>
    <row r="1093" spans="1:11" hidden="1">
      <c r="A1093" t="s">
        <v>4193</v>
      </c>
      <c r="B1093" s="23" t="s">
        <v>9022</v>
      </c>
      <c r="C1093" s="49" t="str">
        <f t="shared" si="71"/>
        <v>20170629</v>
      </c>
      <c r="D1093" s="49" t="str">
        <f t="shared" si="72"/>
        <v>0053688860</v>
      </c>
      <c r="E1093" t="s">
        <v>105</v>
      </c>
      <c r="F1093" s="23" t="s">
        <v>5016</v>
      </c>
      <c r="G1093">
        <v>197</v>
      </c>
      <c r="H1093" s="23" t="str">
        <f t="shared" si="69"/>
        <v>6231900000073421113197</v>
      </c>
      <c r="I1093" s="48" t="e">
        <f>VLOOKUP(H1093,网银退汇!C:D,2,FALSE)</f>
        <v>#N/A</v>
      </c>
      <c r="J1093" s="48" t="e">
        <f t="shared" si="70"/>
        <v>#N/A</v>
      </c>
      <c r="K1093" s="83" t="e">
        <f>VLOOKUP(H1093,网银退汇!C:H,6,FALSE)</f>
        <v>#N/A</v>
      </c>
    </row>
    <row r="1094" spans="1:11" hidden="1">
      <c r="A1094" t="s">
        <v>4198</v>
      </c>
      <c r="B1094" s="23" t="s">
        <v>9023</v>
      </c>
      <c r="C1094" s="49" t="str">
        <f t="shared" si="71"/>
        <v>20170629</v>
      </c>
      <c r="D1094" s="49" t="str">
        <f t="shared" si="72"/>
        <v>0053689218</v>
      </c>
      <c r="E1094" t="s">
        <v>105</v>
      </c>
      <c r="F1094" s="23" t="s">
        <v>5017</v>
      </c>
      <c r="G1094">
        <v>412</v>
      </c>
      <c r="H1094" s="23" t="str">
        <f t="shared" si="69"/>
        <v>6231900000019259130412</v>
      </c>
      <c r="I1094" s="48"/>
      <c r="J1094" s="48"/>
      <c r="K1094" s="83"/>
    </row>
    <row r="1095" spans="1:11" hidden="1">
      <c r="A1095" t="s">
        <v>4203</v>
      </c>
      <c r="B1095" s="23" t="s">
        <v>9024</v>
      </c>
      <c r="C1095" s="49" t="str">
        <f t="shared" si="71"/>
        <v>20170629</v>
      </c>
      <c r="D1095" s="49" t="str">
        <f t="shared" si="72"/>
        <v>0053689540</v>
      </c>
      <c r="E1095" t="s">
        <v>105</v>
      </c>
      <c r="F1095" s="23" t="s">
        <v>5018</v>
      </c>
      <c r="G1095">
        <v>1000</v>
      </c>
      <c r="H1095" s="23" t="str">
        <f t="shared" si="69"/>
        <v>62366838600015108611000</v>
      </c>
      <c r="I1095" s="48" t="e">
        <f>VLOOKUP(H1095,网银退汇!C:D,2,FALSE)</f>
        <v>#N/A</v>
      </c>
      <c r="J1095" s="48" t="e">
        <f t="shared" si="70"/>
        <v>#N/A</v>
      </c>
      <c r="K1095" s="83" t="e">
        <f>VLOOKUP(H1095,网银退汇!C:H,6,FALSE)</f>
        <v>#N/A</v>
      </c>
    </row>
    <row r="1096" spans="1:11">
      <c r="A1096" t="s">
        <v>4208</v>
      </c>
      <c r="B1096" s="23" t="s">
        <v>9025</v>
      </c>
      <c r="C1096" s="49" t="str">
        <f t="shared" si="71"/>
        <v>20170629</v>
      </c>
      <c r="D1096" s="49" t="str">
        <f t="shared" si="72"/>
        <v>0053690017</v>
      </c>
      <c r="E1096" t="s">
        <v>105</v>
      </c>
      <c r="F1096" s="23" t="s">
        <v>5019</v>
      </c>
      <c r="G1096">
        <v>486</v>
      </c>
      <c r="H1096" s="23" t="str">
        <f t="shared" si="69"/>
        <v>6236683860004688888486</v>
      </c>
      <c r="I1096" s="48">
        <f>VLOOKUP(H1096,网银退汇!C:D,2,FALSE)</f>
        <v>486</v>
      </c>
      <c r="J1096" s="48">
        <f t="shared" si="70"/>
        <v>1</v>
      </c>
      <c r="K1096" s="83">
        <f>VLOOKUP(H1096,网银退汇!C:H,6,FALSE)</f>
        <v>42915.506527777776</v>
      </c>
    </row>
    <row r="1097" spans="1:11">
      <c r="A1097" t="s">
        <v>4213</v>
      </c>
      <c r="B1097" s="23" t="s">
        <v>9026</v>
      </c>
      <c r="C1097" s="49" t="str">
        <f t="shared" si="71"/>
        <v>20170629</v>
      </c>
      <c r="D1097" s="49" t="str">
        <f t="shared" si="72"/>
        <v>0053691880</v>
      </c>
      <c r="E1097" t="s">
        <v>105</v>
      </c>
      <c r="F1097" s="23" t="s">
        <v>5020</v>
      </c>
      <c r="G1097">
        <v>145</v>
      </c>
      <c r="H1097" s="23" t="str">
        <f t="shared" si="69"/>
        <v>6228450868003983273145</v>
      </c>
      <c r="I1097" s="48">
        <f>VLOOKUP(H1097,网银退汇!C:D,2,FALSE)</f>
        <v>145</v>
      </c>
      <c r="J1097" s="48">
        <f t="shared" si="70"/>
        <v>1</v>
      </c>
      <c r="K1097" s="83">
        <f>VLOOKUP(H1097,网银退汇!C:H,6,FALSE)</f>
        <v>42915.506689814814</v>
      </c>
    </row>
    <row r="1098" spans="1:11" hidden="1">
      <c r="A1098" t="s">
        <v>4218</v>
      </c>
      <c r="B1098" s="23" t="s">
        <v>9027</v>
      </c>
      <c r="C1098" s="49" t="str">
        <f t="shared" si="71"/>
        <v>20170629</v>
      </c>
      <c r="D1098" s="49" t="str">
        <f t="shared" si="72"/>
        <v>0053692316</v>
      </c>
      <c r="E1098" t="s">
        <v>105</v>
      </c>
      <c r="F1098" s="23" t="s">
        <v>5021</v>
      </c>
      <c r="G1098">
        <v>796</v>
      </c>
      <c r="H1098" s="23" t="str">
        <f t="shared" si="69"/>
        <v>6226800033399104796</v>
      </c>
      <c r="I1098" s="48" t="e">
        <f>VLOOKUP(H1098,网银退汇!C:D,2,FALSE)</f>
        <v>#N/A</v>
      </c>
      <c r="J1098" s="48" t="e">
        <f t="shared" si="70"/>
        <v>#N/A</v>
      </c>
      <c r="K1098" s="83" t="e">
        <f>VLOOKUP(H1098,网银退汇!C:H,6,FALSE)</f>
        <v>#N/A</v>
      </c>
    </row>
    <row r="1099" spans="1:11" hidden="1">
      <c r="A1099" t="s">
        <v>4223</v>
      </c>
      <c r="B1099" s="23" t="s">
        <v>9028</v>
      </c>
      <c r="C1099" s="49" t="str">
        <f t="shared" si="71"/>
        <v>20170629</v>
      </c>
      <c r="D1099" s="49" t="str">
        <f t="shared" si="72"/>
        <v>0053692659</v>
      </c>
      <c r="E1099" t="s">
        <v>105</v>
      </c>
      <c r="F1099" s="23" t="s">
        <v>5022</v>
      </c>
      <c r="G1099">
        <v>406</v>
      </c>
      <c r="H1099" s="23" t="str">
        <f t="shared" ref="H1099:H1162" si="73">F1099&amp;G1099</f>
        <v>4895920336195820406</v>
      </c>
      <c r="I1099" s="48" t="e">
        <f>VLOOKUP(H1099,网银退汇!C:D,2,FALSE)</f>
        <v>#N/A</v>
      </c>
      <c r="J1099" s="48" t="e">
        <f t="shared" ref="J1099:J1162" si="74">IF(I1099&gt;0,1,"")</f>
        <v>#N/A</v>
      </c>
      <c r="K1099" s="83" t="e">
        <f>VLOOKUP(H1099,网银退汇!C:H,6,FALSE)</f>
        <v>#N/A</v>
      </c>
    </row>
    <row r="1100" spans="1:11" hidden="1">
      <c r="A1100" t="s">
        <v>4228</v>
      </c>
      <c r="B1100" s="23" t="s">
        <v>9029</v>
      </c>
      <c r="C1100" s="49" t="str">
        <f t="shared" si="71"/>
        <v>20170629</v>
      </c>
      <c r="D1100" s="49" t="str">
        <f t="shared" si="72"/>
        <v>0053693077</v>
      </c>
      <c r="E1100" t="s">
        <v>105</v>
      </c>
      <c r="F1100" s="23" t="s">
        <v>5023</v>
      </c>
      <c r="G1100">
        <v>2199</v>
      </c>
      <c r="H1100" s="23" t="str">
        <f t="shared" si="73"/>
        <v>62266213027171922199</v>
      </c>
      <c r="I1100" s="48" t="e">
        <f>VLOOKUP(H1100,网银退汇!C:D,2,FALSE)</f>
        <v>#N/A</v>
      </c>
      <c r="J1100" s="48" t="e">
        <f t="shared" si="74"/>
        <v>#N/A</v>
      </c>
      <c r="K1100" s="83" t="e">
        <f>VLOOKUP(H1100,网银退汇!C:H,6,FALSE)</f>
        <v>#N/A</v>
      </c>
    </row>
    <row r="1101" spans="1:11" hidden="1">
      <c r="A1101" t="s">
        <v>4233</v>
      </c>
      <c r="B1101" s="23" t="s">
        <v>9030</v>
      </c>
      <c r="C1101" s="49" t="str">
        <f t="shared" si="71"/>
        <v>20170629</v>
      </c>
      <c r="D1101" s="49" t="str">
        <f t="shared" si="72"/>
        <v>0053695194</v>
      </c>
      <c r="E1101" t="s">
        <v>105</v>
      </c>
      <c r="F1101" s="23" t="s">
        <v>5024</v>
      </c>
      <c r="G1101">
        <v>247</v>
      </c>
      <c r="H1101" s="23" t="str">
        <f t="shared" si="73"/>
        <v>6231900000106682103247</v>
      </c>
      <c r="I1101" s="48" t="e">
        <f>VLOOKUP(H1101,网银退汇!C:D,2,FALSE)</f>
        <v>#N/A</v>
      </c>
      <c r="J1101" s="48" t="e">
        <f t="shared" si="74"/>
        <v>#N/A</v>
      </c>
      <c r="K1101" s="83" t="e">
        <f>VLOOKUP(H1101,网银退汇!C:H,6,FALSE)</f>
        <v>#N/A</v>
      </c>
    </row>
    <row r="1102" spans="1:11" hidden="1">
      <c r="A1102" t="s">
        <v>4238</v>
      </c>
      <c r="B1102" s="23" t="s">
        <v>9031</v>
      </c>
      <c r="C1102" s="49" t="str">
        <f t="shared" si="71"/>
        <v>20170629</v>
      </c>
      <c r="D1102" s="49" t="str">
        <f t="shared" si="72"/>
        <v>0053695594</v>
      </c>
      <c r="E1102" t="s">
        <v>105</v>
      </c>
      <c r="F1102" s="23" t="s">
        <v>5025</v>
      </c>
      <c r="G1102">
        <v>64</v>
      </c>
      <c r="H1102" s="23" t="str">
        <f t="shared" si="73"/>
        <v>623668386000273164964</v>
      </c>
      <c r="I1102" s="48" t="e">
        <f>VLOOKUP(H1102,网银退汇!C:D,2,FALSE)</f>
        <v>#N/A</v>
      </c>
      <c r="J1102" s="48" t="e">
        <f t="shared" si="74"/>
        <v>#N/A</v>
      </c>
      <c r="K1102" s="83" t="e">
        <f>VLOOKUP(H1102,网银退汇!C:H,6,FALSE)</f>
        <v>#N/A</v>
      </c>
    </row>
    <row r="1103" spans="1:11" hidden="1">
      <c r="A1103" t="s">
        <v>4243</v>
      </c>
      <c r="B1103" s="23" t="s">
        <v>9032</v>
      </c>
      <c r="C1103" s="49" t="str">
        <f t="shared" si="71"/>
        <v>20170629</v>
      </c>
      <c r="D1103" s="49" t="str">
        <f t="shared" si="72"/>
        <v>0053695750</v>
      </c>
      <c r="E1103" t="s">
        <v>105</v>
      </c>
      <c r="F1103" s="23" t="s">
        <v>5026</v>
      </c>
      <c r="G1103">
        <v>495</v>
      </c>
      <c r="H1103" s="23" t="str">
        <f t="shared" si="73"/>
        <v>6212262518000116102495</v>
      </c>
      <c r="I1103" s="48" t="e">
        <f>VLOOKUP(H1103,网银退汇!C:D,2,FALSE)</f>
        <v>#N/A</v>
      </c>
      <c r="J1103" s="48" t="e">
        <f t="shared" si="74"/>
        <v>#N/A</v>
      </c>
      <c r="K1103" s="83" t="e">
        <f>VLOOKUP(H1103,网银退汇!C:H,6,FALSE)</f>
        <v>#N/A</v>
      </c>
    </row>
    <row r="1104" spans="1:11" hidden="1">
      <c r="A1104" t="s">
        <v>4246</v>
      </c>
      <c r="B1104" s="23" t="s">
        <v>9033</v>
      </c>
      <c r="C1104" s="49" t="str">
        <f t="shared" si="71"/>
        <v>20170629</v>
      </c>
      <c r="D1104" s="49" t="str">
        <f t="shared" si="72"/>
        <v>0053697032</v>
      </c>
      <c r="E1104" t="s">
        <v>105</v>
      </c>
      <c r="F1104" s="23" t="s">
        <v>4871</v>
      </c>
      <c r="G1104">
        <v>370</v>
      </c>
      <c r="H1104" s="23" t="str">
        <f t="shared" si="73"/>
        <v>6231900000094491996370</v>
      </c>
      <c r="I1104" s="48" t="e">
        <f>VLOOKUP(H1104,网银退汇!C:D,2,FALSE)</f>
        <v>#N/A</v>
      </c>
      <c r="J1104" s="48" t="e">
        <f t="shared" si="74"/>
        <v>#N/A</v>
      </c>
      <c r="K1104" s="83" t="e">
        <f>VLOOKUP(H1104,网银退汇!C:H,6,FALSE)</f>
        <v>#N/A</v>
      </c>
    </row>
    <row r="1105" spans="1:11" hidden="1">
      <c r="A1105" t="s">
        <v>4251</v>
      </c>
      <c r="B1105" s="23" t="s">
        <v>9034</v>
      </c>
      <c r="C1105" s="49" t="str">
        <f t="shared" si="71"/>
        <v>20170629</v>
      </c>
      <c r="D1105" s="49" t="str">
        <f t="shared" si="72"/>
        <v>0053698293</v>
      </c>
      <c r="E1105" t="s">
        <v>105</v>
      </c>
      <c r="F1105" s="23" t="s">
        <v>5027</v>
      </c>
      <c r="G1105">
        <v>403</v>
      </c>
      <c r="H1105" s="23" t="str">
        <f t="shared" si="73"/>
        <v>6236683860003464240403</v>
      </c>
      <c r="I1105" s="48" t="e">
        <f>VLOOKUP(H1105,网银退汇!C:D,2,FALSE)</f>
        <v>#N/A</v>
      </c>
      <c r="J1105" s="48" t="e">
        <f t="shared" si="74"/>
        <v>#N/A</v>
      </c>
      <c r="K1105" s="83" t="e">
        <f>VLOOKUP(H1105,网银退汇!C:H,6,FALSE)</f>
        <v>#N/A</v>
      </c>
    </row>
    <row r="1106" spans="1:11" hidden="1">
      <c r="A1106" t="s">
        <v>4256</v>
      </c>
      <c r="B1106" s="23" t="s">
        <v>9035</v>
      </c>
      <c r="C1106" s="49" t="str">
        <f t="shared" si="71"/>
        <v>20170629</v>
      </c>
      <c r="D1106" s="49" t="str">
        <f t="shared" si="72"/>
        <v>0053698436</v>
      </c>
      <c r="E1106" t="s">
        <v>105</v>
      </c>
      <c r="F1106" s="23" t="s">
        <v>5028</v>
      </c>
      <c r="G1106">
        <v>18</v>
      </c>
      <c r="H1106" s="23" t="str">
        <f t="shared" si="73"/>
        <v>621700386002878918618</v>
      </c>
      <c r="I1106" s="48" t="e">
        <f>VLOOKUP(H1106,网银退汇!C:D,2,FALSE)</f>
        <v>#N/A</v>
      </c>
      <c r="J1106" s="48" t="e">
        <f t="shared" si="74"/>
        <v>#N/A</v>
      </c>
      <c r="K1106" s="83" t="e">
        <f>VLOOKUP(H1106,网银退汇!C:H,6,FALSE)</f>
        <v>#N/A</v>
      </c>
    </row>
    <row r="1107" spans="1:11">
      <c r="A1107" t="s">
        <v>4259</v>
      </c>
      <c r="B1107" s="23" t="s">
        <v>9036</v>
      </c>
      <c r="C1107" s="49" t="str">
        <f t="shared" si="71"/>
        <v>20170629</v>
      </c>
      <c r="D1107" s="49" t="str">
        <f t="shared" si="72"/>
        <v>0053703959</v>
      </c>
      <c r="E1107" t="s">
        <v>105</v>
      </c>
      <c r="F1107" s="23" t="s">
        <v>4762</v>
      </c>
      <c r="G1107">
        <v>10</v>
      </c>
      <c r="H1107" s="23" t="str">
        <f t="shared" si="73"/>
        <v>621226250500334912910</v>
      </c>
      <c r="I1107" s="48">
        <f>VLOOKUP(H1107,网银退汇!C:D,2,FALSE)</f>
        <v>10</v>
      </c>
      <c r="J1107" s="48">
        <f t="shared" si="74"/>
        <v>1</v>
      </c>
      <c r="K1107" s="83">
        <f>VLOOKUP(H1107,网银退汇!C:H,6,FALSE)</f>
        <v>42916.683541666665</v>
      </c>
    </row>
    <row r="1108" spans="1:11" hidden="1">
      <c r="A1108" t="s">
        <v>4264</v>
      </c>
      <c r="B1108" s="23" t="s">
        <v>9037</v>
      </c>
      <c r="C1108" s="49" t="str">
        <f t="shared" si="71"/>
        <v>20170629</v>
      </c>
      <c r="D1108" s="49" t="str">
        <f t="shared" si="72"/>
        <v>0053707806</v>
      </c>
      <c r="E1108" t="s">
        <v>105</v>
      </c>
      <c r="F1108" s="23" t="s">
        <v>5029</v>
      </c>
      <c r="G1108">
        <v>1700</v>
      </c>
      <c r="H1108" s="23" t="str">
        <f t="shared" si="73"/>
        <v>62596998000824751700</v>
      </c>
      <c r="I1108" s="48" t="e">
        <f>VLOOKUP(H1108,网银退汇!C:D,2,FALSE)</f>
        <v>#N/A</v>
      </c>
      <c r="J1108" s="48" t="e">
        <f t="shared" si="74"/>
        <v>#N/A</v>
      </c>
      <c r="K1108" s="83" t="e">
        <f>VLOOKUP(H1108,网银退汇!C:H,6,FALSE)</f>
        <v>#N/A</v>
      </c>
    </row>
    <row r="1109" spans="1:11" hidden="1">
      <c r="A1109" t="s">
        <v>4269</v>
      </c>
      <c r="B1109" s="23" t="s">
        <v>9038</v>
      </c>
      <c r="C1109" s="49" t="str">
        <f t="shared" si="71"/>
        <v>20170629</v>
      </c>
      <c r="D1109" s="49" t="str">
        <f t="shared" si="72"/>
        <v>0053708033</v>
      </c>
      <c r="E1109" t="s">
        <v>105</v>
      </c>
      <c r="F1109" s="23" t="s">
        <v>5030</v>
      </c>
      <c r="G1109">
        <v>8200</v>
      </c>
      <c r="H1109" s="23" t="str">
        <f t="shared" si="73"/>
        <v>45635127001154290448200</v>
      </c>
      <c r="I1109" s="48" t="e">
        <f>VLOOKUP(H1109,网银退汇!C:D,2,FALSE)</f>
        <v>#N/A</v>
      </c>
      <c r="J1109" s="48" t="e">
        <f t="shared" si="74"/>
        <v>#N/A</v>
      </c>
      <c r="K1109" s="83" t="e">
        <f>VLOOKUP(H1109,网银退汇!C:H,6,FALSE)</f>
        <v>#N/A</v>
      </c>
    </row>
    <row r="1110" spans="1:11">
      <c r="A1110" t="s">
        <v>4274</v>
      </c>
      <c r="B1110" s="23" t="s">
        <v>9039</v>
      </c>
      <c r="C1110" s="49" t="str">
        <f t="shared" si="71"/>
        <v>20170629</v>
      </c>
      <c r="D1110" s="49" t="str">
        <f t="shared" si="72"/>
        <v>0053708238</v>
      </c>
      <c r="E1110" t="s">
        <v>105</v>
      </c>
      <c r="F1110" s="23" t="s">
        <v>5031</v>
      </c>
      <c r="G1110">
        <v>1400</v>
      </c>
      <c r="H1110" s="23" t="str">
        <f t="shared" si="73"/>
        <v>62319000001119584311400</v>
      </c>
      <c r="I1110" s="48">
        <f>VLOOKUP(H1110,网银退汇!C:D,2,FALSE)</f>
        <v>1400</v>
      </c>
      <c r="J1110" s="48">
        <f t="shared" si="74"/>
        <v>1</v>
      </c>
      <c r="K1110" s="83">
        <f>VLOOKUP(H1110,网银退汇!C:H,6,FALSE)</f>
        <v>42916.683865740742</v>
      </c>
    </row>
    <row r="1111" spans="1:11" hidden="1">
      <c r="A1111" t="s">
        <v>4279</v>
      </c>
      <c r="B1111" s="23" t="s">
        <v>9040</v>
      </c>
      <c r="C1111" s="49" t="str">
        <f t="shared" si="71"/>
        <v>20170629</v>
      </c>
      <c r="D1111" s="49" t="str">
        <f t="shared" si="72"/>
        <v>0053708485</v>
      </c>
      <c r="E1111" t="s">
        <v>105</v>
      </c>
      <c r="F1111" s="23" t="s">
        <v>5032</v>
      </c>
      <c r="G1111">
        <v>100</v>
      </c>
      <c r="H1111" s="23" t="str">
        <f t="shared" si="73"/>
        <v>6228481198624366275100</v>
      </c>
      <c r="I1111" s="48" t="e">
        <f>VLOOKUP(H1111,网银退汇!C:D,2,FALSE)</f>
        <v>#N/A</v>
      </c>
      <c r="J1111" s="48" t="e">
        <f t="shared" si="74"/>
        <v>#N/A</v>
      </c>
      <c r="K1111" s="83" t="e">
        <f>VLOOKUP(H1111,网银退汇!C:H,6,FALSE)</f>
        <v>#N/A</v>
      </c>
    </row>
    <row r="1112" spans="1:11" hidden="1">
      <c r="A1112" t="s">
        <v>4284</v>
      </c>
      <c r="B1112" s="23" t="s">
        <v>9041</v>
      </c>
      <c r="C1112" s="49" t="str">
        <f t="shared" si="71"/>
        <v>20170629</v>
      </c>
      <c r="D1112" s="49" t="str">
        <f t="shared" si="72"/>
        <v>0053709245</v>
      </c>
      <c r="E1112" t="s">
        <v>105</v>
      </c>
      <c r="F1112" s="23" t="s">
        <v>5033</v>
      </c>
      <c r="G1112">
        <v>204</v>
      </c>
      <c r="H1112" s="23" t="str">
        <f t="shared" si="73"/>
        <v>6217852700015553900204</v>
      </c>
      <c r="I1112" s="48" t="e">
        <f>VLOOKUP(H1112,网银退汇!C:D,2,FALSE)</f>
        <v>#N/A</v>
      </c>
      <c r="J1112" s="48" t="e">
        <f t="shared" si="74"/>
        <v>#N/A</v>
      </c>
      <c r="K1112" s="83" t="e">
        <f>VLOOKUP(H1112,网银退汇!C:H,6,FALSE)</f>
        <v>#N/A</v>
      </c>
    </row>
    <row r="1113" spans="1:11" hidden="1">
      <c r="A1113" t="s">
        <v>4289</v>
      </c>
      <c r="B1113" s="23" t="s">
        <v>9042</v>
      </c>
      <c r="C1113" s="49" t="str">
        <f t="shared" si="71"/>
        <v>20170629</v>
      </c>
      <c r="D1113" s="49" t="str">
        <f t="shared" si="72"/>
        <v>0053710117</v>
      </c>
      <c r="E1113" t="s">
        <v>105</v>
      </c>
      <c r="F1113" s="23" t="s">
        <v>5034</v>
      </c>
      <c r="G1113">
        <v>39</v>
      </c>
      <c r="H1113" s="23" t="str">
        <f t="shared" si="73"/>
        <v>621779000104023010039</v>
      </c>
      <c r="I1113" s="48" t="e">
        <f>VLOOKUP(H1113,网银退汇!C:D,2,FALSE)</f>
        <v>#N/A</v>
      </c>
      <c r="J1113" s="48" t="e">
        <f t="shared" si="74"/>
        <v>#N/A</v>
      </c>
      <c r="K1113" s="83" t="e">
        <f>VLOOKUP(H1113,网银退汇!C:H,6,FALSE)</f>
        <v>#N/A</v>
      </c>
    </row>
    <row r="1114" spans="1:11" hidden="1">
      <c r="A1114" t="s">
        <v>4294</v>
      </c>
      <c r="B1114" s="23" t="s">
        <v>9043</v>
      </c>
      <c r="C1114" s="49" t="str">
        <f t="shared" si="71"/>
        <v>20170629</v>
      </c>
      <c r="D1114" s="49" t="str">
        <f t="shared" si="72"/>
        <v>0053710388</v>
      </c>
      <c r="E1114" t="s">
        <v>105</v>
      </c>
      <c r="F1114" s="23" t="s">
        <v>5035</v>
      </c>
      <c r="G1114">
        <v>4361</v>
      </c>
      <c r="H1114" s="23" t="str">
        <f t="shared" si="73"/>
        <v>62263711053177134361</v>
      </c>
      <c r="I1114" s="48" t="e">
        <f>VLOOKUP(H1114,网银退汇!C:D,2,FALSE)</f>
        <v>#N/A</v>
      </c>
      <c r="J1114" s="48" t="e">
        <f t="shared" si="74"/>
        <v>#N/A</v>
      </c>
      <c r="K1114" s="83" t="e">
        <f>VLOOKUP(H1114,网银退汇!C:H,6,FALSE)</f>
        <v>#N/A</v>
      </c>
    </row>
    <row r="1115" spans="1:11" hidden="1">
      <c r="A1115" t="s">
        <v>4299</v>
      </c>
      <c r="B1115" s="23" t="s">
        <v>9044</v>
      </c>
      <c r="C1115" s="49" t="str">
        <f t="shared" si="71"/>
        <v>20170629</v>
      </c>
      <c r="D1115" s="49" t="str">
        <f t="shared" si="72"/>
        <v>0053712029</v>
      </c>
      <c r="E1115" t="s">
        <v>105</v>
      </c>
      <c r="F1115" s="23" t="s">
        <v>5036</v>
      </c>
      <c r="G1115">
        <v>120</v>
      </c>
      <c r="H1115" s="23" t="str">
        <f t="shared" si="73"/>
        <v>6221887300028323523120</v>
      </c>
      <c r="I1115" s="48" t="e">
        <f>VLOOKUP(H1115,网银退汇!C:D,2,FALSE)</f>
        <v>#N/A</v>
      </c>
      <c r="J1115" s="48" t="e">
        <f t="shared" si="74"/>
        <v>#N/A</v>
      </c>
      <c r="K1115" s="83" t="e">
        <f>VLOOKUP(H1115,网银退汇!C:H,6,FALSE)</f>
        <v>#N/A</v>
      </c>
    </row>
    <row r="1116" spans="1:11" hidden="1">
      <c r="A1116" t="s">
        <v>4304</v>
      </c>
      <c r="B1116" s="23" t="s">
        <v>9045</v>
      </c>
      <c r="C1116" s="49" t="str">
        <f t="shared" si="71"/>
        <v>20170629</v>
      </c>
      <c r="D1116" s="49" t="str">
        <f t="shared" si="72"/>
        <v>0053712589</v>
      </c>
      <c r="E1116" t="s">
        <v>105</v>
      </c>
      <c r="F1116" s="23" t="s">
        <v>5037</v>
      </c>
      <c r="G1116">
        <v>550</v>
      </c>
      <c r="H1116" s="23" t="str">
        <f t="shared" si="73"/>
        <v>6228930001055431781550</v>
      </c>
      <c r="I1116" s="48" t="e">
        <f>VLOOKUP(H1116,网银退汇!C:D,2,FALSE)</f>
        <v>#N/A</v>
      </c>
      <c r="J1116" s="48" t="e">
        <f t="shared" si="74"/>
        <v>#N/A</v>
      </c>
      <c r="K1116" s="83" t="e">
        <f>VLOOKUP(H1116,网银退汇!C:H,6,FALSE)</f>
        <v>#N/A</v>
      </c>
    </row>
    <row r="1117" spans="1:11" hidden="1">
      <c r="A1117" t="s">
        <v>4309</v>
      </c>
      <c r="B1117" s="23" t="s">
        <v>9046</v>
      </c>
      <c r="C1117" s="49" t="str">
        <f t="shared" si="71"/>
        <v>20170629</v>
      </c>
      <c r="D1117" s="49" t="str">
        <f t="shared" si="72"/>
        <v>0053713900</v>
      </c>
      <c r="E1117" t="s">
        <v>105</v>
      </c>
      <c r="F1117" s="23" t="s">
        <v>5038</v>
      </c>
      <c r="G1117">
        <v>354</v>
      </c>
      <c r="H1117" s="23" t="str">
        <f t="shared" si="73"/>
        <v>6226961901646974354</v>
      </c>
      <c r="I1117" s="48" t="e">
        <f>VLOOKUP(H1117,网银退汇!C:D,2,FALSE)</f>
        <v>#N/A</v>
      </c>
      <c r="J1117" s="48" t="e">
        <f t="shared" si="74"/>
        <v>#N/A</v>
      </c>
      <c r="K1117" s="83" t="e">
        <f>VLOOKUP(H1117,网银退汇!C:H,6,FALSE)</f>
        <v>#N/A</v>
      </c>
    </row>
    <row r="1118" spans="1:11" hidden="1">
      <c r="A1118" t="s">
        <v>4314</v>
      </c>
      <c r="B1118" s="23" t="s">
        <v>9047</v>
      </c>
      <c r="C1118" s="49" t="str">
        <f t="shared" si="71"/>
        <v>20170629</v>
      </c>
      <c r="D1118" s="49" t="str">
        <f t="shared" si="72"/>
        <v>0053714197</v>
      </c>
      <c r="E1118" t="s">
        <v>105</v>
      </c>
      <c r="F1118" s="23" t="s">
        <v>5039</v>
      </c>
      <c r="G1118">
        <v>275</v>
      </c>
      <c r="H1118" s="23" t="str">
        <f t="shared" si="73"/>
        <v>6222620590005373760275</v>
      </c>
      <c r="I1118" s="48" t="e">
        <f>VLOOKUP(H1118,网银退汇!C:D,2,FALSE)</f>
        <v>#N/A</v>
      </c>
      <c r="J1118" s="48" t="e">
        <f t="shared" si="74"/>
        <v>#N/A</v>
      </c>
      <c r="K1118" s="83" t="e">
        <f>VLOOKUP(H1118,网银退汇!C:H,6,FALSE)</f>
        <v>#N/A</v>
      </c>
    </row>
    <row r="1119" spans="1:11" hidden="1">
      <c r="A1119" t="s">
        <v>4319</v>
      </c>
      <c r="B1119" s="23" t="s">
        <v>9048</v>
      </c>
      <c r="C1119" s="49" t="str">
        <f t="shared" si="71"/>
        <v>20170629</v>
      </c>
      <c r="D1119" s="49" t="str">
        <f t="shared" si="72"/>
        <v>0053714806</v>
      </c>
      <c r="E1119" t="s">
        <v>105</v>
      </c>
      <c r="F1119" s="23" t="s">
        <v>5040</v>
      </c>
      <c r="G1119">
        <v>1200</v>
      </c>
      <c r="H1119" s="23" t="str">
        <f t="shared" si="73"/>
        <v>62262222042911781200</v>
      </c>
      <c r="I1119" s="48" t="e">
        <f>VLOOKUP(H1119,网银退汇!C:D,2,FALSE)</f>
        <v>#N/A</v>
      </c>
      <c r="J1119" s="48" t="e">
        <f t="shared" si="74"/>
        <v>#N/A</v>
      </c>
      <c r="K1119" s="83" t="e">
        <f>VLOOKUP(H1119,网银退汇!C:H,6,FALSE)</f>
        <v>#N/A</v>
      </c>
    </row>
    <row r="1120" spans="1:11" hidden="1">
      <c r="A1120" t="s">
        <v>4324</v>
      </c>
      <c r="B1120" s="23" t="s">
        <v>9049</v>
      </c>
      <c r="C1120" s="49" t="str">
        <f t="shared" si="71"/>
        <v>20170629</v>
      </c>
      <c r="D1120" s="49" t="str">
        <f t="shared" si="72"/>
        <v>0053720642</v>
      </c>
      <c r="E1120" t="s">
        <v>105</v>
      </c>
      <c r="F1120" s="23" t="s">
        <v>5041</v>
      </c>
      <c r="G1120">
        <v>12</v>
      </c>
      <c r="H1120" s="23" t="str">
        <f t="shared" si="73"/>
        <v>621799730000072386912</v>
      </c>
      <c r="I1120" s="48" t="e">
        <f>VLOOKUP(H1120,网银退汇!C:D,2,FALSE)</f>
        <v>#N/A</v>
      </c>
      <c r="J1120" s="48" t="e">
        <f t="shared" si="74"/>
        <v>#N/A</v>
      </c>
      <c r="K1120" s="83" t="e">
        <f>VLOOKUP(H1120,网银退汇!C:H,6,FALSE)</f>
        <v>#N/A</v>
      </c>
    </row>
    <row r="1121" spans="1:11" hidden="1">
      <c r="A1121" t="s">
        <v>4329</v>
      </c>
      <c r="B1121" s="23" t="s">
        <v>9050</v>
      </c>
      <c r="C1121" s="49" t="str">
        <f t="shared" si="71"/>
        <v>20170629</v>
      </c>
      <c r="D1121" s="49" t="str">
        <f t="shared" si="72"/>
        <v>0053721223</v>
      </c>
      <c r="E1121" t="s">
        <v>105</v>
      </c>
      <c r="F1121" s="23" t="s">
        <v>5042</v>
      </c>
      <c r="G1121">
        <v>500</v>
      </c>
      <c r="H1121" s="23" t="str">
        <f t="shared" si="73"/>
        <v>6228484150946978813500</v>
      </c>
      <c r="I1121" s="48" t="e">
        <f>VLOOKUP(H1121,网银退汇!C:D,2,FALSE)</f>
        <v>#N/A</v>
      </c>
      <c r="J1121" s="48" t="e">
        <f t="shared" si="74"/>
        <v>#N/A</v>
      </c>
      <c r="K1121" s="83" t="e">
        <f>VLOOKUP(H1121,网银退汇!C:H,6,FALSE)</f>
        <v>#N/A</v>
      </c>
    </row>
    <row r="1122" spans="1:11">
      <c r="A1122" t="s">
        <v>4334</v>
      </c>
      <c r="B1122" s="23" t="s">
        <v>9051</v>
      </c>
      <c r="C1122" s="49" t="str">
        <f t="shared" si="71"/>
        <v>20170629</v>
      </c>
      <c r="D1122" s="49" t="str">
        <f t="shared" si="72"/>
        <v>0053721288</v>
      </c>
      <c r="E1122" t="s">
        <v>105</v>
      </c>
      <c r="F1122" s="23" t="s">
        <v>5043</v>
      </c>
      <c r="G1122">
        <v>142</v>
      </c>
      <c r="H1122" s="23" t="str">
        <f t="shared" si="73"/>
        <v>6214157311800256458142</v>
      </c>
      <c r="I1122" s="48">
        <f>VLOOKUP(H1122,网银退汇!C:D,2,FALSE)</f>
        <v>142</v>
      </c>
      <c r="J1122" s="48">
        <f t="shared" si="74"/>
        <v>1</v>
      </c>
      <c r="K1122" s="83">
        <f>VLOOKUP(H1122,网银退汇!C:H,6,FALSE)</f>
        <v>42916.684942129628</v>
      </c>
    </row>
    <row r="1123" spans="1:11" hidden="1">
      <c r="A1123" t="s">
        <v>4339</v>
      </c>
      <c r="B1123" s="23" t="s">
        <v>9052</v>
      </c>
      <c r="C1123" s="49" t="str">
        <f t="shared" si="71"/>
        <v>20170629</v>
      </c>
      <c r="D1123" s="49" t="str">
        <f t="shared" si="72"/>
        <v>0053721325</v>
      </c>
      <c r="E1123" t="s">
        <v>105</v>
      </c>
      <c r="F1123" s="23" t="s">
        <v>5044</v>
      </c>
      <c r="G1123">
        <v>2400</v>
      </c>
      <c r="H1123" s="23" t="str">
        <f t="shared" si="73"/>
        <v>62284841585850338732400</v>
      </c>
      <c r="I1123" s="48" t="e">
        <f>VLOOKUP(H1123,网银退汇!C:D,2,FALSE)</f>
        <v>#N/A</v>
      </c>
      <c r="J1123" s="48" t="e">
        <f t="shared" si="74"/>
        <v>#N/A</v>
      </c>
      <c r="K1123" s="83" t="e">
        <f>VLOOKUP(H1123,网银退汇!C:H,6,FALSE)</f>
        <v>#N/A</v>
      </c>
    </row>
    <row r="1124" spans="1:11">
      <c r="A1124" t="s">
        <v>4344</v>
      </c>
      <c r="B1124" s="23" t="s">
        <v>9053</v>
      </c>
      <c r="C1124" s="49" t="str">
        <f t="shared" si="71"/>
        <v>20170629</v>
      </c>
      <c r="D1124" s="49" t="str">
        <f t="shared" si="72"/>
        <v>0053721590</v>
      </c>
      <c r="E1124" t="s">
        <v>105</v>
      </c>
      <c r="F1124" s="23" t="s">
        <v>5045</v>
      </c>
      <c r="G1124">
        <v>1000</v>
      </c>
      <c r="H1124" s="23" t="str">
        <f t="shared" si="73"/>
        <v>51890500033237781000</v>
      </c>
      <c r="I1124" s="48">
        <f>VLOOKUP(H1124,网银退汇!C:D,2,FALSE)</f>
        <v>1000</v>
      </c>
      <c r="J1124" s="48">
        <f t="shared" si="74"/>
        <v>1</v>
      </c>
      <c r="K1124" s="83">
        <f>VLOOKUP(H1124,网银退汇!C:H,6,FALSE)</f>
        <v>42916.683715277781</v>
      </c>
    </row>
    <row r="1125" spans="1:11">
      <c r="A1125" t="s">
        <v>4349</v>
      </c>
      <c r="B1125" s="23" t="s">
        <v>9054</v>
      </c>
      <c r="C1125" s="49" t="str">
        <f t="shared" si="71"/>
        <v>20170629</v>
      </c>
      <c r="D1125" s="49" t="str">
        <f t="shared" si="72"/>
        <v>0053722880</v>
      </c>
      <c r="E1125" t="s">
        <v>105</v>
      </c>
      <c r="F1125" s="23" t="s">
        <v>5046</v>
      </c>
      <c r="G1125">
        <v>492</v>
      </c>
      <c r="H1125" s="23" t="str">
        <f t="shared" si="73"/>
        <v>6222620590006952851492</v>
      </c>
      <c r="I1125" s="48">
        <f>VLOOKUP(H1125,网银退汇!C:D,2,FALSE)</f>
        <v>492</v>
      </c>
      <c r="J1125" s="48">
        <f t="shared" si="74"/>
        <v>1</v>
      </c>
      <c r="K1125" s="83">
        <f>VLOOKUP(H1125,网银退汇!C:H,6,FALSE)</f>
        <v>42916.684756944444</v>
      </c>
    </row>
    <row r="1126" spans="1:11" hidden="1">
      <c r="A1126" t="s">
        <v>4354</v>
      </c>
      <c r="B1126" s="23" t="s">
        <v>9055</v>
      </c>
      <c r="C1126" s="49" t="str">
        <f t="shared" si="71"/>
        <v>20170629</v>
      </c>
      <c r="D1126" s="49" t="str">
        <f t="shared" si="72"/>
        <v>0053723462</v>
      </c>
      <c r="E1126" t="s">
        <v>105</v>
      </c>
      <c r="F1126" s="23" t="s">
        <v>5047</v>
      </c>
      <c r="G1126">
        <v>20</v>
      </c>
      <c r="H1126" s="23" t="str">
        <f t="shared" si="73"/>
        <v>406252287577344220</v>
      </c>
      <c r="I1126" s="48" t="e">
        <f>VLOOKUP(H1126,网银退汇!C:D,2,FALSE)</f>
        <v>#N/A</v>
      </c>
      <c r="J1126" s="48" t="e">
        <f t="shared" si="74"/>
        <v>#N/A</v>
      </c>
      <c r="K1126" s="83" t="e">
        <f>VLOOKUP(H1126,网银退汇!C:H,6,FALSE)</f>
        <v>#N/A</v>
      </c>
    </row>
    <row r="1127" spans="1:11" hidden="1">
      <c r="A1127" t="s">
        <v>4359</v>
      </c>
      <c r="B1127" s="23" t="s">
        <v>9056</v>
      </c>
      <c r="C1127" s="49" t="str">
        <f t="shared" si="71"/>
        <v>20170629</v>
      </c>
      <c r="D1127" s="49" t="str">
        <f t="shared" si="72"/>
        <v>0053725099</v>
      </c>
      <c r="E1127" t="s">
        <v>105</v>
      </c>
      <c r="F1127" s="23" t="s">
        <v>5048</v>
      </c>
      <c r="G1127">
        <v>190</v>
      </c>
      <c r="H1127" s="23" t="str">
        <f t="shared" si="73"/>
        <v>6217003860036615746190</v>
      </c>
      <c r="I1127" s="48" t="e">
        <f>VLOOKUP(H1127,网银退汇!C:D,2,FALSE)</f>
        <v>#N/A</v>
      </c>
      <c r="J1127" s="48" t="e">
        <f t="shared" si="74"/>
        <v>#N/A</v>
      </c>
      <c r="K1127" s="83" t="e">
        <f>VLOOKUP(H1127,网银退汇!C:H,6,FALSE)</f>
        <v>#N/A</v>
      </c>
    </row>
    <row r="1128" spans="1:11">
      <c r="A1128" t="s">
        <v>4364</v>
      </c>
      <c r="B1128" s="23" t="s">
        <v>9057</v>
      </c>
      <c r="C1128" s="49" t="str">
        <f t="shared" si="71"/>
        <v>20170629</v>
      </c>
      <c r="D1128" s="49" t="str">
        <f t="shared" si="72"/>
        <v>0053725865</v>
      </c>
      <c r="E1128" t="s">
        <v>105</v>
      </c>
      <c r="F1128" s="23" t="s">
        <v>5049</v>
      </c>
      <c r="G1128">
        <v>100</v>
      </c>
      <c r="H1128" s="23" t="str">
        <f t="shared" si="73"/>
        <v>6228480868597765676100</v>
      </c>
      <c r="I1128" s="48">
        <f>VLOOKUP(H1128,网银退汇!C:D,2,FALSE)</f>
        <v>100</v>
      </c>
      <c r="J1128" s="48">
        <f t="shared" si="74"/>
        <v>1</v>
      </c>
      <c r="K1128" s="83">
        <f>VLOOKUP(H1128,网银退汇!C:H,6,FALSE)</f>
        <v>42916.68409722222</v>
      </c>
    </row>
    <row r="1129" spans="1:11" hidden="1">
      <c r="A1129" t="s">
        <v>4369</v>
      </c>
      <c r="B1129" s="23" t="s">
        <v>9058</v>
      </c>
      <c r="C1129" s="49" t="str">
        <f t="shared" si="71"/>
        <v>20170629</v>
      </c>
      <c r="D1129" s="49" t="str">
        <f t="shared" si="72"/>
        <v>0053736497</v>
      </c>
      <c r="E1129" t="s">
        <v>105</v>
      </c>
      <c r="F1129" s="23" t="s">
        <v>5050</v>
      </c>
      <c r="G1129">
        <v>7</v>
      </c>
      <c r="H1129" s="23" t="str">
        <f t="shared" si="73"/>
        <v>62289300010455776857</v>
      </c>
      <c r="I1129" s="48" t="e">
        <f>VLOOKUP(H1129,网银退汇!C:D,2,FALSE)</f>
        <v>#N/A</v>
      </c>
      <c r="J1129" s="48" t="e">
        <f t="shared" si="74"/>
        <v>#N/A</v>
      </c>
      <c r="K1129" s="83" t="e">
        <f>VLOOKUP(H1129,网银退汇!C:H,6,FALSE)</f>
        <v>#N/A</v>
      </c>
    </row>
    <row r="1130" spans="1:11">
      <c r="A1130" t="s">
        <v>4374</v>
      </c>
      <c r="B1130" s="23" t="s">
        <v>9059</v>
      </c>
      <c r="C1130" s="49" t="str">
        <f t="shared" si="71"/>
        <v>20170629</v>
      </c>
      <c r="D1130" s="49" t="str">
        <f t="shared" si="72"/>
        <v>0053758498</v>
      </c>
      <c r="E1130" t="s">
        <v>105</v>
      </c>
      <c r="F1130" s="23" t="s">
        <v>5051</v>
      </c>
      <c r="G1130">
        <v>1865</v>
      </c>
      <c r="H1130" s="23" t="str">
        <f t="shared" si="73"/>
        <v>62284519280073651711865</v>
      </c>
      <c r="I1130" s="48">
        <f>VLOOKUP(H1130,网银退汇!C:D,2,FALSE)</f>
        <v>1865</v>
      </c>
      <c r="J1130" s="48">
        <f t="shared" si="74"/>
        <v>1</v>
      </c>
      <c r="K1130" s="83">
        <f>VLOOKUP(H1130,网银退汇!C:H,6,FALSE)</f>
        <v>42916.684583333335</v>
      </c>
    </row>
    <row r="1131" spans="1:11" hidden="1">
      <c r="A1131" t="s">
        <v>4379</v>
      </c>
      <c r="B1131" s="23" t="s">
        <v>9060</v>
      </c>
      <c r="C1131" s="49" t="str">
        <f t="shared" si="71"/>
        <v>20170629</v>
      </c>
      <c r="D1131" s="49" t="str">
        <f t="shared" si="72"/>
        <v>0053762289</v>
      </c>
      <c r="E1131" t="s">
        <v>105</v>
      </c>
      <c r="F1131" s="23" t="s">
        <v>5052</v>
      </c>
      <c r="G1131">
        <v>740</v>
      </c>
      <c r="H1131" s="23" t="str">
        <f t="shared" si="73"/>
        <v>6231900000054909664740</v>
      </c>
      <c r="I1131" s="48" t="e">
        <f>VLOOKUP(H1131,网银退汇!C:D,2,FALSE)</f>
        <v>#N/A</v>
      </c>
      <c r="J1131" s="48" t="e">
        <f t="shared" si="74"/>
        <v>#N/A</v>
      </c>
      <c r="K1131" s="83" t="e">
        <f>VLOOKUP(H1131,网银退汇!C:H,6,FALSE)</f>
        <v>#N/A</v>
      </c>
    </row>
    <row r="1132" spans="1:11" hidden="1">
      <c r="A1132" t="s">
        <v>4384</v>
      </c>
      <c r="B1132" s="23" t="s">
        <v>9061</v>
      </c>
      <c r="C1132" s="49" t="str">
        <f t="shared" si="71"/>
        <v>20170629</v>
      </c>
      <c r="D1132" s="49" t="str">
        <f t="shared" si="72"/>
        <v>0053763273</v>
      </c>
      <c r="E1132" t="s">
        <v>105</v>
      </c>
      <c r="F1132" s="23" t="s">
        <v>5053</v>
      </c>
      <c r="G1132">
        <v>1265</v>
      </c>
      <c r="H1132" s="23" t="str">
        <f t="shared" si="73"/>
        <v>62284819385260944791265</v>
      </c>
      <c r="I1132" s="48" t="e">
        <f>VLOOKUP(H1132,网银退汇!C:D,2,FALSE)</f>
        <v>#N/A</v>
      </c>
      <c r="J1132" s="48" t="e">
        <f t="shared" si="74"/>
        <v>#N/A</v>
      </c>
      <c r="K1132" s="83" t="e">
        <f>VLOOKUP(H1132,网银退汇!C:H,6,FALSE)</f>
        <v>#N/A</v>
      </c>
    </row>
    <row r="1133" spans="1:11" hidden="1">
      <c r="A1133" t="s">
        <v>4389</v>
      </c>
      <c r="B1133" s="23" t="s">
        <v>9062</v>
      </c>
      <c r="C1133" s="49" t="str">
        <f t="shared" si="71"/>
        <v>20170629</v>
      </c>
      <c r="D1133" s="49" t="str">
        <f t="shared" si="72"/>
        <v>0053763459</v>
      </c>
      <c r="E1133" t="s">
        <v>105</v>
      </c>
      <c r="F1133" s="23" t="s">
        <v>5054</v>
      </c>
      <c r="G1133">
        <v>56</v>
      </c>
      <c r="H1133" s="23" t="str">
        <f t="shared" si="73"/>
        <v>621799730002352656256</v>
      </c>
      <c r="I1133" s="48" t="e">
        <f>VLOOKUP(H1133,网银退汇!C:D,2,FALSE)</f>
        <v>#N/A</v>
      </c>
      <c r="J1133" s="48" t="e">
        <f t="shared" si="74"/>
        <v>#N/A</v>
      </c>
      <c r="K1133" s="83" t="e">
        <f>VLOOKUP(H1133,网银退汇!C:H,6,FALSE)</f>
        <v>#N/A</v>
      </c>
    </row>
    <row r="1134" spans="1:11" hidden="1">
      <c r="A1134" t="s">
        <v>4394</v>
      </c>
      <c r="B1134" s="23" t="s">
        <v>9063</v>
      </c>
      <c r="C1134" s="49" t="str">
        <f t="shared" si="71"/>
        <v>20170629</v>
      </c>
      <c r="D1134" s="49" t="str">
        <f t="shared" si="72"/>
        <v>0053764208</v>
      </c>
      <c r="E1134" t="s">
        <v>105</v>
      </c>
      <c r="F1134" s="23" t="s">
        <v>5055</v>
      </c>
      <c r="G1134">
        <v>500</v>
      </c>
      <c r="H1134" s="23" t="str">
        <f t="shared" si="73"/>
        <v>6217003860012205843500</v>
      </c>
      <c r="I1134" s="48" t="e">
        <f>VLOOKUP(H1134,网银退汇!C:D,2,FALSE)</f>
        <v>#N/A</v>
      </c>
      <c r="J1134" s="48" t="e">
        <f t="shared" si="74"/>
        <v>#N/A</v>
      </c>
      <c r="K1134" s="83" t="e">
        <f>VLOOKUP(H1134,网银退汇!C:H,6,FALSE)</f>
        <v>#N/A</v>
      </c>
    </row>
    <row r="1135" spans="1:11">
      <c r="A1135" t="s">
        <v>4399</v>
      </c>
      <c r="B1135" s="23" t="s">
        <v>9064</v>
      </c>
      <c r="C1135" s="49" t="str">
        <f t="shared" si="71"/>
        <v>20170629</v>
      </c>
      <c r="D1135" s="49" t="str">
        <f t="shared" si="72"/>
        <v>0053764643</v>
      </c>
      <c r="E1135" t="s">
        <v>105</v>
      </c>
      <c r="F1135" s="23" t="s">
        <v>5056</v>
      </c>
      <c r="G1135">
        <v>31</v>
      </c>
      <c r="H1135" s="23" t="str">
        <f t="shared" si="73"/>
        <v>622893000108593303831</v>
      </c>
      <c r="I1135" s="48">
        <f>VLOOKUP(H1135,网银退汇!C:D,2,FALSE)</f>
        <v>31</v>
      </c>
      <c r="J1135" s="48">
        <f t="shared" si="74"/>
        <v>1</v>
      </c>
      <c r="K1135" s="83">
        <f>VLOOKUP(H1135,网银退汇!C:H,6,FALSE)</f>
        <v>42916.685115740744</v>
      </c>
    </row>
    <row r="1136" spans="1:11">
      <c r="A1136" t="s">
        <v>4404</v>
      </c>
      <c r="B1136" s="23" t="s">
        <v>9065</v>
      </c>
      <c r="C1136" s="49" t="str">
        <f t="shared" si="71"/>
        <v>20170629</v>
      </c>
      <c r="D1136" s="49" t="str">
        <f t="shared" si="72"/>
        <v>0053765380</v>
      </c>
      <c r="E1136" t="s">
        <v>105</v>
      </c>
      <c r="F1136" s="23" t="s">
        <v>5057</v>
      </c>
      <c r="G1136">
        <v>71</v>
      </c>
      <c r="H1136" s="23" t="str">
        <f t="shared" si="73"/>
        <v>622369235472590771</v>
      </c>
      <c r="I1136" s="48">
        <f>VLOOKUP(H1136,网银退汇!C:D,2,FALSE)</f>
        <v>71</v>
      </c>
      <c r="J1136" s="48">
        <f t="shared" si="74"/>
        <v>1</v>
      </c>
      <c r="K1136" s="83">
        <f>VLOOKUP(H1136,网银退汇!C:H,6,FALSE)</f>
        <v>42916.686527777776</v>
      </c>
    </row>
    <row r="1137" spans="1:11" hidden="1">
      <c r="A1137" t="s">
        <v>4409</v>
      </c>
      <c r="B1137" s="23" t="s">
        <v>9066</v>
      </c>
      <c r="C1137" s="49" t="str">
        <f t="shared" si="71"/>
        <v>20170629</v>
      </c>
      <c r="D1137" s="49" t="str">
        <f t="shared" si="72"/>
        <v>0053766294</v>
      </c>
      <c r="E1137" t="s">
        <v>105</v>
      </c>
      <c r="F1137" s="23" t="s">
        <v>5058</v>
      </c>
      <c r="G1137">
        <v>2132</v>
      </c>
      <c r="H1137" s="23" t="str">
        <f t="shared" si="73"/>
        <v>62170038600086867902132</v>
      </c>
      <c r="I1137" s="48" t="e">
        <f>VLOOKUP(H1137,网银退汇!C:D,2,FALSE)</f>
        <v>#N/A</v>
      </c>
      <c r="J1137" s="48" t="e">
        <f t="shared" si="74"/>
        <v>#N/A</v>
      </c>
      <c r="K1137" s="83" t="e">
        <f>VLOOKUP(H1137,网银退汇!C:H,6,FALSE)</f>
        <v>#N/A</v>
      </c>
    </row>
    <row r="1138" spans="1:11" hidden="1">
      <c r="A1138" t="s">
        <v>4414</v>
      </c>
      <c r="B1138" s="23" t="s">
        <v>9067</v>
      </c>
      <c r="C1138" s="49" t="str">
        <f t="shared" si="71"/>
        <v>20170629</v>
      </c>
      <c r="D1138" s="49" t="str">
        <f t="shared" si="72"/>
        <v>0053767176</v>
      </c>
      <c r="E1138" t="s">
        <v>105</v>
      </c>
      <c r="F1138" s="23" t="s">
        <v>5059</v>
      </c>
      <c r="G1138">
        <v>72</v>
      </c>
      <c r="H1138" s="23" t="str">
        <f t="shared" si="73"/>
        <v>622700386030044746072</v>
      </c>
      <c r="I1138" s="48" t="e">
        <f>VLOOKUP(H1138,网银退汇!C:D,2,FALSE)</f>
        <v>#N/A</v>
      </c>
      <c r="J1138" s="48" t="e">
        <f t="shared" si="74"/>
        <v>#N/A</v>
      </c>
      <c r="K1138" s="83" t="e">
        <f>VLOOKUP(H1138,网银退汇!C:H,6,FALSE)</f>
        <v>#N/A</v>
      </c>
    </row>
    <row r="1139" spans="1:11" hidden="1">
      <c r="A1139" t="s">
        <v>4419</v>
      </c>
      <c r="B1139" s="23" t="s">
        <v>9068</v>
      </c>
      <c r="C1139" s="49" t="str">
        <f t="shared" si="71"/>
        <v>20170629</v>
      </c>
      <c r="D1139" s="49" t="str">
        <f t="shared" si="72"/>
        <v>0053767987</v>
      </c>
      <c r="E1139" t="s">
        <v>105</v>
      </c>
      <c r="F1139" s="23" t="s">
        <v>5060</v>
      </c>
      <c r="G1139">
        <v>74</v>
      </c>
      <c r="H1139" s="23" t="str">
        <f t="shared" si="73"/>
        <v>623020007127327574</v>
      </c>
      <c r="I1139" s="48" t="e">
        <f>VLOOKUP(H1139,网银退汇!C:D,2,FALSE)</f>
        <v>#N/A</v>
      </c>
      <c r="J1139" s="48" t="e">
        <f t="shared" si="74"/>
        <v>#N/A</v>
      </c>
      <c r="K1139" s="83" t="e">
        <f>VLOOKUP(H1139,网银退汇!C:H,6,FALSE)</f>
        <v>#N/A</v>
      </c>
    </row>
    <row r="1140" spans="1:11" hidden="1">
      <c r="A1140" t="s">
        <v>4424</v>
      </c>
      <c r="B1140" s="23" t="s">
        <v>9069</v>
      </c>
      <c r="C1140" s="49" t="str">
        <f t="shared" si="71"/>
        <v>20170629</v>
      </c>
      <c r="D1140" s="49" t="str">
        <f t="shared" si="72"/>
        <v>0053769638</v>
      </c>
      <c r="E1140" t="s">
        <v>105</v>
      </c>
      <c r="F1140" s="23" t="s">
        <v>5061</v>
      </c>
      <c r="G1140">
        <v>973</v>
      </c>
      <c r="H1140" s="23" t="str">
        <f t="shared" si="73"/>
        <v>6217003860028490330973</v>
      </c>
      <c r="I1140" s="48" t="e">
        <f>VLOOKUP(H1140,网银退汇!C:D,2,FALSE)</f>
        <v>#N/A</v>
      </c>
      <c r="J1140" s="48" t="e">
        <f t="shared" si="74"/>
        <v>#N/A</v>
      </c>
      <c r="K1140" s="83" t="e">
        <f>VLOOKUP(H1140,网银退汇!C:H,6,FALSE)</f>
        <v>#N/A</v>
      </c>
    </row>
    <row r="1141" spans="1:11" hidden="1">
      <c r="A1141" t="s">
        <v>4429</v>
      </c>
      <c r="B1141" s="23" t="s">
        <v>9070</v>
      </c>
      <c r="C1141" s="49" t="str">
        <f t="shared" si="71"/>
        <v>20170629</v>
      </c>
      <c r="D1141" s="49" t="str">
        <f t="shared" si="72"/>
        <v>0053770143</v>
      </c>
      <c r="E1141" t="s">
        <v>105</v>
      </c>
      <c r="F1141" s="23" t="s">
        <v>5062</v>
      </c>
      <c r="G1141">
        <v>12</v>
      </c>
      <c r="H1141" s="23" t="str">
        <f t="shared" si="73"/>
        <v>621799300001777913612</v>
      </c>
      <c r="I1141" s="48" t="e">
        <f>VLOOKUP(H1141,网银退汇!C:D,2,FALSE)</f>
        <v>#N/A</v>
      </c>
      <c r="J1141" s="48" t="e">
        <f t="shared" si="74"/>
        <v>#N/A</v>
      </c>
      <c r="K1141" s="83" t="e">
        <f>VLOOKUP(H1141,网银退汇!C:H,6,FALSE)</f>
        <v>#N/A</v>
      </c>
    </row>
    <row r="1142" spans="1:11" hidden="1">
      <c r="A1142" t="s">
        <v>4434</v>
      </c>
      <c r="B1142" s="23" t="s">
        <v>9071</v>
      </c>
      <c r="C1142" s="49" t="str">
        <f t="shared" si="71"/>
        <v>20170629</v>
      </c>
      <c r="D1142" s="49" t="str">
        <f t="shared" si="72"/>
        <v>0053770910</v>
      </c>
      <c r="E1142" t="s">
        <v>105</v>
      </c>
      <c r="F1142" s="23" t="s">
        <v>5063</v>
      </c>
      <c r="G1142">
        <v>800</v>
      </c>
      <c r="H1142" s="23" t="str">
        <f t="shared" si="73"/>
        <v>6212262502010388976800</v>
      </c>
      <c r="I1142" s="48" t="e">
        <f>VLOOKUP(H1142,网银退汇!C:D,2,FALSE)</f>
        <v>#N/A</v>
      </c>
      <c r="J1142" s="48" t="e">
        <f t="shared" si="74"/>
        <v>#N/A</v>
      </c>
      <c r="K1142" s="83" t="e">
        <f>VLOOKUP(H1142,网银退汇!C:H,6,FALSE)</f>
        <v>#N/A</v>
      </c>
    </row>
    <row r="1143" spans="1:11" hidden="1">
      <c r="A1143" t="s">
        <v>4439</v>
      </c>
      <c r="B1143" s="23" t="s">
        <v>9072</v>
      </c>
      <c r="C1143" s="49" t="str">
        <f t="shared" si="71"/>
        <v>20170629</v>
      </c>
      <c r="D1143" s="49" t="str">
        <f t="shared" si="72"/>
        <v>0053771364</v>
      </c>
      <c r="E1143" t="s">
        <v>105</v>
      </c>
      <c r="F1143" s="23" t="s">
        <v>5064</v>
      </c>
      <c r="G1143">
        <v>1276</v>
      </c>
      <c r="H1143" s="23" t="str">
        <f t="shared" si="73"/>
        <v>62261922001179271276</v>
      </c>
      <c r="I1143" s="48" t="e">
        <f>VLOOKUP(H1143,网银退汇!C:D,2,FALSE)</f>
        <v>#N/A</v>
      </c>
      <c r="J1143" s="48" t="e">
        <f t="shared" si="74"/>
        <v>#N/A</v>
      </c>
      <c r="K1143" s="83" t="e">
        <f>VLOOKUP(H1143,网银退汇!C:H,6,FALSE)</f>
        <v>#N/A</v>
      </c>
    </row>
    <row r="1144" spans="1:11">
      <c r="A1144" t="s">
        <v>4444</v>
      </c>
      <c r="B1144" s="23" t="s">
        <v>9073</v>
      </c>
      <c r="C1144" s="49" t="str">
        <f t="shared" si="71"/>
        <v>20170629</v>
      </c>
      <c r="D1144" s="49" t="str">
        <f t="shared" si="72"/>
        <v>0053771871</v>
      </c>
      <c r="E1144" t="s">
        <v>105</v>
      </c>
      <c r="F1144" s="23" t="s">
        <v>5065</v>
      </c>
      <c r="G1144">
        <v>5000</v>
      </c>
      <c r="H1144" s="23" t="str">
        <f t="shared" si="73"/>
        <v>62284811907228509125000</v>
      </c>
      <c r="I1144" s="48">
        <f>VLOOKUP(H1144,网银退汇!C:D,2,FALSE)</f>
        <v>5000</v>
      </c>
      <c r="J1144" s="48">
        <f t="shared" si="74"/>
        <v>1</v>
      </c>
      <c r="K1144" s="83">
        <f>VLOOKUP(H1144,网银退汇!C:H,6,FALSE)</f>
        <v>42916.685300925928</v>
      </c>
    </row>
    <row r="1145" spans="1:11" hidden="1">
      <c r="A1145" t="s">
        <v>4451</v>
      </c>
      <c r="B1145" s="23" t="s">
        <v>9074</v>
      </c>
      <c r="C1145" s="49" t="str">
        <f t="shared" si="71"/>
        <v>20170630</v>
      </c>
      <c r="D1145" s="49" t="str">
        <f t="shared" si="72"/>
        <v>0053781898</v>
      </c>
      <c r="E1145" t="s">
        <v>105</v>
      </c>
      <c r="F1145" s="23" t="s">
        <v>5066</v>
      </c>
      <c r="G1145">
        <v>855</v>
      </c>
      <c r="H1145" s="23" t="str">
        <f t="shared" si="73"/>
        <v>6217562700003037511855</v>
      </c>
      <c r="I1145" s="48" t="e">
        <f>VLOOKUP(H1145,网银退汇!C:D,2,FALSE)</f>
        <v>#N/A</v>
      </c>
      <c r="J1145" s="48" t="e">
        <f t="shared" si="74"/>
        <v>#N/A</v>
      </c>
      <c r="K1145" s="83" t="e">
        <f>VLOOKUP(H1145,网银退汇!C:H,6,FALSE)</f>
        <v>#N/A</v>
      </c>
    </row>
    <row r="1146" spans="1:11" hidden="1">
      <c r="A1146" t="s">
        <v>4452</v>
      </c>
      <c r="B1146" s="23" t="s">
        <v>9075</v>
      </c>
      <c r="C1146" s="49" t="str">
        <f t="shared" si="71"/>
        <v>20170630</v>
      </c>
      <c r="D1146" s="49" t="str">
        <f t="shared" si="72"/>
        <v>0053783463</v>
      </c>
      <c r="E1146" t="s">
        <v>105</v>
      </c>
      <c r="F1146" s="23" t="s">
        <v>5067</v>
      </c>
      <c r="G1146">
        <v>500</v>
      </c>
      <c r="H1146" s="23" t="str">
        <f t="shared" si="73"/>
        <v>6223690887553499500</v>
      </c>
      <c r="I1146" s="48" t="e">
        <f>VLOOKUP(H1146,网银退汇!C:D,2,FALSE)</f>
        <v>#N/A</v>
      </c>
      <c r="J1146" s="48" t="e">
        <f t="shared" si="74"/>
        <v>#N/A</v>
      </c>
      <c r="K1146" s="83" t="e">
        <f>VLOOKUP(H1146,网银退汇!C:H,6,FALSE)</f>
        <v>#N/A</v>
      </c>
    </row>
    <row r="1147" spans="1:11" hidden="1">
      <c r="A1147" t="s">
        <v>4453</v>
      </c>
      <c r="B1147" s="23" t="s">
        <v>9076</v>
      </c>
      <c r="C1147" s="49" t="str">
        <f t="shared" si="71"/>
        <v>20170630</v>
      </c>
      <c r="D1147" s="49" t="str">
        <f t="shared" si="72"/>
        <v>0053784944</v>
      </c>
      <c r="E1147" t="s">
        <v>105</v>
      </c>
      <c r="F1147" s="23" t="s">
        <v>5068</v>
      </c>
      <c r="G1147">
        <v>500</v>
      </c>
      <c r="H1147" s="23" t="str">
        <f t="shared" si="73"/>
        <v>6222350012570451500</v>
      </c>
      <c r="I1147" s="48" t="e">
        <f>VLOOKUP(H1147,网银退汇!C:D,2,FALSE)</f>
        <v>#N/A</v>
      </c>
      <c r="J1147" s="48" t="e">
        <f t="shared" si="74"/>
        <v>#N/A</v>
      </c>
      <c r="K1147" s="83" t="e">
        <f>VLOOKUP(H1147,网银退汇!C:H,6,FALSE)</f>
        <v>#N/A</v>
      </c>
    </row>
    <row r="1148" spans="1:11" hidden="1">
      <c r="A1148" t="s">
        <v>4454</v>
      </c>
      <c r="B1148" s="23" t="s">
        <v>9077</v>
      </c>
      <c r="C1148" s="49" t="str">
        <f t="shared" si="71"/>
        <v>20170630</v>
      </c>
      <c r="D1148" s="49" t="str">
        <f t="shared" si="72"/>
        <v>0053786297</v>
      </c>
      <c r="E1148" t="s">
        <v>105</v>
      </c>
      <c r="F1148" s="23" t="s">
        <v>5069</v>
      </c>
      <c r="G1148">
        <v>520</v>
      </c>
      <c r="H1148" s="23" t="str">
        <f t="shared" si="73"/>
        <v>6223691230498887520</v>
      </c>
      <c r="I1148" s="48" t="e">
        <f>VLOOKUP(H1148,网银退汇!C:D,2,FALSE)</f>
        <v>#N/A</v>
      </c>
      <c r="J1148" s="48" t="e">
        <f t="shared" si="74"/>
        <v>#N/A</v>
      </c>
      <c r="K1148" s="83" t="e">
        <f>VLOOKUP(H1148,网银退汇!C:H,6,FALSE)</f>
        <v>#N/A</v>
      </c>
    </row>
    <row r="1149" spans="1:11" hidden="1">
      <c r="A1149" t="s">
        <v>4455</v>
      </c>
      <c r="B1149" s="23" t="s">
        <v>9078</v>
      </c>
      <c r="C1149" s="49" t="str">
        <f t="shared" si="71"/>
        <v>20170630</v>
      </c>
      <c r="D1149" s="49" t="str">
        <f t="shared" si="72"/>
        <v>0053786942</v>
      </c>
      <c r="E1149" t="s">
        <v>105</v>
      </c>
      <c r="F1149" s="23" t="s">
        <v>5070</v>
      </c>
      <c r="G1149">
        <v>1481</v>
      </c>
      <c r="H1149" s="23" t="str">
        <f t="shared" si="73"/>
        <v>62284838685953954731481</v>
      </c>
      <c r="I1149" s="48" t="e">
        <f>VLOOKUP(H1149,网银退汇!C:D,2,FALSE)</f>
        <v>#N/A</v>
      </c>
      <c r="J1149" s="48" t="e">
        <f t="shared" si="74"/>
        <v>#N/A</v>
      </c>
      <c r="K1149" s="83" t="e">
        <f>VLOOKUP(H1149,网银退汇!C:H,6,FALSE)</f>
        <v>#N/A</v>
      </c>
    </row>
    <row r="1150" spans="1:11" hidden="1">
      <c r="A1150" t="s">
        <v>4456</v>
      </c>
      <c r="B1150" s="23" t="s">
        <v>9079</v>
      </c>
      <c r="C1150" s="49" t="str">
        <f t="shared" si="71"/>
        <v>20170630</v>
      </c>
      <c r="D1150" s="49" t="str">
        <f t="shared" si="72"/>
        <v>0053788365</v>
      </c>
      <c r="E1150" t="s">
        <v>105</v>
      </c>
      <c r="F1150" s="23" t="s">
        <v>5071</v>
      </c>
      <c r="G1150">
        <v>1400</v>
      </c>
      <c r="H1150" s="23" t="str">
        <f t="shared" si="73"/>
        <v>62270038802602033311400</v>
      </c>
      <c r="I1150" s="48" t="e">
        <f>VLOOKUP(H1150,网银退汇!C:D,2,FALSE)</f>
        <v>#N/A</v>
      </c>
      <c r="J1150" s="48" t="e">
        <f t="shared" si="74"/>
        <v>#N/A</v>
      </c>
      <c r="K1150" s="83" t="e">
        <f>VLOOKUP(H1150,网银退汇!C:H,6,FALSE)</f>
        <v>#N/A</v>
      </c>
    </row>
    <row r="1151" spans="1:11" hidden="1">
      <c r="A1151" t="s">
        <v>4457</v>
      </c>
      <c r="B1151" s="23" t="s">
        <v>9080</v>
      </c>
      <c r="C1151" s="49" t="str">
        <f t="shared" si="71"/>
        <v>20170630</v>
      </c>
      <c r="D1151" s="49" t="str">
        <f t="shared" si="72"/>
        <v>0053790876</v>
      </c>
      <c r="E1151" t="s">
        <v>105</v>
      </c>
      <c r="F1151" s="23" t="s">
        <v>5072</v>
      </c>
      <c r="G1151">
        <v>3000</v>
      </c>
      <c r="H1151" s="23" t="str">
        <f t="shared" si="73"/>
        <v>62179873000001078833000</v>
      </c>
      <c r="I1151" s="48" t="e">
        <f>VLOOKUP(H1151,网银退汇!C:D,2,FALSE)</f>
        <v>#N/A</v>
      </c>
      <c r="J1151" s="48" t="e">
        <f t="shared" si="74"/>
        <v>#N/A</v>
      </c>
      <c r="K1151" s="83" t="e">
        <f>VLOOKUP(H1151,网银退汇!C:H,6,FALSE)</f>
        <v>#N/A</v>
      </c>
    </row>
    <row r="1152" spans="1:11" hidden="1">
      <c r="A1152" t="s">
        <v>4458</v>
      </c>
      <c r="B1152" s="23" t="s">
        <v>9081</v>
      </c>
      <c r="C1152" s="49" t="str">
        <f t="shared" si="71"/>
        <v>20170630</v>
      </c>
      <c r="D1152" s="49" t="str">
        <f t="shared" si="72"/>
        <v>0053794861</v>
      </c>
      <c r="E1152" t="s">
        <v>105</v>
      </c>
      <c r="F1152" s="23" t="s">
        <v>5073</v>
      </c>
      <c r="G1152">
        <v>832</v>
      </c>
      <c r="H1152" s="23" t="str">
        <f t="shared" si="73"/>
        <v>6253624010758801832</v>
      </c>
      <c r="I1152" s="48" t="e">
        <f>VLOOKUP(H1152,网银退汇!C:D,2,FALSE)</f>
        <v>#N/A</v>
      </c>
      <c r="J1152" s="48" t="e">
        <f t="shared" si="74"/>
        <v>#N/A</v>
      </c>
      <c r="K1152" s="83" t="e">
        <f>VLOOKUP(H1152,网银退汇!C:H,6,FALSE)</f>
        <v>#N/A</v>
      </c>
    </row>
    <row r="1153" spans="1:11" hidden="1">
      <c r="A1153" t="s">
        <v>4459</v>
      </c>
      <c r="B1153" s="23" t="s">
        <v>9082</v>
      </c>
      <c r="C1153" s="49" t="str">
        <f t="shared" si="71"/>
        <v>20170630</v>
      </c>
      <c r="D1153" s="49" t="str">
        <f t="shared" si="72"/>
        <v>0053794993</v>
      </c>
      <c r="E1153" t="s">
        <v>105</v>
      </c>
      <c r="F1153" s="23" t="s">
        <v>5074</v>
      </c>
      <c r="G1153">
        <v>157</v>
      </c>
      <c r="H1153" s="23" t="str">
        <f t="shared" si="73"/>
        <v>6217003860036075990157</v>
      </c>
      <c r="I1153" s="48" t="e">
        <f>VLOOKUP(H1153,网银退汇!C:D,2,FALSE)</f>
        <v>#N/A</v>
      </c>
      <c r="J1153" s="48" t="e">
        <f t="shared" si="74"/>
        <v>#N/A</v>
      </c>
      <c r="K1153" s="83" t="e">
        <f>VLOOKUP(H1153,网银退汇!C:H,6,FALSE)</f>
        <v>#N/A</v>
      </c>
    </row>
    <row r="1154" spans="1:11">
      <c r="A1154" t="s">
        <v>4460</v>
      </c>
      <c r="B1154" s="23" t="s">
        <v>9083</v>
      </c>
      <c r="C1154" s="49" t="str">
        <f t="shared" si="71"/>
        <v>20170630</v>
      </c>
      <c r="D1154" s="49" t="str">
        <f t="shared" si="72"/>
        <v>0053795514</v>
      </c>
      <c r="E1154" t="s">
        <v>105</v>
      </c>
      <c r="F1154" s="23" t="s">
        <v>5075</v>
      </c>
      <c r="G1154">
        <v>3000</v>
      </c>
      <c r="H1154" s="23" t="str">
        <f t="shared" si="73"/>
        <v>62599800677106223000</v>
      </c>
      <c r="I1154" s="48">
        <f>VLOOKUP(H1154,网银退汇!C:D,2,FALSE)</f>
        <v>3000</v>
      </c>
      <c r="J1154" s="48">
        <f t="shared" si="74"/>
        <v>1</v>
      </c>
      <c r="K1154" s="83">
        <f>VLOOKUP(H1154,网银退汇!C:H,6,FALSE)</f>
        <v>42916.685694444444</v>
      </c>
    </row>
    <row r="1155" spans="1:11">
      <c r="A1155" t="s">
        <v>4461</v>
      </c>
      <c r="B1155" s="23" t="s">
        <v>9084</v>
      </c>
      <c r="C1155" s="49" t="str">
        <f t="shared" ref="C1155:C1218" si="75">LEFT(B1155,8)</f>
        <v>20170630</v>
      </c>
      <c r="D1155" s="49" t="str">
        <f t="shared" ref="D1155:D1218" si="76">RIGHT(B1155,10)</f>
        <v>0053798316</v>
      </c>
      <c r="E1155" t="s">
        <v>105</v>
      </c>
      <c r="F1155" s="23" t="s">
        <v>5076</v>
      </c>
      <c r="G1155">
        <v>115</v>
      </c>
      <c r="H1155" s="23" t="str">
        <f t="shared" si="73"/>
        <v>6217997300020613298115</v>
      </c>
      <c r="I1155" s="48">
        <f>VLOOKUP(H1155,网银退汇!C:D,2,FALSE)</f>
        <v>115</v>
      </c>
      <c r="J1155" s="48">
        <f t="shared" si="74"/>
        <v>1</v>
      </c>
      <c r="K1155" s="83">
        <f>VLOOKUP(H1155,网银退汇!C:H,6,FALSE)</f>
        <v>42916.686331018522</v>
      </c>
    </row>
    <row r="1156" spans="1:11" hidden="1">
      <c r="A1156" t="s">
        <v>4462</v>
      </c>
      <c r="B1156" s="23" t="s">
        <v>9085</v>
      </c>
      <c r="C1156" s="49" t="str">
        <f t="shared" si="75"/>
        <v>20170630</v>
      </c>
      <c r="D1156" s="49" t="str">
        <f t="shared" si="76"/>
        <v>0053798530</v>
      </c>
      <c r="E1156" t="s">
        <v>105</v>
      </c>
      <c r="F1156" s="23" t="s">
        <v>5077</v>
      </c>
      <c r="G1156">
        <v>72</v>
      </c>
      <c r="H1156" s="23" t="str">
        <f t="shared" si="73"/>
        <v>621799730004233175472</v>
      </c>
      <c r="I1156" s="48" t="e">
        <f>VLOOKUP(H1156,网银退汇!C:D,2,FALSE)</f>
        <v>#N/A</v>
      </c>
      <c r="J1156" s="48" t="e">
        <f t="shared" si="74"/>
        <v>#N/A</v>
      </c>
      <c r="K1156" s="83" t="e">
        <f>VLOOKUP(H1156,网银退汇!C:H,6,FALSE)</f>
        <v>#N/A</v>
      </c>
    </row>
    <row r="1157" spans="1:11" hidden="1">
      <c r="A1157" t="s">
        <v>4463</v>
      </c>
      <c r="B1157" s="23" t="s">
        <v>9086</v>
      </c>
      <c r="C1157" s="49" t="str">
        <f t="shared" si="75"/>
        <v>20170630</v>
      </c>
      <c r="D1157" s="49" t="str">
        <f t="shared" si="76"/>
        <v>0053798595</v>
      </c>
      <c r="E1157" t="s">
        <v>105</v>
      </c>
      <c r="F1157" s="23" t="s">
        <v>5078</v>
      </c>
      <c r="G1157">
        <v>138</v>
      </c>
      <c r="H1157" s="23" t="str">
        <f t="shared" si="73"/>
        <v>6228480969613445879138</v>
      </c>
      <c r="I1157" s="48" t="e">
        <f>VLOOKUP(H1157,网银退汇!C:D,2,FALSE)</f>
        <v>#N/A</v>
      </c>
      <c r="J1157" s="48" t="e">
        <f t="shared" si="74"/>
        <v>#N/A</v>
      </c>
      <c r="K1157" s="83" t="e">
        <f>VLOOKUP(H1157,网银退汇!C:H,6,FALSE)</f>
        <v>#N/A</v>
      </c>
    </row>
    <row r="1158" spans="1:11" hidden="1">
      <c r="A1158" t="s">
        <v>4464</v>
      </c>
      <c r="B1158" s="23" t="s">
        <v>9087</v>
      </c>
      <c r="C1158" s="49" t="str">
        <f t="shared" si="75"/>
        <v>20170630</v>
      </c>
      <c r="D1158" s="49" t="str">
        <f t="shared" si="76"/>
        <v>0053799821</v>
      </c>
      <c r="E1158" t="s">
        <v>105</v>
      </c>
      <c r="F1158" s="23" t="s">
        <v>5079</v>
      </c>
      <c r="G1158">
        <v>2055</v>
      </c>
      <c r="H1158" s="23" t="str">
        <f t="shared" si="73"/>
        <v>62246900529821002055</v>
      </c>
      <c r="I1158" s="48" t="e">
        <f>VLOOKUP(H1158,网银退汇!C:D,2,FALSE)</f>
        <v>#N/A</v>
      </c>
      <c r="J1158" s="48" t="e">
        <f t="shared" si="74"/>
        <v>#N/A</v>
      </c>
      <c r="K1158" s="83" t="e">
        <f>VLOOKUP(H1158,网银退汇!C:H,6,FALSE)</f>
        <v>#N/A</v>
      </c>
    </row>
    <row r="1159" spans="1:11" hidden="1">
      <c r="A1159" t="s">
        <v>4465</v>
      </c>
      <c r="B1159" s="23" t="s">
        <v>9088</v>
      </c>
      <c r="C1159" s="49" t="str">
        <f t="shared" si="75"/>
        <v>20170630</v>
      </c>
      <c r="D1159" s="49" t="str">
        <f t="shared" si="76"/>
        <v>0053800588</v>
      </c>
      <c r="E1159" t="s">
        <v>105</v>
      </c>
      <c r="F1159" s="23" t="s">
        <v>5080</v>
      </c>
      <c r="G1159">
        <v>1500</v>
      </c>
      <c r="H1159" s="23" t="str">
        <f t="shared" si="73"/>
        <v>62275253070490981500</v>
      </c>
      <c r="I1159" s="48" t="e">
        <f>VLOOKUP(H1159,网银退汇!C:D,2,FALSE)</f>
        <v>#N/A</v>
      </c>
      <c r="J1159" s="48" t="e">
        <f t="shared" si="74"/>
        <v>#N/A</v>
      </c>
      <c r="K1159" s="83" t="e">
        <f>VLOOKUP(H1159,网银退汇!C:H,6,FALSE)</f>
        <v>#N/A</v>
      </c>
    </row>
    <row r="1160" spans="1:11" hidden="1">
      <c r="A1160" t="s">
        <v>4466</v>
      </c>
      <c r="B1160" s="23" t="s">
        <v>9089</v>
      </c>
      <c r="C1160" s="49" t="str">
        <f t="shared" si="75"/>
        <v>20170630</v>
      </c>
      <c r="D1160" s="49" t="str">
        <f t="shared" si="76"/>
        <v>0053800646</v>
      </c>
      <c r="E1160" t="s">
        <v>105</v>
      </c>
      <c r="F1160" s="23" t="s">
        <v>5081</v>
      </c>
      <c r="G1160">
        <v>3000</v>
      </c>
      <c r="H1160" s="23" t="str">
        <f t="shared" si="73"/>
        <v>62177900010078020243000</v>
      </c>
      <c r="I1160" s="48" t="e">
        <f>VLOOKUP(H1160,网银退汇!C:D,2,FALSE)</f>
        <v>#N/A</v>
      </c>
      <c r="J1160" s="48" t="e">
        <f t="shared" si="74"/>
        <v>#N/A</v>
      </c>
      <c r="K1160" s="83" t="e">
        <f>VLOOKUP(H1160,网银退汇!C:H,6,FALSE)</f>
        <v>#N/A</v>
      </c>
    </row>
    <row r="1161" spans="1:11" hidden="1">
      <c r="A1161" t="s">
        <v>4467</v>
      </c>
      <c r="B1161" s="23" t="s">
        <v>9090</v>
      </c>
      <c r="C1161" s="49" t="str">
        <f t="shared" si="75"/>
        <v>20170630</v>
      </c>
      <c r="D1161" s="49" t="str">
        <f t="shared" si="76"/>
        <v>0053801406</v>
      </c>
      <c r="E1161" t="s">
        <v>105</v>
      </c>
      <c r="F1161" s="23" t="s">
        <v>5082</v>
      </c>
      <c r="G1161">
        <v>247</v>
      </c>
      <c r="H1161" s="23" t="str">
        <f t="shared" si="73"/>
        <v>5240943860236009247</v>
      </c>
      <c r="I1161" s="48" t="e">
        <f>VLOOKUP(H1161,网银退汇!C:D,2,FALSE)</f>
        <v>#N/A</v>
      </c>
      <c r="J1161" s="48" t="e">
        <f t="shared" si="74"/>
        <v>#N/A</v>
      </c>
      <c r="K1161" s="83" t="e">
        <f>VLOOKUP(H1161,网银退汇!C:H,6,FALSE)</f>
        <v>#N/A</v>
      </c>
    </row>
    <row r="1162" spans="1:11">
      <c r="A1162" t="s">
        <v>4468</v>
      </c>
      <c r="B1162" s="23" t="s">
        <v>9091</v>
      </c>
      <c r="C1162" s="49" t="str">
        <f t="shared" si="75"/>
        <v>20170630</v>
      </c>
      <c r="D1162" s="49" t="str">
        <f t="shared" si="76"/>
        <v>0053801425</v>
      </c>
      <c r="E1162" t="s">
        <v>105</v>
      </c>
      <c r="F1162" s="23" t="s">
        <v>5083</v>
      </c>
      <c r="G1162">
        <v>100</v>
      </c>
      <c r="H1162" s="23" t="str">
        <f t="shared" si="73"/>
        <v>6228480868026557272100</v>
      </c>
      <c r="I1162" s="48">
        <f>VLOOKUP(H1162,网银退汇!C:D,2,FALSE)</f>
        <v>100</v>
      </c>
      <c r="J1162" s="48">
        <f t="shared" si="74"/>
        <v>1</v>
      </c>
      <c r="K1162" s="83">
        <f>VLOOKUP(H1162,网银退汇!C:H,6,FALSE)</f>
        <v>42916.685497685183</v>
      </c>
    </row>
    <row r="1163" spans="1:11">
      <c r="A1163" t="s">
        <v>4469</v>
      </c>
      <c r="B1163" s="23" t="s">
        <v>9092</v>
      </c>
      <c r="C1163" s="49" t="str">
        <f t="shared" si="75"/>
        <v>20170630</v>
      </c>
      <c r="D1163" s="49" t="str">
        <f t="shared" si="76"/>
        <v>0053802207</v>
      </c>
      <c r="E1163" t="s">
        <v>105</v>
      </c>
      <c r="F1163" s="23" t="s">
        <v>5082</v>
      </c>
      <c r="G1163">
        <v>615</v>
      </c>
      <c r="H1163" s="23" t="str">
        <f t="shared" ref="H1163:H1226" si="77">F1163&amp;G1163</f>
        <v>5240943860236009615</v>
      </c>
      <c r="I1163" s="48">
        <f>VLOOKUP(H1163,网银退汇!C:D,2,FALSE)</f>
        <v>615</v>
      </c>
      <c r="J1163" s="48">
        <f t="shared" ref="J1163:J1226" si="78">IF(I1163&gt;0,1,"")</f>
        <v>1</v>
      </c>
      <c r="K1163" s="83">
        <f>VLOOKUP(H1163,网银退汇!C:H,6,FALSE)</f>
        <v>42916.686203703706</v>
      </c>
    </row>
    <row r="1164" spans="1:11" hidden="1">
      <c r="A1164" t="s">
        <v>4470</v>
      </c>
      <c r="B1164" s="23" t="s">
        <v>9093</v>
      </c>
      <c r="C1164" s="49" t="str">
        <f t="shared" si="75"/>
        <v>20170630</v>
      </c>
      <c r="D1164" s="49" t="str">
        <f t="shared" si="76"/>
        <v>0053802722</v>
      </c>
      <c r="E1164" t="s">
        <v>105</v>
      </c>
      <c r="F1164" s="23" t="s">
        <v>5084</v>
      </c>
      <c r="G1164">
        <v>2665</v>
      </c>
      <c r="H1164" s="23" t="str">
        <f t="shared" si="77"/>
        <v>62284819285836117782665</v>
      </c>
      <c r="I1164" s="48" t="e">
        <f>VLOOKUP(H1164,网银退汇!C:D,2,FALSE)</f>
        <v>#N/A</v>
      </c>
      <c r="J1164" s="48" t="e">
        <f t="shared" si="78"/>
        <v>#N/A</v>
      </c>
      <c r="K1164" s="83" t="e">
        <f>VLOOKUP(H1164,网银退汇!C:H,6,FALSE)</f>
        <v>#N/A</v>
      </c>
    </row>
    <row r="1165" spans="1:11" hidden="1">
      <c r="A1165" t="s">
        <v>4471</v>
      </c>
      <c r="B1165" s="23" t="s">
        <v>9094</v>
      </c>
      <c r="C1165" s="49" t="str">
        <f t="shared" si="75"/>
        <v>20170630</v>
      </c>
      <c r="D1165" s="49" t="str">
        <f t="shared" si="76"/>
        <v>0053803451</v>
      </c>
      <c r="E1165" t="s">
        <v>105</v>
      </c>
      <c r="F1165" s="23" t="s">
        <v>5085</v>
      </c>
      <c r="G1165">
        <v>550</v>
      </c>
      <c r="H1165" s="23" t="str">
        <f t="shared" si="77"/>
        <v>6228480866244411363550</v>
      </c>
      <c r="I1165" s="48" t="e">
        <f>VLOOKUP(H1165,网银退汇!C:D,2,FALSE)</f>
        <v>#N/A</v>
      </c>
      <c r="J1165" s="48" t="e">
        <f t="shared" si="78"/>
        <v>#N/A</v>
      </c>
      <c r="K1165" s="83" t="e">
        <f>VLOOKUP(H1165,网银退汇!C:H,6,FALSE)</f>
        <v>#N/A</v>
      </c>
    </row>
    <row r="1166" spans="1:11">
      <c r="A1166" t="s">
        <v>4472</v>
      </c>
      <c r="B1166" s="23" t="s">
        <v>9095</v>
      </c>
      <c r="C1166" s="49" t="str">
        <f t="shared" si="75"/>
        <v>20170630</v>
      </c>
      <c r="D1166" s="49" t="str">
        <f t="shared" si="76"/>
        <v>0053803547</v>
      </c>
      <c r="E1166" t="s">
        <v>105</v>
      </c>
      <c r="F1166" s="23" t="s">
        <v>5086</v>
      </c>
      <c r="G1166">
        <v>95</v>
      </c>
      <c r="H1166" s="23" t="str">
        <f t="shared" si="77"/>
        <v>622837024075664395</v>
      </c>
      <c r="I1166" s="48">
        <f>VLOOKUP(H1166,网银退汇!C:D,2,FALSE)</f>
        <v>95</v>
      </c>
      <c r="J1166" s="48">
        <f t="shared" si="78"/>
        <v>1</v>
      </c>
      <c r="K1166" s="83">
        <f>VLOOKUP(H1166,网银退汇!C:H,6,FALSE)</f>
        <v>42916.685879629629</v>
      </c>
    </row>
    <row r="1167" spans="1:11" hidden="1">
      <c r="A1167" t="s">
        <v>4473</v>
      </c>
      <c r="B1167" s="23" t="s">
        <v>9096</v>
      </c>
      <c r="C1167" s="49" t="str">
        <f t="shared" si="75"/>
        <v>20170630</v>
      </c>
      <c r="D1167" s="49" t="str">
        <f t="shared" si="76"/>
        <v>0053803831</v>
      </c>
      <c r="E1167" t="s">
        <v>105</v>
      </c>
      <c r="F1167" s="23" t="s">
        <v>5087</v>
      </c>
      <c r="G1167">
        <v>50</v>
      </c>
      <c r="H1167" s="23" t="str">
        <f t="shared" si="77"/>
        <v>625362402747058050</v>
      </c>
      <c r="I1167" s="48" t="e">
        <f>VLOOKUP(H1167,网银退汇!C:D,2,FALSE)</f>
        <v>#N/A</v>
      </c>
      <c r="J1167" s="48" t="e">
        <f t="shared" si="78"/>
        <v>#N/A</v>
      </c>
      <c r="K1167" s="83" t="e">
        <f>VLOOKUP(H1167,网银退汇!C:H,6,FALSE)</f>
        <v>#N/A</v>
      </c>
    </row>
    <row r="1168" spans="1:11">
      <c r="A1168" t="s">
        <v>4474</v>
      </c>
      <c r="B1168" s="23" t="s">
        <v>9097</v>
      </c>
      <c r="C1168" s="49" t="str">
        <f t="shared" si="75"/>
        <v>20170630</v>
      </c>
      <c r="D1168" s="49" t="str">
        <f t="shared" si="76"/>
        <v>0053805796</v>
      </c>
      <c r="E1168" t="s">
        <v>105</v>
      </c>
      <c r="F1168" s="23" t="s">
        <v>5088</v>
      </c>
      <c r="G1168">
        <v>47</v>
      </c>
      <c r="H1168" s="23" t="str">
        <f t="shared" si="77"/>
        <v>622700398253002334947</v>
      </c>
      <c r="I1168" s="48">
        <f>VLOOKUP(H1168,网银退汇!C:D,2,FALSE)</f>
        <v>47</v>
      </c>
      <c r="J1168" s="48">
        <f t="shared" si="78"/>
        <v>1</v>
      </c>
      <c r="K1168" s="83">
        <f>VLOOKUP(H1168,网银退汇!C:H,6,FALSE)</f>
        <v>42916.686064814814</v>
      </c>
    </row>
    <row r="1169" spans="1:11" hidden="1">
      <c r="A1169" t="s">
        <v>4475</v>
      </c>
      <c r="B1169" s="23" t="s">
        <v>9098</v>
      </c>
      <c r="C1169" s="49" t="str">
        <f t="shared" si="75"/>
        <v>20170630</v>
      </c>
      <c r="D1169" s="49" t="str">
        <f t="shared" si="76"/>
        <v>0053806098</v>
      </c>
      <c r="E1169" t="s">
        <v>105</v>
      </c>
      <c r="F1169" s="23" t="s">
        <v>5089</v>
      </c>
      <c r="G1169">
        <v>85</v>
      </c>
      <c r="H1169" s="23" t="str">
        <f t="shared" si="77"/>
        <v>621723251200003409885</v>
      </c>
      <c r="I1169" s="48" t="e">
        <f>VLOOKUP(H1169,网银退汇!C:D,2,FALSE)</f>
        <v>#N/A</v>
      </c>
      <c r="J1169" s="48" t="e">
        <f t="shared" si="78"/>
        <v>#N/A</v>
      </c>
      <c r="K1169" s="83" t="e">
        <f>VLOOKUP(H1169,网银退汇!C:H,6,FALSE)</f>
        <v>#N/A</v>
      </c>
    </row>
    <row r="1170" spans="1:11" hidden="1">
      <c r="A1170" t="s">
        <v>4476</v>
      </c>
      <c r="B1170" s="23" t="s">
        <v>9099</v>
      </c>
      <c r="C1170" s="49" t="str">
        <f t="shared" si="75"/>
        <v>20170630</v>
      </c>
      <c r="D1170" s="49" t="str">
        <f t="shared" si="76"/>
        <v>0053808207</v>
      </c>
      <c r="E1170" t="s">
        <v>105</v>
      </c>
      <c r="F1170" s="23" t="s">
        <v>5090</v>
      </c>
      <c r="G1170">
        <v>862</v>
      </c>
      <c r="H1170" s="23" t="str">
        <f t="shared" si="77"/>
        <v>6212263602084624071862</v>
      </c>
      <c r="I1170" s="48" t="e">
        <f>VLOOKUP(H1170,网银退汇!C:D,2,FALSE)</f>
        <v>#N/A</v>
      </c>
      <c r="J1170" s="48" t="e">
        <f t="shared" si="78"/>
        <v>#N/A</v>
      </c>
      <c r="K1170" s="83" t="e">
        <f>VLOOKUP(H1170,网银退汇!C:H,6,FALSE)</f>
        <v>#N/A</v>
      </c>
    </row>
    <row r="1171" spans="1:11" hidden="1">
      <c r="A1171" t="s">
        <v>4477</v>
      </c>
      <c r="B1171" s="23" t="s">
        <v>9100</v>
      </c>
      <c r="C1171" s="49" t="str">
        <f t="shared" si="75"/>
        <v>20170630</v>
      </c>
      <c r="D1171" s="49" t="str">
        <f t="shared" si="76"/>
        <v>0053809665</v>
      </c>
      <c r="E1171" t="s">
        <v>105</v>
      </c>
      <c r="F1171" s="23" t="s">
        <v>5091</v>
      </c>
      <c r="G1171">
        <v>652</v>
      </c>
      <c r="H1171" s="23" t="str">
        <f t="shared" si="77"/>
        <v>6259588702789552652</v>
      </c>
      <c r="I1171" s="48" t="e">
        <f>VLOOKUP(H1171,网银退汇!C:D,2,FALSE)</f>
        <v>#N/A</v>
      </c>
      <c r="J1171" s="48" t="e">
        <f t="shared" si="78"/>
        <v>#N/A</v>
      </c>
      <c r="K1171" s="83" t="e">
        <f>VLOOKUP(H1171,网银退汇!C:H,6,FALSE)</f>
        <v>#N/A</v>
      </c>
    </row>
    <row r="1172" spans="1:11" hidden="1">
      <c r="A1172" t="s">
        <v>4478</v>
      </c>
      <c r="B1172" s="23" t="s">
        <v>9101</v>
      </c>
      <c r="C1172" s="49" t="str">
        <f t="shared" si="75"/>
        <v>20170630</v>
      </c>
      <c r="D1172" s="49" t="str">
        <f t="shared" si="76"/>
        <v>0053811098</v>
      </c>
      <c r="E1172" t="s">
        <v>105</v>
      </c>
      <c r="F1172" s="23" t="s">
        <v>5092</v>
      </c>
      <c r="G1172">
        <v>1900</v>
      </c>
      <c r="H1172" s="23" t="str">
        <f t="shared" si="77"/>
        <v>62319000000308003671900</v>
      </c>
      <c r="I1172" s="48" t="e">
        <f>VLOOKUP(H1172,网银退汇!C:D,2,FALSE)</f>
        <v>#N/A</v>
      </c>
      <c r="J1172" s="48" t="e">
        <f t="shared" si="78"/>
        <v>#N/A</v>
      </c>
      <c r="K1172" s="83" t="e">
        <f>VLOOKUP(H1172,网银退汇!C:H,6,FALSE)</f>
        <v>#N/A</v>
      </c>
    </row>
    <row r="1173" spans="1:11" hidden="1">
      <c r="A1173" t="s">
        <v>4479</v>
      </c>
      <c r="B1173" s="23" t="s">
        <v>9102</v>
      </c>
      <c r="C1173" s="49" t="str">
        <f t="shared" si="75"/>
        <v>20170630</v>
      </c>
      <c r="D1173" s="49" t="str">
        <f t="shared" si="76"/>
        <v>0053811470</v>
      </c>
      <c r="E1173" t="s">
        <v>105</v>
      </c>
      <c r="F1173" s="23" t="s">
        <v>5093</v>
      </c>
      <c r="G1173">
        <v>350</v>
      </c>
      <c r="H1173" s="23" t="str">
        <f t="shared" si="77"/>
        <v>6212262502022336195350</v>
      </c>
      <c r="I1173" s="48" t="e">
        <f>VLOOKUP(H1173,网银退汇!C:D,2,FALSE)</f>
        <v>#N/A</v>
      </c>
      <c r="J1173" s="48" t="e">
        <f t="shared" si="78"/>
        <v>#N/A</v>
      </c>
      <c r="K1173" s="83" t="e">
        <f>VLOOKUP(H1173,网银退汇!C:H,6,FALSE)</f>
        <v>#N/A</v>
      </c>
    </row>
    <row r="1174" spans="1:11" hidden="1">
      <c r="A1174" t="s">
        <v>4480</v>
      </c>
      <c r="B1174" s="23" t="s">
        <v>9103</v>
      </c>
      <c r="C1174" s="49" t="str">
        <f t="shared" si="75"/>
        <v>20170630</v>
      </c>
      <c r="D1174" s="49" t="str">
        <f t="shared" si="76"/>
        <v>0053812082</v>
      </c>
      <c r="E1174" t="s">
        <v>105</v>
      </c>
      <c r="F1174" s="23" t="s">
        <v>5094</v>
      </c>
      <c r="G1174">
        <v>319</v>
      </c>
      <c r="H1174" s="23" t="str">
        <f t="shared" si="77"/>
        <v>6217003950003892277319</v>
      </c>
      <c r="I1174" s="48" t="e">
        <f>VLOOKUP(H1174,网银退汇!C:D,2,FALSE)</f>
        <v>#N/A</v>
      </c>
      <c r="J1174" s="48" t="e">
        <f t="shared" si="78"/>
        <v>#N/A</v>
      </c>
      <c r="K1174" s="83" t="e">
        <f>VLOOKUP(H1174,网银退汇!C:H,6,FALSE)</f>
        <v>#N/A</v>
      </c>
    </row>
    <row r="1175" spans="1:11" hidden="1">
      <c r="A1175" t="s">
        <v>4481</v>
      </c>
      <c r="B1175" s="23" t="s">
        <v>9104</v>
      </c>
      <c r="C1175" s="49" t="str">
        <f t="shared" si="75"/>
        <v>20170630</v>
      </c>
      <c r="D1175" s="49" t="str">
        <f t="shared" si="76"/>
        <v>0053812139</v>
      </c>
      <c r="E1175" t="s">
        <v>105</v>
      </c>
      <c r="F1175" s="23" t="s">
        <v>5095</v>
      </c>
      <c r="G1175">
        <v>519</v>
      </c>
      <c r="H1175" s="23" t="str">
        <f t="shared" si="77"/>
        <v>6231900000095290504519</v>
      </c>
      <c r="I1175" s="48" t="e">
        <f>VLOOKUP(H1175,网银退汇!C:D,2,FALSE)</f>
        <v>#N/A</v>
      </c>
      <c r="J1175" s="48" t="e">
        <f t="shared" si="78"/>
        <v>#N/A</v>
      </c>
      <c r="K1175" s="83" t="e">
        <f>VLOOKUP(H1175,网银退汇!C:H,6,FALSE)</f>
        <v>#N/A</v>
      </c>
    </row>
    <row r="1176" spans="1:11" hidden="1">
      <c r="A1176" t="s">
        <v>4482</v>
      </c>
      <c r="B1176" s="23" t="s">
        <v>9105</v>
      </c>
      <c r="C1176" s="49" t="str">
        <f t="shared" si="75"/>
        <v>20170630</v>
      </c>
      <c r="D1176" s="49" t="str">
        <f t="shared" si="76"/>
        <v>0053813135</v>
      </c>
      <c r="E1176" t="s">
        <v>105</v>
      </c>
      <c r="F1176" s="23" t="s">
        <v>5096</v>
      </c>
      <c r="G1176">
        <v>100</v>
      </c>
      <c r="H1176" s="23" t="str">
        <f t="shared" si="77"/>
        <v>6222082502007785215100</v>
      </c>
      <c r="I1176" s="48" t="e">
        <f>VLOOKUP(H1176,网银退汇!C:D,2,FALSE)</f>
        <v>#N/A</v>
      </c>
      <c r="J1176" s="48" t="e">
        <f t="shared" si="78"/>
        <v>#N/A</v>
      </c>
      <c r="K1176" s="83" t="e">
        <f>VLOOKUP(H1176,网银退汇!C:H,6,FALSE)</f>
        <v>#N/A</v>
      </c>
    </row>
    <row r="1177" spans="1:11" hidden="1">
      <c r="A1177" t="s">
        <v>4483</v>
      </c>
      <c r="B1177" s="23" t="s">
        <v>9106</v>
      </c>
      <c r="C1177" s="49" t="str">
        <f t="shared" si="75"/>
        <v>20170630</v>
      </c>
      <c r="D1177" s="49" t="str">
        <f t="shared" si="76"/>
        <v>0053813340</v>
      </c>
      <c r="E1177" t="s">
        <v>105</v>
      </c>
      <c r="F1177" s="23" t="s">
        <v>5097</v>
      </c>
      <c r="G1177">
        <v>154</v>
      </c>
      <c r="H1177" s="23" t="str">
        <f t="shared" si="77"/>
        <v>6228481198755861177154</v>
      </c>
      <c r="I1177" s="48" t="e">
        <f>VLOOKUP(H1177,网银退汇!C:D,2,FALSE)</f>
        <v>#N/A</v>
      </c>
      <c r="J1177" s="48" t="e">
        <f t="shared" si="78"/>
        <v>#N/A</v>
      </c>
      <c r="K1177" s="83" t="e">
        <f>VLOOKUP(H1177,网银退汇!C:H,6,FALSE)</f>
        <v>#N/A</v>
      </c>
    </row>
    <row r="1178" spans="1:11" hidden="1">
      <c r="A1178" t="s">
        <v>4484</v>
      </c>
      <c r="B1178" s="23" t="s">
        <v>9107</v>
      </c>
      <c r="C1178" s="49" t="str">
        <f t="shared" si="75"/>
        <v>20170630</v>
      </c>
      <c r="D1178" s="49" t="str">
        <f t="shared" si="76"/>
        <v>0053813384</v>
      </c>
      <c r="E1178" t="s">
        <v>105</v>
      </c>
      <c r="F1178" s="23" t="s">
        <v>5098</v>
      </c>
      <c r="G1178">
        <v>1713</v>
      </c>
      <c r="H1178" s="23" t="str">
        <f t="shared" si="77"/>
        <v>62146232390000098131713</v>
      </c>
      <c r="I1178" s="48" t="e">
        <f>VLOOKUP(H1178,网银退汇!C:D,2,FALSE)</f>
        <v>#N/A</v>
      </c>
      <c r="J1178" s="48" t="e">
        <f t="shared" si="78"/>
        <v>#N/A</v>
      </c>
      <c r="K1178" s="83" t="e">
        <f>VLOOKUP(H1178,网银退汇!C:H,6,FALSE)</f>
        <v>#N/A</v>
      </c>
    </row>
    <row r="1179" spans="1:11" hidden="1">
      <c r="A1179" t="s">
        <v>4485</v>
      </c>
      <c r="B1179" s="23" t="s">
        <v>9108</v>
      </c>
      <c r="C1179" s="49" t="str">
        <f t="shared" si="75"/>
        <v>20170630</v>
      </c>
      <c r="D1179" s="49" t="str">
        <f t="shared" si="76"/>
        <v>0053814275</v>
      </c>
      <c r="E1179" t="s">
        <v>105</v>
      </c>
      <c r="F1179" s="23" t="s">
        <v>5099</v>
      </c>
      <c r="G1179">
        <v>237</v>
      </c>
      <c r="H1179" s="23" t="str">
        <f t="shared" si="77"/>
        <v>6230200073118213237</v>
      </c>
      <c r="I1179" s="48" t="e">
        <f>VLOOKUP(H1179,网银退汇!C:D,2,FALSE)</f>
        <v>#N/A</v>
      </c>
      <c r="J1179" s="48" t="e">
        <f t="shared" si="78"/>
        <v>#N/A</v>
      </c>
      <c r="K1179" s="83" t="e">
        <f>VLOOKUP(H1179,网银退汇!C:H,6,FALSE)</f>
        <v>#N/A</v>
      </c>
    </row>
    <row r="1180" spans="1:11" hidden="1">
      <c r="A1180" t="s">
        <v>4486</v>
      </c>
      <c r="B1180" s="23" t="s">
        <v>9109</v>
      </c>
      <c r="C1180" s="49" t="str">
        <f t="shared" si="75"/>
        <v>20170630</v>
      </c>
      <c r="D1180" s="49" t="str">
        <f t="shared" si="76"/>
        <v>0053815173</v>
      </c>
      <c r="E1180" t="s">
        <v>105</v>
      </c>
      <c r="F1180" s="23" t="s">
        <v>5100</v>
      </c>
      <c r="G1180">
        <v>2190</v>
      </c>
      <c r="H1180" s="23" t="str">
        <f t="shared" si="77"/>
        <v>62175627000051932472190</v>
      </c>
      <c r="I1180" s="48" t="e">
        <f>VLOOKUP(H1180,网银退汇!C:D,2,FALSE)</f>
        <v>#N/A</v>
      </c>
      <c r="J1180" s="48" t="e">
        <f t="shared" si="78"/>
        <v>#N/A</v>
      </c>
      <c r="K1180" s="83" t="e">
        <f>VLOOKUP(H1180,网银退汇!C:H,6,FALSE)</f>
        <v>#N/A</v>
      </c>
    </row>
    <row r="1181" spans="1:11" hidden="1">
      <c r="A1181" t="s">
        <v>4487</v>
      </c>
      <c r="B1181" s="23" t="s">
        <v>9110</v>
      </c>
      <c r="C1181" s="49" t="str">
        <f t="shared" si="75"/>
        <v>20170630</v>
      </c>
      <c r="D1181" s="49" t="str">
        <f t="shared" si="76"/>
        <v>0053815623</v>
      </c>
      <c r="E1181" t="s">
        <v>105</v>
      </c>
      <c r="F1181" s="23" t="s">
        <v>5101</v>
      </c>
      <c r="G1181">
        <v>444</v>
      </c>
      <c r="H1181" s="23" t="str">
        <f t="shared" si="77"/>
        <v>6231900000060639990444</v>
      </c>
      <c r="I1181" s="48" t="e">
        <f>VLOOKUP(H1181,网银退汇!C:D,2,FALSE)</f>
        <v>#N/A</v>
      </c>
      <c r="J1181" s="48" t="e">
        <f t="shared" si="78"/>
        <v>#N/A</v>
      </c>
      <c r="K1181" s="83" t="e">
        <f>VLOOKUP(H1181,网银退汇!C:H,6,FALSE)</f>
        <v>#N/A</v>
      </c>
    </row>
    <row r="1182" spans="1:11" hidden="1">
      <c r="A1182" t="s">
        <v>4488</v>
      </c>
      <c r="B1182" s="23" t="s">
        <v>9111</v>
      </c>
      <c r="C1182" s="49" t="str">
        <f t="shared" si="75"/>
        <v>20170630</v>
      </c>
      <c r="D1182" s="49" t="str">
        <f t="shared" si="76"/>
        <v>0053815828</v>
      </c>
      <c r="E1182" t="s">
        <v>105</v>
      </c>
      <c r="F1182" s="23" t="s">
        <v>5102</v>
      </c>
      <c r="G1182">
        <v>1700</v>
      </c>
      <c r="H1182" s="23" t="str">
        <f t="shared" si="77"/>
        <v>62319000255441960691700</v>
      </c>
      <c r="I1182" s="48" t="e">
        <f>VLOOKUP(H1182,网银退汇!C:D,2,FALSE)</f>
        <v>#N/A</v>
      </c>
      <c r="J1182" s="48" t="e">
        <f t="shared" si="78"/>
        <v>#N/A</v>
      </c>
      <c r="K1182" s="83" t="e">
        <f>VLOOKUP(H1182,网银退汇!C:H,6,FALSE)</f>
        <v>#N/A</v>
      </c>
    </row>
    <row r="1183" spans="1:11">
      <c r="A1183" t="s">
        <v>4489</v>
      </c>
      <c r="B1183" s="23" t="s">
        <v>9112</v>
      </c>
      <c r="C1183" s="49" t="str">
        <f t="shared" si="75"/>
        <v>20170630</v>
      </c>
      <c r="D1183" s="49" t="str">
        <f t="shared" si="76"/>
        <v>0053815997</v>
      </c>
      <c r="E1183" t="s">
        <v>105</v>
      </c>
      <c r="F1183" s="23" t="s">
        <v>5103</v>
      </c>
      <c r="G1183">
        <v>577</v>
      </c>
      <c r="H1183" s="23" t="str">
        <f t="shared" si="77"/>
        <v>6212262516001027955577</v>
      </c>
      <c r="I1183" s="48">
        <f>VLOOKUP(H1183,网银退汇!C:D,2,FALSE)</f>
        <v>577</v>
      </c>
      <c r="J1183" s="48">
        <f t="shared" si="78"/>
        <v>1</v>
      </c>
      <c r="K1183" s="83">
        <f>VLOOKUP(H1183,网银退汇!C:H,6,FALSE)</f>
        <v>42916.686851851853</v>
      </c>
    </row>
    <row r="1184" spans="1:11" hidden="1">
      <c r="A1184" t="s">
        <v>4490</v>
      </c>
      <c r="B1184" s="23" t="s">
        <v>9113</v>
      </c>
      <c r="C1184" s="49" t="str">
        <f t="shared" si="75"/>
        <v>20170630</v>
      </c>
      <c r="D1184" s="49" t="str">
        <f t="shared" si="76"/>
        <v>0053816002</v>
      </c>
      <c r="E1184" t="s">
        <v>105</v>
      </c>
      <c r="F1184" s="23" t="s">
        <v>5104</v>
      </c>
      <c r="G1184">
        <v>200</v>
      </c>
      <c r="H1184" s="23" t="str">
        <f t="shared" si="77"/>
        <v>6282880012959244200</v>
      </c>
      <c r="I1184" s="48" t="e">
        <f>VLOOKUP(H1184,网银退汇!C:D,2,FALSE)</f>
        <v>#N/A</v>
      </c>
      <c r="J1184" s="48" t="e">
        <f t="shared" si="78"/>
        <v>#N/A</v>
      </c>
      <c r="K1184" s="83" t="e">
        <f>VLOOKUP(H1184,网银退汇!C:H,6,FALSE)</f>
        <v>#N/A</v>
      </c>
    </row>
    <row r="1185" spans="1:11" hidden="1">
      <c r="A1185" t="s">
        <v>4491</v>
      </c>
      <c r="B1185" s="23" t="s">
        <v>9114</v>
      </c>
      <c r="C1185" s="49" t="str">
        <f t="shared" si="75"/>
        <v>20170630</v>
      </c>
      <c r="D1185" s="49" t="str">
        <f t="shared" si="76"/>
        <v>0053816214</v>
      </c>
      <c r="E1185" t="s">
        <v>105</v>
      </c>
      <c r="F1185" s="23" t="s">
        <v>5105</v>
      </c>
      <c r="G1185">
        <v>1021</v>
      </c>
      <c r="H1185" s="23" t="str">
        <f t="shared" si="77"/>
        <v>62284808685687674791021</v>
      </c>
      <c r="I1185" s="48" t="e">
        <f>VLOOKUP(H1185,网银退汇!C:D,2,FALSE)</f>
        <v>#N/A</v>
      </c>
      <c r="J1185" s="48" t="e">
        <f t="shared" si="78"/>
        <v>#N/A</v>
      </c>
      <c r="K1185" s="83" t="e">
        <f>VLOOKUP(H1185,网银退汇!C:H,6,FALSE)</f>
        <v>#N/A</v>
      </c>
    </row>
    <row r="1186" spans="1:11" hidden="1">
      <c r="A1186" t="s">
        <v>4492</v>
      </c>
      <c r="B1186" s="23" t="s">
        <v>9115</v>
      </c>
      <c r="C1186" s="49" t="str">
        <f t="shared" si="75"/>
        <v>20170630</v>
      </c>
      <c r="D1186" s="49" t="str">
        <f t="shared" si="76"/>
        <v>0053816476</v>
      </c>
      <c r="E1186" t="s">
        <v>105</v>
      </c>
      <c r="F1186" s="23" t="s">
        <v>5106</v>
      </c>
      <c r="G1186">
        <v>89</v>
      </c>
      <c r="H1186" s="23" t="str">
        <f t="shared" si="77"/>
        <v>622369129461149089</v>
      </c>
      <c r="I1186" s="48" t="e">
        <f>VLOOKUP(H1186,网银退汇!C:D,2,FALSE)</f>
        <v>#N/A</v>
      </c>
      <c r="J1186" s="48" t="e">
        <f t="shared" si="78"/>
        <v>#N/A</v>
      </c>
      <c r="K1186" s="83" t="e">
        <f>VLOOKUP(H1186,网银退汇!C:H,6,FALSE)</f>
        <v>#N/A</v>
      </c>
    </row>
    <row r="1187" spans="1:11">
      <c r="A1187" t="s">
        <v>4493</v>
      </c>
      <c r="B1187" s="23" t="s">
        <v>9116</v>
      </c>
      <c r="C1187" s="49" t="str">
        <f t="shared" si="75"/>
        <v>20170630</v>
      </c>
      <c r="D1187" s="49" t="str">
        <f t="shared" si="76"/>
        <v>0053816481</v>
      </c>
      <c r="E1187" t="s">
        <v>105</v>
      </c>
      <c r="F1187" s="23" t="s">
        <v>5107</v>
      </c>
      <c r="G1187">
        <v>519</v>
      </c>
      <c r="H1187" s="23" t="str">
        <f t="shared" si="77"/>
        <v>6222082502004970299519</v>
      </c>
      <c r="I1187" s="48">
        <f>VLOOKUP(H1187,网银退汇!C:D,2,FALSE)</f>
        <v>519</v>
      </c>
      <c r="J1187" s="48">
        <f t="shared" si="78"/>
        <v>1</v>
      </c>
      <c r="K1187" s="83">
        <f>VLOOKUP(H1187,网银退汇!C:H,6,FALSE)</f>
        <v>42916.686712962961</v>
      </c>
    </row>
    <row r="1188" spans="1:11" hidden="1">
      <c r="A1188" t="s">
        <v>4494</v>
      </c>
      <c r="B1188" s="23" t="s">
        <v>9117</v>
      </c>
      <c r="C1188" s="49" t="str">
        <f t="shared" si="75"/>
        <v>20170630</v>
      </c>
      <c r="D1188" s="49" t="str">
        <f t="shared" si="76"/>
        <v>0053816597</v>
      </c>
      <c r="E1188" t="s">
        <v>105</v>
      </c>
      <c r="F1188" s="23" t="s">
        <v>5108</v>
      </c>
      <c r="G1188">
        <v>100</v>
      </c>
      <c r="H1188" s="23" t="str">
        <f t="shared" si="77"/>
        <v>6212262502001342370100</v>
      </c>
      <c r="I1188" s="48" t="e">
        <f>VLOOKUP(H1188,网银退汇!C:D,2,FALSE)</f>
        <v>#N/A</v>
      </c>
      <c r="J1188" s="48" t="e">
        <f t="shared" si="78"/>
        <v>#N/A</v>
      </c>
      <c r="K1188" s="83" t="e">
        <f>VLOOKUP(H1188,网银退汇!C:H,6,FALSE)</f>
        <v>#N/A</v>
      </c>
    </row>
    <row r="1189" spans="1:11" hidden="1">
      <c r="A1189" t="s">
        <v>4495</v>
      </c>
      <c r="B1189" s="23" t="s">
        <v>9118</v>
      </c>
      <c r="C1189" s="49" t="str">
        <f t="shared" si="75"/>
        <v>20170630</v>
      </c>
      <c r="D1189" s="49" t="str">
        <f t="shared" si="76"/>
        <v>0053817283</v>
      </c>
      <c r="E1189" t="s">
        <v>105</v>
      </c>
      <c r="F1189" s="23" t="s">
        <v>5109</v>
      </c>
      <c r="G1189">
        <v>289</v>
      </c>
      <c r="H1189" s="23" t="str">
        <f t="shared" si="77"/>
        <v>6216612700001071373289</v>
      </c>
      <c r="I1189" s="48" t="e">
        <f>VLOOKUP(H1189,网银退汇!C:D,2,FALSE)</f>
        <v>#N/A</v>
      </c>
      <c r="J1189" s="48" t="e">
        <f t="shared" si="78"/>
        <v>#N/A</v>
      </c>
      <c r="K1189" s="83" t="e">
        <f>VLOOKUP(H1189,网银退汇!C:H,6,FALSE)</f>
        <v>#N/A</v>
      </c>
    </row>
    <row r="1190" spans="1:11" hidden="1">
      <c r="A1190" t="s">
        <v>4496</v>
      </c>
      <c r="B1190" s="23" t="s">
        <v>9119</v>
      </c>
      <c r="C1190" s="49" t="str">
        <f t="shared" si="75"/>
        <v>20170630</v>
      </c>
      <c r="D1190" s="49" t="str">
        <f t="shared" si="76"/>
        <v>0053820424</v>
      </c>
      <c r="E1190" t="s">
        <v>105</v>
      </c>
      <c r="F1190" s="23" t="s">
        <v>5110</v>
      </c>
      <c r="G1190">
        <v>900</v>
      </c>
      <c r="H1190" s="23" t="str">
        <f t="shared" si="77"/>
        <v>6223692268417211900</v>
      </c>
      <c r="I1190" s="48" t="e">
        <f>VLOOKUP(H1190,网银退汇!C:D,2,FALSE)</f>
        <v>#N/A</v>
      </c>
      <c r="J1190" s="48" t="e">
        <f t="shared" si="78"/>
        <v>#N/A</v>
      </c>
      <c r="K1190" s="83" t="e">
        <f>VLOOKUP(H1190,网银退汇!C:H,6,FALSE)</f>
        <v>#N/A</v>
      </c>
    </row>
    <row r="1191" spans="1:11" hidden="1">
      <c r="A1191" t="s">
        <v>4497</v>
      </c>
      <c r="B1191" s="23" t="s">
        <v>9120</v>
      </c>
      <c r="C1191" s="49" t="str">
        <f t="shared" si="75"/>
        <v>20170630</v>
      </c>
      <c r="D1191" s="49" t="str">
        <f t="shared" si="76"/>
        <v>0053820562</v>
      </c>
      <c r="E1191" t="s">
        <v>105</v>
      </c>
      <c r="F1191" s="23" t="s">
        <v>5111</v>
      </c>
      <c r="G1191">
        <v>1801</v>
      </c>
      <c r="H1191" s="23" t="str">
        <f t="shared" si="77"/>
        <v>62284808686785900761801</v>
      </c>
      <c r="I1191" s="48" t="e">
        <f>VLOOKUP(H1191,网银退汇!C:D,2,FALSE)</f>
        <v>#N/A</v>
      </c>
      <c r="J1191" s="48" t="e">
        <f t="shared" si="78"/>
        <v>#N/A</v>
      </c>
      <c r="K1191" s="83" t="e">
        <f>VLOOKUP(H1191,网银退汇!C:H,6,FALSE)</f>
        <v>#N/A</v>
      </c>
    </row>
    <row r="1192" spans="1:11" hidden="1">
      <c r="A1192" t="s">
        <v>4498</v>
      </c>
      <c r="B1192" s="23" t="s">
        <v>9121</v>
      </c>
      <c r="C1192" s="49" t="str">
        <f t="shared" si="75"/>
        <v>20170630</v>
      </c>
      <c r="D1192" s="49" t="str">
        <f t="shared" si="76"/>
        <v>0053821519</v>
      </c>
      <c r="E1192" t="s">
        <v>105</v>
      </c>
      <c r="F1192" s="23" t="s">
        <v>5112</v>
      </c>
      <c r="G1192">
        <v>225</v>
      </c>
      <c r="H1192" s="23" t="str">
        <f t="shared" si="77"/>
        <v>6212262502018998602225</v>
      </c>
      <c r="I1192" s="48" t="e">
        <f>VLOOKUP(H1192,网银退汇!C:D,2,FALSE)</f>
        <v>#N/A</v>
      </c>
      <c r="J1192" s="48" t="e">
        <f t="shared" si="78"/>
        <v>#N/A</v>
      </c>
      <c r="K1192" s="83" t="e">
        <f>VLOOKUP(H1192,网银退汇!C:H,6,FALSE)</f>
        <v>#N/A</v>
      </c>
    </row>
    <row r="1193" spans="1:11" hidden="1">
      <c r="A1193" t="s">
        <v>4499</v>
      </c>
      <c r="B1193" s="23" t="s">
        <v>9122</v>
      </c>
      <c r="C1193" s="49" t="str">
        <f t="shared" si="75"/>
        <v>20170630</v>
      </c>
      <c r="D1193" s="49" t="str">
        <f t="shared" si="76"/>
        <v>0053826689</v>
      </c>
      <c r="E1193" t="s">
        <v>105</v>
      </c>
      <c r="F1193" s="23" t="s">
        <v>5113</v>
      </c>
      <c r="G1193">
        <v>788</v>
      </c>
      <c r="H1193" s="23" t="str">
        <f t="shared" si="77"/>
        <v>6259650855796592788</v>
      </c>
      <c r="I1193" s="48" t="e">
        <f>VLOOKUP(H1193,网银退汇!C:D,2,FALSE)</f>
        <v>#N/A</v>
      </c>
      <c r="J1193" s="48" t="e">
        <f t="shared" si="78"/>
        <v>#N/A</v>
      </c>
      <c r="K1193" s="83" t="e">
        <f>VLOOKUP(H1193,网银退汇!C:H,6,FALSE)</f>
        <v>#N/A</v>
      </c>
    </row>
    <row r="1194" spans="1:11" hidden="1">
      <c r="A1194" t="s">
        <v>4500</v>
      </c>
      <c r="B1194" s="23" t="s">
        <v>9123</v>
      </c>
      <c r="C1194" s="49" t="str">
        <f t="shared" si="75"/>
        <v>20170630</v>
      </c>
      <c r="D1194" s="49" t="str">
        <f t="shared" si="76"/>
        <v>0053828747</v>
      </c>
      <c r="E1194" t="s">
        <v>105</v>
      </c>
      <c r="F1194" s="23" t="s">
        <v>5114</v>
      </c>
      <c r="G1194">
        <v>6</v>
      </c>
      <c r="H1194" s="23" t="str">
        <f t="shared" si="77"/>
        <v>62149939799989996</v>
      </c>
      <c r="I1194" s="48" t="e">
        <f>VLOOKUP(H1194,网银退汇!C:D,2,FALSE)</f>
        <v>#N/A</v>
      </c>
      <c r="J1194" s="48" t="e">
        <f t="shared" si="78"/>
        <v>#N/A</v>
      </c>
      <c r="K1194" s="83" t="e">
        <f>VLOOKUP(H1194,网银退汇!C:H,6,FALSE)</f>
        <v>#N/A</v>
      </c>
    </row>
    <row r="1195" spans="1:11" hidden="1">
      <c r="A1195" t="s">
        <v>4501</v>
      </c>
      <c r="B1195" s="23" t="s">
        <v>9124</v>
      </c>
      <c r="C1195" s="49" t="str">
        <f t="shared" si="75"/>
        <v>20170630</v>
      </c>
      <c r="D1195" s="49" t="str">
        <f t="shared" si="76"/>
        <v>0053830008</v>
      </c>
      <c r="E1195" t="s">
        <v>105</v>
      </c>
      <c r="F1195" s="23" t="s">
        <v>1640</v>
      </c>
      <c r="G1195">
        <v>698</v>
      </c>
      <c r="H1195" s="23" t="str">
        <f t="shared" si="77"/>
        <v>6228930001080198264698</v>
      </c>
      <c r="I1195" s="48" t="e">
        <f>VLOOKUP(H1195,网银退汇!C:D,2,FALSE)</f>
        <v>#N/A</v>
      </c>
      <c r="J1195" s="48" t="e">
        <f t="shared" si="78"/>
        <v>#N/A</v>
      </c>
      <c r="K1195" s="83" t="e">
        <f>VLOOKUP(H1195,网银退汇!C:H,6,FALSE)</f>
        <v>#N/A</v>
      </c>
    </row>
    <row r="1196" spans="1:11" hidden="1">
      <c r="A1196" t="s">
        <v>4502</v>
      </c>
      <c r="B1196" s="23" t="s">
        <v>9125</v>
      </c>
      <c r="C1196" s="49" t="str">
        <f t="shared" si="75"/>
        <v>20170630</v>
      </c>
      <c r="D1196" s="49" t="str">
        <f t="shared" si="76"/>
        <v>0053831697</v>
      </c>
      <c r="E1196" t="s">
        <v>105</v>
      </c>
      <c r="F1196" s="23" t="s">
        <v>5115</v>
      </c>
      <c r="G1196">
        <v>54</v>
      </c>
      <c r="H1196" s="23" t="str">
        <f t="shared" si="77"/>
        <v>622848386822157027554</v>
      </c>
      <c r="I1196" s="48" t="e">
        <f>VLOOKUP(H1196,网银退汇!C:D,2,FALSE)</f>
        <v>#N/A</v>
      </c>
      <c r="J1196" s="48" t="e">
        <f t="shared" si="78"/>
        <v>#N/A</v>
      </c>
      <c r="K1196" s="83" t="e">
        <f>VLOOKUP(H1196,网银退汇!C:H,6,FALSE)</f>
        <v>#N/A</v>
      </c>
    </row>
    <row r="1197" spans="1:11" hidden="1">
      <c r="A1197" t="s">
        <v>4503</v>
      </c>
      <c r="B1197" s="23" t="s">
        <v>9126</v>
      </c>
      <c r="C1197" s="49" t="str">
        <f t="shared" si="75"/>
        <v>20170630</v>
      </c>
      <c r="D1197" s="49" t="str">
        <f t="shared" si="76"/>
        <v>0053838120</v>
      </c>
      <c r="E1197" t="s">
        <v>105</v>
      </c>
      <c r="F1197" s="23" t="s">
        <v>5116</v>
      </c>
      <c r="G1197">
        <v>600</v>
      </c>
      <c r="H1197" s="23" t="str">
        <f t="shared" si="77"/>
        <v>6217007140000094251600</v>
      </c>
      <c r="I1197" s="48" t="e">
        <f>VLOOKUP(H1197,网银退汇!C:D,2,FALSE)</f>
        <v>#N/A</v>
      </c>
      <c r="J1197" s="48" t="e">
        <f t="shared" si="78"/>
        <v>#N/A</v>
      </c>
      <c r="K1197" s="83" t="e">
        <f>VLOOKUP(H1197,网银退汇!C:H,6,FALSE)</f>
        <v>#N/A</v>
      </c>
    </row>
    <row r="1198" spans="1:11" hidden="1">
      <c r="A1198" t="s">
        <v>4504</v>
      </c>
      <c r="B1198" s="23" t="s">
        <v>9127</v>
      </c>
      <c r="C1198" s="49" t="str">
        <f t="shared" si="75"/>
        <v>20170630</v>
      </c>
      <c r="D1198" s="49" t="str">
        <f t="shared" si="76"/>
        <v>0053840044</v>
      </c>
      <c r="E1198" t="s">
        <v>105</v>
      </c>
      <c r="F1198" s="23" t="s">
        <v>5116</v>
      </c>
      <c r="G1198">
        <v>180</v>
      </c>
      <c r="H1198" s="23" t="str">
        <f t="shared" si="77"/>
        <v>6217007140000094251180</v>
      </c>
      <c r="I1198" s="48" t="e">
        <f>VLOOKUP(H1198,网银退汇!C:D,2,FALSE)</f>
        <v>#N/A</v>
      </c>
      <c r="J1198" s="48" t="e">
        <f t="shared" si="78"/>
        <v>#N/A</v>
      </c>
      <c r="K1198" s="83" t="e">
        <f>VLOOKUP(H1198,网银退汇!C:H,6,FALSE)</f>
        <v>#N/A</v>
      </c>
    </row>
    <row r="1199" spans="1:11" hidden="1">
      <c r="A1199" t="s">
        <v>4505</v>
      </c>
      <c r="B1199" s="23" t="s">
        <v>9128</v>
      </c>
      <c r="C1199" s="49" t="str">
        <f t="shared" si="75"/>
        <v>20170630</v>
      </c>
      <c r="D1199" s="49" t="str">
        <f t="shared" si="76"/>
        <v>0053861469</v>
      </c>
      <c r="E1199" t="s">
        <v>105</v>
      </c>
      <c r="F1199" s="23" t="s">
        <v>5117</v>
      </c>
      <c r="G1199">
        <v>1020</v>
      </c>
      <c r="H1199" s="23" t="str">
        <f t="shared" si="77"/>
        <v>62179970700053731311020</v>
      </c>
      <c r="I1199" s="48" t="e">
        <f>VLOOKUP(H1199,网银退汇!C:D,2,FALSE)</f>
        <v>#N/A</v>
      </c>
      <c r="J1199" s="48" t="e">
        <f t="shared" si="78"/>
        <v>#N/A</v>
      </c>
      <c r="K1199" s="83" t="e">
        <f>VLOOKUP(H1199,网银退汇!C:H,6,FALSE)</f>
        <v>#N/A</v>
      </c>
    </row>
    <row r="1200" spans="1:11" hidden="1">
      <c r="A1200" t="s">
        <v>4506</v>
      </c>
      <c r="B1200" s="23" t="s">
        <v>9129</v>
      </c>
      <c r="C1200" s="49" t="str">
        <f t="shared" si="75"/>
        <v>20170630</v>
      </c>
      <c r="D1200" s="49" t="str">
        <f t="shared" si="76"/>
        <v>0053868529</v>
      </c>
      <c r="E1200" t="s">
        <v>105</v>
      </c>
      <c r="F1200" s="23" t="s">
        <v>5118</v>
      </c>
      <c r="G1200">
        <v>900</v>
      </c>
      <c r="H1200" s="23" t="str">
        <f t="shared" si="77"/>
        <v>6215983760010057543900</v>
      </c>
      <c r="I1200" s="48" t="e">
        <f>VLOOKUP(H1200,网银退汇!C:D,2,FALSE)</f>
        <v>#N/A</v>
      </c>
      <c r="J1200" s="48" t="e">
        <f t="shared" si="78"/>
        <v>#N/A</v>
      </c>
      <c r="K1200" s="83" t="e">
        <f>VLOOKUP(H1200,网银退汇!C:H,6,FALSE)</f>
        <v>#N/A</v>
      </c>
    </row>
    <row r="1201" spans="1:11" hidden="1">
      <c r="A1201" t="s">
        <v>4507</v>
      </c>
      <c r="B1201" s="23" t="s">
        <v>9130</v>
      </c>
      <c r="C1201" s="49" t="str">
        <f t="shared" si="75"/>
        <v>20170630</v>
      </c>
      <c r="D1201" s="49" t="str">
        <f t="shared" si="76"/>
        <v>0053871498</v>
      </c>
      <c r="E1201" t="s">
        <v>105</v>
      </c>
      <c r="F1201" s="23" t="s">
        <v>5119</v>
      </c>
      <c r="G1201">
        <v>4308</v>
      </c>
      <c r="H1201" s="23" t="str">
        <f t="shared" si="77"/>
        <v>62122625020238281664308</v>
      </c>
      <c r="I1201" s="48" t="e">
        <f>VLOOKUP(H1201,网银退汇!C:D,2,FALSE)</f>
        <v>#N/A</v>
      </c>
      <c r="J1201" s="48" t="e">
        <f t="shared" si="78"/>
        <v>#N/A</v>
      </c>
      <c r="K1201" s="83" t="e">
        <f>VLOOKUP(H1201,网银退汇!C:H,6,FALSE)</f>
        <v>#N/A</v>
      </c>
    </row>
    <row r="1202" spans="1:11" hidden="1">
      <c r="A1202" t="s">
        <v>4508</v>
      </c>
      <c r="B1202" s="23" t="s">
        <v>9131</v>
      </c>
      <c r="C1202" s="49" t="str">
        <f t="shared" si="75"/>
        <v>20170630</v>
      </c>
      <c r="D1202" s="49" t="str">
        <f t="shared" si="76"/>
        <v>0053883208</v>
      </c>
      <c r="E1202" t="s">
        <v>105</v>
      </c>
      <c r="F1202" s="23" t="s">
        <v>5120</v>
      </c>
      <c r="G1202">
        <v>430</v>
      </c>
      <c r="H1202" s="23" t="str">
        <f t="shared" si="77"/>
        <v>6223691716946920430</v>
      </c>
      <c r="I1202" s="48" t="e">
        <f>VLOOKUP(H1202,网银退汇!C:D,2,FALSE)</f>
        <v>#N/A</v>
      </c>
      <c r="J1202" s="48" t="e">
        <f t="shared" si="78"/>
        <v>#N/A</v>
      </c>
      <c r="K1202" s="83" t="e">
        <f>VLOOKUP(H1202,网银退汇!C:H,6,FALSE)</f>
        <v>#N/A</v>
      </c>
    </row>
    <row r="1203" spans="1:11" hidden="1">
      <c r="A1203" t="s">
        <v>4509</v>
      </c>
      <c r="B1203" s="23" t="s">
        <v>9132</v>
      </c>
      <c r="C1203" s="49" t="str">
        <f t="shared" si="75"/>
        <v>20170630</v>
      </c>
      <c r="D1203" s="49" t="str">
        <f t="shared" si="76"/>
        <v>0053896566</v>
      </c>
      <c r="E1203" t="s">
        <v>105</v>
      </c>
      <c r="F1203" s="23" t="s">
        <v>5121</v>
      </c>
      <c r="G1203">
        <v>707</v>
      </c>
      <c r="H1203" s="23" t="str">
        <f t="shared" si="77"/>
        <v>6228484158585393376707</v>
      </c>
      <c r="I1203" s="48" t="e">
        <f>VLOOKUP(H1203,网银退汇!C:D,2,FALSE)</f>
        <v>#N/A</v>
      </c>
      <c r="J1203" s="48" t="e">
        <f t="shared" si="78"/>
        <v>#N/A</v>
      </c>
      <c r="K1203" s="83" t="e">
        <f>VLOOKUP(H1203,网银退汇!C:H,6,FALSE)</f>
        <v>#N/A</v>
      </c>
    </row>
    <row r="1204" spans="1:11" hidden="1">
      <c r="A1204" t="s">
        <v>4510</v>
      </c>
      <c r="B1204" s="23" t="s">
        <v>9133</v>
      </c>
      <c r="C1204" s="49" t="str">
        <f t="shared" si="75"/>
        <v>20170630</v>
      </c>
      <c r="D1204" s="49" t="str">
        <f t="shared" si="76"/>
        <v>0053898089</v>
      </c>
      <c r="E1204" t="s">
        <v>105</v>
      </c>
      <c r="F1204" s="23" t="s">
        <v>5122</v>
      </c>
      <c r="G1204">
        <v>800</v>
      </c>
      <c r="H1204" s="23" t="str">
        <f t="shared" si="77"/>
        <v>6283660000641023800</v>
      </c>
      <c r="I1204" s="48" t="e">
        <f>VLOOKUP(H1204,网银退汇!C:D,2,FALSE)</f>
        <v>#N/A</v>
      </c>
      <c r="J1204" s="48" t="e">
        <f t="shared" si="78"/>
        <v>#N/A</v>
      </c>
      <c r="K1204" s="83" t="e">
        <f>VLOOKUP(H1204,网银退汇!C:H,6,FALSE)</f>
        <v>#N/A</v>
      </c>
    </row>
    <row r="1205" spans="1:11" hidden="1">
      <c r="A1205" t="s">
        <v>4511</v>
      </c>
      <c r="B1205" s="23" t="s">
        <v>9134</v>
      </c>
      <c r="C1205" s="49" t="str">
        <f t="shared" si="75"/>
        <v>20170630</v>
      </c>
      <c r="D1205" s="49" t="str">
        <f t="shared" si="76"/>
        <v>0053898226</v>
      </c>
      <c r="E1205" t="s">
        <v>105</v>
      </c>
      <c r="F1205" s="23" t="s">
        <v>5123</v>
      </c>
      <c r="G1205">
        <v>96</v>
      </c>
      <c r="H1205" s="23" t="str">
        <f t="shared" si="77"/>
        <v>622700389019013025696</v>
      </c>
      <c r="I1205" s="48" t="e">
        <f>VLOOKUP(H1205,网银退汇!C:D,2,FALSE)</f>
        <v>#N/A</v>
      </c>
      <c r="J1205" s="48" t="e">
        <f t="shared" si="78"/>
        <v>#N/A</v>
      </c>
      <c r="K1205" s="83" t="e">
        <f>VLOOKUP(H1205,网银退汇!C:H,6,FALSE)</f>
        <v>#N/A</v>
      </c>
    </row>
    <row r="1206" spans="1:11" hidden="1">
      <c r="A1206" t="s">
        <v>4512</v>
      </c>
      <c r="B1206" s="23" t="s">
        <v>9135</v>
      </c>
      <c r="C1206" s="49" t="str">
        <f t="shared" si="75"/>
        <v>20170630</v>
      </c>
      <c r="D1206" s="49" t="str">
        <f t="shared" si="76"/>
        <v>0053898545</v>
      </c>
      <c r="E1206" t="s">
        <v>105</v>
      </c>
      <c r="F1206" s="23" t="s">
        <v>5124</v>
      </c>
      <c r="G1206">
        <v>516</v>
      </c>
      <c r="H1206" s="23" t="str">
        <f t="shared" si="77"/>
        <v>6226201101868528516</v>
      </c>
      <c r="I1206" s="48" t="e">
        <f>VLOOKUP(H1206,网银退汇!C:D,2,FALSE)</f>
        <v>#N/A</v>
      </c>
      <c r="J1206" s="48" t="e">
        <f t="shared" si="78"/>
        <v>#N/A</v>
      </c>
      <c r="K1206" s="83" t="e">
        <f>VLOOKUP(H1206,网银退汇!C:H,6,FALSE)</f>
        <v>#N/A</v>
      </c>
    </row>
    <row r="1207" spans="1:11" hidden="1">
      <c r="A1207" t="s">
        <v>4513</v>
      </c>
      <c r="B1207" s="23" t="s">
        <v>9136</v>
      </c>
      <c r="C1207" s="49" t="str">
        <f t="shared" si="75"/>
        <v>20170630</v>
      </c>
      <c r="D1207" s="49" t="str">
        <f t="shared" si="76"/>
        <v>0053898628</v>
      </c>
      <c r="E1207" t="s">
        <v>105</v>
      </c>
      <c r="F1207" s="23" t="s">
        <v>5125</v>
      </c>
      <c r="G1207">
        <v>179</v>
      </c>
      <c r="H1207" s="23" t="str">
        <f t="shared" si="77"/>
        <v>6253624048983421179</v>
      </c>
      <c r="I1207" s="48" t="e">
        <f>VLOOKUP(H1207,网银退汇!C:D,2,FALSE)</f>
        <v>#N/A</v>
      </c>
      <c r="J1207" s="48" t="e">
        <f t="shared" si="78"/>
        <v>#N/A</v>
      </c>
      <c r="K1207" s="83" t="e">
        <f>VLOOKUP(H1207,网银退汇!C:H,6,FALSE)</f>
        <v>#N/A</v>
      </c>
    </row>
    <row r="1208" spans="1:11" hidden="1">
      <c r="A1208" t="s">
        <v>4514</v>
      </c>
      <c r="B1208" s="23" t="s">
        <v>9137</v>
      </c>
      <c r="C1208" s="49" t="str">
        <f t="shared" si="75"/>
        <v>20170630</v>
      </c>
      <c r="D1208" s="49" t="str">
        <f t="shared" si="76"/>
        <v>0053899948</v>
      </c>
      <c r="E1208" t="s">
        <v>105</v>
      </c>
      <c r="F1208" s="23" t="s">
        <v>5126</v>
      </c>
      <c r="G1208">
        <v>40</v>
      </c>
      <c r="H1208" s="23" t="str">
        <f t="shared" si="77"/>
        <v>523036825835111540</v>
      </c>
      <c r="I1208" s="48" t="e">
        <f>VLOOKUP(H1208,网银退汇!C:D,2,FALSE)</f>
        <v>#N/A</v>
      </c>
      <c r="J1208" s="48" t="e">
        <f t="shared" si="78"/>
        <v>#N/A</v>
      </c>
      <c r="K1208" s="83" t="e">
        <f>VLOOKUP(H1208,网银退汇!C:H,6,FALSE)</f>
        <v>#N/A</v>
      </c>
    </row>
    <row r="1209" spans="1:11" hidden="1">
      <c r="A1209" t="s">
        <v>4515</v>
      </c>
      <c r="B1209" s="23" t="s">
        <v>9138</v>
      </c>
      <c r="C1209" s="49" t="str">
        <f t="shared" si="75"/>
        <v>20170630</v>
      </c>
      <c r="D1209" s="49" t="str">
        <f t="shared" si="76"/>
        <v>0053901432</v>
      </c>
      <c r="E1209" t="s">
        <v>105</v>
      </c>
      <c r="F1209" s="23" t="s">
        <v>5100</v>
      </c>
      <c r="G1209">
        <v>500</v>
      </c>
      <c r="H1209" s="23" t="str">
        <f t="shared" si="77"/>
        <v>6217562700005193247500</v>
      </c>
      <c r="I1209" s="48" t="e">
        <f>VLOOKUP(H1209,网银退汇!C:D,2,FALSE)</f>
        <v>#N/A</v>
      </c>
      <c r="J1209" s="48" t="e">
        <f t="shared" si="78"/>
        <v>#N/A</v>
      </c>
      <c r="K1209" s="83" t="e">
        <f>VLOOKUP(H1209,网银退汇!C:H,6,FALSE)</f>
        <v>#N/A</v>
      </c>
    </row>
    <row r="1210" spans="1:11" hidden="1">
      <c r="A1210" t="s">
        <v>4516</v>
      </c>
      <c r="B1210" s="23" t="s">
        <v>9139</v>
      </c>
      <c r="C1210" s="49" t="str">
        <f t="shared" si="75"/>
        <v>20170630</v>
      </c>
      <c r="D1210" s="49" t="str">
        <f t="shared" si="76"/>
        <v>0053901931</v>
      </c>
      <c r="E1210" t="s">
        <v>105</v>
      </c>
      <c r="F1210" s="23" t="s">
        <v>5127</v>
      </c>
      <c r="G1210">
        <v>751</v>
      </c>
      <c r="H1210" s="23" t="str">
        <f t="shared" si="77"/>
        <v>6217003890005263491751</v>
      </c>
      <c r="I1210" s="48" t="e">
        <f>VLOOKUP(H1210,网银退汇!C:D,2,FALSE)</f>
        <v>#N/A</v>
      </c>
      <c r="J1210" s="48" t="e">
        <f t="shared" si="78"/>
        <v>#N/A</v>
      </c>
      <c r="K1210" s="83" t="e">
        <f>VLOOKUP(H1210,网银退汇!C:H,6,FALSE)</f>
        <v>#N/A</v>
      </c>
    </row>
    <row r="1211" spans="1:11" hidden="1">
      <c r="A1211" t="s">
        <v>4517</v>
      </c>
      <c r="B1211" s="23" t="s">
        <v>9140</v>
      </c>
      <c r="C1211" s="49" t="str">
        <f t="shared" si="75"/>
        <v>20170630</v>
      </c>
      <c r="D1211" s="49" t="str">
        <f t="shared" si="76"/>
        <v>0053902135</v>
      </c>
      <c r="E1211" t="s">
        <v>105</v>
      </c>
      <c r="F1211" s="23" t="s">
        <v>5119</v>
      </c>
      <c r="G1211">
        <v>2836</v>
      </c>
      <c r="H1211" s="23" t="str">
        <f t="shared" si="77"/>
        <v>62122625020238281662836</v>
      </c>
      <c r="I1211" s="48" t="e">
        <f>VLOOKUP(H1211,网银退汇!C:D,2,FALSE)</f>
        <v>#N/A</v>
      </c>
      <c r="J1211" s="48" t="e">
        <f t="shared" si="78"/>
        <v>#N/A</v>
      </c>
      <c r="K1211" s="83" t="e">
        <f>VLOOKUP(H1211,网银退汇!C:H,6,FALSE)</f>
        <v>#N/A</v>
      </c>
    </row>
    <row r="1212" spans="1:11" hidden="1">
      <c r="A1212" s="38" t="s">
        <v>2234</v>
      </c>
      <c r="C1212" s="49" t="str">
        <f t="shared" si="75"/>
        <v/>
      </c>
      <c r="D1212" s="49" t="str">
        <f t="shared" si="76"/>
        <v/>
      </c>
      <c r="E1212" t="s">
        <v>105</v>
      </c>
      <c r="F1212" s="38" t="s">
        <v>4646</v>
      </c>
      <c r="G1212" s="38">
        <v>100</v>
      </c>
      <c r="H1212" s="23" t="str">
        <f t="shared" si="77"/>
        <v>6212262505000323929100</v>
      </c>
      <c r="I1212" s="48" t="e">
        <f>VLOOKUP(H1212,网银退汇!C:D,2,FALSE)</f>
        <v>#N/A</v>
      </c>
      <c r="J1212" s="48" t="e">
        <f t="shared" si="78"/>
        <v>#N/A</v>
      </c>
      <c r="K1212" s="83" t="e">
        <f>VLOOKUP(H1212,网银退汇!C:H,6,FALSE)</f>
        <v>#N/A</v>
      </c>
    </row>
    <row r="1213" spans="1:11" hidden="1">
      <c r="A1213" s="38" t="s">
        <v>2239</v>
      </c>
      <c r="C1213" s="49" t="str">
        <f t="shared" si="75"/>
        <v/>
      </c>
      <c r="D1213" s="49" t="str">
        <f t="shared" si="76"/>
        <v/>
      </c>
      <c r="E1213" t="s">
        <v>105</v>
      </c>
      <c r="F1213" s="38" t="s">
        <v>4647</v>
      </c>
      <c r="G1213" s="38">
        <v>500</v>
      </c>
      <c r="H1213" s="23" t="str">
        <f t="shared" si="77"/>
        <v>6217003890001061477500</v>
      </c>
      <c r="I1213" s="48" t="e">
        <f>VLOOKUP(H1213,网银退汇!C:D,2,FALSE)</f>
        <v>#N/A</v>
      </c>
      <c r="J1213" s="48" t="e">
        <f t="shared" si="78"/>
        <v>#N/A</v>
      </c>
      <c r="K1213" s="83" t="e">
        <f>VLOOKUP(H1213,网银退汇!C:H,6,FALSE)</f>
        <v>#N/A</v>
      </c>
    </row>
    <row r="1214" spans="1:11" hidden="1">
      <c r="A1214" s="38" t="s">
        <v>2244</v>
      </c>
      <c r="C1214" s="49" t="str">
        <f t="shared" si="75"/>
        <v/>
      </c>
      <c r="D1214" s="49" t="str">
        <f t="shared" si="76"/>
        <v/>
      </c>
      <c r="E1214" t="s">
        <v>105</v>
      </c>
      <c r="F1214" s="38" t="s">
        <v>4648</v>
      </c>
      <c r="G1214" s="38">
        <v>840</v>
      </c>
      <c r="H1214" s="23" t="str">
        <f t="shared" si="77"/>
        <v>6259650970123219840</v>
      </c>
      <c r="I1214" s="48" t="e">
        <f>VLOOKUP(H1214,网银退汇!C:D,2,FALSE)</f>
        <v>#N/A</v>
      </c>
      <c r="J1214" s="48" t="e">
        <f t="shared" si="78"/>
        <v>#N/A</v>
      </c>
      <c r="K1214" s="83" t="e">
        <f>VLOOKUP(H1214,网银退汇!C:H,6,FALSE)</f>
        <v>#N/A</v>
      </c>
    </row>
    <row r="1215" spans="1:11" hidden="1">
      <c r="A1215" s="38" t="s">
        <v>2249</v>
      </c>
      <c r="C1215" s="49" t="str">
        <f t="shared" si="75"/>
        <v/>
      </c>
      <c r="D1215" s="49" t="str">
        <f t="shared" si="76"/>
        <v/>
      </c>
      <c r="E1215" t="s">
        <v>105</v>
      </c>
      <c r="F1215" s="38" t="s">
        <v>4649</v>
      </c>
      <c r="G1215" s="38">
        <v>500</v>
      </c>
      <c r="H1215" s="23" t="str">
        <f t="shared" si="77"/>
        <v>6217359901020698205500</v>
      </c>
      <c r="I1215" s="48"/>
      <c r="J1215" s="48"/>
      <c r="K1215" s="83"/>
    </row>
    <row r="1216" spans="1:11" hidden="1">
      <c r="A1216" s="38" t="s">
        <v>2254</v>
      </c>
      <c r="C1216" s="49" t="str">
        <f t="shared" si="75"/>
        <v/>
      </c>
      <c r="D1216" s="49" t="str">
        <f t="shared" si="76"/>
        <v/>
      </c>
      <c r="E1216" t="s">
        <v>105</v>
      </c>
      <c r="F1216" s="38" t="s">
        <v>4650</v>
      </c>
      <c r="G1216" s="38">
        <v>1000</v>
      </c>
      <c r="H1216" s="23" t="str">
        <f t="shared" si="77"/>
        <v>62122625020113200511000</v>
      </c>
      <c r="I1216" s="48" t="e">
        <f>VLOOKUP(H1216,网银退汇!C:D,2,FALSE)</f>
        <v>#N/A</v>
      </c>
      <c r="J1216" s="48" t="e">
        <f t="shared" si="78"/>
        <v>#N/A</v>
      </c>
      <c r="K1216" s="83" t="e">
        <f>VLOOKUP(H1216,网银退汇!C:H,6,FALSE)</f>
        <v>#N/A</v>
      </c>
    </row>
    <row r="1217" spans="1:11" hidden="1">
      <c r="A1217" s="38" t="s">
        <v>2259</v>
      </c>
      <c r="C1217" s="49" t="str">
        <f t="shared" si="75"/>
        <v/>
      </c>
      <c r="D1217" s="49" t="str">
        <f t="shared" si="76"/>
        <v/>
      </c>
      <c r="E1217" t="s">
        <v>105</v>
      </c>
      <c r="F1217" s="38" t="s">
        <v>4651</v>
      </c>
      <c r="G1217" s="38">
        <v>44</v>
      </c>
      <c r="H1217" s="23" t="str">
        <f t="shared" si="77"/>
        <v>621415731180008518844</v>
      </c>
      <c r="I1217" s="48" t="e">
        <f>VLOOKUP(H1217,网银退汇!C:D,2,FALSE)</f>
        <v>#N/A</v>
      </c>
      <c r="J1217" s="48" t="e">
        <f t="shared" si="78"/>
        <v>#N/A</v>
      </c>
      <c r="K1217" s="83" t="e">
        <f>VLOOKUP(H1217,网银退汇!C:H,6,FALSE)</f>
        <v>#N/A</v>
      </c>
    </row>
    <row r="1218" spans="1:11" hidden="1">
      <c r="A1218" s="38" t="s">
        <v>2264</v>
      </c>
      <c r="C1218" s="49" t="str">
        <f t="shared" si="75"/>
        <v/>
      </c>
      <c r="D1218" s="49" t="str">
        <f t="shared" si="76"/>
        <v/>
      </c>
      <c r="E1218" t="s">
        <v>105</v>
      </c>
      <c r="F1218" s="38" t="s">
        <v>4652</v>
      </c>
      <c r="G1218" s="38">
        <v>1092</v>
      </c>
      <c r="H1218" s="23" t="str">
        <f t="shared" si="77"/>
        <v>62302100708201411092</v>
      </c>
      <c r="I1218" s="48"/>
      <c r="J1218" s="48"/>
      <c r="K1218" s="83"/>
    </row>
    <row r="1219" spans="1:11">
      <c r="A1219" s="38" t="s">
        <v>2269</v>
      </c>
      <c r="C1219" s="49" t="str">
        <f t="shared" ref="C1219:C1282" si="79">LEFT(B1219,8)</f>
        <v/>
      </c>
      <c r="D1219" s="49" t="str">
        <f t="shared" ref="D1219:D1282" si="80">RIGHT(B1219,10)</f>
        <v/>
      </c>
      <c r="E1219" t="s">
        <v>105</v>
      </c>
      <c r="F1219" s="38" t="s">
        <v>4653</v>
      </c>
      <c r="G1219" s="38">
        <v>400</v>
      </c>
      <c r="H1219" s="23" t="str">
        <f t="shared" si="77"/>
        <v>6259650874185413400</v>
      </c>
      <c r="I1219" s="48">
        <f>VLOOKUP(H1219,网银退汇!C:D,2,FALSE)</f>
        <v>400</v>
      </c>
      <c r="J1219" s="48">
        <f t="shared" si="78"/>
        <v>1</v>
      </c>
      <c r="K1219" s="83">
        <f>VLOOKUP(H1219,网银退汇!C:H,6,FALSE)</f>
        <v>42909.642569444448</v>
      </c>
    </row>
    <row r="1220" spans="1:11" hidden="1">
      <c r="A1220" s="38" t="s">
        <v>2274</v>
      </c>
      <c r="C1220" s="49" t="str">
        <f t="shared" si="79"/>
        <v/>
      </c>
      <c r="D1220" s="49" t="str">
        <f t="shared" si="80"/>
        <v/>
      </c>
      <c r="E1220" t="s">
        <v>105</v>
      </c>
      <c r="F1220" s="38" t="s">
        <v>4654</v>
      </c>
      <c r="G1220" s="38">
        <v>72</v>
      </c>
      <c r="H1220" s="23" t="str">
        <f t="shared" si="77"/>
        <v>622848396600362006872</v>
      </c>
      <c r="I1220" s="48" t="e">
        <f>VLOOKUP(H1220,网银退汇!C:D,2,FALSE)</f>
        <v>#N/A</v>
      </c>
      <c r="J1220" s="48" t="e">
        <f t="shared" si="78"/>
        <v>#N/A</v>
      </c>
      <c r="K1220" s="83" t="e">
        <f>VLOOKUP(H1220,网银退汇!C:H,6,FALSE)</f>
        <v>#N/A</v>
      </c>
    </row>
    <row r="1221" spans="1:11" hidden="1">
      <c r="A1221" s="38" t="s">
        <v>2279</v>
      </c>
      <c r="C1221" s="49" t="str">
        <f t="shared" si="79"/>
        <v/>
      </c>
      <c r="D1221" s="49" t="str">
        <f t="shared" si="80"/>
        <v/>
      </c>
      <c r="E1221" t="s">
        <v>105</v>
      </c>
      <c r="F1221" s="38" t="s">
        <v>4655</v>
      </c>
      <c r="G1221" s="38">
        <v>1000</v>
      </c>
      <c r="H1221" s="23" t="str">
        <f t="shared" si="77"/>
        <v>62101780020248874821000</v>
      </c>
      <c r="I1221" s="48" t="e">
        <f>VLOOKUP(H1221,网银退汇!C:D,2,FALSE)</f>
        <v>#N/A</v>
      </c>
      <c r="J1221" s="48" t="e">
        <f t="shared" si="78"/>
        <v>#N/A</v>
      </c>
      <c r="K1221" s="83" t="e">
        <f>VLOOKUP(H1221,网银退汇!C:H,6,FALSE)</f>
        <v>#N/A</v>
      </c>
    </row>
    <row r="1222" spans="1:11" hidden="1">
      <c r="A1222" s="38" t="s">
        <v>2284</v>
      </c>
      <c r="C1222" s="49" t="str">
        <f t="shared" si="79"/>
        <v/>
      </c>
      <c r="D1222" s="49" t="str">
        <f t="shared" si="80"/>
        <v/>
      </c>
      <c r="E1222" t="s">
        <v>105</v>
      </c>
      <c r="F1222" s="38" t="s">
        <v>4656</v>
      </c>
      <c r="G1222" s="38">
        <v>500</v>
      </c>
      <c r="H1222" s="23" t="str">
        <f t="shared" si="77"/>
        <v>6217003860002585071500</v>
      </c>
      <c r="I1222" s="48" t="e">
        <f>VLOOKUP(H1222,网银退汇!C:D,2,FALSE)</f>
        <v>#N/A</v>
      </c>
      <c r="J1222" s="48" t="e">
        <f t="shared" si="78"/>
        <v>#N/A</v>
      </c>
      <c r="K1222" s="83" t="e">
        <f>VLOOKUP(H1222,网银退汇!C:H,6,FALSE)</f>
        <v>#N/A</v>
      </c>
    </row>
    <row r="1223" spans="1:11" hidden="1">
      <c r="A1223" s="38" t="s">
        <v>2289</v>
      </c>
      <c r="C1223" s="49" t="str">
        <f t="shared" si="79"/>
        <v/>
      </c>
      <c r="D1223" s="49" t="str">
        <f t="shared" si="80"/>
        <v/>
      </c>
      <c r="E1223" t="s">
        <v>105</v>
      </c>
      <c r="F1223" s="38" t="s">
        <v>4657</v>
      </c>
      <c r="G1223" s="38">
        <v>400</v>
      </c>
      <c r="H1223" s="23" t="str">
        <f t="shared" si="77"/>
        <v>6227003860590450240400</v>
      </c>
      <c r="I1223" s="48" t="e">
        <f>VLOOKUP(H1223,网银退汇!C:D,2,FALSE)</f>
        <v>#N/A</v>
      </c>
      <c r="J1223" s="48" t="e">
        <f t="shared" si="78"/>
        <v>#N/A</v>
      </c>
      <c r="K1223" s="83" t="e">
        <f>VLOOKUP(H1223,网银退汇!C:H,6,FALSE)</f>
        <v>#N/A</v>
      </c>
    </row>
    <row r="1224" spans="1:11" hidden="1">
      <c r="A1224" s="38" t="s">
        <v>2294</v>
      </c>
      <c r="C1224" s="49" t="str">
        <f t="shared" si="79"/>
        <v/>
      </c>
      <c r="D1224" s="49" t="str">
        <f t="shared" si="80"/>
        <v/>
      </c>
      <c r="E1224" t="s">
        <v>105</v>
      </c>
      <c r="F1224" s="38" t="s">
        <v>4658</v>
      </c>
      <c r="G1224" s="38">
        <v>1096</v>
      </c>
      <c r="H1224" s="23" t="str">
        <f t="shared" si="77"/>
        <v>62220825050005381761096</v>
      </c>
      <c r="I1224" s="48" t="e">
        <f>VLOOKUP(H1224,网银退汇!C:D,2,FALSE)</f>
        <v>#N/A</v>
      </c>
      <c r="J1224" s="48" t="e">
        <f t="shared" si="78"/>
        <v>#N/A</v>
      </c>
      <c r="K1224" s="83" t="e">
        <f>VLOOKUP(H1224,网银退汇!C:H,6,FALSE)</f>
        <v>#N/A</v>
      </c>
    </row>
    <row r="1225" spans="1:11" hidden="1">
      <c r="A1225" s="38" t="s">
        <v>2299</v>
      </c>
      <c r="C1225" s="49" t="str">
        <f t="shared" si="79"/>
        <v/>
      </c>
      <c r="D1225" s="49" t="str">
        <f t="shared" si="80"/>
        <v/>
      </c>
      <c r="E1225" t="s">
        <v>105</v>
      </c>
      <c r="F1225" s="38" t="s">
        <v>4659</v>
      </c>
      <c r="G1225" s="38">
        <v>490</v>
      </c>
      <c r="H1225" s="23" t="str">
        <f t="shared" si="77"/>
        <v>6231900000115743508490</v>
      </c>
      <c r="I1225" s="48" t="e">
        <f>VLOOKUP(H1225,网银退汇!C:D,2,FALSE)</f>
        <v>#N/A</v>
      </c>
      <c r="J1225" s="48" t="e">
        <f t="shared" si="78"/>
        <v>#N/A</v>
      </c>
      <c r="K1225" s="83" t="e">
        <f>VLOOKUP(H1225,网银退汇!C:H,6,FALSE)</f>
        <v>#N/A</v>
      </c>
    </row>
    <row r="1226" spans="1:11" hidden="1">
      <c r="A1226" s="38" t="s">
        <v>2304</v>
      </c>
      <c r="C1226" s="49" t="str">
        <f t="shared" si="79"/>
        <v/>
      </c>
      <c r="D1226" s="49" t="str">
        <f t="shared" si="80"/>
        <v/>
      </c>
      <c r="E1226" t="s">
        <v>105</v>
      </c>
      <c r="F1226" s="38" t="s">
        <v>4660</v>
      </c>
      <c r="G1226" s="38">
        <v>47</v>
      </c>
      <c r="H1226" s="23" t="str">
        <f t="shared" si="77"/>
        <v>621226250200349783447</v>
      </c>
      <c r="I1226" s="48" t="e">
        <f>VLOOKUP(H1226,网银退汇!C:D,2,FALSE)</f>
        <v>#N/A</v>
      </c>
      <c r="J1226" s="48" t="e">
        <f t="shared" si="78"/>
        <v>#N/A</v>
      </c>
      <c r="K1226" s="83" t="e">
        <f>VLOOKUP(H1226,网银退汇!C:H,6,FALSE)</f>
        <v>#N/A</v>
      </c>
    </row>
    <row r="1227" spans="1:11" hidden="1">
      <c r="A1227" s="38" t="s">
        <v>2309</v>
      </c>
      <c r="C1227" s="49" t="str">
        <f t="shared" si="79"/>
        <v/>
      </c>
      <c r="D1227" s="49" t="str">
        <f t="shared" si="80"/>
        <v/>
      </c>
      <c r="E1227" t="s">
        <v>105</v>
      </c>
      <c r="F1227" s="38" t="s">
        <v>4661</v>
      </c>
      <c r="G1227" s="38">
        <v>500</v>
      </c>
      <c r="H1227" s="23" t="str">
        <f t="shared" ref="H1227:H1290" si="81">F1227&amp;G1227</f>
        <v>6212262502018905706500</v>
      </c>
      <c r="I1227" s="48" t="e">
        <f>VLOOKUP(H1227,网银退汇!C:D,2,FALSE)</f>
        <v>#N/A</v>
      </c>
      <c r="J1227" s="48" t="e">
        <f t="shared" ref="J1227:J1290" si="82">IF(I1227&gt;0,1,"")</f>
        <v>#N/A</v>
      </c>
      <c r="K1227" s="83" t="e">
        <f>VLOOKUP(H1227,网银退汇!C:H,6,FALSE)</f>
        <v>#N/A</v>
      </c>
    </row>
    <row r="1228" spans="1:11" hidden="1">
      <c r="A1228" s="38" t="s">
        <v>2314</v>
      </c>
      <c r="C1228" s="49" t="str">
        <f t="shared" si="79"/>
        <v/>
      </c>
      <c r="D1228" s="49" t="str">
        <f t="shared" si="80"/>
        <v/>
      </c>
      <c r="E1228" t="s">
        <v>105</v>
      </c>
      <c r="F1228" s="38" t="s">
        <v>4662</v>
      </c>
      <c r="G1228" s="38">
        <v>35</v>
      </c>
      <c r="H1228" s="23" t="str">
        <f t="shared" si="81"/>
        <v>621799730004074179835</v>
      </c>
      <c r="I1228" s="48" t="e">
        <f>VLOOKUP(H1228,网银退汇!C:D,2,FALSE)</f>
        <v>#N/A</v>
      </c>
      <c r="J1228" s="48" t="e">
        <f t="shared" si="82"/>
        <v>#N/A</v>
      </c>
      <c r="K1228" s="83" t="e">
        <f>VLOOKUP(H1228,网银退汇!C:H,6,FALSE)</f>
        <v>#N/A</v>
      </c>
    </row>
    <row r="1229" spans="1:11" hidden="1">
      <c r="A1229" s="38" t="s">
        <v>2319</v>
      </c>
      <c r="C1229" s="49" t="str">
        <f t="shared" si="79"/>
        <v/>
      </c>
      <c r="D1229" s="49" t="str">
        <f t="shared" si="80"/>
        <v/>
      </c>
      <c r="E1229" t="s">
        <v>105</v>
      </c>
      <c r="F1229" s="38" t="s">
        <v>4663</v>
      </c>
      <c r="G1229" s="38">
        <v>350</v>
      </c>
      <c r="H1229" s="23" t="str">
        <f t="shared" si="81"/>
        <v>6228450868004269870350</v>
      </c>
      <c r="I1229" s="48" t="e">
        <f>VLOOKUP(H1229,网银退汇!C:D,2,FALSE)</f>
        <v>#N/A</v>
      </c>
      <c r="J1229" s="48" t="e">
        <f t="shared" si="82"/>
        <v>#N/A</v>
      </c>
      <c r="K1229" s="83" t="e">
        <f>VLOOKUP(H1229,网银退汇!C:H,6,FALSE)</f>
        <v>#N/A</v>
      </c>
    </row>
    <row r="1230" spans="1:11" hidden="1">
      <c r="A1230" s="38" t="s">
        <v>2324</v>
      </c>
      <c r="C1230" s="49" t="str">
        <f t="shared" si="79"/>
        <v/>
      </c>
      <c r="D1230" s="49" t="str">
        <f t="shared" si="80"/>
        <v/>
      </c>
      <c r="E1230" t="s">
        <v>105</v>
      </c>
      <c r="F1230" s="38" t="s">
        <v>4664</v>
      </c>
      <c r="G1230" s="38">
        <v>782</v>
      </c>
      <c r="H1230" s="23" t="str">
        <f t="shared" si="81"/>
        <v>6227003673030205235782</v>
      </c>
      <c r="I1230" s="48" t="e">
        <f>VLOOKUP(H1230,网银退汇!C:D,2,FALSE)</f>
        <v>#N/A</v>
      </c>
      <c r="J1230" s="48" t="e">
        <f t="shared" si="82"/>
        <v>#N/A</v>
      </c>
      <c r="K1230" s="83" t="e">
        <f>VLOOKUP(H1230,网银退汇!C:H,6,FALSE)</f>
        <v>#N/A</v>
      </c>
    </row>
    <row r="1231" spans="1:11" hidden="1">
      <c r="A1231" s="38" t="s">
        <v>2329</v>
      </c>
      <c r="C1231" s="49" t="str">
        <f t="shared" si="79"/>
        <v/>
      </c>
      <c r="D1231" s="49" t="str">
        <f t="shared" si="80"/>
        <v/>
      </c>
      <c r="E1231" t="s">
        <v>105</v>
      </c>
      <c r="F1231" s="38" t="s">
        <v>4665</v>
      </c>
      <c r="G1231" s="38">
        <v>496</v>
      </c>
      <c r="H1231" s="23" t="str">
        <f t="shared" si="81"/>
        <v>6228481938602584070496</v>
      </c>
      <c r="I1231" s="48" t="e">
        <f>VLOOKUP(H1231,网银退汇!C:D,2,FALSE)</f>
        <v>#N/A</v>
      </c>
      <c r="J1231" s="48" t="e">
        <f t="shared" si="82"/>
        <v>#N/A</v>
      </c>
      <c r="K1231" s="83" t="e">
        <f>VLOOKUP(H1231,网银退汇!C:H,6,FALSE)</f>
        <v>#N/A</v>
      </c>
    </row>
    <row r="1232" spans="1:11" hidden="1">
      <c r="A1232" s="38" t="s">
        <v>2334</v>
      </c>
      <c r="C1232" s="49" t="str">
        <f t="shared" si="79"/>
        <v/>
      </c>
      <c r="D1232" s="49" t="str">
        <f t="shared" si="80"/>
        <v/>
      </c>
      <c r="E1232" t="s">
        <v>105</v>
      </c>
      <c r="F1232" s="38" t="s">
        <v>4666</v>
      </c>
      <c r="G1232" s="38">
        <v>2000</v>
      </c>
      <c r="H1232" s="23" t="str">
        <f t="shared" si="81"/>
        <v>62284838608816150112000</v>
      </c>
      <c r="I1232" s="48" t="e">
        <f>VLOOKUP(H1232,网银退汇!C:D,2,FALSE)</f>
        <v>#N/A</v>
      </c>
      <c r="J1232" s="48" t="e">
        <f t="shared" si="82"/>
        <v>#N/A</v>
      </c>
      <c r="K1232" s="83" t="e">
        <f>VLOOKUP(H1232,网银退汇!C:H,6,FALSE)</f>
        <v>#N/A</v>
      </c>
    </row>
    <row r="1233" spans="1:11" hidden="1">
      <c r="A1233" s="38" t="s">
        <v>2339</v>
      </c>
      <c r="C1233" s="49" t="str">
        <f t="shared" si="79"/>
        <v/>
      </c>
      <c r="D1233" s="49" t="str">
        <f t="shared" si="80"/>
        <v/>
      </c>
      <c r="E1233" t="s">
        <v>105</v>
      </c>
      <c r="F1233" s="38" t="s">
        <v>4667</v>
      </c>
      <c r="G1233" s="38">
        <v>4900</v>
      </c>
      <c r="H1233" s="23" t="str">
        <f t="shared" si="81"/>
        <v>62284838685029277724900</v>
      </c>
      <c r="I1233" s="48" t="e">
        <f>VLOOKUP(H1233,网银退汇!C:D,2,FALSE)</f>
        <v>#N/A</v>
      </c>
      <c r="J1233" s="48" t="e">
        <f t="shared" si="82"/>
        <v>#N/A</v>
      </c>
      <c r="K1233" s="83" t="e">
        <f>VLOOKUP(H1233,网银退汇!C:H,6,FALSE)</f>
        <v>#N/A</v>
      </c>
    </row>
    <row r="1234" spans="1:11" hidden="1">
      <c r="A1234" s="38" t="s">
        <v>2344</v>
      </c>
      <c r="C1234" s="49" t="str">
        <f t="shared" si="79"/>
        <v/>
      </c>
      <c r="D1234" s="49" t="str">
        <f t="shared" si="80"/>
        <v/>
      </c>
      <c r="E1234" t="s">
        <v>105</v>
      </c>
      <c r="F1234" s="38" t="s">
        <v>4668</v>
      </c>
      <c r="G1234" s="38">
        <v>316</v>
      </c>
      <c r="H1234" s="23" t="str">
        <f t="shared" si="81"/>
        <v>6223692081053979316</v>
      </c>
      <c r="I1234" s="48" t="e">
        <f>VLOOKUP(H1234,网银退汇!C:D,2,FALSE)</f>
        <v>#N/A</v>
      </c>
      <c r="J1234" s="48" t="e">
        <f t="shared" si="82"/>
        <v>#N/A</v>
      </c>
      <c r="K1234" s="83" t="e">
        <f>VLOOKUP(H1234,网银退汇!C:H,6,FALSE)</f>
        <v>#N/A</v>
      </c>
    </row>
    <row r="1235" spans="1:11" hidden="1">
      <c r="A1235" s="38" t="s">
        <v>2349</v>
      </c>
      <c r="C1235" s="49" t="str">
        <f t="shared" si="79"/>
        <v/>
      </c>
      <c r="D1235" s="49" t="str">
        <f t="shared" si="80"/>
        <v/>
      </c>
      <c r="E1235" t="s">
        <v>105</v>
      </c>
      <c r="F1235" s="38" t="s">
        <v>4669</v>
      </c>
      <c r="G1235" s="38">
        <v>216</v>
      </c>
      <c r="H1235" s="23" t="str">
        <f t="shared" si="81"/>
        <v>6217987300001239990216</v>
      </c>
      <c r="I1235" s="48" t="e">
        <f>VLOOKUP(H1235,网银退汇!C:D,2,FALSE)</f>
        <v>#N/A</v>
      </c>
      <c r="J1235" s="48" t="e">
        <f t="shared" si="82"/>
        <v>#N/A</v>
      </c>
      <c r="K1235" s="83" t="e">
        <f>VLOOKUP(H1235,网银退汇!C:H,6,FALSE)</f>
        <v>#N/A</v>
      </c>
    </row>
    <row r="1236" spans="1:11" hidden="1">
      <c r="A1236" s="38" t="s">
        <v>2354</v>
      </c>
      <c r="C1236" s="49" t="str">
        <f t="shared" si="79"/>
        <v/>
      </c>
      <c r="D1236" s="49" t="str">
        <f t="shared" si="80"/>
        <v/>
      </c>
      <c r="E1236" t="s">
        <v>105</v>
      </c>
      <c r="F1236" s="38" t="s">
        <v>4670</v>
      </c>
      <c r="G1236" s="38">
        <v>151</v>
      </c>
      <c r="H1236" s="23" t="str">
        <f t="shared" si="81"/>
        <v>6217790001063248856151</v>
      </c>
      <c r="I1236" s="48" t="e">
        <f>VLOOKUP(H1236,网银退汇!C:D,2,FALSE)</f>
        <v>#N/A</v>
      </c>
      <c r="J1236" s="48" t="e">
        <f t="shared" si="82"/>
        <v>#N/A</v>
      </c>
      <c r="K1236" s="83" t="e">
        <f>VLOOKUP(H1236,网银退汇!C:H,6,FALSE)</f>
        <v>#N/A</v>
      </c>
    </row>
    <row r="1237" spans="1:11" hidden="1">
      <c r="A1237" s="38" t="s">
        <v>2359</v>
      </c>
      <c r="C1237" s="49" t="str">
        <f t="shared" si="79"/>
        <v/>
      </c>
      <c r="D1237" s="49" t="str">
        <f t="shared" si="80"/>
        <v/>
      </c>
      <c r="E1237" t="s">
        <v>105</v>
      </c>
      <c r="F1237" s="38" t="s">
        <v>4671</v>
      </c>
      <c r="G1237" s="38">
        <v>190</v>
      </c>
      <c r="H1237" s="23" t="str">
        <f t="shared" si="81"/>
        <v>6217987300000437637190</v>
      </c>
      <c r="I1237" s="48" t="e">
        <f>VLOOKUP(H1237,网银退汇!C:D,2,FALSE)</f>
        <v>#N/A</v>
      </c>
      <c r="J1237" s="48" t="e">
        <f t="shared" si="82"/>
        <v>#N/A</v>
      </c>
      <c r="K1237" s="83" t="e">
        <f>VLOOKUP(H1237,网银退汇!C:H,6,FALSE)</f>
        <v>#N/A</v>
      </c>
    </row>
    <row r="1238" spans="1:11" hidden="1">
      <c r="A1238" s="38" t="s">
        <v>2364</v>
      </c>
      <c r="C1238" s="49" t="str">
        <f t="shared" si="79"/>
        <v/>
      </c>
      <c r="D1238" s="49" t="str">
        <f t="shared" si="80"/>
        <v/>
      </c>
      <c r="E1238" t="s">
        <v>105</v>
      </c>
      <c r="F1238" s="38" t="s">
        <v>4672</v>
      </c>
      <c r="G1238" s="38">
        <v>490</v>
      </c>
      <c r="H1238" s="23" t="str">
        <f t="shared" si="81"/>
        <v>6228483346254302262490</v>
      </c>
      <c r="I1238" s="48" t="e">
        <f>VLOOKUP(H1238,网银退汇!C:D,2,FALSE)</f>
        <v>#N/A</v>
      </c>
      <c r="J1238" s="48" t="e">
        <f t="shared" si="82"/>
        <v>#N/A</v>
      </c>
      <c r="K1238" s="83" t="e">
        <f>VLOOKUP(H1238,网银退汇!C:H,6,FALSE)</f>
        <v>#N/A</v>
      </c>
    </row>
    <row r="1239" spans="1:11" hidden="1">
      <c r="A1239" s="38" t="s">
        <v>2369</v>
      </c>
      <c r="C1239" s="49" t="str">
        <f t="shared" si="79"/>
        <v/>
      </c>
      <c r="D1239" s="49" t="str">
        <f t="shared" si="80"/>
        <v/>
      </c>
      <c r="E1239" t="s">
        <v>105</v>
      </c>
      <c r="F1239" s="38" t="s">
        <v>4673</v>
      </c>
      <c r="G1239" s="38">
        <v>230</v>
      </c>
      <c r="H1239" s="23" t="str">
        <f t="shared" si="81"/>
        <v>6228480868655991073230</v>
      </c>
      <c r="I1239" s="48" t="e">
        <f>VLOOKUP(H1239,网银退汇!C:D,2,FALSE)</f>
        <v>#N/A</v>
      </c>
      <c r="J1239" s="48" t="e">
        <f t="shared" si="82"/>
        <v>#N/A</v>
      </c>
      <c r="K1239" s="83" t="e">
        <f>VLOOKUP(H1239,网银退汇!C:H,6,FALSE)</f>
        <v>#N/A</v>
      </c>
    </row>
    <row r="1240" spans="1:11" hidden="1">
      <c r="A1240" s="38" t="s">
        <v>2374</v>
      </c>
      <c r="C1240" s="49" t="str">
        <f t="shared" si="79"/>
        <v/>
      </c>
      <c r="D1240" s="49" t="str">
        <f t="shared" si="80"/>
        <v/>
      </c>
      <c r="E1240" t="s">
        <v>105</v>
      </c>
      <c r="F1240" s="38" t="s">
        <v>4674</v>
      </c>
      <c r="G1240" s="38">
        <v>1000</v>
      </c>
      <c r="H1240" s="23" t="str">
        <f t="shared" si="81"/>
        <v>62270038601500394411000</v>
      </c>
      <c r="I1240" s="48" t="e">
        <f>VLOOKUP(H1240,网银退汇!C:D,2,FALSE)</f>
        <v>#N/A</v>
      </c>
      <c r="J1240" s="48" t="e">
        <f t="shared" si="82"/>
        <v>#N/A</v>
      </c>
      <c r="K1240" s="83" t="e">
        <f>VLOOKUP(H1240,网银退汇!C:H,6,FALSE)</f>
        <v>#N/A</v>
      </c>
    </row>
    <row r="1241" spans="1:11" hidden="1">
      <c r="A1241" s="38" t="s">
        <v>2379</v>
      </c>
      <c r="C1241" s="49" t="str">
        <f t="shared" si="79"/>
        <v/>
      </c>
      <c r="D1241" s="49" t="str">
        <f t="shared" si="80"/>
        <v/>
      </c>
      <c r="E1241" t="s">
        <v>105</v>
      </c>
      <c r="F1241" s="38" t="s">
        <v>4675</v>
      </c>
      <c r="G1241" s="38">
        <v>500</v>
      </c>
      <c r="H1241" s="23" t="str">
        <f t="shared" si="81"/>
        <v>6217862700000217436500</v>
      </c>
      <c r="I1241" s="48" t="e">
        <f>VLOOKUP(H1241,网银退汇!C:D,2,FALSE)</f>
        <v>#N/A</v>
      </c>
      <c r="J1241" s="48" t="e">
        <f t="shared" si="82"/>
        <v>#N/A</v>
      </c>
      <c r="K1241" s="83" t="e">
        <f>VLOOKUP(H1241,网银退汇!C:H,6,FALSE)</f>
        <v>#N/A</v>
      </c>
    </row>
    <row r="1242" spans="1:11" hidden="1">
      <c r="A1242" s="38" t="s">
        <v>2384</v>
      </c>
      <c r="C1242" s="49" t="str">
        <f t="shared" si="79"/>
        <v/>
      </c>
      <c r="D1242" s="49" t="str">
        <f t="shared" si="80"/>
        <v/>
      </c>
      <c r="E1242" t="s">
        <v>105</v>
      </c>
      <c r="F1242" s="38" t="s">
        <v>4676</v>
      </c>
      <c r="G1242" s="38">
        <v>255</v>
      </c>
      <c r="H1242" s="23" t="str">
        <f t="shared" si="81"/>
        <v>6231900025540418962255</v>
      </c>
      <c r="I1242" s="48" t="e">
        <f>VLOOKUP(H1242,网银退汇!C:D,2,FALSE)</f>
        <v>#N/A</v>
      </c>
      <c r="J1242" s="48" t="e">
        <f t="shared" si="82"/>
        <v>#N/A</v>
      </c>
      <c r="K1242" s="83" t="e">
        <f>VLOOKUP(H1242,网银退汇!C:H,6,FALSE)</f>
        <v>#N/A</v>
      </c>
    </row>
    <row r="1243" spans="1:11" hidden="1">
      <c r="A1243" s="38" t="s">
        <v>2389</v>
      </c>
      <c r="C1243" s="49" t="str">
        <f t="shared" si="79"/>
        <v/>
      </c>
      <c r="D1243" s="49" t="str">
        <f t="shared" si="80"/>
        <v/>
      </c>
      <c r="E1243" t="s">
        <v>105</v>
      </c>
      <c r="F1243" s="38" t="s">
        <v>4677</v>
      </c>
      <c r="G1243" s="38">
        <v>1</v>
      </c>
      <c r="H1243" s="23" t="str">
        <f t="shared" si="81"/>
        <v>62122625020020866381</v>
      </c>
      <c r="I1243" s="48" t="e">
        <f>VLOOKUP(H1243,网银退汇!C:D,2,FALSE)</f>
        <v>#N/A</v>
      </c>
      <c r="J1243" s="48" t="e">
        <f t="shared" si="82"/>
        <v>#N/A</v>
      </c>
      <c r="K1243" s="83" t="e">
        <f>VLOOKUP(H1243,网银退汇!C:H,6,FALSE)</f>
        <v>#N/A</v>
      </c>
    </row>
    <row r="1244" spans="1:11">
      <c r="A1244" s="38" t="s">
        <v>2394</v>
      </c>
      <c r="C1244" s="49" t="str">
        <f t="shared" si="79"/>
        <v/>
      </c>
      <c r="D1244" s="49" t="str">
        <f t="shared" si="80"/>
        <v/>
      </c>
      <c r="E1244" t="s">
        <v>105</v>
      </c>
      <c r="F1244" s="38" t="s">
        <v>4678</v>
      </c>
      <c r="G1244" s="38">
        <v>500</v>
      </c>
      <c r="H1244" s="23" t="str">
        <f t="shared" si="81"/>
        <v>6223691306941984500</v>
      </c>
      <c r="I1244" s="48">
        <f>VLOOKUP(H1244,网银退汇!C:D,2,FALSE)</f>
        <v>500</v>
      </c>
      <c r="J1244" s="48">
        <f t="shared" si="82"/>
        <v>1</v>
      </c>
      <c r="K1244" s="83">
        <f>VLOOKUP(H1244,网银退汇!C:H,6,FALSE)</f>
        <v>42909.490266203706</v>
      </c>
    </row>
    <row r="1245" spans="1:11">
      <c r="A1245" s="38" t="s">
        <v>2399</v>
      </c>
      <c r="C1245" s="49" t="str">
        <f t="shared" si="79"/>
        <v/>
      </c>
      <c r="D1245" s="49" t="str">
        <f t="shared" si="80"/>
        <v/>
      </c>
      <c r="E1245" t="s">
        <v>105</v>
      </c>
      <c r="F1245" s="38" t="s">
        <v>4679</v>
      </c>
      <c r="G1245" s="38">
        <v>46</v>
      </c>
      <c r="H1245" s="23" t="str">
        <f t="shared" si="81"/>
        <v>622848086110793181346</v>
      </c>
      <c r="I1245" s="48">
        <f>VLOOKUP(H1245,网银退汇!C:D,2,FALSE)</f>
        <v>46</v>
      </c>
      <c r="J1245" s="48">
        <f t="shared" si="82"/>
        <v>1</v>
      </c>
      <c r="K1245" s="83">
        <f>VLOOKUP(H1245,网银退汇!C:H,6,FALSE)</f>
        <v>42908.660937499997</v>
      </c>
    </row>
    <row r="1246" spans="1:11" hidden="1">
      <c r="A1246" s="38" t="s">
        <v>2404</v>
      </c>
      <c r="C1246" s="49" t="str">
        <f t="shared" si="79"/>
        <v/>
      </c>
      <c r="D1246" s="49" t="str">
        <f t="shared" si="80"/>
        <v/>
      </c>
      <c r="E1246" t="s">
        <v>105</v>
      </c>
      <c r="F1246" s="38" t="s">
        <v>4680</v>
      </c>
      <c r="G1246" s="38">
        <v>1</v>
      </c>
      <c r="H1246" s="23" t="str">
        <f t="shared" si="81"/>
        <v>62218873000148061351</v>
      </c>
      <c r="I1246" s="48" t="e">
        <f>VLOOKUP(H1246,网银退汇!C:D,2,FALSE)</f>
        <v>#N/A</v>
      </c>
      <c r="J1246" s="48" t="e">
        <f t="shared" si="82"/>
        <v>#N/A</v>
      </c>
      <c r="K1246" s="83" t="e">
        <f>VLOOKUP(H1246,网银退汇!C:H,6,FALSE)</f>
        <v>#N/A</v>
      </c>
    </row>
    <row r="1247" spans="1:11" hidden="1">
      <c r="A1247" s="38" t="s">
        <v>2409</v>
      </c>
      <c r="C1247" s="49" t="str">
        <f t="shared" si="79"/>
        <v/>
      </c>
      <c r="D1247" s="49" t="str">
        <f t="shared" si="80"/>
        <v/>
      </c>
      <c r="E1247" t="s">
        <v>105</v>
      </c>
      <c r="F1247" s="38" t="s">
        <v>4681</v>
      </c>
      <c r="G1247" s="38">
        <v>238</v>
      </c>
      <c r="H1247" s="23" t="str">
        <f t="shared" si="81"/>
        <v>6228480868207600370238</v>
      </c>
      <c r="I1247" s="48" t="e">
        <f>VLOOKUP(H1247,网银退汇!C:D,2,FALSE)</f>
        <v>#N/A</v>
      </c>
      <c r="J1247" s="48" t="e">
        <f t="shared" si="82"/>
        <v>#N/A</v>
      </c>
      <c r="K1247" s="83" t="e">
        <f>VLOOKUP(H1247,网银退汇!C:H,6,FALSE)</f>
        <v>#N/A</v>
      </c>
    </row>
    <row r="1248" spans="1:11">
      <c r="A1248" s="38" t="s">
        <v>2414</v>
      </c>
      <c r="C1248" s="49" t="str">
        <f t="shared" si="79"/>
        <v/>
      </c>
      <c r="D1248" s="49" t="str">
        <f t="shared" si="80"/>
        <v/>
      </c>
      <c r="E1248" t="s">
        <v>105</v>
      </c>
      <c r="F1248" s="38" t="s">
        <v>4682</v>
      </c>
      <c r="G1248" s="38">
        <v>1860</v>
      </c>
      <c r="H1248" s="23" t="str">
        <f t="shared" si="81"/>
        <v>62284533380190447721860</v>
      </c>
      <c r="I1248" s="48">
        <f>VLOOKUP(H1248,网银退汇!C:D,2,FALSE)</f>
        <v>1860</v>
      </c>
      <c r="J1248" s="48">
        <f t="shared" si="82"/>
        <v>1</v>
      </c>
      <c r="K1248" s="83">
        <f>VLOOKUP(H1248,网银退汇!C:H,6,FALSE)</f>
        <v>42908.660590277781</v>
      </c>
    </row>
    <row r="1249" spans="1:11">
      <c r="A1249" s="38" t="s">
        <v>2419</v>
      </c>
      <c r="C1249" s="49" t="str">
        <f t="shared" si="79"/>
        <v/>
      </c>
      <c r="D1249" s="49" t="str">
        <f t="shared" si="80"/>
        <v/>
      </c>
      <c r="E1249" t="s">
        <v>105</v>
      </c>
      <c r="F1249" s="38" t="s">
        <v>4683</v>
      </c>
      <c r="G1249" s="38">
        <v>422</v>
      </c>
      <c r="H1249" s="23" t="str">
        <f t="shared" si="81"/>
        <v>6228480860335533318422</v>
      </c>
      <c r="I1249" s="48">
        <f>VLOOKUP(H1249,网银退汇!C:D,2,FALSE)</f>
        <v>422</v>
      </c>
      <c r="J1249" s="48">
        <f t="shared" si="82"/>
        <v>1</v>
      </c>
      <c r="K1249" s="83">
        <f>VLOOKUP(H1249,网银退汇!C:H,6,FALSE)</f>
        <v>42908.660763888889</v>
      </c>
    </row>
    <row r="1250" spans="1:11" hidden="1">
      <c r="A1250" s="38" t="s">
        <v>2424</v>
      </c>
      <c r="C1250" s="49" t="str">
        <f t="shared" si="79"/>
        <v/>
      </c>
      <c r="D1250" s="49" t="str">
        <f t="shared" si="80"/>
        <v/>
      </c>
      <c r="E1250" t="s">
        <v>105</v>
      </c>
      <c r="F1250" s="38" t="s">
        <v>4684</v>
      </c>
      <c r="G1250" s="38">
        <v>662</v>
      </c>
      <c r="H1250" s="23" t="str">
        <f t="shared" si="81"/>
        <v>6228480866013676568662</v>
      </c>
      <c r="I1250" s="48" t="e">
        <f>VLOOKUP(H1250,网银退汇!C:D,2,FALSE)</f>
        <v>#N/A</v>
      </c>
      <c r="J1250" s="48" t="e">
        <f t="shared" si="82"/>
        <v>#N/A</v>
      </c>
      <c r="K1250" s="83" t="e">
        <f>VLOOKUP(H1250,网银退汇!C:H,6,FALSE)</f>
        <v>#N/A</v>
      </c>
    </row>
    <row r="1251" spans="1:11" hidden="1">
      <c r="A1251" s="38" t="s">
        <v>2429</v>
      </c>
      <c r="C1251" s="49" t="str">
        <f t="shared" si="79"/>
        <v/>
      </c>
      <c r="D1251" s="49" t="str">
        <f t="shared" si="80"/>
        <v/>
      </c>
      <c r="E1251" t="s">
        <v>105</v>
      </c>
      <c r="F1251" s="38" t="s">
        <v>4685</v>
      </c>
      <c r="G1251" s="38">
        <v>100</v>
      </c>
      <c r="H1251" s="23" t="str">
        <f t="shared" si="81"/>
        <v>6227003890530205453100</v>
      </c>
      <c r="I1251" s="48" t="e">
        <f>VLOOKUP(H1251,网银退汇!C:D,2,FALSE)</f>
        <v>#N/A</v>
      </c>
      <c r="J1251" s="48" t="e">
        <f t="shared" si="82"/>
        <v>#N/A</v>
      </c>
      <c r="K1251" s="83" t="e">
        <f>VLOOKUP(H1251,网银退汇!C:H,6,FALSE)</f>
        <v>#N/A</v>
      </c>
    </row>
    <row r="1252" spans="1:11" hidden="1">
      <c r="A1252" s="38" t="s">
        <v>2434</v>
      </c>
      <c r="C1252" s="49" t="str">
        <f t="shared" si="79"/>
        <v/>
      </c>
      <c r="D1252" s="49" t="str">
        <f t="shared" si="80"/>
        <v/>
      </c>
      <c r="E1252" t="s">
        <v>105</v>
      </c>
      <c r="F1252" s="38" t="s">
        <v>4686</v>
      </c>
      <c r="G1252" s="38">
        <v>400</v>
      </c>
      <c r="H1252" s="23" t="str">
        <f t="shared" si="81"/>
        <v>6228480868633295472400</v>
      </c>
      <c r="I1252" s="48" t="e">
        <f>VLOOKUP(H1252,网银退汇!C:D,2,FALSE)</f>
        <v>#N/A</v>
      </c>
      <c r="J1252" s="48" t="e">
        <f t="shared" si="82"/>
        <v>#N/A</v>
      </c>
      <c r="K1252" s="83" t="e">
        <f>VLOOKUP(H1252,网银退汇!C:H,6,FALSE)</f>
        <v>#N/A</v>
      </c>
    </row>
    <row r="1253" spans="1:11" hidden="1">
      <c r="A1253" s="38" t="s">
        <v>2439</v>
      </c>
      <c r="C1253" s="49" t="str">
        <f t="shared" si="79"/>
        <v/>
      </c>
      <c r="D1253" s="49" t="str">
        <f t="shared" si="80"/>
        <v/>
      </c>
      <c r="E1253" t="s">
        <v>105</v>
      </c>
      <c r="F1253" s="38" t="s">
        <v>4687</v>
      </c>
      <c r="G1253" s="38">
        <v>9020</v>
      </c>
      <c r="H1253" s="23" t="str">
        <f t="shared" si="81"/>
        <v>62215509950464839020</v>
      </c>
      <c r="I1253" s="48" t="e">
        <f>VLOOKUP(H1253,网银退汇!C:D,2,FALSE)</f>
        <v>#N/A</v>
      </c>
      <c r="J1253" s="48" t="e">
        <f t="shared" si="82"/>
        <v>#N/A</v>
      </c>
      <c r="K1253" s="83" t="e">
        <f>VLOOKUP(H1253,网银退汇!C:H,6,FALSE)</f>
        <v>#N/A</v>
      </c>
    </row>
    <row r="1254" spans="1:11" hidden="1">
      <c r="A1254" s="38" t="s">
        <v>2444</v>
      </c>
      <c r="C1254" s="49" t="str">
        <f t="shared" si="79"/>
        <v/>
      </c>
      <c r="D1254" s="49" t="str">
        <f t="shared" si="80"/>
        <v/>
      </c>
      <c r="E1254" t="s">
        <v>105</v>
      </c>
      <c r="F1254" s="38" t="s">
        <v>4688</v>
      </c>
      <c r="G1254" s="38">
        <v>5000</v>
      </c>
      <c r="H1254" s="23" t="str">
        <f t="shared" si="81"/>
        <v>62261922017039235000</v>
      </c>
      <c r="I1254" s="48" t="e">
        <f>VLOOKUP(H1254,网银退汇!C:D,2,FALSE)</f>
        <v>#N/A</v>
      </c>
      <c r="J1254" s="48" t="e">
        <f t="shared" si="82"/>
        <v>#N/A</v>
      </c>
      <c r="K1254" s="83" t="e">
        <f>VLOOKUP(H1254,网银退汇!C:H,6,FALSE)</f>
        <v>#N/A</v>
      </c>
    </row>
    <row r="1255" spans="1:11" hidden="1">
      <c r="A1255" s="38" t="s">
        <v>2449</v>
      </c>
      <c r="C1255" s="49" t="str">
        <f t="shared" si="79"/>
        <v/>
      </c>
      <c r="D1255" s="49" t="str">
        <f t="shared" si="80"/>
        <v/>
      </c>
      <c r="E1255" t="s">
        <v>105</v>
      </c>
      <c r="F1255" s="38" t="s">
        <v>4689</v>
      </c>
      <c r="G1255" s="38">
        <v>833</v>
      </c>
      <c r="H1255" s="23" t="str">
        <f t="shared" si="81"/>
        <v>6223691156095402833</v>
      </c>
      <c r="I1255" s="48" t="e">
        <f>VLOOKUP(H1255,网银退汇!C:D,2,FALSE)</f>
        <v>#N/A</v>
      </c>
      <c r="J1255" s="48" t="e">
        <f t="shared" si="82"/>
        <v>#N/A</v>
      </c>
      <c r="K1255" s="83" t="e">
        <f>VLOOKUP(H1255,网银退汇!C:H,6,FALSE)</f>
        <v>#N/A</v>
      </c>
    </row>
    <row r="1256" spans="1:11" hidden="1">
      <c r="A1256" s="38" t="s">
        <v>2454</v>
      </c>
      <c r="C1256" s="49" t="str">
        <f t="shared" si="79"/>
        <v/>
      </c>
      <c r="D1256" s="49" t="str">
        <f t="shared" si="80"/>
        <v/>
      </c>
      <c r="E1256" t="s">
        <v>105</v>
      </c>
      <c r="F1256" s="38" t="s">
        <v>4690</v>
      </c>
      <c r="G1256" s="38">
        <v>720</v>
      </c>
      <c r="H1256" s="23" t="str">
        <f t="shared" si="81"/>
        <v>6228480866188636462720</v>
      </c>
      <c r="I1256" s="48" t="e">
        <f>VLOOKUP(H1256,网银退汇!C:D,2,FALSE)</f>
        <v>#N/A</v>
      </c>
      <c r="J1256" s="48" t="e">
        <f t="shared" si="82"/>
        <v>#N/A</v>
      </c>
      <c r="K1256" s="83" t="e">
        <f>VLOOKUP(H1256,网银退汇!C:H,6,FALSE)</f>
        <v>#N/A</v>
      </c>
    </row>
    <row r="1257" spans="1:11" hidden="1">
      <c r="A1257" s="38" t="s">
        <v>2459</v>
      </c>
      <c r="C1257" s="49" t="str">
        <f t="shared" si="79"/>
        <v/>
      </c>
      <c r="D1257" s="49" t="str">
        <f t="shared" si="80"/>
        <v/>
      </c>
      <c r="E1257" t="s">
        <v>105</v>
      </c>
      <c r="F1257" s="38" t="s">
        <v>4691</v>
      </c>
      <c r="G1257" s="38">
        <v>249</v>
      </c>
      <c r="H1257" s="23" t="str">
        <f t="shared" si="81"/>
        <v>6221887300038837413249</v>
      </c>
      <c r="I1257" s="48" t="e">
        <f>VLOOKUP(H1257,网银退汇!C:D,2,FALSE)</f>
        <v>#N/A</v>
      </c>
      <c r="J1257" s="48" t="e">
        <f t="shared" si="82"/>
        <v>#N/A</v>
      </c>
      <c r="K1257" s="83" t="e">
        <f>VLOOKUP(H1257,网银退汇!C:H,6,FALSE)</f>
        <v>#N/A</v>
      </c>
    </row>
    <row r="1258" spans="1:11" hidden="1">
      <c r="A1258" s="38" t="s">
        <v>2464</v>
      </c>
      <c r="C1258" s="49" t="str">
        <f t="shared" si="79"/>
        <v/>
      </c>
      <c r="D1258" s="49" t="str">
        <f t="shared" si="80"/>
        <v/>
      </c>
      <c r="E1258" t="s">
        <v>105</v>
      </c>
      <c r="F1258" s="38" t="s">
        <v>4692</v>
      </c>
      <c r="G1258" s="38">
        <v>662</v>
      </c>
      <c r="H1258" s="23" t="str">
        <f t="shared" si="81"/>
        <v>6221570000573925662</v>
      </c>
      <c r="I1258" s="48"/>
      <c r="J1258" s="48"/>
      <c r="K1258" s="83"/>
    </row>
    <row r="1259" spans="1:11" hidden="1">
      <c r="A1259" s="38" t="s">
        <v>2469</v>
      </c>
      <c r="C1259" s="49" t="str">
        <f t="shared" si="79"/>
        <v/>
      </c>
      <c r="D1259" s="49" t="str">
        <f t="shared" si="80"/>
        <v/>
      </c>
      <c r="E1259" t="s">
        <v>105</v>
      </c>
      <c r="F1259" s="38" t="s">
        <v>4693</v>
      </c>
      <c r="G1259" s="38">
        <v>355</v>
      </c>
      <c r="H1259" s="23" t="str">
        <f t="shared" si="81"/>
        <v>6228480866232258768355</v>
      </c>
      <c r="I1259" s="48" t="e">
        <f>VLOOKUP(H1259,网银退汇!C:D,2,FALSE)</f>
        <v>#N/A</v>
      </c>
      <c r="J1259" s="48" t="e">
        <f t="shared" si="82"/>
        <v>#N/A</v>
      </c>
      <c r="K1259" s="83" t="e">
        <f>VLOOKUP(H1259,网银退汇!C:H,6,FALSE)</f>
        <v>#N/A</v>
      </c>
    </row>
    <row r="1260" spans="1:11" hidden="1">
      <c r="A1260" s="38" t="s">
        <v>2474</v>
      </c>
      <c r="C1260" s="49" t="str">
        <f t="shared" si="79"/>
        <v/>
      </c>
      <c r="D1260" s="49" t="str">
        <f t="shared" si="80"/>
        <v/>
      </c>
      <c r="E1260" t="s">
        <v>105</v>
      </c>
      <c r="F1260" s="38" t="s">
        <v>4694</v>
      </c>
      <c r="G1260" s="38">
        <v>162</v>
      </c>
      <c r="H1260" s="23" t="str">
        <f t="shared" si="81"/>
        <v>6223691289271524162</v>
      </c>
      <c r="I1260" s="48" t="e">
        <f>VLOOKUP(H1260,网银退汇!C:D,2,FALSE)</f>
        <v>#N/A</v>
      </c>
      <c r="J1260" s="48" t="e">
        <f t="shared" si="82"/>
        <v>#N/A</v>
      </c>
      <c r="K1260" s="83" t="e">
        <f>VLOOKUP(H1260,网银退汇!C:H,6,FALSE)</f>
        <v>#N/A</v>
      </c>
    </row>
    <row r="1261" spans="1:11" hidden="1">
      <c r="A1261" s="38" t="s">
        <v>2479</v>
      </c>
      <c r="C1261" s="49" t="str">
        <f t="shared" si="79"/>
        <v/>
      </c>
      <c r="D1261" s="49" t="str">
        <f t="shared" si="80"/>
        <v/>
      </c>
      <c r="E1261" t="s">
        <v>105</v>
      </c>
      <c r="F1261" s="38" t="s">
        <v>4695</v>
      </c>
      <c r="G1261" s="38">
        <v>219</v>
      </c>
      <c r="H1261" s="23" t="str">
        <f t="shared" si="81"/>
        <v>6216612700004740578219</v>
      </c>
      <c r="I1261" s="48" t="e">
        <f>VLOOKUP(H1261,网银退汇!C:D,2,FALSE)</f>
        <v>#N/A</v>
      </c>
      <c r="J1261" s="48" t="e">
        <f t="shared" si="82"/>
        <v>#N/A</v>
      </c>
      <c r="K1261" s="83" t="e">
        <f>VLOOKUP(H1261,网银退汇!C:H,6,FALSE)</f>
        <v>#N/A</v>
      </c>
    </row>
    <row r="1262" spans="1:11" hidden="1">
      <c r="A1262" s="38" t="s">
        <v>2484</v>
      </c>
      <c r="C1262" s="49" t="str">
        <f t="shared" si="79"/>
        <v/>
      </c>
      <c r="D1262" s="49" t="str">
        <f t="shared" si="80"/>
        <v/>
      </c>
      <c r="E1262" t="s">
        <v>105</v>
      </c>
      <c r="F1262" s="38" t="s">
        <v>4696</v>
      </c>
      <c r="G1262" s="38">
        <v>300</v>
      </c>
      <c r="H1262" s="23" t="str">
        <f t="shared" si="81"/>
        <v>5309700013834801300</v>
      </c>
      <c r="I1262" s="48" t="e">
        <f>VLOOKUP(H1262,网银退汇!C:D,2,FALSE)</f>
        <v>#N/A</v>
      </c>
      <c r="J1262" s="48" t="e">
        <f t="shared" si="82"/>
        <v>#N/A</v>
      </c>
      <c r="K1262" s="83" t="e">
        <f>VLOOKUP(H1262,网银退汇!C:H,6,FALSE)</f>
        <v>#N/A</v>
      </c>
    </row>
    <row r="1263" spans="1:11" hidden="1">
      <c r="A1263" s="38" t="s">
        <v>2489</v>
      </c>
      <c r="C1263" s="49" t="str">
        <f t="shared" si="79"/>
        <v/>
      </c>
      <c r="D1263" s="49" t="str">
        <f t="shared" si="80"/>
        <v/>
      </c>
      <c r="E1263" t="s">
        <v>105</v>
      </c>
      <c r="F1263" s="38" t="s">
        <v>4697</v>
      </c>
      <c r="G1263" s="38">
        <v>466</v>
      </c>
      <c r="H1263" s="23" t="str">
        <f t="shared" si="81"/>
        <v>6227003910480164672466</v>
      </c>
      <c r="I1263" s="48" t="e">
        <f>VLOOKUP(H1263,网银退汇!C:D,2,FALSE)</f>
        <v>#N/A</v>
      </c>
      <c r="J1263" s="48" t="e">
        <f t="shared" si="82"/>
        <v>#N/A</v>
      </c>
      <c r="K1263" s="83" t="e">
        <f>VLOOKUP(H1263,网银退汇!C:H,6,FALSE)</f>
        <v>#N/A</v>
      </c>
    </row>
    <row r="1264" spans="1:11" hidden="1">
      <c r="A1264" s="38" t="s">
        <v>2494</v>
      </c>
      <c r="C1264" s="49" t="str">
        <f t="shared" si="79"/>
        <v/>
      </c>
      <c r="D1264" s="49" t="str">
        <f t="shared" si="80"/>
        <v/>
      </c>
      <c r="E1264" t="s">
        <v>105</v>
      </c>
      <c r="F1264" s="38" t="s">
        <v>4698</v>
      </c>
      <c r="G1264" s="38">
        <v>500</v>
      </c>
      <c r="H1264" s="23" t="str">
        <f t="shared" si="81"/>
        <v>6259190034926273500</v>
      </c>
      <c r="I1264" s="48" t="e">
        <f>VLOOKUP(H1264,网银退汇!C:D,2,FALSE)</f>
        <v>#N/A</v>
      </c>
      <c r="J1264" s="48" t="e">
        <f t="shared" si="82"/>
        <v>#N/A</v>
      </c>
      <c r="K1264" s="83" t="e">
        <f>VLOOKUP(H1264,网银退汇!C:H,6,FALSE)</f>
        <v>#N/A</v>
      </c>
    </row>
    <row r="1265" spans="1:11" hidden="1">
      <c r="A1265" s="38" t="s">
        <v>2499</v>
      </c>
      <c r="C1265" s="49" t="str">
        <f t="shared" si="79"/>
        <v/>
      </c>
      <c r="D1265" s="49" t="str">
        <f t="shared" si="80"/>
        <v/>
      </c>
      <c r="E1265" t="s">
        <v>105</v>
      </c>
      <c r="F1265" s="38" t="s">
        <v>4699</v>
      </c>
      <c r="G1265" s="38">
        <v>500</v>
      </c>
      <c r="H1265" s="23" t="str">
        <f t="shared" si="81"/>
        <v>6282889219008283500</v>
      </c>
      <c r="I1265" s="48" t="e">
        <f>VLOOKUP(H1265,网银退汇!C:D,2,FALSE)</f>
        <v>#N/A</v>
      </c>
      <c r="J1265" s="48" t="e">
        <f t="shared" si="82"/>
        <v>#N/A</v>
      </c>
      <c r="K1265" s="83" t="e">
        <f>VLOOKUP(H1265,网银退汇!C:H,6,FALSE)</f>
        <v>#N/A</v>
      </c>
    </row>
    <row r="1266" spans="1:11" hidden="1">
      <c r="A1266" s="38" t="s">
        <v>2504</v>
      </c>
      <c r="C1266" s="49" t="str">
        <f t="shared" si="79"/>
        <v/>
      </c>
      <c r="D1266" s="49" t="str">
        <f t="shared" si="80"/>
        <v/>
      </c>
      <c r="E1266" t="s">
        <v>105</v>
      </c>
      <c r="F1266" s="38" t="s">
        <v>4700</v>
      </c>
      <c r="G1266" s="38">
        <v>100</v>
      </c>
      <c r="H1266" s="23" t="str">
        <f t="shared" si="81"/>
        <v>6231900000055864751100</v>
      </c>
      <c r="I1266" s="48" t="e">
        <f>VLOOKUP(H1266,网银退汇!C:D,2,FALSE)</f>
        <v>#N/A</v>
      </c>
      <c r="J1266" s="48" t="e">
        <f t="shared" si="82"/>
        <v>#N/A</v>
      </c>
      <c r="K1266" s="83" t="e">
        <f>VLOOKUP(H1266,网银退汇!C:H,6,FALSE)</f>
        <v>#N/A</v>
      </c>
    </row>
    <row r="1267" spans="1:11" hidden="1">
      <c r="A1267" s="38" t="s">
        <v>2509</v>
      </c>
      <c r="C1267" s="49" t="str">
        <f t="shared" si="79"/>
        <v/>
      </c>
      <c r="D1267" s="49" t="str">
        <f t="shared" si="80"/>
        <v/>
      </c>
      <c r="E1267" t="s">
        <v>105</v>
      </c>
      <c r="F1267" s="38" t="s">
        <v>4701</v>
      </c>
      <c r="G1267" s="38">
        <v>353</v>
      </c>
      <c r="H1267" s="23" t="str">
        <f t="shared" si="81"/>
        <v>6228480868628897175353</v>
      </c>
      <c r="I1267" s="48" t="e">
        <f>VLOOKUP(H1267,网银退汇!C:D,2,FALSE)</f>
        <v>#N/A</v>
      </c>
      <c r="J1267" s="48" t="e">
        <f t="shared" si="82"/>
        <v>#N/A</v>
      </c>
      <c r="K1267" s="83" t="e">
        <f>VLOOKUP(H1267,网银退汇!C:H,6,FALSE)</f>
        <v>#N/A</v>
      </c>
    </row>
    <row r="1268" spans="1:11" hidden="1">
      <c r="A1268" s="38" t="s">
        <v>2514</v>
      </c>
      <c r="C1268" s="49" t="str">
        <f t="shared" si="79"/>
        <v/>
      </c>
      <c r="D1268" s="49" t="str">
        <f t="shared" si="80"/>
        <v/>
      </c>
      <c r="E1268" t="s">
        <v>105</v>
      </c>
      <c r="F1268" s="38" t="s">
        <v>4702</v>
      </c>
      <c r="G1268" s="38">
        <v>103</v>
      </c>
      <c r="H1268" s="23" t="str">
        <f t="shared" si="81"/>
        <v>6222620590005619204103</v>
      </c>
      <c r="I1268" s="48" t="e">
        <f>VLOOKUP(H1268,网银退汇!C:D,2,FALSE)</f>
        <v>#N/A</v>
      </c>
      <c r="J1268" s="48" t="e">
        <f t="shared" si="82"/>
        <v>#N/A</v>
      </c>
      <c r="K1268" s="83" t="e">
        <f>VLOOKUP(H1268,网银退汇!C:H,6,FALSE)</f>
        <v>#N/A</v>
      </c>
    </row>
    <row r="1269" spans="1:11" hidden="1">
      <c r="A1269" s="38" t="s">
        <v>2519</v>
      </c>
      <c r="C1269" s="49" t="str">
        <f t="shared" si="79"/>
        <v/>
      </c>
      <c r="D1269" s="49" t="str">
        <f t="shared" si="80"/>
        <v/>
      </c>
      <c r="E1269" t="s">
        <v>105</v>
      </c>
      <c r="F1269" s="38" t="s">
        <v>4703</v>
      </c>
      <c r="G1269" s="38">
        <v>996</v>
      </c>
      <c r="H1269" s="23" t="str">
        <f t="shared" si="81"/>
        <v>6217711900122613996</v>
      </c>
      <c r="I1269" s="48" t="e">
        <f>VLOOKUP(H1269,网银退汇!C:D,2,FALSE)</f>
        <v>#N/A</v>
      </c>
      <c r="J1269" s="48" t="e">
        <f t="shared" si="82"/>
        <v>#N/A</v>
      </c>
      <c r="K1269" s="83" t="e">
        <f>VLOOKUP(H1269,网银退汇!C:H,6,FALSE)</f>
        <v>#N/A</v>
      </c>
    </row>
    <row r="1270" spans="1:11" hidden="1">
      <c r="A1270" s="38" t="s">
        <v>2524</v>
      </c>
      <c r="C1270" s="49" t="str">
        <f t="shared" si="79"/>
        <v/>
      </c>
      <c r="D1270" s="49" t="str">
        <f t="shared" si="80"/>
        <v/>
      </c>
      <c r="E1270" t="s">
        <v>105</v>
      </c>
      <c r="F1270" s="38" t="s">
        <v>4704</v>
      </c>
      <c r="G1270" s="38">
        <v>864</v>
      </c>
      <c r="H1270" s="23" t="str">
        <f t="shared" si="81"/>
        <v>6228480868619657471864</v>
      </c>
      <c r="I1270" s="48" t="e">
        <f>VLOOKUP(H1270,网银退汇!C:D,2,FALSE)</f>
        <v>#N/A</v>
      </c>
      <c r="J1270" s="48" t="e">
        <f t="shared" si="82"/>
        <v>#N/A</v>
      </c>
      <c r="K1270" s="83" t="e">
        <f>VLOOKUP(H1270,网银退汇!C:H,6,FALSE)</f>
        <v>#N/A</v>
      </c>
    </row>
    <row r="1271" spans="1:11" hidden="1">
      <c r="A1271" s="38" t="s">
        <v>2529</v>
      </c>
      <c r="C1271" s="49" t="str">
        <f t="shared" si="79"/>
        <v/>
      </c>
      <c r="D1271" s="49" t="str">
        <f t="shared" si="80"/>
        <v/>
      </c>
      <c r="E1271" t="s">
        <v>105</v>
      </c>
      <c r="F1271" s="38" t="s">
        <v>4705</v>
      </c>
      <c r="G1271" s="38">
        <v>1391</v>
      </c>
      <c r="H1271" s="23" t="str">
        <f t="shared" si="81"/>
        <v>62319000255500866181391</v>
      </c>
      <c r="I1271" s="48" t="e">
        <f>VLOOKUP(H1271,网银退汇!C:D,2,FALSE)</f>
        <v>#N/A</v>
      </c>
      <c r="J1271" s="48" t="e">
        <f t="shared" si="82"/>
        <v>#N/A</v>
      </c>
      <c r="K1271" s="83" t="e">
        <f>VLOOKUP(H1271,网银退汇!C:H,6,FALSE)</f>
        <v>#N/A</v>
      </c>
    </row>
    <row r="1272" spans="1:11" hidden="1">
      <c r="A1272" s="38" t="s">
        <v>2534</v>
      </c>
      <c r="C1272" s="49" t="str">
        <f t="shared" si="79"/>
        <v/>
      </c>
      <c r="D1272" s="49" t="str">
        <f t="shared" si="80"/>
        <v/>
      </c>
      <c r="E1272" t="s">
        <v>105</v>
      </c>
      <c r="F1272" s="38" t="s">
        <v>4706</v>
      </c>
      <c r="G1272" s="38">
        <v>192</v>
      </c>
      <c r="H1272" s="23" t="str">
        <f t="shared" si="81"/>
        <v>6236683860005403949192</v>
      </c>
      <c r="I1272" s="48" t="e">
        <f>VLOOKUP(H1272,网银退汇!C:D,2,FALSE)</f>
        <v>#N/A</v>
      </c>
      <c r="J1272" s="48" t="e">
        <f t="shared" si="82"/>
        <v>#N/A</v>
      </c>
      <c r="K1272" s="83" t="e">
        <f>VLOOKUP(H1272,网银退汇!C:H,6,FALSE)</f>
        <v>#N/A</v>
      </c>
    </row>
    <row r="1273" spans="1:11" hidden="1">
      <c r="A1273" s="38" t="s">
        <v>2539</v>
      </c>
      <c r="C1273" s="49" t="str">
        <f t="shared" si="79"/>
        <v/>
      </c>
      <c r="D1273" s="49" t="str">
        <f t="shared" si="80"/>
        <v/>
      </c>
      <c r="E1273" t="s">
        <v>105</v>
      </c>
      <c r="F1273" s="38" t="s">
        <v>4707</v>
      </c>
      <c r="G1273" s="38">
        <v>111</v>
      </c>
      <c r="H1273" s="23" t="str">
        <f t="shared" si="81"/>
        <v>6212262505003337603111</v>
      </c>
      <c r="I1273" s="48" t="e">
        <f>VLOOKUP(H1273,网银退汇!C:D,2,FALSE)</f>
        <v>#N/A</v>
      </c>
      <c r="J1273" s="48" t="e">
        <f t="shared" si="82"/>
        <v>#N/A</v>
      </c>
      <c r="K1273" s="83" t="e">
        <f>VLOOKUP(H1273,网银退汇!C:H,6,FALSE)</f>
        <v>#N/A</v>
      </c>
    </row>
    <row r="1274" spans="1:11" hidden="1">
      <c r="A1274" s="38" t="s">
        <v>2544</v>
      </c>
      <c r="C1274" s="49" t="str">
        <f t="shared" si="79"/>
        <v/>
      </c>
      <c r="D1274" s="49" t="str">
        <f t="shared" si="80"/>
        <v/>
      </c>
      <c r="E1274" t="s">
        <v>105</v>
      </c>
      <c r="F1274" s="38" t="s">
        <v>4708</v>
      </c>
      <c r="G1274" s="38">
        <v>14</v>
      </c>
      <c r="H1274" s="23" t="str">
        <f t="shared" si="81"/>
        <v>621700392000287388314</v>
      </c>
      <c r="I1274" s="48" t="e">
        <f>VLOOKUP(H1274,网银退汇!C:D,2,FALSE)</f>
        <v>#N/A</v>
      </c>
      <c r="J1274" s="48" t="e">
        <f t="shared" si="82"/>
        <v>#N/A</v>
      </c>
      <c r="K1274" s="83" t="e">
        <f>VLOOKUP(H1274,网银退汇!C:H,6,FALSE)</f>
        <v>#N/A</v>
      </c>
    </row>
    <row r="1275" spans="1:11" hidden="1">
      <c r="A1275" s="38" t="s">
        <v>2549</v>
      </c>
      <c r="C1275" s="49" t="str">
        <f t="shared" si="79"/>
        <v/>
      </c>
      <c r="D1275" s="49" t="str">
        <f t="shared" si="80"/>
        <v/>
      </c>
      <c r="E1275" t="s">
        <v>105</v>
      </c>
      <c r="F1275" s="38" t="s">
        <v>4709</v>
      </c>
      <c r="G1275" s="38">
        <v>290</v>
      </c>
      <c r="H1275" s="23" t="str">
        <f t="shared" si="81"/>
        <v>6222620590005635770290</v>
      </c>
      <c r="I1275" s="48" t="e">
        <f>VLOOKUP(H1275,网银退汇!C:D,2,FALSE)</f>
        <v>#N/A</v>
      </c>
      <c r="J1275" s="48" t="e">
        <f t="shared" si="82"/>
        <v>#N/A</v>
      </c>
      <c r="K1275" s="83" t="e">
        <f>VLOOKUP(H1275,网银退汇!C:H,6,FALSE)</f>
        <v>#N/A</v>
      </c>
    </row>
    <row r="1276" spans="1:11">
      <c r="A1276" s="38" t="s">
        <v>2554</v>
      </c>
      <c r="C1276" s="49" t="str">
        <f t="shared" si="79"/>
        <v/>
      </c>
      <c r="D1276" s="49" t="str">
        <f t="shared" si="80"/>
        <v/>
      </c>
      <c r="E1276" t="s">
        <v>105</v>
      </c>
      <c r="F1276" s="38" t="s">
        <v>4710</v>
      </c>
      <c r="G1276" s="38">
        <v>50</v>
      </c>
      <c r="H1276" s="23" t="str">
        <f t="shared" si="81"/>
        <v>622253059668827050</v>
      </c>
      <c r="I1276" s="48">
        <f>VLOOKUP(H1276,网银退汇!C:D,2,FALSE)</f>
        <v>50</v>
      </c>
      <c r="J1276" s="48">
        <f t="shared" si="82"/>
        <v>1</v>
      </c>
      <c r="K1276" s="83">
        <f>VLOOKUP(H1276,网银退汇!C:H,6,FALSE)</f>
        <v>42909.68377314815</v>
      </c>
    </row>
    <row r="1277" spans="1:11" hidden="1">
      <c r="A1277" s="38" t="s">
        <v>2559</v>
      </c>
      <c r="C1277" s="49" t="str">
        <f t="shared" si="79"/>
        <v/>
      </c>
      <c r="D1277" s="49" t="str">
        <f t="shared" si="80"/>
        <v/>
      </c>
      <c r="E1277" t="s">
        <v>105</v>
      </c>
      <c r="F1277" s="38" t="s">
        <v>4711</v>
      </c>
      <c r="G1277" s="38">
        <v>600</v>
      </c>
      <c r="H1277" s="23" t="str">
        <f t="shared" si="81"/>
        <v>6222620590005898345600</v>
      </c>
      <c r="I1277" s="48" t="e">
        <f>VLOOKUP(H1277,网银退汇!C:D,2,FALSE)</f>
        <v>#N/A</v>
      </c>
      <c r="J1277" s="48" t="e">
        <f t="shared" si="82"/>
        <v>#N/A</v>
      </c>
      <c r="K1277" s="83" t="e">
        <f>VLOOKUP(H1277,网银退汇!C:H,6,FALSE)</f>
        <v>#N/A</v>
      </c>
    </row>
    <row r="1278" spans="1:11" hidden="1">
      <c r="A1278" s="38" t="s">
        <v>2564</v>
      </c>
      <c r="C1278" s="49" t="str">
        <f t="shared" si="79"/>
        <v/>
      </c>
      <c r="D1278" s="49" t="str">
        <f t="shared" si="80"/>
        <v/>
      </c>
      <c r="E1278" t="s">
        <v>105</v>
      </c>
      <c r="F1278" s="38" t="s">
        <v>4712</v>
      </c>
      <c r="G1278" s="38">
        <v>293</v>
      </c>
      <c r="H1278" s="23" t="str">
        <f t="shared" si="81"/>
        <v>6228482898521911573293</v>
      </c>
      <c r="I1278" s="48" t="e">
        <f>VLOOKUP(H1278,网银退汇!C:D,2,FALSE)</f>
        <v>#N/A</v>
      </c>
      <c r="J1278" s="48" t="e">
        <f t="shared" si="82"/>
        <v>#N/A</v>
      </c>
      <c r="K1278" s="83" t="e">
        <f>VLOOKUP(H1278,网银退汇!C:H,6,FALSE)</f>
        <v>#N/A</v>
      </c>
    </row>
    <row r="1279" spans="1:11">
      <c r="A1279" s="38" t="s">
        <v>2569</v>
      </c>
      <c r="C1279" s="49" t="str">
        <f t="shared" si="79"/>
        <v/>
      </c>
      <c r="D1279" s="49" t="str">
        <f t="shared" si="80"/>
        <v/>
      </c>
      <c r="E1279" t="s">
        <v>105</v>
      </c>
      <c r="F1279" s="38" t="s">
        <v>4713</v>
      </c>
      <c r="G1279" s="38">
        <v>67</v>
      </c>
      <c r="H1279" s="23" t="str">
        <f t="shared" si="81"/>
        <v>621226250500120076167</v>
      </c>
      <c r="I1279" s="48">
        <f>VLOOKUP(H1279,网银退汇!C:D,2,FALSE)</f>
        <v>67</v>
      </c>
      <c r="J1279" s="48">
        <f t="shared" si="82"/>
        <v>1</v>
      </c>
      <c r="K1279" s="83">
        <f>VLOOKUP(H1279,网银退汇!C:H,6,FALSE)</f>
        <v>42909.490069444444</v>
      </c>
    </row>
    <row r="1280" spans="1:11">
      <c r="A1280" s="38" t="s">
        <v>2574</v>
      </c>
      <c r="C1280" s="49" t="str">
        <f t="shared" si="79"/>
        <v/>
      </c>
      <c r="D1280" s="49" t="str">
        <f t="shared" si="80"/>
        <v/>
      </c>
      <c r="E1280" t="s">
        <v>105</v>
      </c>
      <c r="F1280" s="38" t="s">
        <v>4714</v>
      </c>
      <c r="G1280" s="38">
        <v>270</v>
      </c>
      <c r="H1280" s="23" t="str">
        <f t="shared" si="81"/>
        <v>6228483346173702261270</v>
      </c>
      <c r="I1280" s="48">
        <f>VLOOKUP(H1280,网银退汇!C:D,2,FALSE)</f>
        <v>270</v>
      </c>
      <c r="J1280" s="48">
        <f t="shared" si="82"/>
        <v>1</v>
      </c>
      <c r="K1280" s="83">
        <f>VLOOKUP(H1280,网银退汇!C:H,6,FALSE)</f>
        <v>42909.489849537036</v>
      </c>
    </row>
    <row r="1281" spans="1:11" hidden="1">
      <c r="A1281" s="38" t="s">
        <v>2579</v>
      </c>
      <c r="C1281" s="49" t="str">
        <f t="shared" si="79"/>
        <v/>
      </c>
      <c r="D1281" s="49" t="str">
        <f t="shared" si="80"/>
        <v/>
      </c>
      <c r="E1281" t="s">
        <v>105</v>
      </c>
      <c r="F1281" s="38" t="s">
        <v>4715</v>
      </c>
      <c r="G1281" s="38">
        <v>7057</v>
      </c>
      <c r="H1281" s="23" t="str">
        <f t="shared" si="81"/>
        <v>62284833385877481707057</v>
      </c>
      <c r="I1281" s="48" t="e">
        <f>VLOOKUP(H1281,网银退汇!C:D,2,FALSE)</f>
        <v>#N/A</v>
      </c>
      <c r="J1281" s="48" t="e">
        <f t="shared" si="82"/>
        <v>#N/A</v>
      </c>
      <c r="K1281" s="83" t="e">
        <f>VLOOKUP(H1281,网银退汇!C:H,6,FALSE)</f>
        <v>#N/A</v>
      </c>
    </row>
    <row r="1282" spans="1:11">
      <c r="A1282" s="38" t="s">
        <v>2584</v>
      </c>
      <c r="C1282" s="49" t="str">
        <f t="shared" si="79"/>
        <v/>
      </c>
      <c r="D1282" s="49" t="str">
        <f t="shared" si="80"/>
        <v/>
      </c>
      <c r="E1282" t="s">
        <v>105</v>
      </c>
      <c r="F1282" s="38" t="s">
        <v>4715</v>
      </c>
      <c r="G1282" s="38">
        <v>1830</v>
      </c>
      <c r="H1282" s="23" t="str">
        <f t="shared" si="81"/>
        <v>62284833385877481701830</v>
      </c>
      <c r="I1282" s="48">
        <f>VLOOKUP(H1282,网银退汇!C:D,2,FALSE)</f>
        <v>1830</v>
      </c>
      <c r="J1282" s="48">
        <f t="shared" si="82"/>
        <v>1</v>
      </c>
      <c r="K1282" s="83">
        <f>VLOOKUP(H1282,网银退汇!C:H,6,FALSE)</f>
        <v>42909.489652777775</v>
      </c>
    </row>
    <row r="1283" spans="1:11" hidden="1">
      <c r="A1283" s="38" t="s">
        <v>2589</v>
      </c>
      <c r="C1283" s="49" t="str">
        <f t="shared" ref="C1283:C1296" si="83">LEFT(B1283,8)</f>
        <v/>
      </c>
      <c r="D1283" s="49" t="str">
        <f t="shared" ref="D1283:D1296" si="84">RIGHT(B1283,10)</f>
        <v/>
      </c>
      <c r="E1283" t="s">
        <v>105</v>
      </c>
      <c r="F1283" s="38" t="s">
        <v>4716</v>
      </c>
      <c r="G1283" s="38">
        <v>89</v>
      </c>
      <c r="H1283" s="23" t="str">
        <f t="shared" si="81"/>
        <v>622848335838134787089</v>
      </c>
      <c r="I1283" s="48" t="e">
        <f>VLOOKUP(H1283,网银退汇!C:D,2,FALSE)</f>
        <v>#N/A</v>
      </c>
      <c r="J1283" s="48" t="e">
        <f t="shared" si="82"/>
        <v>#N/A</v>
      </c>
      <c r="K1283" s="83" t="e">
        <f>VLOOKUP(H1283,网银退汇!C:H,6,FALSE)</f>
        <v>#N/A</v>
      </c>
    </row>
    <row r="1284" spans="1:11" hidden="1">
      <c r="A1284" s="38" t="s">
        <v>2594</v>
      </c>
      <c r="C1284" s="49" t="str">
        <f t="shared" si="83"/>
        <v/>
      </c>
      <c r="D1284" s="49" t="str">
        <f t="shared" si="84"/>
        <v/>
      </c>
      <c r="E1284" t="s">
        <v>105</v>
      </c>
      <c r="F1284" s="38" t="s">
        <v>4717</v>
      </c>
      <c r="G1284" s="38">
        <v>57</v>
      </c>
      <c r="H1284" s="23" t="str">
        <f t="shared" si="81"/>
        <v>622252059238009757</v>
      </c>
      <c r="I1284" s="48" t="e">
        <f>VLOOKUP(H1284,网银退汇!C:D,2,FALSE)</f>
        <v>#N/A</v>
      </c>
      <c r="J1284" s="48" t="e">
        <f t="shared" si="82"/>
        <v>#N/A</v>
      </c>
      <c r="K1284" s="83" t="e">
        <f>VLOOKUP(H1284,网银退汇!C:H,6,FALSE)</f>
        <v>#N/A</v>
      </c>
    </row>
    <row r="1285" spans="1:11" hidden="1">
      <c r="A1285" s="38" t="s">
        <v>2599</v>
      </c>
      <c r="C1285" s="49" t="str">
        <f t="shared" si="83"/>
        <v/>
      </c>
      <c r="D1285" s="49" t="str">
        <f t="shared" si="84"/>
        <v/>
      </c>
      <c r="E1285" t="s">
        <v>105</v>
      </c>
      <c r="F1285" s="38" t="s">
        <v>4718</v>
      </c>
      <c r="G1285" s="38">
        <v>364</v>
      </c>
      <c r="H1285" s="23" t="str">
        <f t="shared" si="81"/>
        <v>6214663963366996364</v>
      </c>
      <c r="I1285" s="48" t="e">
        <f>VLOOKUP(H1285,网银退汇!C:D,2,FALSE)</f>
        <v>#N/A</v>
      </c>
      <c r="J1285" s="48" t="e">
        <f t="shared" si="82"/>
        <v>#N/A</v>
      </c>
      <c r="K1285" s="83" t="e">
        <f>VLOOKUP(H1285,网银退汇!C:H,6,FALSE)</f>
        <v>#N/A</v>
      </c>
    </row>
    <row r="1286" spans="1:11" hidden="1">
      <c r="A1286" s="38" t="s">
        <v>2604</v>
      </c>
      <c r="C1286" s="49" t="str">
        <f t="shared" si="83"/>
        <v/>
      </c>
      <c r="D1286" s="49" t="str">
        <f t="shared" si="84"/>
        <v/>
      </c>
      <c r="E1286" t="s">
        <v>105</v>
      </c>
      <c r="F1286" s="38" t="s">
        <v>4719</v>
      </c>
      <c r="G1286" s="38">
        <v>8500</v>
      </c>
      <c r="H1286" s="23" t="str">
        <f t="shared" si="81"/>
        <v>62179973000050342628500</v>
      </c>
      <c r="I1286" s="48" t="e">
        <f>VLOOKUP(H1286,网银退汇!C:D,2,FALSE)</f>
        <v>#N/A</v>
      </c>
      <c r="J1286" s="48" t="e">
        <f t="shared" si="82"/>
        <v>#N/A</v>
      </c>
      <c r="K1286" s="83" t="e">
        <f>VLOOKUP(H1286,网银退汇!C:H,6,FALSE)</f>
        <v>#N/A</v>
      </c>
    </row>
    <row r="1287" spans="1:11" hidden="1">
      <c r="A1287" s="38" t="s">
        <v>2609</v>
      </c>
      <c r="C1287" s="49" t="str">
        <f t="shared" si="83"/>
        <v/>
      </c>
      <c r="D1287" s="49" t="str">
        <f t="shared" si="84"/>
        <v/>
      </c>
      <c r="E1287" t="s">
        <v>105</v>
      </c>
      <c r="F1287" s="38" t="s">
        <v>4720</v>
      </c>
      <c r="G1287" s="38">
        <v>630</v>
      </c>
      <c r="H1287" s="23" t="str">
        <f t="shared" si="81"/>
        <v>6228483610288501417630</v>
      </c>
      <c r="I1287" s="48" t="e">
        <f>VLOOKUP(H1287,网银退汇!C:D,2,FALSE)</f>
        <v>#N/A</v>
      </c>
      <c r="J1287" s="48" t="e">
        <f t="shared" si="82"/>
        <v>#N/A</v>
      </c>
      <c r="K1287" s="83" t="e">
        <f>VLOOKUP(H1287,网银退汇!C:H,6,FALSE)</f>
        <v>#N/A</v>
      </c>
    </row>
    <row r="1288" spans="1:11" hidden="1">
      <c r="A1288" s="38" t="s">
        <v>2614</v>
      </c>
      <c r="C1288" s="49" t="str">
        <f t="shared" si="83"/>
        <v/>
      </c>
      <c r="D1288" s="49" t="str">
        <f t="shared" si="84"/>
        <v/>
      </c>
      <c r="E1288" t="s">
        <v>105</v>
      </c>
      <c r="F1288" s="38" t="s">
        <v>4721</v>
      </c>
      <c r="G1288" s="38">
        <v>26</v>
      </c>
      <c r="H1288" s="23" t="str">
        <f t="shared" si="81"/>
        <v>621799730004549484926</v>
      </c>
      <c r="I1288" s="48" t="e">
        <f>VLOOKUP(H1288,网银退汇!C:D,2,FALSE)</f>
        <v>#N/A</v>
      </c>
      <c r="J1288" s="48" t="e">
        <f t="shared" si="82"/>
        <v>#N/A</v>
      </c>
      <c r="K1288" s="83" t="e">
        <f>VLOOKUP(H1288,网银退汇!C:H,6,FALSE)</f>
        <v>#N/A</v>
      </c>
    </row>
    <row r="1289" spans="1:11" hidden="1">
      <c r="A1289" s="38" t="s">
        <v>2619</v>
      </c>
      <c r="C1289" s="49" t="str">
        <f t="shared" si="83"/>
        <v/>
      </c>
      <c r="D1289" s="49" t="str">
        <f t="shared" si="84"/>
        <v/>
      </c>
      <c r="E1289" t="s">
        <v>105</v>
      </c>
      <c r="F1289" s="38" t="s">
        <v>4722</v>
      </c>
      <c r="G1289" s="38">
        <v>185</v>
      </c>
      <c r="H1289" s="23" t="str">
        <f t="shared" si="81"/>
        <v>6231900000097982165185</v>
      </c>
      <c r="I1289" s="48" t="e">
        <f>VLOOKUP(H1289,网银退汇!C:D,2,FALSE)</f>
        <v>#N/A</v>
      </c>
      <c r="J1289" s="48" t="e">
        <f t="shared" si="82"/>
        <v>#N/A</v>
      </c>
      <c r="K1289" s="83" t="e">
        <f>VLOOKUP(H1289,网银退汇!C:H,6,FALSE)</f>
        <v>#N/A</v>
      </c>
    </row>
    <row r="1290" spans="1:11" hidden="1">
      <c r="A1290" s="38" t="s">
        <v>2624</v>
      </c>
      <c r="C1290" s="49" t="str">
        <f t="shared" si="83"/>
        <v/>
      </c>
      <c r="D1290" s="49" t="str">
        <f t="shared" si="84"/>
        <v/>
      </c>
      <c r="E1290" t="s">
        <v>105</v>
      </c>
      <c r="F1290" s="38" t="s">
        <v>4723</v>
      </c>
      <c r="G1290" s="38">
        <v>1098</v>
      </c>
      <c r="H1290" s="23" t="str">
        <f t="shared" si="81"/>
        <v>62170038600079866621098</v>
      </c>
      <c r="I1290" s="48" t="e">
        <f>VLOOKUP(H1290,网银退汇!C:D,2,FALSE)</f>
        <v>#N/A</v>
      </c>
      <c r="J1290" s="48" t="e">
        <f t="shared" si="82"/>
        <v>#N/A</v>
      </c>
      <c r="K1290" s="83" t="e">
        <f>VLOOKUP(H1290,网银退汇!C:H,6,FALSE)</f>
        <v>#N/A</v>
      </c>
    </row>
    <row r="1291" spans="1:11" hidden="1">
      <c r="A1291" s="38" t="s">
        <v>2629</v>
      </c>
      <c r="C1291" s="49" t="str">
        <f t="shared" si="83"/>
        <v/>
      </c>
      <c r="D1291" s="49" t="str">
        <f t="shared" si="84"/>
        <v/>
      </c>
      <c r="E1291" t="s">
        <v>105</v>
      </c>
      <c r="F1291" s="38" t="s">
        <v>4724</v>
      </c>
      <c r="G1291" s="38">
        <v>55</v>
      </c>
      <c r="H1291" s="23" t="str">
        <f t="shared" ref="H1291:H1296" si="85">F1291&amp;G1291</f>
        <v>621799261010884922555</v>
      </c>
      <c r="I1291" s="48" t="e">
        <f>VLOOKUP(H1291,网银退汇!C:D,2,FALSE)</f>
        <v>#N/A</v>
      </c>
      <c r="J1291" s="48" t="e">
        <f t="shared" ref="J1291:J1296" si="86">IF(I1291&gt;0,1,"")</f>
        <v>#N/A</v>
      </c>
      <c r="K1291" s="83" t="e">
        <f>VLOOKUP(H1291,网银退汇!C:H,6,FALSE)</f>
        <v>#N/A</v>
      </c>
    </row>
    <row r="1292" spans="1:11">
      <c r="A1292" s="38" t="s">
        <v>2634</v>
      </c>
      <c r="C1292" s="49" t="str">
        <f t="shared" si="83"/>
        <v/>
      </c>
      <c r="D1292" s="49" t="str">
        <f t="shared" si="84"/>
        <v/>
      </c>
      <c r="E1292" t="s">
        <v>105</v>
      </c>
      <c r="F1292" s="38" t="s">
        <v>4725</v>
      </c>
      <c r="G1292" s="38">
        <v>222</v>
      </c>
      <c r="H1292" s="23" t="str">
        <f t="shared" si="85"/>
        <v>6231900020003990847222</v>
      </c>
      <c r="I1292" s="48">
        <f>VLOOKUP(H1292,网银退汇!C:D,2,FALSE)</f>
        <v>222</v>
      </c>
      <c r="J1292" s="48">
        <f t="shared" si="86"/>
        <v>1</v>
      </c>
      <c r="K1292" s="83">
        <f>VLOOKUP(H1292,网银退汇!C:H,6,FALSE)</f>
        <v>42909.490740740737</v>
      </c>
    </row>
    <row r="1293" spans="1:11" hidden="1">
      <c r="A1293" s="38" t="s">
        <v>2639</v>
      </c>
      <c r="C1293" s="49" t="str">
        <f t="shared" si="83"/>
        <v/>
      </c>
      <c r="D1293" s="49" t="str">
        <f t="shared" si="84"/>
        <v/>
      </c>
      <c r="E1293" t="s">
        <v>105</v>
      </c>
      <c r="F1293" s="38" t="s">
        <v>4726</v>
      </c>
      <c r="G1293" s="38">
        <v>500</v>
      </c>
      <c r="H1293" s="23" t="str">
        <f t="shared" si="85"/>
        <v>6228930001149940334500</v>
      </c>
      <c r="I1293" s="48" t="e">
        <f>VLOOKUP(H1293,网银退汇!C:D,2,FALSE)</f>
        <v>#N/A</v>
      </c>
      <c r="J1293" s="48" t="e">
        <f t="shared" si="86"/>
        <v>#N/A</v>
      </c>
      <c r="K1293" s="83" t="e">
        <f>VLOOKUP(H1293,网银退汇!C:H,6,FALSE)</f>
        <v>#N/A</v>
      </c>
    </row>
    <row r="1294" spans="1:11" hidden="1">
      <c r="A1294" s="38" t="s">
        <v>2644</v>
      </c>
      <c r="C1294" s="49" t="str">
        <f t="shared" si="83"/>
        <v/>
      </c>
      <c r="D1294" s="49" t="str">
        <f t="shared" si="84"/>
        <v/>
      </c>
      <c r="E1294" t="s">
        <v>105</v>
      </c>
      <c r="F1294" s="38" t="s">
        <v>4727</v>
      </c>
      <c r="G1294" s="38">
        <v>521</v>
      </c>
      <c r="H1294" s="23" t="str">
        <f t="shared" si="85"/>
        <v>6228481198052641074521</v>
      </c>
      <c r="I1294" s="48" t="e">
        <f>VLOOKUP(H1294,网银退汇!C:D,2,FALSE)</f>
        <v>#N/A</v>
      </c>
      <c r="J1294" s="48" t="e">
        <f t="shared" si="86"/>
        <v>#N/A</v>
      </c>
      <c r="K1294" s="83" t="e">
        <f>VLOOKUP(H1294,网银退汇!C:H,6,FALSE)</f>
        <v>#N/A</v>
      </c>
    </row>
    <row r="1295" spans="1:11" hidden="1">
      <c r="A1295" s="38" t="s">
        <v>2649</v>
      </c>
      <c r="C1295" s="49" t="str">
        <f t="shared" si="83"/>
        <v/>
      </c>
      <c r="D1295" s="49" t="str">
        <f t="shared" si="84"/>
        <v/>
      </c>
      <c r="E1295" t="s">
        <v>105</v>
      </c>
      <c r="F1295" s="38" t="s">
        <v>4728</v>
      </c>
      <c r="G1295" s="38">
        <v>417</v>
      </c>
      <c r="H1295" s="23" t="str">
        <f t="shared" si="85"/>
        <v>6223691566940809417</v>
      </c>
      <c r="I1295" s="48" t="e">
        <f>VLOOKUP(H1295,网银退汇!C:D,2,FALSE)</f>
        <v>#N/A</v>
      </c>
      <c r="J1295" s="48" t="e">
        <f t="shared" si="86"/>
        <v>#N/A</v>
      </c>
      <c r="K1295" s="83" t="e">
        <f>VLOOKUP(H1295,网银退汇!C:H,6,FALSE)</f>
        <v>#N/A</v>
      </c>
    </row>
    <row r="1296" spans="1:11" hidden="1">
      <c r="A1296" s="38" t="s">
        <v>2652</v>
      </c>
      <c r="C1296" s="49" t="str">
        <f t="shared" si="83"/>
        <v/>
      </c>
      <c r="D1296" s="49" t="str">
        <f t="shared" si="84"/>
        <v/>
      </c>
      <c r="E1296" t="s">
        <v>105</v>
      </c>
      <c r="F1296" s="38" t="s">
        <v>4729</v>
      </c>
      <c r="G1296" s="38">
        <v>335</v>
      </c>
      <c r="H1296" s="23" t="str">
        <f t="shared" si="85"/>
        <v>5201690753287089335</v>
      </c>
      <c r="I1296" s="48" t="e">
        <f>VLOOKUP(H1296,网银退汇!C:D,2,FALSE)</f>
        <v>#N/A</v>
      </c>
      <c r="J1296" s="48" t="e">
        <f t="shared" si="86"/>
        <v>#N/A</v>
      </c>
      <c r="K1296" s="83" t="e">
        <f>VLOOKUP(H1296,网银退汇!C:H,6,FALSE)</f>
        <v>#N/A</v>
      </c>
    </row>
  </sheetData>
  <autoFilter ref="A1:V1296">
    <filterColumn colId="10">
      <filters>
        <dateGroupItem year="2017" dateTimeGrouping="year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191" zoomScale="85" zoomScaleNormal="85" workbookViewId="0">
      <selection activeCell="I201" sqref="I201"/>
    </sheetView>
  </sheetViews>
  <sheetFormatPr defaultRowHeight="13.5"/>
  <cols>
    <col min="1" max="1" width="13.875" bestFit="1" customWidth="1"/>
    <col min="2" max="2" width="18.375" customWidth="1"/>
    <col min="3" max="3" width="21.375" customWidth="1"/>
    <col min="4" max="4" width="10.5" style="43" bestFit="1" customWidth="1"/>
    <col min="5" max="5" width="4.75" bestFit="1" customWidth="1"/>
    <col min="6" max="6" width="20" style="23" customWidth="1"/>
    <col min="7" max="7" width="11.625" customWidth="1"/>
    <col min="8" max="8" width="18.375" customWidth="1"/>
    <col min="10" max="10" width="6.375" bestFit="1" customWidth="1"/>
    <col min="11" max="11" width="9" bestFit="1" customWidth="1"/>
    <col min="12" max="12" width="4.75" bestFit="1" customWidth="1"/>
    <col min="13" max="13" width="19.25" customWidth="1"/>
  </cols>
  <sheetData>
    <row r="1" spans="1:13">
      <c r="A1" s="50" t="s">
        <v>141</v>
      </c>
      <c r="B1" s="50" t="s">
        <v>23</v>
      </c>
      <c r="C1" s="66" t="s">
        <v>9378</v>
      </c>
      <c r="D1" s="64" t="s">
        <v>142</v>
      </c>
      <c r="E1" s="50" t="s">
        <v>143</v>
      </c>
      <c r="F1" s="68" t="s">
        <v>144</v>
      </c>
      <c r="G1" s="50" t="s">
        <v>145</v>
      </c>
      <c r="H1" s="50" t="s">
        <v>23</v>
      </c>
      <c r="I1" s="50" t="s">
        <v>9142</v>
      </c>
      <c r="J1" s="50" t="s">
        <v>9143</v>
      </c>
      <c r="K1" s="50" t="s">
        <v>146</v>
      </c>
      <c r="L1" s="50" t="s">
        <v>9144</v>
      </c>
      <c r="M1" s="50" t="s">
        <v>147</v>
      </c>
    </row>
    <row r="2" spans="1:13">
      <c r="A2" t="s">
        <v>9145</v>
      </c>
      <c r="B2" s="62">
        <v>42916.686851851853</v>
      </c>
      <c r="C2" t="str">
        <f>F2&amp;D2</f>
        <v>6212262516001027955577</v>
      </c>
      <c r="D2" s="65">
        <v>577</v>
      </c>
      <c r="E2" s="63" t="s">
        <v>149</v>
      </c>
      <c r="F2" s="23" t="s">
        <v>5103</v>
      </c>
      <c r="G2" t="s">
        <v>5206</v>
      </c>
      <c r="H2" s="62">
        <v>42916.686851851853</v>
      </c>
      <c r="I2" t="s">
        <v>9146</v>
      </c>
      <c r="J2" t="s">
        <v>151</v>
      </c>
      <c r="K2" t="s">
        <v>152</v>
      </c>
      <c r="L2" t="s">
        <v>151</v>
      </c>
      <c r="M2" t="s">
        <v>151</v>
      </c>
    </row>
    <row r="3" spans="1:13">
      <c r="A3" t="s">
        <v>9147</v>
      </c>
      <c r="B3" s="62">
        <v>42916.686712962961</v>
      </c>
      <c r="C3" t="str">
        <f t="shared" ref="C3:C65" si="0">F3&amp;D3</f>
        <v>6222082502004970299519</v>
      </c>
      <c r="D3" s="65">
        <v>519</v>
      </c>
      <c r="E3" s="63" t="s">
        <v>149</v>
      </c>
      <c r="F3" s="23" t="s">
        <v>5107</v>
      </c>
      <c r="G3" t="s">
        <v>3805</v>
      </c>
      <c r="H3" s="62">
        <v>42916.686712962961</v>
      </c>
      <c r="I3" t="s">
        <v>9146</v>
      </c>
      <c r="J3" t="s">
        <v>151</v>
      </c>
      <c r="K3" t="s">
        <v>152</v>
      </c>
      <c r="L3" t="s">
        <v>151</v>
      </c>
      <c r="M3" t="s">
        <v>151</v>
      </c>
    </row>
    <row r="4" spans="1:13">
      <c r="A4" t="s">
        <v>9148</v>
      </c>
      <c r="B4" s="62">
        <v>42916.686527777776</v>
      </c>
      <c r="C4" t="str">
        <f t="shared" si="0"/>
        <v>622369235472590771</v>
      </c>
      <c r="D4" s="65">
        <v>71</v>
      </c>
      <c r="E4" s="63" t="s">
        <v>149</v>
      </c>
      <c r="F4" s="23" t="s">
        <v>5057</v>
      </c>
      <c r="G4" t="s">
        <v>4403</v>
      </c>
      <c r="H4" s="62">
        <v>42916.686527777776</v>
      </c>
      <c r="I4" t="s">
        <v>9146</v>
      </c>
      <c r="J4" t="s">
        <v>151</v>
      </c>
      <c r="K4" t="s">
        <v>152</v>
      </c>
      <c r="L4" t="s">
        <v>151</v>
      </c>
      <c r="M4" t="s">
        <v>212</v>
      </c>
    </row>
    <row r="5" spans="1:13">
      <c r="A5" t="s">
        <v>9149</v>
      </c>
      <c r="B5" s="62">
        <v>42916.686331018522</v>
      </c>
      <c r="C5" t="str">
        <f t="shared" si="0"/>
        <v>6217997300020613298115</v>
      </c>
      <c r="D5" s="65">
        <v>115</v>
      </c>
      <c r="E5" s="63" t="s">
        <v>149</v>
      </c>
      <c r="F5" s="23" t="s">
        <v>5076</v>
      </c>
      <c r="G5" t="s">
        <v>5149</v>
      </c>
      <c r="H5" s="62">
        <v>42916.686331018522</v>
      </c>
      <c r="I5" t="s">
        <v>9146</v>
      </c>
      <c r="J5" t="s">
        <v>151</v>
      </c>
      <c r="K5" t="s">
        <v>152</v>
      </c>
      <c r="L5" t="s">
        <v>151</v>
      </c>
      <c r="M5" t="s">
        <v>174</v>
      </c>
    </row>
    <row r="6" spans="1:13">
      <c r="A6" t="s">
        <v>9150</v>
      </c>
      <c r="B6" s="62">
        <v>42916.686203703706</v>
      </c>
      <c r="C6" t="str">
        <f t="shared" si="0"/>
        <v>5240943860236009615</v>
      </c>
      <c r="D6" s="65">
        <v>615</v>
      </c>
      <c r="E6" s="63" t="s">
        <v>149</v>
      </c>
      <c r="F6" s="23" t="s">
        <v>5082</v>
      </c>
      <c r="G6" t="s">
        <v>5165</v>
      </c>
      <c r="H6" s="62">
        <v>42916.686203703706</v>
      </c>
      <c r="I6" t="s">
        <v>9146</v>
      </c>
      <c r="J6" t="s">
        <v>151</v>
      </c>
      <c r="K6" t="s">
        <v>152</v>
      </c>
      <c r="L6" t="s">
        <v>151</v>
      </c>
      <c r="M6" t="s">
        <v>151</v>
      </c>
    </row>
    <row r="7" spans="1:13">
      <c r="A7" t="s">
        <v>9151</v>
      </c>
      <c r="B7" s="62">
        <v>42916.686064814814</v>
      </c>
      <c r="C7" t="str">
        <f t="shared" si="0"/>
        <v>622700398253002334947</v>
      </c>
      <c r="D7" s="65">
        <v>47</v>
      </c>
      <c r="E7" s="63" t="s">
        <v>149</v>
      </c>
      <c r="F7" s="23" t="s">
        <v>5088</v>
      </c>
      <c r="G7" t="s">
        <v>5175</v>
      </c>
      <c r="H7" s="62">
        <v>42916.686064814814</v>
      </c>
      <c r="I7" t="s">
        <v>9146</v>
      </c>
      <c r="J7" t="s">
        <v>151</v>
      </c>
      <c r="K7" t="s">
        <v>152</v>
      </c>
      <c r="L7" t="s">
        <v>151</v>
      </c>
      <c r="M7" t="s">
        <v>151</v>
      </c>
    </row>
    <row r="8" spans="1:13">
      <c r="A8" t="s">
        <v>9152</v>
      </c>
      <c r="B8" s="62">
        <v>42916.685879629629</v>
      </c>
      <c r="C8" t="str">
        <f t="shared" si="0"/>
        <v>622837024075664395</v>
      </c>
      <c r="D8" s="65">
        <v>95</v>
      </c>
      <c r="E8" s="63" t="s">
        <v>149</v>
      </c>
      <c r="F8" s="23" t="s">
        <v>5086</v>
      </c>
      <c r="G8" t="s">
        <v>5171</v>
      </c>
      <c r="H8" s="62">
        <v>42916.685879629629</v>
      </c>
      <c r="I8" t="s">
        <v>9146</v>
      </c>
      <c r="J8" t="s">
        <v>151</v>
      </c>
      <c r="K8" t="s">
        <v>152</v>
      </c>
      <c r="L8" t="s">
        <v>151</v>
      </c>
      <c r="M8" t="s">
        <v>160</v>
      </c>
    </row>
    <row r="9" spans="1:13">
      <c r="A9" t="s">
        <v>9153</v>
      </c>
      <c r="B9" s="62">
        <v>42916.685694444444</v>
      </c>
      <c r="C9" t="str">
        <f t="shared" si="0"/>
        <v>62599800677106223000</v>
      </c>
      <c r="D9" s="65">
        <v>3000</v>
      </c>
      <c r="E9" s="63" t="s">
        <v>149</v>
      </c>
      <c r="F9" s="23" t="s">
        <v>5075</v>
      </c>
      <c r="G9" t="s">
        <v>9154</v>
      </c>
      <c r="H9" s="62">
        <v>42916.685694444444</v>
      </c>
      <c r="I9" t="s">
        <v>9146</v>
      </c>
      <c r="J9" t="s">
        <v>151</v>
      </c>
      <c r="K9" t="s">
        <v>152</v>
      </c>
      <c r="L9" t="s">
        <v>151</v>
      </c>
      <c r="M9" t="s">
        <v>160</v>
      </c>
    </row>
    <row r="10" spans="1:13">
      <c r="A10" t="s">
        <v>9155</v>
      </c>
      <c r="B10" s="62">
        <v>42916.685497685183</v>
      </c>
      <c r="C10" t="str">
        <f t="shared" si="0"/>
        <v>6228480868026557272100</v>
      </c>
      <c r="D10" s="65">
        <v>100</v>
      </c>
      <c r="E10" s="63" t="s">
        <v>149</v>
      </c>
      <c r="F10" s="23" t="s">
        <v>5083</v>
      </c>
      <c r="G10" t="s">
        <v>9156</v>
      </c>
      <c r="H10" s="62">
        <v>42916.685497685183</v>
      </c>
      <c r="I10" t="s">
        <v>9146</v>
      </c>
      <c r="J10" t="s">
        <v>151</v>
      </c>
      <c r="K10" t="s">
        <v>152</v>
      </c>
      <c r="L10" t="s">
        <v>151</v>
      </c>
      <c r="M10" t="s">
        <v>160</v>
      </c>
    </row>
    <row r="11" spans="1:13">
      <c r="A11" t="s">
        <v>9157</v>
      </c>
      <c r="B11" s="62">
        <v>42916.685300925928</v>
      </c>
      <c r="C11" t="str">
        <f t="shared" si="0"/>
        <v>62284811907228509125000</v>
      </c>
      <c r="D11" s="65">
        <v>5000</v>
      </c>
      <c r="E11" s="63" t="s">
        <v>149</v>
      </c>
      <c r="F11" s="23" t="s">
        <v>5065</v>
      </c>
      <c r="G11" t="s">
        <v>4443</v>
      </c>
      <c r="H11" s="62">
        <v>42916.685300925928</v>
      </c>
      <c r="I11" t="s">
        <v>9146</v>
      </c>
      <c r="J11" t="s">
        <v>151</v>
      </c>
      <c r="K11" t="s">
        <v>152</v>
      </c>
      <c r="L11" t="s">
        <v>151</v>
      </c>
      <c r="M11" t="s">
        <v>160</v>
      </c>
    </row>
    <row r="12" spans="1:13">
      <c r="A12" t="s">
        <v>9158</v>
      </c>
      <c r="B12" s="62">
        <v>42916.685115740744</v>
      </c>
      <c r="C12" t="str">
        <f t="shared" si="0"/>
        <v>622893000108593303831</v>
      </c>
      <c r="D12" s="65">
        <v>31</v>
      </c>
      <c r="E12" s="63" t="s">
        <v>149</v>
      </c>
      <c r="F12" s="23" t="s">
        <v>5056</v>
      </c>
      <c r="G12" t="s">
        <v>4398</v>
      </c>
      <c r="H12" s="62">
        <v>42916.685115740744</v>
      </c>
      <c r="I12" t="s">
        <v>9146</v>
      </c>
      <c r="J12" t="s">
        <v>151</v>
      </c>
      <c r="K12" t="s">
        <v>152</v>
      </c>
      <c r="L12" t="s">
        <v>151</v>
      </c>
      <c r="M12" t="s">
        <v>151</v>
      </c>
    </row>
    <row r="13" spans="1:13">
      <c r="A13" t="s">
        <v>9159</v>
      </c>
      <c r="B13" s="62">
        <v>42916.684942129628</v>
      </c>
      <c r="C13" t="str">
        <f t="shared" si="0"/>
        <v>6214157311800256458142</v>
      </c>
      <c r="D13" s="65">
        <v>142</v>
      </c>
      <c r="E13" s="63" t="s">
        <v>149</v>
      </c>
      <c r="F13" s="23" t="s">
        <v>5043</v>
      </c>
      <c r="G13" t="s">
        <v>4333</v>
      </c>
      <c r="H13" s="62">
        <v>42916.684942129628</v>
      </c>
      <c r="I13" t="s">
        <v>9146</v>
      </c>
      <c r="J13" t="s">
        <v>151</v>
      </c>
      <c r="K13" t="s">
        <v>152</v>
      </c>
      <c r="L13" t="s">
        <v>151</v>
      </c>
      <c r="M13" t="s">
        <v>9160</v>
      </c>
    </row>
    <row r="14" spans="1:13">
      <c r="A14" t="s">
        <v>9161</v>
      </c>
      <c r="B14" s="62">
        <v>42916.684756944444</v>
      </c>
      <c r="C14" t="str">
        <f t="shared" si="0"/>
        <v>6222620590006952851492</v>
      </c>
      <c r="D14" s="65">
        <v>492</v>
      </c>
      <c r="E14" s="63" t="s">
        <v>149</v>
      </c>
      <c r="F14" s="23" t="s">
        <v>5046</v>
      </c>
      <c r="G14" t="s">
        <v>4348</v>
      </c>
      <c r="H14" s="62">
        <v>42916.684756944444</v>
      </c>
      <c r="I14" t="s">
        <v>9146</v>
      </c>
      <c r="J14" t="s">
        <v>151</v>
      </c>
      <c r="K14" t="s">
        <v>152</v>
      </c>
      <c r="L14" t="s">
        <v>151</v>
      </c>
      <c r="M14" t="s">
        <v>9162</v>
      </c>
    </row>
    <row r="15" spans="1:13">
      <c r="A15" t="s">
        <v>9163</v>
      </c>
      <c r="B15" s="62">
        <v>42916.684583333335</v>
      </c>
      <c r="C15" t="str">
        <f t="shared" si="0"/>
        <v>62284519280073651711865</v>
      </c>
      <c r="D15" s="65">
        <v>1865</v>
      </c>
      <c r="E15" s="63" t="s">
        <v>149</v>
      </c>
      <c r="F15" s="23" t="s">
        <v>5051</v>
      </c>
      <c r="G15" t="s">
        <v>4373</v>
      </c>
      <c r="H15" s="62">
        <v>42916.684583333335</v>
      </c>
      <c r="I15" t="s">
        <v>9146</v>
      </c>
      <c r="J15" t="s">
        <v>151</v>
      </c>
      <c r="K15" t="s">
        <v>152</v>
      </c>
      <c r="L15" t="s">
        <v>151</v>
      </c>
      <c r="M15" t="s">
        <v>160</v>
      </c>
    </row>
    <row r="16" spans="1:13">
      <c r="A16" t="s">
        <v>9164</v>
      </c>
      <c r="B16" s="62">
        <v>42916.68409722222</v>
      </c>
      <c r="C16" t="str">
        <f t="shared" si="0"/>
        <v>6228480868597765676100</v>
      </c>
      <c r="D16" s="65">
        <v>100</v>
      </c>
      <c r="E16" s="63" t="s">
        <v>149</v>
      </c>
      <c r="F16" s="23" t="s">
        <v>5049</v>
      </c>
      <c r="G16" t="s">
        <v>4363</v>
      </c>
      <c r="H16" s="62">
        <v>42916.68409722222</v>
      </c>
      <c r="I16" t="s">
        <v>9146</v>
      </c>
      <c r="J16" t="s">
        <v>151</v>
      </c>
      <c r="K16" t="s">
        <v>152</v>
      </c>
      <c r="L16" t="s">
        <v>151</v>
      </c>
      <c r="M16" t="s">
        <v>160</v>
      </c>
    </row>
    <row r="17" spans="1:13">
      <c r="A17" t="s">
        <v>9165</v>
      </c>
      <c r="B17" s="62">
        <v>42916.683865740742</v>
      </c>
      <c r="C17" t="str">
        <f t="shared" si="0"/>
        <v>62319000001119584311400</v>
      </c>
      <c r="D17" s="65">
        <v>1400</v>
      </c>
      <c r="E17" s="63" t="s">
        <v>149</v>
      </c>
      <c r="F17" s="23" t="s">
        <v>5031</v>
      </c>
      <c r="G17" t="s">
        <v>4273</v>
      </c>
      <c r="H17" s="62">
        <v>42916.683865740742</v>
      </c>
      <c r="I17" t="s">
        <v>9146</v>
      </c>
      <c r="J17" t="s">
        <v>151</v>
      </c>
      <c r="K17" t="s">
        <v>152</v>
      </c>
      <c r="L17" t="s">
        <v>151</v>
      </c>
      <c r="M17" t="s">
        <v>153</v>
      </c>
    </row>
    <row r="18" spans="1:13">
      <c r="A18" t="s">
        <v>9166</v>
      </c>
      <c r="B18" s="62">
        <v>42916.683715277781</v>
      </c>
      <c r="C18" t="str">
        <f t="shared" si="0"/>
        <v>51890500033237781000</v>
      </c>
      <c r="D18" s="65">
        <v>1000</v>
      </c>
      <c r="E18" s="63" t="s">
        <v>149</v>
      </c>
      <c r="F18" s="23" t="s">
        <v>5045</v>
      </c>
      <c r="G18" t="s">
        <v>4343</v>
      </c>
      <c r="H18" s="62">
        <v>42916.683715277781</v>
      </c>
      <c r="I18" t="s">
        <v>9146</v>
      </c>
      <c r="J18" t="s">
        <v>151</v>
      </c>
      <c r="K18" t="s">
        <v>152</v>
      </c>
      <c r="L18" t="s">
        <v>151</v>
      </c>
      <c r="M18" t="s">
        <v>9167</v>
      </c>
    </row>
    <row r="19" spans="1:13">
      <c r="A19" t="s">
        <v>9168</v>
      </c>
      <c r="B19" s="62">
        <v>42916.683541666665</v>
      </c>
      <c r="C19" t="str">
        <f t="shared" si="0"/>
        <v>621226250500334912910</v>
      </c>
      <c r="D19" s="65">
        <v>10</v>
      </c>
      <c r="E19" s="63" t="s">
        <v>149</v>
      </c>
      <c r="F19" s="23" t="s">
        <v>4762</v>
      </c>
      <c r="G19" t="s">
        <v>2828</v>
      </c>
      <c r="H19" s="62">
        <v>42916.683541666665</v>
      </c>
      <c r="I19" t="s">
        <v>9146</v>
      </c>
      <c r="J19" t="s">
        <v>151</v>
      </c>
      <c r="K19" t="s">
        <v>152</v>
      </c>
      <c r="L19" t="s">
        <v>151</v>
      </c>
      <c r="M19" t="s">
        <v>151</v>
      </c>
    </row>
    <row r="20" spans="1:13" s="51" customFormat="1">
      <c r="A20" s="51" t="s">
        <v>9169</v>
      </c>
      <c r="B20" s="80">
        <v>42915.679722222223</v>
      </c>
      <c r="C20" s="51" t="str">
        <f t="shared" si="0"/>
        <v>622623001338026461</v>
      </c>
      <c r="D20" s="74">
        <v>61</v>
      </c>
      <c r="E20" s="75" t="s">
        <v>149</v>
      </c>
      <c r="F20" s="84" t="s">
        <v>9445</v>
      </c>
      <c r="G20" s="51" t="s">
        <v>9170</v>
      </c>
      <c r="H20" s="80">
        <v>42915.679722222223</v>
      </c>
      <c r="I20" s="51" t="s">
        <v>151</v>
      </c>
      <c r="J20" s="51" t="s">
        <v>151</v>
      </c>
      <c r="K20" s="51" t="s">
        <v>9171</v>
      </c>
      <c r="L20" s="51" t="s">
        <v>151</v>
      </c>
      <c r="M20" s="77" t="s">
        <v>9427</v>
      </c>
    </row>
    <row r="21" spans="1:13">
      <c r="A21" t="s">
        <v>9172</v>
      </c>
      <c r="B21" s="62">
        <v>42915.506828703707</v>
      </c>
      <c r="C21" t="str">
        <f t="shared" si="0"/>
        <v>62230827005606676230</v>
      </c>
      <c r="D21" s="65">
        <v>230</v>
      </c>
      <c r="E21" s="63" t="s">
        <v>149</v>
      </c>
      <c r="F21" s="23" t="s">
        <v>4994</v>
      </c>
      <c r="G21" t="s">
        <v>9173</v>
      </c>
      <c r="H21" s="62">
        <v>42915.506828703707</v>
      </c>
      <c r="I21" t="s">
        <v>9146</v>
      </c>
      <c r="J21" t="s">
        <v>151</v>
      </c>
      <c r="K21" t="s">
        <v>152</v>
      </c>
      <c r="L21" t="s">
        <v>151</v>
      </c>
      <c r="M21" t="s">
        <v>151</v>
      </c>
    </row>
    <row r="22" spans="1:13">
      <c r="A22" t="s">
        <v>9174</v>
      </c>
      <c r="B22" s="62">
        <v>42915.506689814814</v>
      </c>
      <c r="C22" t="str">
        <f t="shared" si="0"/>
        <v>6228450868003983273145</v>
      </c>
      <c r="D22" s="65">
        <v>145</v>
      </c>
      <c r="E22" s="63" t="s">
        <v>149</v>
      </c>
      <c r="F22" s="23" t="s">
        <v>5020</v>
      </c>
      <c r="G22" t="s">
        <v>4212</v>
      </c>
      <c r="H22" s="62">
        <v>42915.506689814814</v>
      </c>
      <c r="I22" t="s">
        <v>9146</v>
      </c>
      <c r="J22" t="s">
        <v>151</v>
      </c>
      <c r="K22" t="s">
        <v>152</v>
      </c>
      <c r="L22" t="s">
        <v>151</v>
      </c>
      <c r="M22" t="s">
        <v>160</v>
      </c>
    </row>
    <row r="23" spans="1:13">
      <c r="A23" t="s">
        <v>9175</v>
      </c>
      <c r="B23" s="62">
        <v>42915.506527777776</v>
      </c>
      <c r="C23" t="str">
        <f t="shared" si="0"/>
        <v>6236683860004688888486</v>
      </c>
      <c r="D23" s="65">
        <v>486</v>
      </c>
      <c r="E23" s="63" t="s">
        <v>149</v>
      </c>
      <c r="F23" s="23" t="s">
        <v>5019</v>
      </c>
      <c r="G23" t="s">
        <v>4207</v>
      </c>
      <c r="H23" s="62">
        <v>42915.506527777776</v>
      </c>
      <c r="I23" t="s">
        <v>9146</v>
      </c>
      <c r="J23" t="s">
        <v>151</v>
      </c>
      <c r="K23" t="s">
        <v>152</v>
      </c>
      <c r="L23" t="s">
        <v>151</v>
      </c>
      <c r="M23" t="s">
        <v>151</v>
      </c>
    </row>
    <row r="24" spans="1:13">
      <c r="A24" t="s">
        <v>9176</v>
      </c>
      <c r="B24" s="62">
        <v>42915.506388888891</v>
      </c>
      <c r="C24" t="str">
        <f t="shared" si="0"/>
        <v>6223691018283378446</v>
      </c>
      <c r="D24" s="65">
        <v>446</v>
      </c>
      <c r="E24" s="63" t="s">
        <v>149</v>
      </c>
      <c r="F24" s="23" t="s">
        <v>5005</v>
      </c>
      <c r="G24" t="s">
        <v>4139</v>
      </c>
      <c r="H24" s="62">
        <v>42915.506388888891</v>
      </c>
      <c r="I24" t="s">
        <v>9146</v>
      </c>
      <c r="J24" t="s">
        <v>151</v>
      </c>
      <c r="K24" t="s">
        <v>152</v>
      </c>
      <c r="L24" t="s">
        <v>151</v>
      </c>
      <c r="M24" t="s">
        <v>9177</v>
      </c>
    </row>
    <row r="25" spans="1:13">
      <c r="A25" t="s">
        <v>9178</v>
      </c>
      <c r="B25" s="62">
        <v>42915.506261574075</v>
      </c>
      <c r="C25" t="str">
        <f t="shared" si="0"/>
        <v>62826800245453731688</v>
      </c>
      <c r="D25" s="65">
        <v>1688</v>
      </c>
      <c r="E25" s="63" t="s">
        <v>149</v>
      </c>
      <c r="F25" s="23" t="s">
        <v>5015</v>
      </c>
      <c r="G25" t="s">
        <v>4187</v>
      </c>
      <c r="H25" s="62">
        <v>42915.506261574075</v>
      </c>
      <c r="I25" t="s">
        <v>9146</v>
      </c>
      <c r="J25" t="s">
        <v>151</v>
      </c>
      <c r="K25" t="s">
        <v>152</v>
      </c>
      <c r="L25" t="s">
        <v>151</v>
      </c>
      <c r="M25" t="s">
        <v>160</v>
      </c>
    </row>
    <row r="26" spans="1:13">
      <c r="A26" t="s">
        <v>9179</v>
      </c>
      <c r="B26" s="62">
        <v>42915.506122685183</v>
      </c>
      <c r="C26" t="str">
        <f t="shared" si="0"/>
        <v>6231900000036706568500</v>
      </c>
      <c r="D26" s="65">
        <v>500</v>
      </c>
      <c r="E26" s="63" t="s">
        <v>149</v>
      </c>
      <c r="F26" s="23" t="s">
        <v>4997</v>
      </c>
      <c r="G26" t="s">
        <v>4099</v>
      </c>
      <c r="H26" s="62">
        <v>42915.506122685183</v>
      </c>
      <c r="I26" t="s">
        <v>9146</v>
      </c>
      <c r="J26" t="s">
        <v>151</v>
      </c>
      <c r="K26" t="s">
        <v>152</v>
      </c>
      <c r="L26" t="s">
        <v>151</v>
      </c>
      <c r="M26" t="s">
        <v>9180</v>
      </c>
    </row>
    <row r="27" spans="1:13">
      <c r="A27" t="s">
        <v>9181</v>
      </c>
      <c r="B27" s="62">
        <v>42915.505983796298</v>
      </c>
      <c r="C27" t="str">
        <f t="shared" si="0"/>
        <v>6228483868605289476136</v>
      </c>
      <c r="D27" s="65">
        <v>136</v>
      </c>
      <c r="E27" s="63" t="s">
        <v>149</v>
      </c>
      <c r="F27" s="23" t="s">
        <v>5010</v>
      </c>
      <c r="G27" t="s">
        <v>4167</v>
      </c>
      <c r="H27" s="62">
        <v>42915.505983796298</v>
      </c>
      <c r="I27" t="s">
        <v>9146</v>
      </c>
      <c r="J27" t="s">
        <v>151</v>
      </c>
      <c r="K27" t="s">
        <v>152</v>
      </c>
      <c r="L27" t="s">
        <v>151</v>
      </c>
      <c r="M27" t="s">
        <v>160</v>
      </c>
    </row>
    <row r="28" spans="1:13">
      <c r="A28" t="s">
        <v>9182</v>
      </c>
      <c r="B28" s="62">
        <v>42915.505844907406</v>
      </c>
      <c r="C28" t="str">
        <f t="shared" si="0"/>
        <v>6212262502025797815500</v>
      </c>
      <c r="D28" s="65">
        <v>500</v>
      </c>
      <c r="E28" s="63" t="s">
        <v>149</v>
      </c>
      <c r="F28" s="23" t="s">
        <v>5001</v>
      </c>
      <c r="G28" t="s">
        <v>4119</v>
      </c>
      <c r="H28" s="62">
        <v>42915.505844907406</v>
      </c>
      <c r="I28" t="s">
        <v>9146</v>
      </c>
      <c r="J28" t="s">
        <v>151</v>
      </c>
      <c r="K28" t="s">
        <v>152</v>
      </c>
      <c r="L28" t="s">
        <v>151</v>
      </c>
      <c r="M28" t="s">
        <v>151</v>
      </c>
    </row>
    <row r="29" spans="1:13">
      <c r="A29" t="s">
        <v>9183</v>
      </c>
      <c r="B29" s="62">
        <v>42915.50571759259</v>
      </c>
      <c r="C29" t="str">
        <f t="shared" si="0"/>
        <v>6212262517000552076600</v>
      </c>
      <c r="D29" s="65">
        <v>600</v>
      </c>
      <c r="E29" s="63" t="s">
        <v>149</v>
      </c>
      <c r="F29" s="23" t="s">
        <v>4998</v>
      </c>
      <c r="G29" t="s">
        <v>4104</v>
      </c>
      <c r="H29" s="62">
        <v>42915.50571759259</v>
      </c>
      <c r="I29" t="s">
        <v>9146</v>
      </c>
      <c r="J29" t="s">
        <v>151</v>
      </c>
      <c r="K29" t="s">
        <v>152</v>
      </c>
      <c r="L29" t="s">
        <v>151</v>
      </c>
      <c r="M29" t="s">
        <v>151</v>
      </c>
    </row>
    <row r="30" spans="1:13">
      <c r="A30" t="s">
        <v>9184</v>
      </c>
      <c r="B30" s="62">
        <v>42915.505381944444</v>
      </c>
      <c r="C30" t="str">
        <f t="shared" si="0"/>
        <v>6228480868609493374675</v>
      </c>
      <c r="D30" s="65">
        <v>675</v>
      </c>
      <c r="E30" s="63" t="s">
        <v>149</v>
      </c>
      <c r="F30" s="23" t="s">
        <v>4987</v>
      </c>
      <c r="G30" t="s">
        <v>4049</v>
      </c>
      <c r="H30" s="62">
        <v>42915.505381944444</v>
      </c>
      <c r="I30" t="s">
        <v>9146</v>
      </c>
      <c r="J30" t="s">
        <v>151</v>
      </c>
      <c r="K30" t="s">
        <v>152</v>
      </c>
      <c r="L30" t="s">
        <v>151</v>
      </c>
      <c r="M30" t="s">
        <v>160</v>
      </c>
    </row>
    <row r="31" spans="1:13">
      <c r="A31" t="s">
        <v>9185</v>
      </c>
      <c r="B31" s="62">
        <v>42915.505231481482</v>
      </c>
      <c r="C31" t="str">
        <f t="shared" si="0"/>
        <v>62149213001123031952</v>
      </c>
      <c r="D31" s="65">
        <v>1952</v>
      </c>
      <c r="E31" s="63" t="s">
        <v>149</v>
      </c>
      <c r="F31" s="23" t="s">
        <v>4966</v>
      </c>
      <c r="G31" t="s">
        <v>3935</v>
      </c>
      <c r="H31" s="62">
        <v>42915.505231481482</v>
      </c>
      <c r="I31" t="s">
        <v>9146</v>
      </c>
      <c r="J31" t="s">
        <v>151</v>
      </c>
      <c r="K31" t="s">
        <v>152</v>
      </c>
      <c r="L31" t="s">
        <v>151</v>
      </c>
      <c r="M31" t="s">
        <v>9186</v>
      </c>
    </row>
    <row r="32" spans="1:13">
      <c r="A32" t="s">
        <v>9187</v>
      </c>
      <c r="B32" s="62">
        <v>42915.504606481481</v>
      </c>
      <c r="C32" t="str">
        <f t="shared" si="0"/>
        <v>6231900000100825518158</v>
      </c>
      <c r="D32" s="65">
        <v>158</v>
      </c>
      <c r="E32" s="63" t="s">
        <v>149</v>
      </c>
      <c r="F32" s="23" t="s">
        <v>4936</v>
      </c>
      <c r="G32" t="s">
        <v>3760</v>
      </c>
      <c r="H32" s="62">
        <v>42915.504606481481</v>
      </c>
      <c r="I32" t="s">
        <v>9146</v>
      </c>
      <c r="J32" t="s">
        <v>151</v>
      </c>
      <c r="K32" t="s">
        <v>152</v>
      </c>
      <c r="L32" t="s">
        <v>151</v>
      </c>
      <c r="M32" t="s">
        <v>9188</v>
      </c>
    </row>
    <row r="33" spans="1:13">
      <c r="A33" t="s">
        <v>9189</v>
      </c>
      <c r="B33" s="62">
        <v>42915.50445601852</v>
      </c>
      <c r="C33" t="str">
        <f t="shared" si="0"/>
        <v>6227525300183696863</v>
      </c>
      <c r="D33" s="65">
        <v>863</v>
      </c>
      <c r="E33" s="63" t="s">
        <v>149</v>
      </c>
      <c r="F33" s="23" t="s">
        <v>4944</v>
      </c>
      <c r="G33" t="s">
        <v>3810</v>
      </c>
      <c r="H33" s="62">
        <v>42915.50445601852</v>
      </c>
      <c r="I33" t="s">
        <v>9146</v>
      </c>
      <c r="J33" t="s">
        <v>151</v>
      </c>
      <c r="K33" t="s">
        <v>152</v>
      </c>
      <c r="L33" t="s">
        <v>151</v>
      </c>
      <c r="M33" t="s">
        <v>9190</v>
      </c>
    </row>
    <row r="34" spans="1:13">
      <c r="A34" t="s">
        <v>9191</v>
      </c>
      <c r="B34" s="62">
        <v>42915.504305555558</v>
      </c>
      <c r="C34" t="str">
        <f t="shared" si="0"/>
        <v>6212882502000120439750</v>
      </c>
      <c r="D34" s="65">
        <v>750</v>
      </c>
      <c r="E34" s="63" t="s">
        <v>149</v>
      </c>
      <c r="F34" s="23" t="s">
        <v>4945</v>
      </c>
      <c r="G34" t="s">
        <v>3815</v>
      </c>
      <c r="H34" s="62">
        <v>42915.504305555558</v>
      </c>
      <c r="I34" t="s">
        <v>9146</v>
      </c>
      <c r="J34" t="s">
        <v>151</v>
      </c>
      <c r="K34" t="s">
        <v>152</v>
      </c>
      <c r="L34" t="s">
        <v>151</v>
      </c>
      <c r="M34" t="s">
        <v>151</v>
      </c>
    </row>
    <row r="35" spans="1:13">
      <c r="A35" t="s">
        <v>9192</v>
      </c>
      <c r="B35" s="62">
        <v>42915.504166666666</v>
      </c>
      <c r="C35" t="str">
        <f t="shared" si="0"/>
        <v>622845086001963081615</v>
      </c>
      <c r="D35" s="65">
        <v>15</v>
      </c>
      <c r="E35" s="63" t="s">
        <v>149</v>
      </c>
      <c r="F35" s="23" t="s">
        <v>4939</v>
      </c>
      <c r="G35" t="s">
        <v>3790</v>
      </c>
      <c r="H35" s="62">
        <v>42915.504166666666</v>
      </c>
      <c r="I35" t="s">
        <v>9146</v>
      </c>
      <c r="J35" t="s">
        <v>151</v>
      </c>
      <c r="K35" t="s">
        <v>152</v>
      </c>
      <c r="L35" t="s">
        <v>151</v>
      </c>
      <c r="M35" t="s">
        <v>160</v>
      </c>
    </row>
    <row r="36" spans="1:13">
      <c r="A36" t="s">
        <v>9193</v>
      </c>
      <c r="B36" s="62">
        <v>42915.503981481481</v>
      </c>
      <c r="C36" t="str">
        <f t="shared" si="0"/>
        <v>62284838602304313181659</v>
      </c>
      <c r="D36" s="65">
        <v>1659</v>
      </c>
      <c r="E36" s="63" t="s">
        <v>149</v>
      </c>
      <c r="F36" s="23" t="s">
        <v>4934</v>
      </c>
      <c r="G36" t="s">
        <v>3750</v>
      </c>
      <c r="H36" s="62">
        <v>42915.503981481481</v>
      </c>
      <c r="I36" t="s">
        <v>9146</v>
      </c>
      <c r="J36" t="s">
        <v>151</v>
      </c>
      <c r="K36" t="s">
        <v>152</v>
      </c>
      <c r="L36" t="s">
        <v>151</v>
      </c>
      <c r="M36" t="s">
        <v>160</v>
      </c>
    </row>
    <row r="37" spans="1:13">
      <c r="A37" t="s">
        <v>9194</v>
      </c>
      <c r="B37" s="62">
        <v>42915.503796296296</v>
      </c>
      <c r="C37" t="str">
        <f t="shared" si="0"/>
        <v>62319000001226044202107</v>
      </c>
      <c r="D37" s="65">
        <v>2107</v>
      </c>
      <c r="E37" s="63" t="s">
        <v>149</v>
      </c>
      <c r="F37" s="23" t="s">
        <v>4924</v>
      </c>
      <c r="G37" t="s">
        <v>3697</v>
      </c>
      <c r="H37" s="62">
        <v>42915.503796296296</v>
      </c>
      <c r="I37" t="s">
        <v>9146</v>
      </c>
      <c r="J37" t="s">
        <v>151</v>
      </c>
      <c r="K37" t="s">
        <v>152</v>
      </c>
      <c r="L37" t="s">
        <v>151</v>
      </c>
      <c r="M37" t="s">
        <v>9195</v>
      </c>
    </row>
    <row r="38" spans="1:13">
      <c r="A38" t="s">
        <v>9196</v>
      </c>
      <c r="B38" s="62">
        <v>42915.503645833334</v>
      </c>
      <c r="C38" t="str">
        <f t="shared" si="0"/>
        <v>6228483868587731875228</v>
      </c>
      <c r="D38" s="65">
        <v>228</v>
      </c>
      <c r="E38" s="63" t="s">
        <v>149</v>
      </c>
      <c r="F38" s="23" t="s">
        <v>4930</v>
      </c>
      <c r="G38" t="s">
        <v>3727</v>
      </c>
      <c r="H38" s="62">
        <v>42915.503645833334</v>
      </c>
      <c r="I38" t="s">
        <v>9146</v>
      </c>
      <c r="J38" t="s">
        <v>151</v>
      </c>
      <c r="K38" t="s">
        <v>152</v>
      </c>
      <c r="L38" t="s">
        <v>151</v>
      </c>
      <c r="M38" t="s">
        <v>160</v>
      </c>
    </row>
    <row r="39" spans="1:13">
      <c r="A39" t="s">
        <v>9197</v>
      </c>
      <c r="B39" s="62">
        <v>42915.50072916667</v>
      </c>
      <c r="C39" t="str">
        <f t="shared" si="0"/>
        <v>6212262502012441104500</v>
      </c>
      <c r="D39" s="65">
        <v>500</v>
      </c>
      <c r="E39" s="63" t="s">
        <v>149</v>
      </c>
      <c r="F39" s="23" t="s">
        <v>4926</v>
      </c>
      <c r="G39" t="s">
        <v>3707</v>
      </c>
      <c r="H39" s="62">
        <v>42915.50072916667</v>
      </c>
      <c r="I39" t="s">
        <v>9146</v>
      </c>
      <c r="J39" t="s">
        <v>151</v>
      </c>
      <c r="K39" t="s">
        <v>152</v>
      </c>
      <c r="L39" t="s">
        <v>151</v>
      </c>
      <c r="M39" t="s">
        <v>151</v>
      </c>
    </row>
    <row r="40" spans="1:13">
      <c r="A40" t="s">
        <v>9198</v>
      </c>
      <c r="B40" s="62">
        <v>42915.500532407408</v>
      </c>
      <c r="C40" t="str">
        <f t="shared" si="0"/>
        <v>6212262502027569121393</v>
      </c>
      <c r="D40" s="65">
        <v>393</v>
      </c>
      <c r="E40" s="63" t="s">
        <v>149</v>
      </c>
      <c r="F40" s="23" t="s">
        <v>4906</v>
      </c>
      <c r="G40" t="s">
        <v>3607</v>
      </c>
      <c r="H40" s="62">
        <v>42915.500532407408</v>
      </c>
      <c r="I40" t="s">
        <v>9146</v>
      </c>
      <c r="J40" t="s">
        <v>151</v>
      </c>
      <c r="K40" t="s">
        <v>152</v>
      </c>
      <c r="L40" t="s">
        <v>151</v>
      </c>
      <c r="M40" t="s">
        <v>151</v>
      </c>
    </row>
    <row r="41" spans="1:13" s="69" customFormat="1">
      <c r="A41" s="69" t="s">
        <v>9199</v>
      </c>
      <c r="B41" s="81">
        <v>42914.673946759256</v>
      </c>
      <c r="C41" s="69" t="str">
        <f t="shared" si="0"/>
        <v>6226000016234440747</v>
      </c>
      <c r="D41" s="70">
        <v>747</v>
      </c>
      <c r="E41" s="71" t="s">
        <v>149</v>
      </c>
      <c r="F41" s="78" t="s">
        <v>9437</v>
      </c>
      <c r="G41" s="69" t="s">
        <v>9170</v>
      </c>
      <c r="H41" s="81">
        <v>42914.673946759256</v>
      </c>
      <c r="I41" s="69" t="s">
        <v>151</v>
      </c>
      <c r="J41" s="69" t="s">
        <v>151</v>
      </c>
      <c r="K41" s="69" t="s">
        <v>9171</v>
      </c>
      <c r="L41" s="69" t="s">
        <v>151</v>
      </c>
      <c r="M41" s="73" t="s">
        <v>9428</v>
      </c>
    </row>
    <row r="42" spans="1:13" s="69" customFormat="1">
      <c r="A42" s="69" t="s">
        <v>9200</v>
      </c>
      <c r="B42" s="81">
        <v>42914.638229166667</v>
      </c>
      <c r="C42" s="69" t="str">
        <f t="shared" si="0"/>
        <v>625965125158007750</v>
      </c>
      <c r="D42" s="70">
        <v>50</v>
      </c>
      <c r="E42" s="71" t="s">
        <v>149</v>
      </c>
      <c r="F42" s="72" t="s">
        <v>4911</v>
      </c>
      <c r="G42" s="69" t="s">
        <v>9201</v>
      </c>
      <c r="H42" s="81">
        <v>42914.638229166667</v>
      </c>
      <c r="I42" s="69" t="s">
        <v>151</v>
      </c>
      <c r="J42" s="69" t="s">
        <v>151</v>
      </c>
      <c r="K42" s="69" t="s">
        <v>9171</v>
      </c>
      <c r="L42" s="69" t="s">
        <v>151</v>
      </c>
      <c r="M42" s="73" t="s">
        <v>9429</v>
      </c>
    </row>
    <row r="43" spans="1:13">
      <c r="A43" t="s">
        <v>9202</v>
      </c>
      <c r="B43" s="62">
        <v>42913.682743055557</v>
      </c>
      <c r="C43" t="str">
        <f t="shared" si="0"/>
        <v>6282680024501731350</v>
      </c>
      <c r="D43" s="65">
        <v>350</v>
      </c>
      <c r="E43" s="63" t="s">
        <v>149</v>
      </c>
      <c r="F43" s="23" t="s">
        <v>4907</v>
      </c>
      <c r="G43" t="s">
        <v>9203</v>
      </c>
      <c r="H43" s="62">
        <v>42913.682743055557</v>
      </c>
      <c r="I43" t="s">
        <v>9146</v>
      </c>
      <c r="J43" t="s">
        <v>151</v>
      </c>
      <c r="K43" t="s">
        <v>152</v>
      </c>
      <c r="L43" t="s">
        <v>151</v>
      </c>
      <c r="M43" t="s">
        <v>160</v>
      </c>
    </row>
    <row r="44" spans="1:13">
      <c r="A44" t="s">
        <v>9204</v>
      </c>
      <c r="B44" s="62">
        <v>42913.682534722226</v>
      </c>
      <c r="C44" t="str">
        <f t="shared" si="0"/>
        <v>6228480868174137471399</v>
      </c>
      <c r="D44" s="65">
        <v>399</v>
      </c>
      <c r="E44" s="63" t="s">
        <v>149</v>
      </c>
      <c r="F44" s="23" t="s">
        <v>120</v>
      </c>
      <c r="G44" t="s">
        <v>198</v>
      </c>
      <c r="H44" s="62">
        <v>42913.682534722226</v>
      </c>
      <c r="I44" t="s">
        <v>9146</v>
      </c>
      <c r="J44" t="s">
        <v>151</v>
      </c>
      <c r="K44" t="s">
        <v>152</v>
      </c>
      <c r="L44" t="s">
        <v>151</v>
      </c>
      <c r="M44" t="s">
        <v>160</v>
      </c>
    </row>
    <row r="45" spans="1:13">
      <c r="A45" t="s">
        <v>9205</v>
      </c>
      <c r="B45" s="62">
        <v>42913.682268518518</v>
      </c>
      <c r="C45" t="str">
        <f t="shared" si="0"/>
        <v>622369234862967890</v>
      </c>
      <c r="D45" s="65">
        <v>90</v>
      </c>
      <c r="E45" s="63" t="s">
        <v>149</v>
      </c>
      <c r="F45" s="23" t="s">
        <v>4868</v>
      </c>
      <c r="G45" t="s">
        <v>3409</v>
      </c>
      <c r="H45" s="62">
        <v>42913.682268518518</v>
      </c>
      <c r="I45" t="s">
        <v>9146</v>
      </c>
      <c r="J45" t="s">
        <v>151</v>
      </c>
      <c r="K45" t="s">
        <v>152</v>
      </c>
      <c r="L45" t="s">
        <v>151</v>
      </c>
      <c r="M45" t="s">
        <v>214</v>
      </c>
    </row>
    <row r="46" spans="1:13">
      <c r="A46" t="s">
        <v>9206</v>
      </c>
      <c r="B46" s="62">
        <v>42913.682060185187</v>
      </c>
      <c r="C46" t="str">
        <f t="shared" si="0"/>
        <v>62366838900000435802600</v>
      </c>
      <c r="D46" s="65">
        <v>2600</v>
      </c>
      <c r="E46" s="63" t="s">
        <v>149</v>
      </c>
      <c r="F46" s="23" t="s">
        <v>4876</v>
      </c>
      <c r="G46" t="s">
        <v>3453</v>
      </c>
      <c r="H46" s="62">
        <v>42913.682060185187</v>
      </c>
      <c r="I46" t="s">
        <v>9146</v>
      </c>
      <c r="J46" t="s">
        <v>151</v>
      </c>
      <c r="K46" t="s">
        <v>152</v>
      </c>
      <c r="L46" t="s">
        <v>151</v>
      </c>
      <c r="M46" t="s">
        <v>151</v>
      </c>
    </row>
    <row r="47" spans="1:13">
      <c r="A47" t="s">
        <v>9207</v>
      </c>
      <c r="B47" s="62">
        <v>42912.685289351852</v>
      </c>
      <c r="C47" t="str">
        <f t="shared" si="0"/>
        <v>6259960285163069411</v>
      </c>
      <c r="D47" s="65">
        <v>411</v>
      </c>
      <c r="E47" s="63" t="s">
        <v>149</v>
      </c>
      <c r="F47" s="23" t="s">
        <v>4859</v>
      </c>
      <c r="G47" t="s">
        <v>3359</v>
      </c>
      <c r="H47" s="62">
        <v>42912.685289351852</v>
      </c>
      <c r="I47" t="s">
        <v>9146</v>
      </c>
      <c r="J47" t="s">
        <v>151</v>
      </c>
      <c r="K47" t="s">
        <v>152</v>
      </c>
      <c r="L47" t="s">
        <v>151</v>
      </c>
      <c r="M47" t="s">
        <v>160</v>
      </c>
    </row>
    <row r="48" spans="1:13">
      <c r="A48" t="s">
        <v>9208</v>
      </c>
      <c r="B48" s="62">
        <v>42912.68513888889</v>
      </c>
      <c r="C48" t="str">
        <f t="shared" si="0"/>
        <v>6228484148591321677344</v>
      </c>
      <c r="D48" s="65">
        <v>344</v>
      </c>
      <c r="E48" s="63" t="s">
        <v>149</v>
      </c>
      <c r="F48" s="23" t="s">
        <v>4860</v>
      </c>
      <c r="G48" t="s">
        <v>3364</v>
      </c>
      <c r="H48" s="62">
        <v>42912.68513888889</v>
      </c>
      <c r="I48" t="s">
        <v>9146</v>
      </c>
      <c r="J48" t="s">
        <v>151</v>
      </c>
      <c r="K48" t="s">
        <v>152</v>
      </c>
      <c r="L48" t="s">
        <v>151</v>
      </c>
      <c r="M48" t="s">
        <v>160</v>
      </c>
    </row>
    <row r="49" spans="1:13">
      <c r="A49" t="s">
        <v>9209</v>
      </c>
      <c r="B49" s="62">
        <v>42912.684999999998</v>
      </c>
      <c r="C49" t="str">
        <f t="shared" si="0"/>
        <v>62284808680243680781080</v>
      </c>
      <c r="D49" s="65">
        <v>1080</v>
      </c>
      <c r="E49" s="63" t="s">
        <v>149</v>
      </c>
      <c r="F49" s="23" t="s">
        <v>4852</v>
      </c>
      <c r="G49" t="s">
        <v>3324</v>
      </c>
      <c r="H49" s="62">
        <v>42912.684999999998</v>
      </c>
      <c r="I49" t="s">
        <v>9146</v>
      </c>
      <c r="J49" t="s">
        <v>151</v>
      </c>
      <c r="K49" t="s">
        <v>152</v>
      </c>
      <c r="L49" t="s">
        <v>151</v>
      </c>
      <c r="M49" t="s">
        <v>160</v>
      </c>
    </row>
    <row r="50" spans="1:13">
      <c r="A50" t="s">
        <v>9210</v>
      </c>
      <c r="B50" s="62">
        <v>42912.68482638889</v>
      </c>
      <c r="C50" t="str">
        <f t="shared" si="0"/>
        <v>6217003860003281654289</v>
      </c>
      <c r="D50" s="65">
        <v>289</v>
      </c>
      <c r="E50" s="63" t="s">
        <v>149</v>
      </c>
      <c r="F50" s="23" t="s">
        <v>4830</v>
      </c>
      <c r="G50" t="s">
        <v>3198</v>
      </c>
      <c r="H50" s="62">
        <v>42912.68482638889</v>
      </c>
      <c r="I50" t="s">
        <v>9146</v>
      </c>
      <c r="J50" t="s">
        <v>151</v>
      </c>
      <c r="K50" t="s">
        <v>152</v>
      </c>
      <c r="L50" t="s">
        <v>151</v>
      </c>
      <c r="M50" t="s">
        <v>151</v>
      </c>
    </row>
    <row r="51" spans="1:13">
      <c r="A51" t="s">
        <v>9211</v>
      </c>
      <c r="B51" s="62">
        <v>42912.684641203705</v>
      </c>
      <c r="C51" t="str">
        <f t="shared" si="0"/>
        <v>6228482898590892670572</v>
      </c>
      <c r="D51" s="65">
        <v>572</v>
      </c>
      <c r="E51" s="63" t="s">
        <v>149</v>
      </c>
      <c r="F51" s="23" t="s">
        <v>4850</v>
      </c>
      <c r="G51" t="s">
        <v>3314</v>
      </c>
      <c r="H51" s="62">
        <v>42912.684641203705</v>
      </c>
      <c r="I51" t="s">
        <v>9146</v>
      </c>
      <c r="J51" t="s">
        <v>151</v>
      </c>
      <c r="K51" t="s">
        <v>152</v>
      </c>
      <c r="L51" t="s">
        <v>151</v>
      </c>
      <c r="M51" t="s">
        <v>160</v>
      </c>
    </row>
    <row r="52" spans="1:13">
      <c r="A52" t="s">
        <v>9212</v>
      </c>
      <c r="B52" s="62">
        <v>42912.684502314813</v>
      </c>
      <c r="C52" t="str">
        <f t="shared" si="0"/>
        <v>622619220114028232</v>
      </c>
      <c r="D52" s="65">
        <v>32</v>
      </c>
      <c r="E52" s="63" t="s">
        <v>149</v>
      </c>
      <c r="F52" s="23" t="s">
        <v>4849</v>
      </c>
      <c r="G52" t="s">
        <v>3309</v>
      </c>
      <c r="H52" s="62">
        <v>42912.684502314813</v>
      </c>
      <c r="I52" t="s">
        <v>9146</v>
      </c>
      <c r="J52" t="s">
        <v>151</v>
      </c>
      <c r="K52" t="s">
        <v>152</v>
      </c>
      <c r="L52" t="s">
        <v>151</v>
      </c>
      <c r="M52" t="s">
        <v>151</v>
      </c>
    </row>
    <row r="53" spans="1:13">
      <c r="A53" t="s">
        <v>9213</v>
      </c>
      <c r="B53" s="62">
        <v>42912.489224537036</v>
      </c>
      <c r="C53" t="str">
        <f t="shared" si="0"/>
        <v>622308280016779351490</v>
      </c>
      <c r="D53" s="65">
        <v>1490</v>
      </c>
      <c r="E53" s="63" t="s">
        <v>149</v>
      </c>
      <c r="F53" s="23" t="s">
        <v>137</v>
      </c>
      <c r="G53" t="s">
        <v>157</v>
      </c>
      <c r="H53" s="62">
        <v>42912.489224537036</v>
      </c>
      <c r="I53" t="s">
        <v>9146</v>
      </c>
      <c r="J53" t="s">
        <v>151</v>
      </c>
      <c r="K53" t="s">
        <v>152</v>
      </c>
      <c r="L53" t="s">
        <v>151</v>
      </c>
      <c r="M53" t="s">
        <v>151</v>
      </c>
    </row>
    <row r="54" spans="1:13">
      <c r="A54" t="s">
        <v>9214</v>
      </c>
      <c r="B54" s="62">
        <v>42912.489050925928</v>
      </c>
      <c r="C54" t="str">
        <f t="shared" si="0"/>
        <v>4581240591681854992</v>
      </c>
      <c r="D54" s="65">
        <v>992</v>
      </c>
      <c r="E54" s="63" t="s">
        <v>149</v>
      </c>
      <c r="F54" s="23" t="s">
        <v>4831</v>
      </c>
      <c r="G54" t="s">
        <v>3203</v>
      </c>
      <c r="H54" s="62">
        <v>42912.489050925928</v>
      </c>
      <c r="I54" t="s">
        <v>9146</v>
      </c>
      <c r="J54" t="s">
        <v>151</v>
      </c>
      <c r="K54" t="s">
        <v>152</v>
      </c>
      <c r="L54" t="s">
        <v>151</v>
      </c>
      <c r="M54" t="s">
        <v>171</v>
      </c>
    </row>
    <row r="55" spans="1:13">
      <c r="A55" t="s">
        <v>9215</v>
      </c>
      <c r="B55" s="62">
        <v>42912.488877314812</v>
      </c>
      <c r="C55" t="str">
        <f t="shared" si="0"/>
        <v>6217997300006889144500</v>
      </c>
      <c r="D55" s="65">
        <v>500</v>
      </c>
      <c r="E55" s="63" t="s">
        <v>149</v>
      </c>
      <c r="F55" s="23" t="s">
        <v>4824</v>
      </c>
      <c r="G55" t="s">
        <v>3158</v>
      </c>
      <c r="H55" s="62">
        <v>42912.488877314812</v>
      </c>
      <c r="I55" t="s">
        <v>9146</v>
      </c>
      <c r="J55" t="s">
        <v>151</v>
      </c>
      <c r="K55" t="s">
        <v>152</v>
      </c>
      <c r="L55" t="s">
        <v>151</v>
      </c>
      <c r="M55" t="s">
        <v>174</v>
      </c>
    </row>
    <row r="56" spans="1:13">
      <c r="A56" t="s">
        <v>9216</v>
      </c>
      <c r="B56" s="62">
        <v>42912.488657407404</v>
      </c>
      <c r="C56" t="str">
        <f t="shared" si="0"/>
        <v>6227003861970178286194</v>
      </c>
      <c r="D56" s="65">
        <v>194</v>
      </c>
      <c r="E56" s="63" t="s">
        <v>149</v>
      </c>
      <c r="F56" s="23" t="s">
        <v>4811</v>
      </c>
      <c r="G56" t="s">
        <v>3085</v>
      </c>
      <c r="H56" s="62">
        <v>42912.488657407404</v>
      </c>
      <c r="I56" t="s">
        <v>9146</v>
      </c>
      <c r="J56" t="s">
        <v>151</v>
      </c>
      <c r="K56" t="s">
        <v>152</v>
      </c>
      <c r="L56" t="s">
        <v>151</v>
      </c>
      <c r="M56" t="s">
        <v>151</v>
      </c>
    </row>
    <row r="57" spans="1:13">
      <c r="A57" t="s">
        <v>9217</v>
      </c>
      <c r="B57" s="62">
        <v>42912.48841435185</v>
      </c>
      <c r="C57" t="str">
        <f t="shared" si="0"/>
        <v>621700386003691587285</v>
      </c>
      <c r="D57" s="65">
        <v>85</v>
      </c>
      <c r="E57" s="63" t="s">
        <v>149</v>
      </c>
      <c r="F57" s="23" t="s">
        <v>4821</v>
      </c>
      <c r="G57" t="s">
        <v>3140</v>
      </c>
      <c r="H57" s="62">
        <v>42912.48841435185</v>
      </c>
      <c r="I57" t="s">
        <v>9146</v>
      </c>
      <c r="J57" t="s">
        <v>151</v>
      </c>
      <c r="K57" t="s">
        <v>152</v>
      </c>
      <c r="L57" t="s">
        <v>151</v>
      </c>
      <c r="M57" t="s">
        <v>151</v>
      </c>
    </row>
    <row r="58" spans="1:13">
      <c r="A58" t="s">
        <v>9218</v>
      </c>
      <c r="B58" s="62">
        <v>42912.488217592596</v>
      </c>
      <c r="C58" t="str">
        <f t="shared" si="0"/>
        <v>62122625040007999642007</v>
      </c>
      <c r="D58" s="65">
        <v>2007</v>
      </c>
      <c r="E58" s="63" t="s">
        <v>149</v>
      </c>
      <c r="F58" s="23" t="s">
        <v>4815</v>
      </c>
      <c r="G58" t="s">
        <v>3105</v>
      </c>
      <c r="H58" s="62">
        <v>42912.488217592596</v>
      </c>
      <c r="I58" t="s">
        <v>9146</v>
      </c>
      <c r="J58" t="s">
        <v>151</v>
      </c>
      <c r="K58" t="s">
        <v>152</v>
      </c>
      <c r="L58" t="s">
        <v>151</v>
      </c>
      <c r="M58" t="s">
        <v>151</v>
      </c>
    </row>
    <row r="59" spans="1:13">
      <c r="A59" t="s">
        <v>9219</v>
      </c>
      <c r="B59" s="62">
        <v>42912.488020833334</v>
      </c>
      <c r="C59" t="str">
        <f t="shared" si="0"/>
        <v>6228370135467215300</v>
      </c>
      <c r="D59" s="65">
        <v>300</v>
      </c>
      <c r="E59" s="63" t="s">
        <v>149</v>
      </c>
      <c r="F59" s="23" t="s">
        <v>135</v>
      </c>
      <c r="G59" t="s">
        <v>162</v>
      </c>
      <c r="H59" s="62">
        <v>42912.488020833334</v>
      </c>
      <c r="I59" t="s">
        <v>9146</v>
      </c>
      <c r="J59" t="s">
        <v>151</v>
      </c>
      <c r="K59" t="s">
        <v>152</v>
      </c>
      <c r="L59" t="s">
        <v>151</v>
      </c>
      <c r="M59" t="s">
        <v>160</v>
      </c>
    </row>
    <row r="60" spans="1:13">
      <c r="A60" t="s">
        <v>9220</v>
      </c>
      <c r="B60" s="62">
        <v>42912.487835648149</v>
      </c>
      <c r="C60" t="str">
        <f t="shared" si="0"/>
        <v>622848086810578557021</v>
      </c>
      <c r="D60" s="65">
        <v>21</v>
      </c>
      <c r="E60" s="63" t="s">
        <v>149</v>
      </c>
      <c r="F60" s="23" t="s">
        <v>4818</v>
      </c>
      <c r="G60" t="s">
        <v>3125</v>
      </c>
      <c r="H60" s="62">
        <v>42912.487835648149</v>
      </c>
      <c r="I60" t="s">
        <v>9146</v>
      </c>
      <c r="J60" t="s">
        <v>151</v>
      </c>
      <c r="K60" t="s">
        <v>152</v>
      </c>
      <c r="L60" t="s">
        <v>151</v>
      </c>
      <c r="M60" t="s">
        <v>160</v>
      </c>
    </row>
    <row r="61" spans="1:13">
      <c r="A61" t="s">
        <v>9221</v>
      </c>
      <c r="B61" s="62">
        <v>42912.487673611111</v>
      </c>
      <c r="C61" t="str">
        <f t="shared" si="0"/>
        <v>6231900000060980212440</v>
      </c>
      <c r="D61" s="65">
        <v>440</v>
      </c>
      <c r="E61" s="63" t="s">
        <v>149</v>
      </c>
      <c r="F61" s="23" t="s">
        <v>4795</v>
      </c>
      <c r="G61" t="s">
        <v>2999</v>
      </c>
      <c r="H61" s="62">
        <v>42912.487673611111</v>
      </c>
      <c r="I61" t="s">
        <v>9146</v>
      </c>
      <c r="J61" t="s">
        <v>151</v>
      </c>
      <c r="K61" t="s">
        <v>152</v>
      </c>
      <c r="L61" t="s">
        <v>151</v>
      </c>
      <c r="M61" t="s">
        <v>9222</v>
      </c>
    </row>
    <row r="62" spans="1:13">
      <c r="A62" t="s">
        <v>9223</v>
      </c>
      <c r="B62" s="62">
        <v>42912.48741898148</v>
      </c>
      <c r="C62" t="str">
        <f t="shared" si="0"/>
        <v>6231900020005070499258</v>
      </c>
      <c r="D62" s="65">
        <v>258</v>
      </c>
      <c r="E62" s="63" t="s">
        <v>149</v>
      </c>
      <c r="F62" s="23" t="s">
        <v>4807</v>
      </c>
      <c r="G62" t="s">
        <v>3065</v>
      </c>
      <c r="H62" s="62">
        <v>42912.48741898148</v>
      </c>
      <c r="I62" t="s">
        <v>9146</v>
      </c>
      <c r="J62" t="s">
        <v>151</v>
      </c>
      <c r="K62" t="s">
        <v>152</v>
      </c>
      <c r="L62" t="s">
        <v>151</v>
      </c>
      <c r="M62" t="s">
        <v>9224</v>
      </c>
    </row>
    <row r="63" spans="1:13">
      <c r="A63" t="s">
        <v>9225</v>
      </c>
      <c r="B63" s="62">
        <v>42909.746377314812</v>
      </c>
      <c r="C63" t="str">
        <f t="shared" si="0"/>
        <v>6214157311800076690468</v>
      </c>
      <c r="D63" s="65">
        <v>468</v>
      </c>
      <c r="E63" s="63" t="s">
        <v>149</v>
      </c>
      <c r="F63" s="23" t="s">
        <v>4783</v>
      </c>
      <c r="G63" t="s">
        <v>2936</v>
      </c>
      <c r="H63" s="62">
        <v>42909.746377314812</v>
      </c>
      <c r="I63" t="s">
        <v>9146</v>
      </c>
      <c r="J63" t="s">
        <v>151</v>
      </c>
      <c r="K63" t="s">
        <v>152</v>
      </c>
      <c r="L63" t="s">
        <v>151</v>
      </c>
      <c r="M63" t="s">
        <v>9226</v>
      </c>
    </row>
    <row r="64" spans="1:13">
      <c r="A64" t="s">
        <v>9227</v>
      </c>
      <c r="B64" s="62">
        <v>42909.746180555558</v>
      </c>
      <c r="C64" t="str">
        <f t="shared" si="0"/>
        <v>6226388005044825115</v>
      </c>
      <c r="D64" s="65">
        <v>115</v>
      </c>
      <c r="E64" s="63" t="s">
        <v>149</v>
      </c>
      <c r="F64" s="23" t="s">
        <v>4767</v>
      </c>
      <c r="G64" t="s">
        <v>2853</v>
      </c>
      <c r="H64" s="62">
        <v>42909.746180555558</v>
      </c>
      <c r="I64" t="s">
        <v>9146</v>
      </c>
      <c r="J64" t="s">
        <v>151</v>
      </c>
      <c r="K64" t="s">
        <v>152</v>
      </c>
      <c r="L64" t="s">
        <v>151</v>
      </c>
      <c r="M64" t="s">
        <v>151</v>
      </c>
    </row>
    <row r="65" spans="1:13">
      <c r="A65" t="s">
        <v>9228</v>
      </c>
      <c r="B65" s="62">
        <v>42909.745949074073</v>
      </c>
      <c r="C65" t="str">
        <f t="shared" si="0"/>
        <v>6212262502005513695111</v>
      </c>
      <c r="D65" s="65">
        <v>111</v>
      </c>
      <c r="E65" s="63" t="s">
        <v>149</v>
      </c>
      <c r="F65" s="23" t="s">
        <v>4784</v>
      </c>
      <c r="G65" t="s">
        <v>2941</v>
      </c>
      <c r="H65" s="62">
        <v>42909.745949074073</v>
      </c>
      <c r="I65" t="s">
        <v>9146</v>
      </c>
      <c r="J65" t="s">
        <v>151</v>
      </c>
      <c r="K65" t="s">
        <v>152</v>
      </c>
      <c r="L65" t="s">
        <v>151</v>
      </c>
      <c r="M65" t="s">
        <v>151</v>
      </c>
    </row>
    <row r="66" spans="1:13">
      <c r="A66" t="s">
        <v>9229</v>
      </c>
      <c r="B66" s="62">
        <v>42909.684907407405</v>
      </c>
      <c r="C66" t="str">
        <f t="shared" ref="C66:C129" si="1">F66&amp;D66</f>
        <v>6228930001063768026331</v>
      </c>
      <c r="D66" s="65">
        <v>331</v>
      </c>
      <c r="E66" s="63" t="s">
        <v>149</v>
      </c>
      <c r="F66" s="23" t="s">
        <v>4779</v>
      </c>
      <c r="G66" t="s">
        <v>2916</v>
      </c>
      <c r="H66" s="62">
        <v>42909.684907407405</v>
      </c>
      <c r="I66" t="s">
        <v>9146</v>
      </c>
      <c r="J66" t="s">
        <v>151</v>
      </c>
      <c r="K66" t="s">
        <v>152</v>
      </c>
      <c r="L66" t="s">
        <v>151</v>
      </c>
      <c r="M66" t="s">
        <v>151</v>
      </c>
    </row>
    <row r="67" spans="1:13">
      <c r="A67" t="s">
        <v>9230</v>
      </c>
      <c r="B67" s="62">
        <v>42909.684687499997</v>
      </c>
      <c r="C67" t="str">
        <f t="shared" si="1"/>
        <v>62230829005479484800</v>
      </c>
      <c r="D67" s="65">
        <v>800</v>
      </c>
      <c r="E67" s="63" t="s">
        <v>149</v>
      </c>
      <c r="F67" s="23" t="s">
        <v>4755</v>
      </c>
      <c r="G67" t="s">
        <v>9231</v>
      </c>
      <c r="H67" s="62">
        <v>42909.684687499997</v>
      </c>
      <c r="I67" t="s">
        <v>9146</v>
      </c>
      <c r="J67" t="s">
        <v>151</v>
      </c>
      <c r="K67" t="s">
        <v>152</v>
      </c>
      <c r="L67" t="s">
        <v>151</v>
      </c>
      <c r="M67" t="s">
        <v>151</v>
      </c>
    </row>
    <row r="68" spans="1:13">
      <c r="A68" t="s">
        <v>9232</v>
      </c>
      <c r="B68" s="62">
        <v>42909.684490740743</v>
      </c>
      <c r="C68" t="str">
        <f t="shared" si="1"/>
        <v>62319000000005503071337</v>
      </c>
      <c r="D68" s="65">
        <v>1337</v>
      </c>
      <c r="E68" s="63" t="s">
        <v>149</v>
      </c>
      <c r="F68" s="23" t="s">
        <v>4751</v>
      </c>
      <c r="G68" t="s">
        <v>2768</v>
      </c>
      <c r="H68" s="62">
        <v>42909.684490740743</v>
      </c>
      <c r="I68" t="s">
        <v>9146</v>
      </c>
      <c r="J68" t="s">
        <v>151</v>
      </c>
      <c r="K68" t="s">
        <v>152</v>
      </c>
      <c r="L68" t="s">
        <v>151</v>
      </c>
      <c r="M68" t="s">
        <v>153</v>
      </c>
    </row>
    <row r="69" spans="1:13">
      <c r="A69" t="s">
        <v>9233</v>
      </c>
      <c r="B69" s="62">
        <v>42909.684259259258</v>
      </c>
      <c r="C69" t="str">
        <f t="shared" si="1"/>
        <v>621799330000428910140</v>
      </c>
      <c r="D69" s="65">
        <v>40</v>
      </c>
      <c r="E69" s="63" t="s">
        <v>149</v>
      </c>
      <c r="F69" s="23" t="s">
        <v>4770</v>
      </c>
      <c r="G69" t="s">
        <v>2868</v>
      </c>
      <c r="H69" s="62">
        <v>42909.684259259258</v>
      </c>
      <c r="I69" t="s">
        <v>9146</v>
      </c>
      <c r="J69" t="s">
        <v>151</v>
      </c>
      <c r="K69" t="s">
        <v>152</v>
      </c>
      <c r="L69" t="s">
        <v>151</v>
      </c>
      <c r="M69" t="s">
        <v>174</v>
      </c>
    </row>
    <row r="70" spans="1:13">
      <c r="A70" t="s">
        <v>9234</v>
      </c>
      <c r="B70" s="62">
        <v>42909.684016203704</v>
      </c>
      <c r="C70" t="str">
        <f t="shared" si="1"/>
        <v>6212262505003349129400</v>
      </c>
      <c r="D70" s="65">
        <v>400</v>
      </c>
      <c r="E70" s="63" t="s">
        <v>149</v>
      </c>
      <c r="F70" s="23" t="s">
        <v>4762</v>
      </c>
      <c r="G70" t="s">
        <v>2828</v>
      </c>
      <c r="H70" s="62">
        <v>42909.684016203704</v>
      </c>
      <c r="I70" t="s">
        <v>9146</v>
      </c>
      <c r="J70" t="s">
        <v>151</v>
      </c>
      <c r="K70" t="s">
        <v>152</v>
      </c>
      <c r="L70" t="s">
        <v>151</v>
      </c>
      <c r="M70" t="s">
        <v>151</v>
      </c>
    </row>
    <row r="71" spans="1:13">
      <c r="A71" t="s">
        <v>9235</v>
      </c>
      <c r="B71" s="62">
        <v>42909.68377314815</v>
      </c>
      <c r="C71" t="str">
        <f t="shared" si="1"/>
        <v>622253059668827050</v>
      </c>
      <c r="D71" s="65">
        <v>50</v>
      </c>
      <c r="E71" s="63" t="s">
        <v>149</v>
      </c>
      <c r="F71" s="23" t="s">
        <v>4710</v>
      </c>
      <c r="G71" t="s">
        <v>2553</v>
      </c>
      <c r="H71" s="62">
        <v>42909.68377314815</v>
      </c>
      <c r="I71" t="s">
        <v>9146</v>
      </c>
      <c r="J71" t="s">
        <v>151</v>
      </c>
      <c r="K71" t="s">
        <v>152</v>
      </c>
      <c r="L71" t="s">
        <v>151</v>
      </c>
      <c r="M71" t="s">
        <v>9236</v>
      </c>
    </row>
    <row r="72" spans="1:13" s="69" customFormat="1">
      <c r="A72" s="69" t="s">
        <v>9237</v>
      </c>
      <c r="B72" s="81">
        <v>42909.642569444448</v>
      </c>
      <c r="C72" s="69" t="str">
        <f t="shared" si="1"/>
        <v>6259650874185413400</v>
      </c>
      <c r="D72" s="70">
        <v>400</v>
      </c>
      <c r="E72" s="71" t="s">
        <v>149</v>
      </c>
      <c r="F72" s="72" t="s">
        <v>4653</v>
      </c>
      <c r="G72" s="69" t="s">
        <v>9201</v>
      </c>
      <c r="H72" s="81">
        <v>42909.642569444448</v>
      </c>
      <c r="I72" s="69" t="s">
        <v>151</v>
      </c>
      <c r="J72" s="69" t="s">
        <v>151</v>
      </c>
      <c r="K72" s="69" t="s">
        <v>9171</v>
      </c>
      <c r="L72" s="69" t="s">
        <v>151</v>
      </c>
      <c r="M72" s="73" t="s">
        <v>9430</v>
      </c>
    </row>
    <row r="73" spans="1:13">
      <c r="A73" t="s">
        <v>9238</v>
      </c>
      <c r="B73" s="62">
        <v>42909.490937499999</v>
      </c>
      <c r="C73" t="str">
        <f t="shared" si="1"/>
        <v>6217856200022018050296</v>
      </c>
      <c r="D73" s="65">
        <v>296</v>
      </c>
      <c r="E73" s="63" t="s">
        <v>149</v>
      </c>
      <c r="F73" s="23" t="s">
        <v>4739</v>
      </c>
      <c r="G73" t="s">
        <v>2706</v>
      </c>
      <c r="H73" s="62">
        <v>42909.490937499999</v>
      </c>
      <c r="I73" t="s">
        <v>9146</v>
      </c>
      <c r="J73" t="s">
        <v>151</v>
      </c>
      <c r="K73" t="s">
        <v>152</v>
      </c>
      <c r="L73" t="s">
        <v>151</v>
      </c>
      <c r="M73" t="s">
        <v>9190</v>
      </c>
    </row>
    <row r="74" spans="1:13">
      <c r="A74" t="s">
        <v>9239</v>
      </c>
      <c r="B74" s="62">
        <v>42909.490740740737</v>
      </c>
      <c r="C74" t="str">
        <f t="shared" si="1"/>
        <v>6231900020003990847222</v>
      </c>
      <c r="D74" s="65">
        <v>222</v>
      </c>
      <c r="E74" s="63" t="s">
        <v>149</v>
      </c>
      <c r="F74" s="23" t="s">
        <v>4725</v>
      </c>
      <c r="G74" t="s">
        <v>2633</v>
      </c>
      <c r="H74" s="62">
        <v>42909.490740740737</v>
      </c>
      <c r="I74" t="s">
        <v>9146</v>
      </c>
      <c r="J74" t="s">
        <v>151</v>
      </c>
      <c r="K74" t="s">
        <v>152</v>
      </c>
      <c r="L74" t="s">
        <v>151</v>
      </c>
      <c r="M74" t="s">
        <v>9240</v>
      </c>
    </row>
    <row r="75" spans="1:13">
      <c r="A75" t="s">
        <v>9241</v>
      </c>
      <c r="B75" s="62">
        <v>42909.49046296296</v>
      </c>
      <c r="C75" t="str">
        <f t="shared" si="1"/>
        <v>6212262502004749761264</v>
      </c>
      <c r="D75" s="65">
        <v>264</v>
      </c>
      <c r="E75" s="63" t="s">
        <v>149</v>
      </c>
      <c r="F75" s="23" t="s">
        <v>4736</v>
      </c>
      <c r="G75" t="s">
        <v>2691</v>
      </c>
      <c r="H75" s="62">
        <v>42909.49046296296</v>
      </c>
      <c r="I75" t="s">
        <v>9146</v>
      </c>
      <c r="J75" t="s">
        <v>151</v>
      </c>
      <c r="K75" t="s">
        <v>152</v>
      </c>
      <c r="L75" t="s">
        <v>151</v>
      </c>
      <c r="M75" t="s">
        <v>151</v>
      </c>
    </row>
    <row r="76" spans="1:13">
      <c r="A76" t="s">
        <v>9242</v>
      </c>
      <c r="B76" s="62">
        <v>42909.490266203706</v>
      </c>
      <c r="C76" t="str">
        <f t="shared" si="1"/>
        <v>6223691306941984500</v>
      </c>
      <c r="D76" s="65">
        <v>500</v>
      </c>
      <c r="E76" s="63" t="s">
        <v>149</v>
      </c>
      <c r="F76" s="23" t="s">
        <v>4678</v>
      </c>
      <c r="G76" t="s">
        <v>2393</v>
      </c>
      <c r="H76" s="62">
        <v>42909.490266203706</v>
      </c>
      <c r="I76" t="s">
        <v>9146</v>
      </c>
      <c r="J76" t="s">
        <v>151</v>
      </c>
      <c r="K76" t="s">
        <v>152</v>
      </c>
      <c r="L76" t="s">
        <v>151</v>
      </c>
      <c r="M76" t="s">
        <v>214</v>
      </c>
    </row>
    <row r="77" spans="1:13">
      <c r="A77" t="s">
        <v>9243</v>
      </c>
      <c r="B77" s="62">
        <v>42909.490069444444</v>
      </c>
      <c r="C77" t="str">
        <f t="shared" si="1"/>
        <v>621226250500120076167</v>
      </c>
      <c r="D77" s="65">
        <v>67</v>
      </c>
      <c r="E77" s="63" t="s">
        <v>149</v>
      </c>
      <c r="F77" s="23" t="s">
        <v>4713</v>
      </c>
      <c r="G77" t="s">
        <v>9244</v>
      </c>
      <c r="H77" s="62">
        <v>42909.490069444444</v>
      </c>
      <c r="I77" t="s">
        <v>9146</v>
      </c>
      <c r="J77" t="s">
        <v>151</v>
      </c>
      <c r="K77" t="s">
        <v>152</v>
      </c>
      <c r="L77" t="s">
        <v>151</v>
      </c>
      <c r="M77" t="s">
        <v>151</v>
      </c>
    </row>
    <row r="78" spans="1:13">
      <c r="A78" t="s">
        <v>9245</v>
      </c>
      <c r="B78" s="62">
        <v>42909.489849537036</v>
      </c>
      <c r="C78" t="str">
        <f t="shared" si="1"/>
        <v>6228483346173702261270</v>
      </c>
      <c r="D78" s="65">
        <v>270</v>
      </c>
      <c r="E78" s="63" t="s">
        <v>149</v>
      </c>
      <c r="F78" s="23" t="s">
        <v>4714</v>
      </c>
      <c r="G78" t="s">
        <v>2573</v>
      </c>
      <c r="H78" s="62">
        <v>42909.489849537036</v>
      </c>
      <c r="I78" t="s">
        <v>9146</v>
      </c>
      <c r="J78" t="s">
        <v>151</v>
      </c>
      <c r="K78" t="s">
        <v>152</v>
      </c>
      <c r="L78" t="s">
        <v>151</v>
      </c>
      <c r="M78" t="s">
        <v>160</v>
      </c>
    </row>
    <row r="79" spans="1:13">
      <c r="A79" t="s">
        <v>9246</v>
      </c>
      <c r="B79" s="62">
        <v>42909.489652777775</v>
      </c>
      <c r="C79" t="str">
        <f t="shared" si="1"/>
        <v>62284833385877481701830</v>
      </c>
      <c r="D79" s="65">
        <v>1830</v>
      </c>
      <c r="E79" s="63" t="s">
        <v>149</v>
      </c>
      <c r="F79" s="23" t="s">
        <v>4715</v>
      </c>
      <c r="G79" t="s">
        <v>2583</v>
      </c>
      <c r="H79" s="62">
        <v>42909.489652777775</v>
      </c>
      <c r="I79" t="s">
        <v>9146</v>
      </c>
      <c r="J79" t="s">
        <v>151</v>
      </c>
      <c r="K79" t="s">
        <v>152</v>
      </c>
      <c r="L79" t="s">
        <v>151</v>
      </c>
      <c r="M79" t="s">
        <v>160</v>
      </c>
    </row>
    <row r="80" spans="1:13">
      <c r="A80" t="s">
        <v>9247</v>
      </c>
      <c r="B80" s="62">
        <v>42908.660937499997</v>
      </c>
      <c r="C80" t="str">
        <f t="shared" si="1"/>
        <v>622848086110793181346</v>
      </c>
      <c r="D80" s="65">
        <v>46</v>
      </c>
      <c r="E80" s="63" t="s">
        <v>149</v>
      </c>
      <c r="F80" s="23" t="s">
        <v>4679</v>
      </c>
      <c r="G80" t="s">
        <v>2398</v>
      </c>
      <c r="H80" s="62">
        <v>42908.660937499997</v>
      </c>
      <c r="I80" t="s">
        <v>9146</v>
      </c>
      <c r="J80" t="s">
        <v>151</v>
      </c>
      <c r="K80" t="s">
        <v>152</v>
      </c>
      <c r="L80" t="s">
        <v>151</v>
      </c>
      <c r="M80" t="s">
        <v>160</v>
      </c>
    </row>
    <row r="81" spans="1:13">
      <c r="A81" t="s">
        <v>9248</v>
      </c>
      <c r="B81" s="62">
        <v>42908.660763888889</v>
      </c>
      <c r="C81" t="str">
        <f t="shared" si="1"/>
        <v>6228480860335533318422</v>
      </c>
      <c r="D81" s="65">
        <v>422</v>
      </c>
      <c r="E81" s="63" t="s">
        <v>149</v>
      </c>
      <c r="F81" s="23" t="s">
        <v>4683</v>
      </c>
      <c r="G81" t="s">
        <v>2418</v>
      </c>
      <c r="H81" s="62">
        <v>42908.660763888889</v>
      </c>
      <c r="I81" t="s">
        <v>9146</v>
      </c>
      <c r="J81" t="s">
        <v>151</v>
      </c>
      <c r="K81" t="s">
        <v>152</v>
      </c>
      <c r="L81" t="s">
        <v>151</v>
      </c>
      <c r="M81" t="s">
        <v>160</v>
      </c>
    </row>
    <row r="82" spans="1:13">
      <c r="A82" t="s">
        <v>9249</v>
      </c>
      <c r="B82" s="62">
        <v>42908.660590277781</v>
      </c>
      <c r="C82" t="str">
        <f t="shared" si="1"/>
        <v>62284533380190447721860</v>
      </c>
      <c r="D82" s="65">
        <v>1860</v>
      </c>
      <c r="E82" s="63" t="s">
        <v>149</v>
      </c>
      <c r="F82" s="23" t="s">
        <v>4682</v>
      </c>
      <c r="G82" t="s">
        <v>2413</v>
      </c>
      <c r="H82" s="62">
        <v>42908.660590277781</v>
      </c>
      <c r="I82" t="s">
        <v>9146</v>
      </c>
      <c r="J82" t="s">
        <v>151</v>
      </c>
      <c r="K82" t="s">
        <v>152</v>
      </c>
      <c r="L82" t="s">
        <v>151</v>
      </c>
      <c r="M82" t="s">
        <v>160</v>
      </c>
    </row>
    <row r="83" spans="1:13">
      <c r="A83" t="s">
        <v>9250</v>
      </c>
      <c r="B83" s="62">
        <v>42908.660439814812</v>
      </c>
      <c r="C83" t="str">
        <f t="shared" si="1"/>
        <v>6223691638647796662</v>
      </c>
      <c r="D83" s="65">
        <v>662</v>
      </c>
      <c r="E83" s="63" t="s">
        <v>149</v>
      </c>
      <c r="F83" s="23" t="s">
        <v>4644</v>
      </c>
      <c r="G83" t="s">
        <v>2223</v>
      </c>
      <c r="H83" s="62">
        <v>42908.660439814812</v>
      </c>
      <c r="I83" t="s">
        <v>9146</v>
      </c>
      <c r="J83" t="s">
        <v>151</v>
      </c>
      <c r="K83" t="s">
        <v>152</v>
      </c>
      <c r="L83" t="s">
        <v>151</v>
      </c>
      <c r="M83" t="s">
        <v>9251</v>
      </c>
    </row>
    <row r="84" spans="1:13">
      <c r="A84" t="s">
        <v>9252</v>
      </c>
      <c r="B84" s="62">
        <v>42908.660277777781</v>
      </c>
      <c r="C84" t="str">
        <f t="shared" si="1"/>
        <v>6225970052459179314</v>
      </c>
      <c r="D84" s="65">
        <v>314</v>
      </c>
      <c r="E84" s="63" t="s">
        <v>149</v>
      </c>
      <c r="F84" s="23" t="s">
        <v>4641</v>
      </c>
      <c r="G84" t="s">
        <v>2208</v>
      </c>
      <c r="H84" s="62">
        <v>42908.660277777781</v>
      </c>
      <c r="I84" t="s">
        <v>9146</v>
      </c>
      <c r="J84" t="s">
        <v>151</v>
      </c>
      <c r="K84" t="s">
        <v>152</v>
      </c>
      <c r="L84" t="s">
        <v>151</v>
      </c>
      <c r="M84" t="s">
        <v>151</v>
      </c>
    </row>
    <row r="85" spans="1:13">
      <c r="A85" t="s">
        <v>9253</v>
      </c>
      <c r="B85" s="62">
        <v>42908.659884259258</v>
      </c>
      <c r="C85" t="str">
        <f t="shared" si="1"/>
        <v>6223691765748722812</v>
      </c>
      <c r="D85" s="65">
        <v>812</v>
      </c>
      <c r="E85" s="63" t="s">
        <v>149</v>
      </c>
      <c r="F85" s="23" t="s">
        <v>4626</v>
      </c>
      <c r="G85" t="s">
        <v>2133</v>
      </c>
      <c r="H85" s="62">
        <v>42908.659884259258</v>
      </c>
      <c r="I85" t="s">
        <v>9146</v>
      </c>
      <c r="J85" t="s">
        <v>151</v>
      </c>
      <c r="K85" t="s">
        <v>152</v>
      </c>
      <c r="L85" t="s">
        <v>151</v>
      </c>
      <c r="M85" t="s">
        <v>9254</v>
      </c>
    </row>
    <row r="86" spans="1:13">
      <c r="A86" t="s">
        <v>9255</v>
      </c>
      <c r="B86" s="62">
        <v>42908.659699074073</v>
      </c>
      <c r="C86" t="str">
        <f t="shared" si="1"/>
        <v>6217003910003570141140</v>
      </c>
      <c r="D86" s="65">
        <v>140</v>
      </c>
      <c r="E86" s="63" t="s">
        <v>149</v>
      </c>
      <c r="F86" s="23" t="s">
        <v>4630</v>
      </c>
      <c r="G86" t="s">
        <v>2153</v>
      </c>
      <c r="H86" s="62">
        <v>42908.659699074073</v>
      </c>
      <c r="I86" t="s">
        <v>9146</v>
      </c>
      <c r="J86" t="s">
        <v>151</v>
      </c>
      <c r="K86" t="s">
        <v>152</v>
      </c>
      <c r="L86" t="s">
        <v>151</v>
      </c>
      <c r="M86" t="s">
        <v>151</v>
      </c>
    </row>
    <row r="87" spans="1:13">
      <c r="A87" t="s">
        <v>9256</v>
      </c>
      <c r="B87" s="62">
        <v>42908.659513888888</v>
      </c>
      <c r="C87" t="str">
        <f t="shared" si="1"/>
        <v>6230521920003809379412</v>
      </c>
      <c r="D87" s="65">
        <v>412</v>
      </c>
      <c r="E87" s="63" t="s">
        <v>149</v>
      </c>
      <c r="F87" s="23" t="s">
        <v>4636</v>
      </c>
      <c r="G87" t="s">
        <v>2183</v>
      </c>
      <c r="H87" s="62">
        <v>42908.659513888888</v>
      </c>
      <c r="I87" t="s">
        <v>9146</v>
      </c>
      <c r="J87" t="s">
        <v>151</v>
      </c>
      <c r="K87" t="s">
        <v>152</v>
      </c>
      <c r="L87" t="s">
        <v>151</v>
      </c>
      <c r="M87" t="s">
        <v>160</v>
      </c>
    </row>
    <row r="88" spans="1:13">
      <c r="A88" t="s">
        <v>9257</v>
      </c>
      <c r="B88" s="62">
        <v>42908.659328703703</v>
      </c>
      <c r="C88" t="str">
        <f t="shared" si="1"/>
        <v>62284833161294575671080</v>
      </c>
      <c r="D88" s="65">
        <v>1080</v>
      </c>
      <c r="E88" s="63" t="s">
        <v>149</v>
      </c>
      <c r="F88" s="23" t="s">
        <v>4629</v>
      </c>
      <c r="G88" t="s">
        <v>2148</v>
      </c>
      <c r="H88" s="62">
        <v>42908.659328703703</v>
      </c>
      <c r="I88" t="s">
        <v>9146</v>
      </c>
      <c r="J88" t="s">
        <v>151</v>
      </c>
      <c r="K88" t="s">
        <v>152</v>
      </c>
      <c r="L88" t="s">
        <v>151</v>
      </c>
      <c r="M88" t="s">
        <v>160</v>
      </c>
    </row>
    <row r="89" spans="1:13">
      <c r="A89" t="s">
        <v>9258</v>
      </c>
      <c r="B89" s="62">
        <v>42908.659155092595</v>
      </c>
      <c r="C89" t="str">
        <f t="shared" si="1"/>
        <v>62122625020032252191164</v>
      </c>
      <c r="D89" s="65">
        <v>1164</v>
      </c>
      <c r="E89" s="63" t="s">
        <v>149</v>
      </c>
      <c r="F89" s="23" t="s">
        <v>4628</v>
      </c>
      <c r="G89" t="s">
        <v>2143</v>
      </c>
      <c r="H89" s="62">
        <v>42908.659155092595</v>
      </c>
      <c r="I89" t="s">
        <v>9146</v>
      </c>
      <c r="J89" t="s">
        <v>151</v>
      </c>
      <c r="K89" t="s">
        <v>152</v>
      </c>
      <c r="L89" t="s">
        <v>151</v>
      </c>
      <c r="M89" t="s">
        <v>151</v>
      </c>
    </row>
    <row r="90" spans="1:13" s="51" customFormat="1">
      <c r="A90" s="51" t="s">
        <v>9259</v>
      </c>
      <c r="B90" s="80">
        <v>42908.60423611111</v>
      </c>
      <c r="C90" s="51" t="str">
        <f t="shared" si="1"/>
        <v>622600000428577612</v>
      </c>
      <c r="D90" s="74">
        <v>12</v>
      </c>
      <c r="E90" s="75" t="s">
        <v>149</v>
      </c>
      <c r="F90" s="76" t="s">
        <v>4637</v>
      </c>
      <c r="G90" s="51" t="s">
        <v>9170</v>
      </c>
      <c r="H90" s="80">
        <v>42908.60423611111</v>
      </c>
      <c r="I90" s="51" t="s">
        <v>151</v>
      </c>
      <c r="J90" s="51" t="s">
        <v>151</v>
      </c>
      <c r="K90" s="51" t="s">
        <v>9171</v>
      </c>
      <c r="L90" s="51" t="s">
        <v>151</v>
      </c>
      <c r="M90" s="51" t="s">
        <v>9260</v>
      </c>
    </row>
    <row r="91" spans="1:13">
      <c r="A91" t="s">
        <v>9261</v>
      </c>
      <c r="B91" s="62">
        <v>42907.681851851848</v>
      </c>
      <c r="C91" t="str">
        <f t="shared" si="1"/>
        <v>62226205900017784261302</v>
      </c>
      <c r="D91" s="65">
        <v>1302</v>
      </c>
      <c r="E91" s="63" t="s">
        <v>149</v>
      </c>
      <c r="F91" s="23" t="s">
        <v>1838</v>
      </c>
      <c r="G91" t="s">
        <v>2103</v>
      </c>
      <c r="H91" s="62">
        <v>42907.681851851848</v>
      </c>
      <c r="I91" t="s">
        <v>9146</v>
      </c>
      <c r="J91" t="s">
        <v>151</v>
      </c>
      <c r="K91" t="s">
        <v>152</v>
      </c>
      <c r="L91" t="s">
        <v>151</v>
      </c>
      <c r="M91" t="s">
        <v>9262</v>
      </c>
    </row>
    <row r="92" spans="1:13">
      <c r="A92" t="s">
        <v>9263</v>
      </c>
      <c r="B92" s="62">
        <v>42907.681631944448</v>
      </c>
      <c r="C92" t="str">
        <f t="shared" si="1"/>
        <v>62284839785457641711079</v>
      </c>
      <c r="D92" s="65">
        <v>1079</v>
      </c>
      <c r="E92" s="63" t="s">
        <v>149</v>
      </c>
      <c r="F92" s="23" t="s">
        <v>1837</v>
      </c>
      <c r="G92" t="s">
        <v>2083</v>
      </c>
      <c r="H92" s="62">
        <v>42907.681631944448</v>
      </c>
      <c r="I92" t="s">
        <v>9146</v>
      </c>
      <c r="J92" t="s">
        <v>151</v>
      </c>
      <c r="K92" t="s">
        <v>152</v>
      </c>
      <c r="L92" t="s">
        <v>151</v>
      </c>
      <c r="M92" t="s">
        <v>160</v>
      </c>
    </row>
    <row r="93" spans="1:13">
      <c r="A93" t="s">
        <v>9264</v>
      </c>
      <c r="B93" s="62">
        <v>42907.681377314817</v>
      </c>
      <c r="C93" t="str">
        <f t="shared" si="1"/>
        <v>6225970052485646800</v>
      </c>
      <c r="D93" s="65">
        <v>800</v>
      </c>
      <c r="E93" s="63" t="s">
        <v>149</v>
      </c>
      <c r="F93" s="23" t="s">
        <v>90</v>
      </c>
      <c r="G93" t="s">
        <v>9265</v>
      </c>
      <c r="H93" s="62">
        <v>42907.681377314817</v>
      </c>
      <c r="I93" t="s">
        <v>9146</v>
      </c>
      <c r="J93" t="s">
        <v>151</v>
      </c>
      <c r="K93" t="s">
        <v>152</v>
      </c>
      <c r="L93" t="s">
        <v>151</v>
      </c>
      <c r="M93" t="s">
        <v>151</v>
      </c>
    </row>
    <row r="94" spans="1:13">
      <c r="A94" t="s">
        <v>9266</v>
      </c>
      <c r="B94" s="62">
        <v>42907.681157407409</v>
      </c>
      <c r="C94" t="str">
        <f t="shared" si="1"/>
        <v>621700386001553001569</v>
      </c>
      <c r="D94" s="65">
        <v>69</v>
      </c>
      <c r="E94" s="63" t="s">
        <v>149</v>
      </c>
      <c r="F94" s="23" t="s">
        <v>1836</v>
      </c>
      <c r="G94" t="s">
        <v>1927</v>
      </c>
      <c r="H94" s="62">
        <v>42907.681157407409</v>
      </c>
      <c r="I94" t="s">
        <v>9146</v>
      </c>
      <c r="J94" t="s">
        <v>151</v>
      </c>
      <c r="K94" t="s">
        <v>152</v>
      </c>
      <c r="L94" t="s">
        <v>151</v>
      </c>
      <c r="M94" t="s">
        <v>151</v>
      </c>
    </row>
    <row r="95" spans="1:13">
      <c r="A95" t="s">
        <v>9267</v>
      </c>
      <c r="B95" s="62">
        <v>42907.68074074074</v>
      </c>
      <c r="C95" t="str">
        <f t="shared" si="1"/>
        <v>6228481938127343978200</v>
      </c>
      <c r="D95" s="65">
        <v>200</v>
      </c>
      <c r="E95" s="63" t="s">
        <v>149</v>
      </c>
      <c r="F95" s="23" t="s">
        <v>1834</v>
      </c>
      <c r="G95" t="s">
        <v>1932</v>
      </c>
      <c r="H95" s="62">
        <v>42907.68074074074</v>
      </c>
      <c r="I95" t="s">
        <v>9146</v>
      </c>
      <c r="J95" t="s">
        <v>151</v>
      </c>
      <c r="K95" t="s">
        <v>152</v>
      </c>
      <c r="L95" t="s">
        <v>151</v>
      </c>
      <c r="M95" t="s">
        <v>160</v>
      </c>
    </row>
    <row r="96" spans="1:13">
      <c r="A96" t="s">
        <v>9268</v>
      </c>
      <c r="B96" s="62">
        <v>42907.680578703701</v>
      </c>
      <c r="C96" t="str">
        <f t="shared" si="1"/>
        <v>6228481938127343978104</v>
      </c>
      <c r="D96" s="65">
        <v>104</v>
      </c>
      <c r="E96" s="63" t="s">
        <v>149</v>
      </c>
      <c r="F96" s="23" t="s">
        <v>1834</v>
      </c>
      <c r="G96" t="s">
        <v>1937</v>
      </c>
      <c r="H96" s="62">
        <v>42907.680578703701</v>
      </c>
      <c r="I96" t="s">
        <v>9146</v>
      </c>
      <c r="J96" t="s">
        <v>151</v>
      </c>
      <c r="K96" t="s">
        <v>152</v>
      </c>
      <c r="L96" t="s">
        <v>151</v>
      </c>
      <c r="M96" t="s">
        <v>160</v>
      </c>
    </row>
    <row r="97" spans="1:13">
      <c r="A97" t="s">
        <v>9269</v>
      </c>
      <c r="B97" s="62">
        <v>42907.680405092593</v>
      </c>
      <c r="C97" t="str">
        <f t="shared" si="1"/>
        <v>62284508660183782653447</v>
      </c>
      <c r="D97" s="65">
        <v>3447</v>
      </c>
      <c r="E97" s="63" t="s">
        <v>149</v>
      </c>
      <c r="F97" s="23" t="s">
        <v>1835</v>
      </c>
      <c r="G97" t="s">
        <v>1957</v>
      </c>
      <c r="H97" s="62">
        <v>42907.680405092593</v>
      </c>
      <c r="I97" t="s">
        <v>9146</v>
      </c>
      <c r="J97" t="s">
        <v>151</v>
      </c>
      <c r="K97" t="s">
        <v>152</v>
      </c>
      <c r="L97" t="s">
        <v>151</v>
      </c>
      <c r="M97" t="s">
        <v>160</v>
      </c>
    </row>
    <row r="98" spans="1:13">
      <c r="A98" t="s">
        <v>9270</v>
      </c>
      <c r="B98" s="62">
        <v>42907.680150462962</v>
      </c>
      <c r="C98" t="str">
        <f t="shared" si="1"/>
        <v>6228481938127343978200</v>
      </c>
      <c r="D98" s="65">
        <v>200</v>
      </c>
      <c r="E98" s="63" t="s">
        <v>149</v>
      </c>
      <c r="F98" s="23" t="s">
        <v>1834</v>
      </c>
      <c r="G98" t="s">
        <v>1942</v>
      </c>
      <c r="H98" s="62">
        <v>42907.680150462962</v>
      </c>
      <c r="I98" t="s">
        <v>9146</v>
      </c>
      <c r="J98" t="s">
        <v>151</v>
      </c>
      <c r="K98" t="s">
        <v>152</v>
      </c>
      <c r="L98" t="s">
        <v>151</v>
      </c>
      <c r="M98" t="s">
        <v>160</v>
      </c>
    </row>
    <row r="99" spans="1:13">
      <c r="A99" t="s">
        <v>9271</v>
      </c>
      <c r="B99" s="62">
        <v>42907.679837962962</v>
      </c>
      <c r="C99" t="str">
        <f t="shared" si="1"/>
        <v>6282680020964511650</v>
      </c>
      <c r="D99" s="65">
        <v>650</v>
      </c>
      <c r="E99" s="63" t="s">
        <v>149</v>
      </c>
      <c r="F99" s="23" t="s">
        <v>1833</v>
      </c>
      <c r="G99" t="s">
        <v>1897</v>
      </c>
      <c r="H99" s="62">
        <v>42907.679837962962</v>
      </c>
      <c r="I99" t="s">
        <v>9146</v>
      </c>
      <c r="J99" t="s">
        <v>151</v>
      </c>
      <c r="K99" t="s">
        <v>152</v>
      </c>
      <c r="L99" t="s">
        <v>151</v>
      </c>
      <c r="M99" t="s">
        <v>160</v>
      </c>
    </row>
    <row r="100" spans="1:13">
      <c r="A100" t="s">
        <v>9272</v>
      </c>
      <c r="B100" s="62">
        <v>42907.679513888892</v>
      </c>
      <c r="C100" t="str">
        <f t="shared" si="1"/>
        <v>6228483348152662979492</v>
      </c>
      <c r="D100" s="65">
        <v>492</v>
      </c>
      <c r="E100" s="63" t="s">
        <v>149</v>
      </c>
      <c r="F100" s="23" t="s">
        <v>1832</v>
      </c>
      <c r="G100" t="s">
        <v>1852</v>
      </c>
      <c r="H100" s="62">
        <v>42907.679513888892</v>
      </c>
      <c r="I100" t="s">
        <v>9146</v>
      </c>
      <c r="J100" t="s">
        <v>151</v>
      </c>
      <c r="K100" t="s">
        <v>152</v>
      </c>
      <c r="L100" t="s">
        <v>151</v>
      </c>
      <c r="M100" t="s">
        <v>160</v>
      </c>
    </row>
    <row r="101" spans="1:13">
      <c r="A101" t="s">
        <v>9273</v>
      </c>
      <c r="B101" s="62">
        <v>42907.679143518515</v>
      </c>
      <c r="C101" t="str">
        <f t="shared" si="1"/>
        <v>6217997300029134692500</v>
      </c>
      <c r="D101" s="65">
        <v>500</v>
      </c>
      <c r="E101" s="63" t="s">
        <v>149</v>
      </c>
      <c r="F101" s="23" t="s">
        <v>1783</v>
      </c>
      <c r="G101" t="s">
        <v>823</v>
      </c>
      <c r="H101" s="62">
        <v>42907.679143518515</v>
      </c>
      <c r="I101" t="s">
        <v>9146</v>
      </c>
      <c r="J101" t="s">
        <v>151</v>
      </c>
      <c r="K101" t="s">
        <v>152</v>
      </c>
      <c r="L101" t="s">
        <v>151</v>
      </c>
      <c r="M101" t="s">
        <v>174</v>
      </c>
    </row>
    <row r="102" spans="1:13">
      <c r="A102" t="s">
        <v>9274</v>
      </c>
      <c r="B102" s="62">
        <v>42907.678935185184</v>
      </c>
      <c r="C102" t="str">
        <f t="shared" si="1"/>
        <v>6217997300025818538436</v>
      </c>
      <c r="D102" s="65">
        <v>436</v>
      </c>
      <c r="E102" s="63" t="s">
        <v>149</v>
      </c>
      <c r="F102" s="23" t="s">
        <v>1795</v>
      </c>
      <c r="G102" t="s">
        <v>841</v>
      </c>
      <c r="H102" s="62">
        <v>42907.678935185184</v>
      </c>
      <c r="I102" t="s">
        <v>9146</v>
      </c>
      <c r="J102" t="s">
        <v>151</v>
      </c>
      <c r="K102" t="s">
        <v>152</v>
      </c>
      <c r="L102" t="s">
        <v>151</v>
      </c>
      <c r="M102" t="s">
        <v>174</v>
      </c>
    </row>
    <row r="103" spans="1:13">
      <c r="A103" t="s">
        <v>9275</v>
      </c>
      <c r="B103" s="62">
        <v>42907.678136574075</v>
      </c>
      <c r="C103" t="str">
        <f t="shared" si="1"/>
        <v>6228480860844109519452</v>
      </c>
      <c r="D103" s="65">
        <v>452</v>
      </c>
      <c r="E103" s="63" t="s">
        <v>149</v>
      </c>
      <c r="F103" s="23" t="s">
        <v>1831</v>
      </c>
      <c r="G103" t="s">
        <v>1847</v>
      </c>
      <c r="H103" s="62">
        <v>42907.678136574075</v>
      </c>
      <c r="I103" t="s">
        <v>9146</v>
      </c>
      <c r="J103" t="s">
        <v>151</v>
      </c>
      <c r="K103" t="s">
        <v>152</v>
      </c>
      <c r="L103" t="s">
        <v>151</v>
      </c>
      <c r="M103" t="s">
        <v>160</v>
      </c>
    </row>
    <row r="104" spans="1:13">
      <c r="A104" t="s">
        <v>9276</v>
      </c>
      <c r="B104" s="62">
        <v>42907.677569444444</v>
      </c>
      <c r="C104" t="str">
        <f t="shared" si="1"/>
        <v>62236917259622561536</v>
      </c>
      <c r="D104" s="65">
        <v>1536</v>
      </c>
      <c r="E104" s="63" t="s">
        <v>149</v>
      </c>
      <c r="F104" s="23" t="s">
        <v>1824</v>
      </c>
      <c r="G104" t="s">
        <v>887</v>
      </c>
      <c r="H104" s="62">
        <v>42907.677569444444</v>
      </c>
      <c r="I104" t="s">
        <v>9146</v>
      </c>
      <c r="J104" t="s">
        <v>151</v>
      </c>
      <c r="K104" t="s">
        <v>152</v>
      </c>
      <c r="L104" t="s">
        <v>151</v>
      </c>
      <c r="M104" t="s">
        <v>9277</v>
      </c>
    </row>
    <row r="105" spans="1:13">
      <c r="A105" t="s">
        <v>9278</v>
      </c>
      <c r="B105" s="62">
        <v>42907.677372685182</v>
      </c>
      <c r="C105" t="str">
        <f t="shared" si="1"/>
        <v>6223691334945775261</v>
      </c>
      <c r="D105" s="65">
        <v>261</v>
      </c>
      <c r="E105" s="63" t="s">
        <v>149</v>
      </c>
      <c r="F105" s="23" t="s">
        <v>1797</v>
      </c>
      <c r="G105" t="s">
        <v>844</v>
      </c>
      <c r="H105" s="62">
        <v>42907.677372685182</v>
      </c>
      <c r="I105" t="s">
        <v>9146</v>
      </c>
      <c r="J105" t="s">
        <v>151</v>
      </c>
      <c r="K105" t="s">
        <v>152</v>
      </c>
      <c r="L105" t="s">
        <v>151</v>
      </c>
      <c r="M105" t="s">
        <v>9279</v>
      </c>
    </row>
    <row r="106" spans="1:13">
      <c r="A106" t="s">
        <v>9280</v>
      </c>
      <c r="B106" s="62">
        <v>42906.684884259259</v>
      </c>
      <c r="C106" t="str">
        <f t="shared" si="1"/>
        <v>623190000006730411963</v>
      </c>
      <c r="D106" s="65">
        <v>63</v>
      </c>
      <c r="E106" s="63" t="s">
        <v>149</v>
      </c>
      <c r="F106" s="23" t="s">
        <v>1751</v>
      </c>
      <c r="G106" t="s">
        <v>774</v>
      </c>
      <c r="H106" s="62">
        <v>42906.684884259259</v>
      </c>
      <c r="I106" t="s">
        <v>9146</v>
      </c>
      <c r="J106" t="s">
        <v>151</v>
      </c>
      <c r="K106" t="s">
        <v>152</v>
      </c>
      <c r="L106" t="s">
        <v>151</v>
      </c>
      <c r="M106" t="s">
        <v>9281</v>
      </c>
    </row>
    <row r="107" spans="1:13">
      <c r="A107" t="s">
        <v>9282</v>
      </c>
      <c r="B107" s="62">
        <v>42906.684641203705</v>
      </c>
      <c r="C107" t="str">
        <f t="shared" si="1"/>
        <v>6228480868237868773500</v>
      </c>
      <c r="D107" s="65">
        <v>500</v>
      </c>
      <c r="E107" s="63" t="s">
        <v>149</v>
      </c>
      <c r="F107" s="23" t="s">
        <v>1770</v>
      </c>
      <c r="G107" t="s">
        <v>802</v>
      </c>
      <c r="H107" s="62">
        <v>42906.684641203705</v>
      </c>
      <c r="I107" t="s">
        <v>9146</v>
      </c>
      <c r="J107" t="s">
        <v>151</v>
      </c>
      <c r="K107" t="s">
        <v>152</v>
      </c>
      <c r="L107" t="s">
        <v>151</v>
      </c>
      <c r="M107" t="s">
        <v>160</v>
      </c>
    </row>
    <row r="108" spans="1:13">
      <c r="A108" t="s">
        <v>9283</v>
      </c>
      <c r="B108" s="62">
        <v>42906.684363425928</v>
      </c>
      <c r="C108" t="str">
        <f t="shared" si="1"/>
        <v>6217003900003453703737</v>
      </c>
      <c r="D108" s="65">
        <v>737</v>
      </c>
      <c r="E108" s="63" t="s">
        <v>149</v>
      </c>
      <c r="F108" s="23" t="s">
        <v>1723</v>
      </c>
      <c r="G108" t="s">
        <v>731</v>
      </c>
      <c r="H108" s="62">
        <v>42906.684363425928</v>
      </c>
      <c r="I108" t="s">
        <v>9146</v>
      </c>
      <c r="J108" t="s">
        <v>151</v>
      </c>
      <c r="K108" t="s">
        <v>152</v>
      </c>
      <c r="L108" t="s">
        <v>151</v>
      </c>
      <c r="M108" t="s">
        <v>151</v>
      </c>
    </row>
    <row r="109" spans="1:13">
      <c r="A109" t="s">
        <v>9284</v>
      </c>
      <c r="B109" s="62">
        <v>42906.68414351852</v>
      </c>
      <c r="C109" t="str">
        <f t="shared" si="1"/>
        <v>6222280023821728290</v>
      </c>
      <c r="D109" s="65">
        <v>290</v>
      </c>
      <c r="E109" s="63" t="s">
        <v>149</v>
      </c>
      <c r="F109" s="23" t="s">
        <v>1727</v>
      </c>
      <c r="G109" t="s">
        <v>737</v>
      </c>
      <c r="H109" s="62">
        <v>42906.68414351852</v>
      </c>
      <c r="I109" t="s">
        <v>9146</v>
      </c>
      <c r="J109" t="s">
        <v>151</v>
      </c>
      <c r="K109" t="s">
        <v>152</v>
      </c>
      <c r="L109" t="s">
        <v>151</v>
      </c>
      <c r="M109" t="s">
        <v>151</v>
      </c>
    </row>
    <row r="110" spans="1:13">
      <c r="A110" t="s">
        <v>9285</v>
      </c>
      <c r="B110" s="62">
        <v>42906.683969907404</v>
      </c>
      <c r="C110" t="str">
        <f t="shared" si="1"/>
        <v>4581232431380185996</v>
      </c>
      <c r="D110" s="65">
        <v>996</v>
      </c>
      <c r="E110" s="63" t="s">
        <v>149</v>
      </c>
      <c r="F110" s="23" t="s">
        <v>89</v>
      </c>
      <c r="G110" t="s">
        <v>82</v>
      </c>
      <c r="H110" s="62">
        <v>42906.683969907404</v>
      </c>
      <c r="I110" t="s">
        <v>9146</v>
      </c>
      <c r="J110" t="s">
        <v>151</v>
      </c>
      <c r="K110" t="s">
        <v>152</v>
      </c>
      <c r="L110" t="s">
        <v>151</v>
      </c>
      <c r="M110" t="s">
        <v>9286</v>
      </c>
    </row>
    <row r="111" spans="1:13">
      <c r="A111" t="s">
        <v>9287</v>
      </c>
      <c r="B111" s="62">
        <v>42906.68378472222</v>
      </c>
      <c r="C111" t="str">
        <f t="shared" si="1"/>
        <v>62170038800018730704000</v>
      </c>
      <c r="D111" s="65">
        <v>4000</v>
      </c>
      <c r="E111" s="63" t="s">
        <v>149</v>
      </c>
      <c r="F111" s="23" t="s">
        <v>1716</v>
      </c>
      <c r="G111" t="s">
        <v>721</v>
      </c>
      <c r="H111" s="62">
        <v>42906.68378472222</v>
      </c>
      <c r="I111" t="s">
        <v>9146</v>
      </c>
      <c r="J111" t="s">
        <v>151</v>
      </c>
      <c r="K111" t="s">
        <v>152</v>
      </c>
      <c r="L111" t="s">
        <v>151</v>
      </c>
      <c r="M111" t="s">
        <v>151</v>
      </c>
    </row>
    <row r="112" spans="1:13">
      <c r="A112" t="s">
        <v>9288</v>
      </c>
      <c r="B112" s="62">
        <v>42906.683564814812</v>
      </c>
      <c r="C112" t="str">
        <f t="shared" si="1"/>
        <v>6228411190091973415300</v>
      </c>
      <c r="D112" s="65">
        <v>300</v>
      </c>
      <c r="E112" s="63" t="s">
        <v>149</v>
      </c>
      <c r="F112" s="23" t="s">
        <v>1718</v>
      </c>
      <c r="G112" t="s">
        <v>724</v>
      </c>
      <c r="H112" s="62">
        <v>42906.683564814812</v>
      </c>
      <c r="I112" t="s">
        <v>9146</v>
      </c>
      <c r="J112" t="s">
        <v>151</v>
      </c>
      <c r="K112" t="s">
        <v>152</v>
      </c>
      <c r="L112" t="s">
        <v>151</v>
      </c>
      <c r="M112" t="s">
        <v>160</v>
      </c>
    </row>
    <row r="113" spans="1:13">
      <c r="A113" t="s">
        <v>9289</v>
      </c>
      <c r="B113" s="62">
        <v>42906.683298611111</v>
      </c>
      <c r="C113" t="str">
        <f t="shared" si="1"/>
        <v>6217003890003553174500</v>
      </c>
      <c r="D113" s="65">
        <v>500</v>
      </c>
      <c r="E113" s="63" t="s">
        <v>149</v>
      </c>
      <c r="F113" s="23" t="s">
        <v>1686</v>
      </c>
      <c r="G113" t="s">
        <v>691</v>
      </c>
      <c r="H113" s="62">
        <v>42906.683298611111</v>
      </c>
      <c r="I113" t="s">
        <v>9146</v>
      </c>
      <c r="J113" t="s">
        <v>151</v>
      </c>
      <c r="K113" t="s">
        <v>152</v>
      </c>
      <c r="L113" t="s">
        <v>151</v>
      </c>
      <c r="M113" t="s">
        <v>151</v>
      </c>
    </row>
    <row r="114" spans="1:13">
      <c r="A114" t="s">
        <v>9290</v>
      </c>
      <c r="B114" s="62">
        <v>42906.68309027778</v>
      </c>
      <c r="C114" t="str">
        <f t="shared" si="1"/>
        <v>6228483316193676464732</v>
      </c>
      <c r="D114" s="65">
        <v>732</v>
      </c>
      <c r="E114" s="63" t="s">
        <v>149</v>
      </c>
      <c r="F114" s="23" t="s">
        <v>1702</v>
      </c>
      <c r="G114" t="s">
        <v>700</v>
      </c>
      <c r="H114" s="62">
        <v>42906.68309027778</v>
      </c>
      <c r="I114" t="s">
        <v>9146</v>
      </c>
      <c r="J114" t="s">
        <v>151</v>
      </c>
      <c r="K114" t="s">
        <v>152</v>
      </c>
      <c r="L114" t="s">
        <v>151</v>
      </c>
      <c r="M114" t="s">
        <v>160</v>
      </c>
    </row>
    <row r="115" spans="1:13">
      <c r="A115" t="s">
        <v>9291</v>
      </c>
      <c r="B115" s="62">
        <v>42906.682847222219</v>
      </c>
      <c r="C115" t="str">
        <f t="shared" si="1"/>
        <v>62319000200040148781400</v>
      </c>
      <c r="D115" s="65">
        <v>1400</v>
      </c>
      <c r="E115" s="63" t="s">
        <v>149</v>
      </c>
      <c r="F115" s="23" t="s">
        <v>1674</v>
      </c>
      <c r="G115" t="s">
        <v>92</v>
      </c>
      <c r="H115" s="62">
        <v>42906.682847222219</v>
      </c>
      <c r="I115" t="s">
        <v>9146</v>
      </c>
      <c r="J115" t="s">
        <v>151</v>
      </c>
      <c r="K115" t="s">
        <v>152</v>
      </c>
      <c r="L115" t="s">
        <v>151</v>
      </c>
      <c r="M115" t="s">
        <v>214</v>
      </c>
    </row>
    <row r="116" spans="1:13">
      <c r="A116" t="s">
        <v>9292</v>
      </c>
      <c r="B116" s="62">
        <v>42906.682581018518</v>
      </c>
      <c r="C116" t="str">
        <f t="shared" si="1"/>
        <v>623190000001725466160</v>
      </c>
      <c r="D116" s="65">
        <v>60</v>
      </c>
      <c r="E116" s="63" t="s">
        <v>149</v>
      </c>
      <c r="F116" s="23" t="s">
        <v>1575</v>
      </c>
      <c r="G116" t="s">
        <v>515</v>
      </c>
      <c r="H116" s="62">
        <v>42906.682581018518</v>
      </c>
      <c r="I116" t="s">
        <v>9146</v>
      </c>
      <c r="J116" t="s">
        <v>151</v>
      </c>
      <c r="K116" t="s">
        <v>152</v>
      </c>
      <c r="L116" t="s">
        <v>151</v>
      </c>
      <c r="M116" t="s">
        <v>214</v>
      </c>
    </row>
    <row r="117" spans="1:13">
      <c r="A117" t="s">
        <v>9293</v>
      </c>
      <c r="B117" s="62">
        <v>42906.682210648149</v>
      </c>
      <c r="C117" t="str">
        <f t="shared" si="1"/>
        <v>6228480868639968874155</v>
      </c>
      <c r="D117" s="65">
        <v>155</v>
      </c>
      <c r="E117" s="63" t="s">
        <v>149</v>
      </c>
      <c r="F117" s="23" t="s">
        <v>1680</v>
      </c>
      <c r="G117" t="s">
        <v>682</v>
      </c>
      <c r="H117" s="62">
        <v>42906.682210648149</v>
      </c>
      <c r="I117" t="s">
        <v>9146</v>
      </c>
      <c r="J117" t="s">
        <v>151</v>
      </c>
      <c r="K117" t="s">
        <v>152</v>
      </c>
      <c r="L117" t="s">
        <v>151</v>
      </c>
      <c r="M117" t="s">
        <v>160</v>
      </c>
    </row>
    <row r="118" spans="1:13">
      <c r="A118" t="s">
        <v>148</v>
      </c>
      <c r="B118" s="62">
        <v>42905.70416666667</v>
      </c>
      <c r="C118" t="str">
        <f t="shared" si="1"/>
        <v>6223691019859531247</v>
      </c>
      <c r="D118" s="65">
        <v>247</v>
      </c>
      <c r="E118" s="63" t="s">
        <v>149</v>
      </c>
      <c r="F118" s="23" t="s">
        <v>139</v>
      </c>
      <c r="G118" t="s">
        <v>150</v>
      </c>
      <c r="H118" s="62">
        <v>42905.70416666667</v>
      </c>
      <c r="I118" t="s">
        <v>9146</v>
      </c>
      <c r="J118" t="s">
        <v>151</v>
      </c>
      <c r="K118" t="s">
        <v>152</v>
      </c>
      <c r="L118" t="s">
        <v>151</v>
      </c>
      <c r="M118" t="s">
        <v>153</v>
      </c>
    </row>
    <row r="119" spans="1:13">
      <c r="A119" t="s">
        <v>154</v>
      </c>
      <c r="B119" s="62">
        <v>42905.703981481478</v>
      </c>
      <c r="C119" t="str">
        <f t="shared" si="1"/>
        <v>6212262505003750334450</v>
      </c>
      <c r="D119" s="65">
        <v>450</v>
      </c>
      <c r="E119" s="63" t="s">
        <v>149</v>
      </c>
      <c r="F119" s="23" t="s">
        <v>138</v>
      </c>
      <c r="G119" t="s">
        <v>155</v>
      </c>
      <c r="H119" s="62">
        <v>42905.703981481478</v>
      </c>
      <c r="I119" t="s">
        <v>9146</v>
      </c>
      <c r="J119" t="s">
        <v>151</v>
      </c>
      <c r="K119" t="s">
        <v>152</v>
      </c>
      <c r="L119" t="s">
        <v>151</v>
      </c>
      <c r="M119" t="s">
        <v>151</v>
      </c>
    </row>
    <row r="120" spans="1:13">
      <c r="A120" t="s">
        <v>156</v>
      </c>
      <c r="B120" s="62">
        <v>42905.657523148147</v>
      </c>
      <c r="C120" t="str">
        <f t="shared" si="1"/>
        <v>622308280016779351490</v>
      </c>
      <c r="D120" s="65">
        <v>1490</v>
      </c>
      <c r="E120" s="63" t="s">
        <v>149</v>
      </c>
      <c r="F120" s="23" t="s">
        <v>137</v>
      </c>
      <c r="G120" t="s">
        <v>157</v>
      </c>
      <c r="H120" s="62">
        <v>42905.657523148147</v>
      </c>
      <c r="I120" t="s">
        <v>9146</v>
      </c>
      <c r="J120" t="s">
        <v>151</v>
      </c>
      <c r="K120" t="s">
        <v>152</v>
      </c>
      <c r="L120" t="s">
        <v>151</v>
      </c>
      <c r="M120" t="s">
        <v>151</v>
      </c>
    </row>
    <row r="121" spans="1:13">
      <c r="A121" t="s">
        <v>158</v>
      </c>
      <c r="B121" s="62">
        <v>42905.657372685186</v>
      </c>
      <c r="C121" t="str">
        <f t="shared" si="1"/>
        <v>62284536180017182711618</v>
      </c>
      <c r="D121" s="65">
        <v>1618</v>
      </c>
      <c r="E121" s="63" t="s">
        <v>149</v>
      </c>
      <c r="F121" s="23" t="s">
        <v>136</v>
      </c>
      <c r="G121" t="s">
        <v>159</v>
      </c>
      <c r="H121" s="62">
        <v>42905.657372685186</v>
      </c>
      <c r="I121" t="s">
        <v>9146</v>
      </c>
      <c r="J121" t="s">
        <v>151</v>
      </c>
      <c r="K121" t="s">
        <v>152</v>
      </c>
      <c r="L121" t="s">
        <v>151</v>
      </c>
      <c r="M121" t="s">
        <v>160</v>
      </c>
    </row>
    <row r="122" spans="1:13">
      <c r="A122" t="s">
        <v>161</v>
      </c>
      <c r="B122" s="62">
        <v>42905.657199074078</v>
      </c>
      <c r="C122" t="str">
        <f t="shared" si="1"/>
        <v>6228370135467215300</v>
      </c>
      <c r="D122" s="65">
        <v>300</v>
      </c>
      <c r="E122" s="63" t="s">
        <v>149</v>
      </c>
      <c r="F122" s="23" t="s">
        <v>135</v>
      </c>
      <c r="G122" t="s">
        <v>162</v>
      </c>
      <c r="H122" s="62">
        <v>42905.657199074078</v>
      </c>
      <c r="I122" t="s">
        <v>9146</v>
      </c>
      <c r="J122" t="s">
        <v>151</v>
      </c>
      <c r="K122" t="s">
        <v>152</v>
      </c>
      <c r="L122" t="s">
        <v>151</v>
      </c>
      <c r="M122" t="s">
        <v>160</v>
      </c>
    </row>
    <row r="123" spans="1:13">
      <c r="A123" t="s">
        <v>163</v>
      </c>
      <c r="B123" s="62">
        <v>42905.657037037039</v>
      </c>
      <c r="C123" t="str">
        <f t="shared" si="1"/>
        <v>622848386023079921947</v>
      </c>
      <c r="D123" s="65">
        <v>47</v>
      </c>
      <c r="E123" s="63" t="s">
        <v>149</v>
      </c>
      <c r="F123" s="23" t="s">
        <v>134</v>
      </c>
      <c r="G123" t="s">
        <v>164</v>
      </c>
      <c r="H123" s="62">
        <v>42905.657037037039</v>
      </c>
      <c r="I123" t="s">
        <v>9146</v>
      </c>
      <c r="J123" t="s">
        <v>151</v>
      </c>
      <c r="K123" t="s">
        <v>152</v>
      </c>
      <c r="L123" t="s">
        <v>151</v>
      </c>
      <c r="M123" t="s">
        <v>160</v>
      </c>
    </row>
    <row r="124" spans="1:13">
      <c r="A124" t="s">
        <v>165</v>
      </c>
      <c r="B124" s="62">
        <v>42905.656793981485</v>
      </c>
      <c r="C124" t="str">
        <f t="shared" si="1"/>
        <v>6231357711501404525885</v>
      </c>
      <c r="D124" s="65">
        <v>885</v>
      </c>
      <c r="E124" s="63" t="s">
        <v>149</v>
      </c>
      <c r="F124" s="23" t="s">
        <v>106</v>
      </c>
      <c r="G124" t="s">
        <v>166</v>
      </c>
      <c r="H124" s="62">
        <v>42905.656793981485</v>
      </c>
      <c r="I124" t="s">
        <v>9146</v>
      </c>
      <c r="J124" t="s">
        <v>151</v>
      </c>
      <c r="K124" t="s">
        <v>152</v>
      </c>
      <c r="L124" t="s">
        <v>151</v>
      </c>
      <c r="M124" t="s">
        <v>151</v>
      </c>
    </row>
    <row r="125" spans="1:13">
      <c r="A125" t="s">
        <v>167</v>
      </c>
      <c r="B125" s="62">
        <v>42905.656585648147</v>
      </c>
      <c r="C125" t="str">
        <f t="shared" si="1"/>
        <v>62289300010972654373200</v>
      </c>
      <c r="D125" s="65">
        <v>3200</v>
      </c>
      <c r="E125" s="63" t="s">
        <v>149</v>
      </c>
      <c r="F125" s="23" t="s">
        <v>133</v>
      </c>
      <c r="G125" t="s">
        <v>168</v>
      </c>
      <c r="H125" s="62">
        <v>42905.656585648147</v>
      </c>
      <c r="I125" t="s">
        <v>9146</v>
      </c>
      <c r="J125" t="s">
        <v>151</v>
      </c>
      <c r="K125" t="s">
        <v>152</v>
      </c>
      <c r="L125" t="s">
        <v>151</v>
      </c>
      <c r="M125" t="s">
        <v>151</v>
      </c>
    </row>
    <row r="126" spans="1:13">
      <c r="A126" t="s">
        <v>169</v>
      </c>
      <c r="B126" s="62">
        <v>42905.656412037039</v>
      </c>
      <c r="C126" t="str">
        <f t="shared" si="1"/>
        <v>6222520590684144674</v>
      </c>
      <c r="D126" s="65">
        <v>674</v>
      </c>
      <c r="E126" s="63" t="s">
        <v>149</v>
      </c>
      <c r="F126" s="23" t="s">
        <v>132</v>
      </c>
      <c r="G126" t="s">
        <v>170</v>
      </c>
      <c r="H126" s="62">
        <v>42905.656412037039</v>
      </c>
      <c r="I126" t="s">
        <v>9146</v>
      </c>
      <c r="J126" t="s">
        <v>151</v>
      </c>
      <c r="K126" t="s">
        <v>152</v>
      </c>
      <c r="L126" t="s">
        <v>151</v>
      </c>
      <c r="M126" t="s">
        <v>171</v>
      </c>
    </row>
    <row r="127" spans="1:13">
      <c r="A127" t="s">
        <v>172</v>
      </c>
      <c r="B127" s="62">
        <v>42905.656261574077</v>
      </c>
      <c r="C127" t="str">
        <f t="shared" si="1"/>
        <v>6217997300045103648248</v>
      </c>
      <c r="D127" s="65">
        <v>248</v>
      </c>
      <c r="E127" s="63" t="s">
        <v>149</v>
      </c>
      <c r="F127" s="23" t="s">
        <v>131</v>
      </c>
      <c r="G127" t="s">
        <v>173</v>
      </c>
      <c r="H127" s="62">
        <v>42905.656261574077</v>
      </c>
      <c r="I127" t="s">
        <v>9146</v>
      </c>
      <c r="J127" t="s">
        <v>151</v>
      </c>
      <c r="K127" t="s">
        <v>152</v>
      </c>
      <c r="L127" t="s">
        <v>151</v>
      </c>
      <c r="M127" t="s">
        <v>174</v>
      </c>
    </row>
    <row r="128" spans="1:13">
      <c r="A128" t="s">
        <v>175</v>
      </c>
      <c r="B128" s="62">
        <v>42905.656087962961</v>
      </c>
      <c r="C128" t="str">
        <f t="shared" si="1"/>
        <v>6236683860003701237295</v>
      </c>
      <c r="D128" s="65">
        <v>295</v>
      </c>
      <c r="E128" s="63" t="s">
        <v>149</v>
      </c>
      <c r="F128" s="23" t="s">
        <v>130</v>
      </c>
      <c r="G128" t="s">
        <v>176</v>
      </c>
      <c r="H128" s="62">
        <v>42905.656087962961</v>
      </c>
      <c r="I128" t="s">
        <v>9146</v>
      </c>
      <c r="J128" t="s">
        <v>151</v>
      </c>
      <c r="K128" t="s">
        <v>152</v>
      </c>
      <c r="L128" t="s">
        <v>151</v>
      </c>
      <c r="M128" t="s">
        <v>151</v>
      </c>
    </row>
    <row r="129" spans="1:13">
      <c r="A129" t="s">
        <v>177</v>
      </c>
      <c r="B129" s="62">
        <v>42905.655902777777</v>
      </c>
      <c r="C129" t="str">
        <f t="shared" si="1"/>
        <v>62266626019934562138</v>
      </c>
      <c r="D129" s="65">
        <v>2138</v>
      </c>
      <c r="E129" s="63" t="s">
        <v>149</v>
      </c>
      <c r="F129" s="23" t="s">
        <v>129</v>
      </c>
      <c r="G129" t="s">
        <v>178</v>
      </c>
      <c r="H129" s="62">
        <v>42905.655902777777</v>
      </c>
      <c r="I129" t="s">
        <v>9146</v>
      </c>
      <c r="J129" t="s">
        <v>151</v>
      </c>
      <c r="K129" t="s">
        <v>152</v>
      </c>
      <c r="L129" t="s">
        <v>151</v>
      </c>
      <c r="M129" t="s">
        <v>151</v>
      </c>
    </row>
    <row r="130" spans="1:13">
      <c r="A130" t="s">
        <v>179</v>
      </c>
      <c r="B130" s="62">
        <v>42905.655740740738</v>
      </c>
      <c r="C130" t="str">
        <f t="shared" ref="C130:C193" si="2">F130&amp;D130</f>
        <v>6221550900093190400</v>
      </c>
      <c r="D130" s="65">
        <v>400</v>
      </c>
      <c r="E130" s="63" t="s">
        <v>149</v>
      </c>
      <c r="F130" s="23" t="s">
        <v>128</v>
      </c>
      <c r="G130" t="s">
        <v>180</v>
      </c>
      <c r="H130" s="62">
        <v>42905.655740740738</v>
      </c>
      <c r="I130" t="s">
        <v>9146</v>
      </c>
      <c r="J130" t="s">
        <v>151</v>
      </c>
      <c r="K130" t="s">
        <v>152</v>
      </c>
      <c r="L130" t="s">
        <v>151</v>
      </c>
      <c r="M130" t="s">
        <v>181</v>
      </c>
    </row>
    <row r="131" spans="1:13">
      <c r="A131" t="s">
        <v>182</v>
      </c>
      <c r="B131" s="62">
        <v>42905.655532407407</v>
      </c>
      <c r="C131" t="str">
        <f t="shared" si="2"/>
        <v>6217003860032704049500</v>
      </c>
      <c r="D131" s="65">
        <v>500</v>
      </c>
      <c r="E131" s="63" t="s">
        <v>149</v>
      </c>
      <c r="F131" s="23" t="s">
        <v>127</v>
      </c>
      <c r="G131" t="s">
        <v>183</v>
      </c>
      <c r="H131" s="62">
        <v>42905.655532407407</v>
      </c>
      <c r="I131" t="s">
        <v>9146</v>
      </c>
      <c r="J131" t="s">
        <v>151</v>
      </c>
      <c r="K131" t="s">
        <v>152</v>
      </c>
      <c r="L131" t="s">
        <v>151</v>
      </c>
      <c r="M131" t="s">
        <v>151</v>
      </c>
    </row>
    <row r="132" spans="1:13">
      <c r="A132" t="s">
        <v>184</v>
      </c>
      <c r="B132" s="62">
        <v>42905.655358796299</v>
      </c>
      <c r="C132" t="str">
        <f t="shared" si="2"/>
        <v>62170039000053267583000</v>
      </c>
      <c r="D132" s="65">
        <v>3000</v>
      </c>
      <c r="E132" s="63" t="s">
        <v>149</v>
      </c>
      <c r="F132" s="23" t="s">
        <v>126</v>
      </c>
      <c r="G132" t="s">
        <v>185</v>
      </c>
      <c r="H132" s="62">
        <v>42905.655358796299</v>
      </c>
      <c r="I132" t="s">
        <v>9146</v>
      </c>
      <c r="J132" t="s">
        <v>151</v>
      </c>
      <c r="K132" t="s">
        <v>152</v>
      </c>
      <c r="L132" t="s">
        <v>151</v>
      </c>
      <c r="M132" t="s">
        <v>151</v>
      </c>
    </row>
    <row r="133" spans="1:13">
      <c r="A133" t="s">
        <v>186</v>
      </c>
      <c r="B133" s="62">
        <v>42905.655081018522</v>
      </c>
      <c r="C133" t="str">
        <f t="shared" si="2"/>
        <v>62253300608906442700</v>
      </c>
      <c r="D133" s="65">
        <v>2700</v>
      </c>
      <c r="E133" s="63" t="s">
        <v>149</v>
      </c>
      <c r="F133" s="23" t="s">
        <v>111</v>
      </c>
      <c r="G133" t="s">
        <v>102</v>
      </c>
      <c r="H133" s="62">
        <v>42905.655081018522</v>
      </c>
      <c r="I133" t="s">
        <v>9146</v>
      </c>
      <c r="J133" t="s">
        <v>151</v>
      </c>
      <c r="K133" t="s">
        <v>152</v>
      </c>
      <c r="L133" t="s">
        <v>151</v>
      </c>
      <c r="M133" t="s">
        <v>151</v>
      </c>
    </row>
    <row r="134" spans="1:13" s="69" customFormat="1">
      <c r="A134" s="69" t="s">
        <v>9294</v>
      </c>
      <c r="B134" s="81">
        <v>42905.645995370367</v>
      </c>
      <c r="C134" s="69" t="str">
        <f t="shared" si="2"/>
        <v>62216810049711791000</v>
      </c>
      <c r="D134" s="70">
        <v>1000</v>
      </c>
      <c r="E134" s="71" t="s">
        <v>149</v>
      </c>
      <c r="F134" s="72" t="s">
        <v>1546</v>
      </c>
      <c r="G134" s="69" t="s">
        <v>9201</v>
      </c>
      <c r="H134" s="81">
        <v>42905.645995370367</v>
      </c>
      <c r="I134" s="69" t="s">
        <v>151</v>
      </c>
      <c r="J134" s="69" t="s">
        <v>151</v>
      </c>
      <c r="K134" s="69" t="s">
        <v>9171</v>
      </c>
      <c r="L134" s="69" t="s">
        <v>151</v>
      </c>
      <c r="M134" s="73" t="s">
        <v>9431</v>
      </c>
    </row>
    <row r="135" spans="1:13" s="69" customFormat="1">
      <c r="A135" s="69" t="s">
        <v>9296</v>
      </c>
      <c r="B135" s="81">
        <v>42905.645995370367</v>
      </c>
      <c r="C135" s="69" t="str">
        <f t="shared" si="2"/>
        <v>622168100497117932</v>
      </c>
      <c r="D135" s="70">
        <v>32</v>
      </c>
      <c r="E135" s="71" t="s">
        <v>149</v>
      </c>
      <c r="F135" s="72" t="s">
        <v>1546</v>
      </c>
      <c r="G135" s="69" t="s">
        <v>9201</v>
      </c>
      <c r="H135" s="81">
        <v>42905.645995370367</v>
      </c>
      <c r="I135" s="69" t="s">
        <v>151</v>
      </c>
      <c r="J135" s="69" t="s">
        <v>151</v>
      </c>
      <c r="K135" s="69" t="s">
        <v>9171</v>
      </c>
      <c r="L135" s="69" t="s">
        <v>151</v>
      </c>
      <c r="M135" s="73" t="s">
        <v>9432</v>
      </c>
    </row>
    <row r="136" spans="1:13" s="69" customFormat="1">
      <c r="A136" s="69" t="s">
        <v>9297</v>
      </c>
      <c r="B136" s="81">
        <v>42905.645983796298</v>
      </c>
      <c r="C136" s="69" t="str">
        <f t="shared" si="2"/>
        <v>6221681004971179761</v>
      </c>
      <c r="D136" s="70">
        <v>761</v>
      </c>
      <c r="E136" s="71" t="s">
        <v>149</v>
      </c>
      <c r="F136" s="72" t="s">
        <v>1546</v>
      </c>
      <c r="G136" s="69" t="s">
        <v>9201</v>
      </c>
      <c r="H136" s="81">
        <v>42905.645983796298</v>
      </c>
      <c r="I136" s="69" t="s">
        <v>151</v>
      </c>
      <c r="J136" s="69" t="s">
        <v>151</v>
      </c>
      <c r="K136" s="69" t="s">
        <v>9171</v>
      </c>
      <c r="L136" s="69" t="s">
        <v>151</v>
      </c>
      <c r="M136" s="69" t="s">
        <v>9295</v>
      </c>
    </row>
    <row r="137" spans="1:13">
      <c r="A137" t="s">
        <v>187</v>
      </c>
      <c r="B137" s="62">
        <v>42902.703553240739</v>
      </c>
      <c r="C137" t="str">
        <f t="shared" si="2"/>
        <v>62170038600160834024</v>
      </c>
      <c r="D137" s="65">
        <v>4</v>
      </c>
      <c r="E137" s="63" t="s">
        <v>149</v>
      </c>
      <c r="F137" s="23" t="s">
        <v>125</v>
      </c>
      <c r="G137" t="s">
        <v>188</v>
      </c>
      <c r="H137" s="62">
        <v>42902.703553240739</v>
      </c>
      <c r="I137" t="s">
        <v>9146</v>
      </c>
      <c r="J137" t="s">
        <v>151</v>
      </c>
      <c r="K137" t="s">
        <v>152</v>
      </c>
      <c r="L137" t="s">
        <v>151</v>
      </c>
      <c r="M137" t="s">
        <v>151</v>
      </c>
    </row>
    <row r="138" spans="1:13">
      <c r="A138" t="s">
        <v>189</v>
      </c>
      <c r="B138" s="62">
        <v>42902.703368055554</v>
      </c>
      <c r="C138" t="str">
        <f t="shared" si="2"/>
        <v>6259960100423185250</v>
      </c>
      <c r="D138" s="65">
        <v>250</v>
      </c>
      <c r="E138" s="63" t="s">
        <v>149</v>
      </c>
      <c r="F138" s="23" t="s">
        <v>124</v>
      </c>
      <c r="G138" t="s">
        <v>190</v>
      </c>
      <c r="H138" s="62">
        <v>42902.703368055554</v>
      </c>
      <c r="I138" t="s">
        <v>9146</v>
      </c>
      <c r="J138" t="s">
        <v>151</v>
      </c>
      <c r="K138" t="s">
        <v>152</v>
      </c>
      <c r="L138" t="s">
        <v>151</v>
      </c>
      <c r="M138" t="s">
        <v>160</v>
      </c>
    </row>
    <row r="139" spans="1:13">
      <c r="A139" t="s">
        <v>191</v>
      </c>
      <c r="B139" s="62">
        <v>42902.700520833336</v>
      </c>
      <c r="C139" t="str">
        <f t="shared" si="2"/>
        <v>6217997300045011551702</v>
      </c>
      <c r="D139" s="65">
        <v>702</v>
      </c>
      <c r="E139" s="63" t="s">
        <v>149</v>
      </c>
      <c r="F139" s="23" t="s">
        <v>123</v>
      </c>
      <c r="G139" t="s">
        <v>192</v>
      </c>
      <c r="H139" s="62">
        <v>42902.700520833336</v>
      </c>
      <c r="I139" t="s">
        <v>9146</v>
      </c>
      <c r="J139" t="s">
        <v>151</v>
      </c>
      <c r="K139" t="s">
        <v>152</v>
      </c>
      <c r="L139" t="s">
        <v>151</v>
      </c>
      <c r="M139" t="s">
        <v>174</v>
      </c>
    </row>
    <row r="140" spans="1:13">
      <c r="A140" t="s">
        <v>193</v>
      </c>
      <c r="B140" s="62">
        <v>42902.70034722222</v>
      </c>
      <c r="C140" t="str">
        <f t="shared" si="2"/>
        <v>6217003860036310421363</v>
      </c>
      <c r="D140" s="65">
        <v>363</v>
      </c>
      <c r="E140" s="63" t="s">
        <v>149</v>
      </c>
      <c r="F140" s="23" t="s">
        <v>122</v>
      </c>
      <c r="G140" t="s">
        <v>194</v>
      </c>
      <c r="H140" s="62">
        <v>42902.70034722222</v>
      </c>
      <c r="I140" t="s">
        <v>9146</v>
      </c>
      <c r="J140" t="s">
        <v>151</v>
      </c>
      <c r="K140" t="s">
        <v>152</v>
      </c>
      <c r="L140" t="s">
        <v>151</v>
      </c>
      <c r="M140" t="s">
        <v>151</v>
      </c>
    </row>
    <row r="141" spans="1:13">
      <c r="A141" t="s">
        <v>195</v>
      </c>
      <c r="B141" s="62">
        <v>42902.700104166666</v>
      </c>
      <c r="C141" t="str">
        <f t="shared" si="2"/>
        <v>6259960031745573882</v>
      </c>
      <c r="D141" s="65">
        <v>882</v>
      </c>
      <c r="E141" s="63" t="s">
        <v>149</v>
      </c>
      <c r="F141" s="23" t="s">
        <v>121</v>
      </c>
      <c r="G141" t="s">
        <v>196</v>
      </c>
      <c r="H141" s="62">
        <v>42902.700104166666</v>
      </c>
      <c r="I141" t="s">
        <v>9146</v>
      </c>
      <c r="J141" t="s">
        <v>151</v>
      </c>
      <c r="K141" t="s">
        <v>152</v>
      </c>
      <c r="L141" t="s">
        <v>151</v>
      </c>
      <c r="M141" t="s">
        <v>160</v>
      </c>
    </row>
    <row r="142" spans="1:13">
      <c r="A142" t="s">
        <v>197</v>
      </c>
      <c r="B142" s="62">
        <v>42902.699884259258</v>
      </c>
      <c r="C142" t="str">
        <f t="shared" si="2"/>
        <v>6228480868174137471420</v>
      </c>
      <c r="D142" s="65">
        <v>420</v>
      </c>
      <c r="E142" s="63" t="s">
        <v>149</v>
      </c>
      <c r="F142" s="23" t="s">
        <v>120</v>
      </c>
      <c r="G142" t="s">
        <v>198</v>
      </c>
      <c r="H142" s="62">
        <v>42902.699884259258</v>
      </c>
      <c r="I142" t="s">
        <v>9146</v>
      </c>
      <c r="J142" t="s">
        <v>151</v>
      </c>
      <c r="K142" t="s">
        <v>152</v>
      </c>
      <c r="L142" t="s">
        <v>151</v>
      </c>
      <c r="M142" t="s">
        <v>160</v>
      </c>
    </row>
    <row r="143" spans="1:13">
      <c r="A143" t="s">
        <v>199</v>
      </c>
      <c r="B143" s="62">
        <v>42902.699664351851</v>
      </c>
      <c r="C143" t="str">
        <f t="shared" si="2"/>
        <v>6231900000057513364800</v>
      </c>
      <c r="D143" s="65">
        <v>800</v>
      </c>
      <c r="E143" s="63" t="s">
        <v>149</v>
      </c>
      <c r="F143" s="23" t="s">
        <v>119</v>
      </c>
      <c r="G143" t="s">
        <v>200</v>
      </c>
      <c r="H143" s="62">
        <v>42902.699664351851</v>
      </c>
      <c r="I143" t="s">
        <v>9146</v>
      </c>
      <c r="J143" t="s">
        <v>151</v>
      </c>
      <c r="K143" t="s">
        <v>152</v>
      </c>
      <c r="L143" t="s">
        <v>151</v>
      </c>
      <c r="M143" t="s">
        <v>153</v>
      </c>
    </row>
    <row r="144" spans="1:13">
      <c r="A144" t="s">
        <v>201</v>
      </c>
      <c r="B144" s="62">
        <v>42902.699456018519</v>
      </c>
      <c r="C144" t="str">
        <f t="shared" si="2"/>
        <v>6228480866157003165755</v>
      </c>
      <c r="D144" s="65">
        <v>755</v>
      </c>
      <c r="E144" s="63" t="s">
        <v>149</v>
      </c>
      <c r="F144" s="23" t="s">
        <v>118</v>
      </c>
      <c r="G144" t="s">
        <v>202</v>
      </c>
      <c r="H144" s="62">
        <v>42902.699456018519</v>
      </c>
      <c r="I144" t="s">
        <v>9146</v>
      </c>
      <c r="J144" t="s">
        <v>151</v>
      </c>
      <c r="K144" t="s">
        <v>152</v>
      </c>
      <c r="L144" t="s">
        <v>151</v>
      </c>
      <c r="M144" t="s">
        <v>160</v>
      </c>
    </row>
    <row r="145" spans="1:13">
      <c r="A145" t="s">
        <v>203</v>
      </c>
      <c r="B145" s="62">
        <v>42902.699282407404</v>
      </c>
      <c r="C145" t="str">
        <f t="shared" si="2"/>
        <v>6228480866157003165406</v>
      </c>
      <c r="D145" s="65">
        <v>406</v>
      </c>
      <c r="E145" s="63" t="s">
        <v>149</v>
      </c>
      <c r="F145" s="23" t="s">
        <v>118</v>
      </c>
      <c r="G145" t="s">
        <v>204</v>
      </c>
      <c r="H145" s="62">
        <v>42902.699282407404</v>
      </c>
      <c r="I145" t="s">
        <v>9146</v>
      </c>
      <c r="J145" t="s">
        <v>151</v>
      </c>
      <c r="K145" t="s">
        <v>152</v>
      </c>
      <c r="L145" t="s">
        <v>151</v>
      </c>
      <c r="M145" t="s">
        <v>160</v>
      </c>
    </row>
    <row r="146" spans="1:13">
      <c r="A146" t="s">
        <v>205</v>
      </c>
      <c r="B146" s="62">
        <v>42902.699108796296</v>
      </c>
      <c r="C146" t="str">
        <f t="shared" si="2"/>
        <v>62319000001026982024000</v>
      </c>
      <c r="D146" s="65">
        <v>4000</v>
      </c>
      <c r="E146" s="63" t="s">
        <v>149</v>
      </c>
      <c r="F146" s="23" t="s">
        <v>107</v>
      </c>
      <c r="G146" t="s">
        <v>98</v>
      </c>
      <c r="H146" s="62">
        <v>42902.699108796296</v>
      </c>
      <c r="I146" t="s">
        <v>9146</v>
      </c>
      <c r="J146" t="s">
        <v>151</v>
      </c>
      <c r="K146" t="s">
        <v>152</v>
      </c>
      <c r="L146" t="s">
        <v>151</v>
      </c>
      <c r="M146" t="s">
        <v>206</v>
      </c>
    </row>
    <row r="147" spans="1:13">
      <c r="A147" t="s">
        <v>207</v>
      </c>
      <c r="B147" s="62">
        <v>42902.698819444442</v>
      </c>
      <c r="C147" t="str">
        <f t="shared" si="2"/>
        <v>6259960088871637612</v>
      </c>
      <c r="D147" s="65">
        <v>612</v>
      </c>
      <c r="E147" s="63" t="s">
        <v>149</v>
      </c>
      <c r="F147" s="23" t="s">
        <v>117</v>
      </c>
      <c r="G147" t="s">
        <v>208</v>
      </c>
      <c r="H147" s="62">
        <v>42902.698819444442</v>
      </c>
      <c r="I147" t="s">
        <v>9146</v>
      </c>
      <c r="J147" t="s">
        <v>151</v>
      </c>
      <c r="K147" t="s">
        <v>152</v>
      </c>
      <c r="L147" t="s">
        <v>151</v>
      </c>
      <c r="M147" t="s">
        <v>160</v>
      </c>
    </row>
    <row r="148" spans="1:13">
      <c r="A148" t="s">
        <v>209</v>
      </c>
      <c r="B148" s="62">
        <v>42902.698657407411</v>
      </c>
      <c r="C148" t="str">
        <f t="shared" si="2"/>
        <v>6222022507004195311564</v>
      </c>
      <c r="D148" s="65">
        <v>564</v>
      </c>
      <c r="E148" s="63" t="s">
        <v>149</v>
      </c>
      <c r="F148" s="23" t="s">
        <v>116</v>
      </c>
      <c r="G148" t="s">
        <v>210</v>
      </c>
      <c r="H148" s="62">
        <v>42902.698657407411</v>
      </c>
      <c r="I148" t="s">
        <v>9146</v>
      </c>
      <c r="J148" t="s">
        <v>151</v>
      </c>
      <c r="K148" t="s">
        <v>152</v>
      </c>
      <c r="L148" t="s">
        <v>151</v>
      </c>
      <c r="M148" t="s">
        <v>151</v>
      </c>
    </row>
    <row r="149" spans="1:13">
      <c r="A149" t="s">
        <v>211</v>
      </c>
      <c r="B149" s="62">
        <v>42902.69699074074</v>
      </c>
      <c r="C149" t="str">
        <f t="shared" si="2"/>
        <v>623190000010720487338</v>
      </c>
      <c r="D149" s="65">
        <v>38</v>
      </c>
      <c r="E149" s="63" t="s">
        <v>149</v>
      </c>
      <c r="F149" s="23" t="s">
        <v>113</v>
      </c>
      <c r="G149" t="s">
        <v>104</v>
      </c>
      <c r="H149" s="62">
        <v>42902.69699074074</v>
      </c>
      <c r="I149" t="s">
        <v>9146</v>
      </c>
      <c r="J149" t="s">
        <v>151</v>
      </c>
      <c r="K149" t="s">
        <v>152</v>
      </c>
      <c r="L149" t="s">
        <v>151</v>
      </c>
      <c r="M149" t="s">
        <v>212</v>
      </c>
    </row>
    <row r="150" spans="1:13">
      <c r="A150" t="s">
        <v>213</v>
      </c>
      <c r="B150" s="62">
        <v>42902.696736111109</v>
      </c>
      <c r="C150" t="str">
        <f t="shared" si="2"/>
        <v>6231900000088785122135</v>
      </c>
      <c r="D150" s="65">
        <v>135</v>
      </c>
      <c r="E150" s="63" t="s">
        <v>149</v>
      </c>
      <c r="F150" s="23" t="s">
        <v>112</v>
      </c>
      <c r="G150" t="s">
        <v>103</v>
      </c>
      <c r="H150" s="62">
        <v>42902.696736111109</v>
      </c>
      <c r="I150" t="s">
        <v>9146</v>
      </c>
      <c r="J150" t="s">
        <v>151</v>
      </c>
      <c r="K150" t="s">
        <v>152</v>
      </c>
      <c r="L150" t="s">
        <v>151</v>
      </c>
      <c r="M150" t="s">
        <v>214</v>
      </c>
    </row>
    <row r="151" spans="1:13">
      <c r="A151" t="s">
        <v>215</v>
      </c>
      <c r="B151" s="62">
        <v>42902.696446759262</v>
      </c>
      <c r="C151" t="str">
        <f t="shared" si="2"/>
        <v>62319000000735539319990</v>
      </c>
      <c r="D151" s="65">
        <v>9990</v>
      </c>
      <c r="E151" s="63" t="s">
        <v>149</v>
      </c>
      <c r="F151" s="23" t="s">
        <v>110</v>
      </c>
      <c r="G151" t="s">
        <v>101</v>
      </c>
      <c r="H151" s="62">
        <v>42902.696446759262</v>
      </c>
      <c r="I151" t="s">
        <v>9146</v>
      </c>
      <c r="J151" t="s">
        <v>151</v>
      </c>
      <c r="K151" t="s">
        <v>152</v>
      </c>
      <c r="L151" t="s">
        <v>151</v>
      </c>
      <c r="M151" t="s">
        <v>214</v>
      </c>
    </row>
    <row r="152" spans="1:13">
      <c r="A152" t="s">
        <v>216</v>
      </c>
      <c r="B152" s="62">
        <v>42902.696215277778</v>
      </c>
      <c r="C152" t="str">
        <f t="shared" si="2"/>
        <v>4984511298331040405</v>
      </c>
      <c r="D152" s="65">
        <v>405</v>
      </c>
      <c r="E152" s="63" t="s">
        <v>149</v>
      </c>
      <c r="F152" s="23" t="s">
        <v>109</v>
      </c>
      <c r="G152" t="s">
        <v>100</v>
      </c>
      <c r="H152" s="62">
        <v>42902.696215277778</v>
      </c>
      <c r="I152" t="s">
        <v>9146</v>
      </c>
      <c r="J152" t="s">
        <v>151</v>
      </c>
      <c r="K152" t="s">
        <v>152</v>
      </c>
      <c r="L152" t="s">
        <v>151</v>
      </c>
      <c r="M152" t="s">
        <v>151</v>
      </c>
    </row>
    <row r="153" spans="1:13">
      <c r="A153" t="s">
        <v>9298</v>
      </c>
      <c r="B153" s="62">
        <v>42901.687164351853</v>
      </c>
      <c r="C153" t="str">
        <f t="shared" si="2"/>
        <v>6282680042206164249</v>
      </c>
      <c r="D153" s="65">
        <v>249</v>
      </c>
      <c r="E153" s="63" t="s">
        <v>149</v>
      </c>
      <c r="F153" s="23" t="s">
        <v>8023</v>
      </c>
      <c r="G153" t="s">
        <v>6466</v>
      </c>
      <c r="H153" s="62">
        <v>42901.687164351853</v>
      </c>
      <c r="I153" t="s">
        <v>9146</v>
      </c>
      <c r="J153" t="s">
        <v>151</v>
      </c>
      <c r="K153" t="s">
        <v>152</v>
      </c>
      <c r="L153" t="s">
        <v>151</v>
      </c>
      <c r="M153" t="s">
        <v>160</v>
      </c>
    </row>
    <row r="154" spans="1:13">
      <c r="A154" t="s">
        <v>9299</v>
      </c>
      <c r="B154" s="62">
        <v>42901.686932870369</v>
      </c>
      <c r="C154" t="str">
        <f t="shared" si="2"/>
        <v>6228480861221414019115</v>
      </c>
      <c r="D154" s="65">
        <v>115</v>
      </c>
      <c r="E154" s="63" t="s">
        <v>149</v>
      </c>
      <c r="F154" s="23" t="s">
        <v>4938</v>
      </c>
      <c r="G154" t="s">
        <v>3770</v>
      </c>
      <c r="H154" s="62">
        <v>42901.686932870369</v>
      </c>
      <c r="I154" t="s">
        <v>9146</v>
      </c>
      <c r="J154" t="s">
        <v>151</v>
      </c>
      <c r="K154" t="s">
        <v>152</v>
      </c>
      <c r="L154" t="s">
        <v>151</v>
      </c>
      <c r="M154" t="s">
        <v>160</v>
      </c>
    </row>
    <row r="155" spans="1:13">
      <c r="A155" t="s">
        <v>9300</v>
      </c>
      <c r="B155" s="62">
        <v>42901.686724537038</v>
      </c>
      <c r="C155" t="str">
        <f t="shared" si="2"/>
        <v>62230828001814595600</v>
      </c>
      <c r="D155" s="65">
        <v>600</v>
      </c>
      <c r="E155" s="63" t="s">
        <v>149</v>
      </c>
      <c r="F155" s="23" t="s">
        <v>7998</v>
      </c>
      <c r="G155" t="s">
        <v>6448</v>
      </c>
      <c r="H155" s="62">
        <v>42901.686724537038</v>
      </c>
      <c r="I155" t="s">
        <v>9146</v>
      </c>
      <c r="J155" t="s">
        <v>151</v>
      </c>
      <c r="K155" t="s">
        <v>152</v>
      </c>
      <c r="L155" t="s">
        <v>151</v>
      </c>
      <c r="M155" t="s">
        <v>151</v>
      </c>
    </row>
    <row r="156" spans="1:13">
      <c r="A156" t="s">
        <v>9301</v>
      </c>
      <c r="B156" s="62">
        <v>42901.686539351853</v>
      </c>
      <c r="C156" t="str">
        <f t="shared" si="2"/>
        <v>5257465388238754464</v>
      </c>
      <c r="D156" s="65">
        <v>464</v>
      </c>
      <c r="E156" s="63" t="s">
        <v>149</v>
      </c>
      <c r="F156" s="23" t="s">
        <v>7953</v>
      </c>
      <c r="G156" t="s">
        <v>6404</v>
      </c>
      <c r="H156" s="62">
        <v>42901.686539351853</v>
      </c>
      <c r="I156" t="s">
        <v>9146</v>
      </c>
      <c r="J156" t="s">
        <v>151</v>
      </c>
      <c r="K156" t="s">
        <v>152</v>
      </c>
      <c r="L156" t="s">
        <v>151</v>
      </c>
      <c r="M156" t="s">
        <v>9190</v>
      </c>
    </row>
    <row r="157" spans="1:13">
      <c r="A157" t="s">
        <v>9302</v>
      </c>
      <c r="B157" s="62">
        <v>42901.686365740738</v>
      </c>
      <c r="C157" t="str">
        <f t="shared" si="2"/>
        <v>6228930001129551622244</v>
      </c>
      <c r="D157" s="65">
        <v>244</v>
      </c>
      <c r="E157" s="63" t="s">
        <v>149</v>
      </c>
      <c r="F157" s="23" t="s">
        <v>7946</v>
      </c>
      <c r="G157" t="s">
        <v>6399</v>
      </c>
      <c r="H157" s="62">
        <v>42901.686365740738</v>
      </c>
      <c r="I157" t="s">
        <v>9146</v>
      </c>
      <c r="J157" t="s">
        <v>151</v>
      </c>
      <c r="K157" t="s">
        <v>152</v>
      </c>
      <c r="L157" t="s">
        <v>151</v>
      </c>
      <c r="M157" t="s">
        <v>151</v>
      </c>
    </row>
    <row r="158" spans="1:13">
      <c r="A158" t="s">
        <v>9303</v>
      </c>
      <c r="B158" s="62">
        <v>42901.686192129629</v>
      </c>
      <c r="C158" t="str">
        <f t="shared" si="2"/>
        <v>6231900000075414231816</v>
      </c>
      <c r="D158" s="65">
        <v>816</v>
      </c>
      <c r="E158" s="63" t="s">
        <v>149</v>
      </c>
      <c r="F158" s="23" t="s">
        <v>7915</v>
      </c>
      <c r="G158" t="s">
        <v>6370</v>
      </c>
      <c r="H158" s="62">
        <v>42901.686192129629</v>
      </c>
      <c r="I158" t="s">
        <v>9146</v>
      </c>
      <c r="J158" t="s">
        <v>151</v>
      </c>
      <c r="K158" t="s">
        <v>152</v>
      </c>
      <c r="L158" t="s">
        <v>151</v>
      </c>
      <c r="M158" t="s">
        <v>9277</v>
      </c>
    </row>
    <row r="159" spans="1:13">
      <c r="A159" t="s">
        <v>9304</v>
      </c>
      <c r="B159" s="62">
        <v>42901.686030092591</v>
      </c>
      <c r="C159" t="str">
        <f t="shared" si="2"/>
        <v>6223691905170829179</v>
      </c>
      <c r="D159" s="65">
        <v>179</v>
      </c>
      <c r="E159" s="63" t="s">
        <v>149</v>
      </c>
      <c r="F159" s="23" t="s">
        <v>7902</v>
      </c>
      <c r="G159" t="s">
        <v>6359</v>
      </c>
      <c r="H159" s="62">
        <v>42901.686030092591</v>
      </c>
      <c r="I159" t="s">
        <v>9146</v>
      </c>
      <c r="J159" t="s">
        <v>151</v>
      </c>
      <c r="K159" t="s">
        <v>152</v>
      </c>
      <c r="L159" t="s">
        <v>151</v>
      </c>
      <c r="M159" t="s">
        <v>9305</v>
      </c>
    </row>
    <row r="160" spans="1:13" s="69" customFormat="1">
      <c r="A160" s="69" t="s">
        <v>9306</v>
      </c>
      <c r="B160" s="81">
        <v>42901.638240740744</v>
      </c>
      <c r="C160" s="69" t="str">
        <f t="shared" si="2"/>
        <v>48959203274813612000</v>
      </c>
      <c r="D160" s="70">
        <v>2000</v>
      </c>
      <c r="E160" s="71" t="s">
        <v>149</v>
      </c>
      <c r="F160" s="72" t="s">
        <v>7742</v>
      </c>
      <c r="G160" s="69" t="s">
        <v>9201</v>
      </c>
      <c r="H160" s="81">
        <v>42901.638240740744</v>
      </c>
      <c r="I160" s="69" t="s">
        <v>151</v>
      </c>
      <c r="J160" s="69" t="s">
        <v>151</v>
      </c>
      <c r="K160" s="69" t="s">
        <v>9171</v>
      </c>
      <c r="L160" s="69" t="s">
        <v>151</v>
      </c>
      <c r="M160" s="73" t="s">
        <v>9433</v>
      </c>
    </row>
    <row r="161" spans="1:13" s="69" customFormat="1">
      <c r="A161" s="69" t="s">
        <v>9307</v>
      </c>
      <c r="B161" s="81">
        <v>42901.638206018521</v>
      </c>
      <c r="C161" s="69" t="str">
        <f t="shared" si="2"/>
        <v>48959203274813611500</v>
      </c>
      <c r="D161" s="70">
        <v>1500</v>
      </c>
      <c r="E161" s="71" t="s">
        <v>149</v>
      </c>
      <c r="F161" s="72" t="s">
        <v>7742</v>
      </c>
      <c r="G161" s="69" t="s">
        <v>9201</v>
      </c>
      <c r="H161" s="81">
        <v>42901.638206018521</v>
      </c>
      <c r="I161" s="69" t="s">
        <v>151</v>
      </c>
      <c r="J161" s="69" t="s">
        <v>151</v>
      </c>
      <c r="K161" s="69" t="s">
        <v>9171</v>
      </c>
      <c r="L161" s="69" t="s">
        <v>151</v>
      </c>
      <c r="M161" s="73" t="s">
        <v>9434</v>
      </c>
    </row>
    <row r="162" spans="1:13">
      <c r="A162" t="s">
        <v>9308</v>
      </c>
      <c r="B162" s="62">
        <v>42900.742754629631</v>
      </c>
      <c r="C162" t="str">
        <f t="shared" si="2"/>
        <v>622658006689153879</v>
      </c>
      <c r="D162" s="65">
        <v>79</v>
      </c>
      <c r="E162" s="63" t="s">
        <v>149</v>
      </c>
      <c r="F162" s="23" t="s">
        <v>7827</v>
      </c>
      <c r="G162" t="s">
        <v>6290</v>
      </c>
      <c r="H162" s="62">
        <v>42900.742754629631</v>
      </c>
      <c r="I162" t="s">
        <v>9146</v>
      </c>
      <c r="J162" t="s">
        <v>151</v>
      </c>
      <c r="K162" t="s">
        <v>152</v>
      </c>
      <c r="L162" t="s">
        <v>151</v>
      </c>
      <c r="M162" t="s">
        <v>151</v>
      </c>
    </row>
    <row r="163" spans="1:13">
      <c r="A163" t="s">
        <v>9309</v>
      </c>
      <c r="B163" s="62">
        <v>42900.742581018516</v>
      </c>
      <c r="C163" t="str">
        <f t="shared" si="2"/>
        <v>62270038602802137592100</v>
      </c>
      <c r="D163" s="65">
        <v>2100</v>
      </c>
      <c r="E163" s="63" t="s">
        <v>149</v>
      </c>
      <c r="F163" s="23" t="s">
        <v>4920</v>
      </c>
      <c r="G163" t="s">
        <v>3677</v>
      </c>
      <c r="H163" s="62">
        <v>42900.742581018516</v>
      </c>
      <c r="I163" t="s">
        <v>9146</v>
      </c>
      <c r="J163" t="s">
        <v>151</v>
      </c>
      <c r="K163" t="s">
        <v>152</v>
      </c>
      <c r="L163" t="s">
        <v>151</v>
      </c>
      <c r="M163" t="s">
        <v>151</v>
      </c>
    </row>
    <row r="164" spans="1:13">
      <c r="A164" t="s">
        <v>9310</v>
      </c>
      <c r="B164" s="62">
        <v>42900.742430555554</v>
      </c>
      <c r="C164" t="str">
        <f t="shared" si="2"/>
        <v>6231900000123072924343</v>
      </c>
      <c r="D164" s="65">
        <v>343</v>
      </c>
      <c r="E164" s="63" t="s">
        <v>149</v>
      </c>
      <c r="F164" s="23" t="s">
        <v>7815</v>
      </c>
      <c r="G164" t="s">
        <v>6279</v>
      </c>
      <c r="H164" s="62">
        <v>42900.742430555554</v>
      </c>
      <c r="I164" t="s">
        <v>9146</v>
      </c>
      <c r="J164" t="s">
        <v>151</v>
      </c>
      <c r="K164" t="s">
        <v>152</v>
      </c>
      <c r="L164" t="s">
        <v>151</v>
      </c>
      <c r="M164" t="s">
        <v>9311</v>
      </c>
    </row>
    <row r="165" spans="1:13">
      <c r="A165" t="s">
        <v>9312</v>
      </c>
      <c r="B165" s="62">
        <v>42900.742268518516</v>
      </c>
      <c r="C165" t="str">
        <f t="shared" si="2"/>
        <v>62302100708201411092</v>
      </c>
      <c r="D165" s="65">
        <v>1092</v>
      </c>
      <c r="E165" s="63" t="s">
        <v>149</v>
      </c>
      <c r="F165" s="23" t="s">
        <v>4652</v>
      </c>
      <c r="G165" t="s">
        <v>2263</v>
      </c>
      <c r="H165" s="62">
        <v>42900.742268518516</v>
      </c>
      <c r="I165" t="s">
        <v>9146</v>
      </c>
      <c r="J165" t="s">
        <v>151</v>
      </c>
      <c r="K165" t="s">
        <v>152</v>
      </c>
      <c r="L165" t="s">
        <v>151</v>
      </c>
      <c r="M165" t="s">
        <v>151</v>
      </c>
    </row>
    <row r="166" spans="1:13">
      <c r="A166" t="s">
        <v>9313</v>
      </c>
      <c r="B166" s="62">
        <v>42900.742071759261</v>
      </c>
      <c r="C166" t="str">
        <f t="shared" si="2"/>
        <v>6282880012670791600</v>
      </c>
      <c r="D166" s="65">
        <v>600</v>
      </c>
      <c r="E166" s="63" t="s">
        <v>149</v>
      </c>
      <c r="F166" s="23" t="s">
        <v>7849</v>
      </c>
      <c r="G166" t="s">
        <v>9314</v>
      </c>
      <c r="H166" s="62">
        <v>42900.742071759261</v>
      </c>
      <c r="I166" t="s">
        <v>9146</v>
      </c>
      <c r="J166" t="s">
        <v>151</v>
      </c>
      <c r="K166" t="s">
        <v>152</v>
      </c>
      <c r="L166" t="s">
        <v>151</v>
      </c>
      <c r="M166" t="s">
        <v>151</v>
      </c>
    </row>
    <row r="167" spans="1:13">
      <c r="A167" t="s">
        <v>9315</v>
      </c>
      <c r="B167" s="62">
        <v>42900.741909722223</v>
      </c>
      <c r="C167" t="str">
        <f t="shared" si="2"/>
        <v>622848331827002167141</v>
      </c>
      <c r="D167" s="65">
        <v>41</v>
      </c>
      <c r="E167" s="63" t="s">
        <v>149</v>
      </c>
      <c r="F167" s="23" t="s">
        <v>7781</v>
      </c>
      <c r="G167" t="s">
        <v>6251</v>
      </c>
      <c r="H167" s="62">
        <v>42900.741909722223</v>
      </c>
      <c r="I167" t="s">
        <v>9146</v>
      </c>
      <c r="J167" t="s">
        <v>151</v>
      </c>
      <c r="K167" t="s">
        <v>152</v>
      </c>
      <c r="L167" t="s">
        <v>151</v>
      </c>
      <c r="M167" t="s">
        <v>160</v>
      </c>
    </row>
    <row r="168" spans="1:13">
      <c r="A168" t="s">
        <v>9316</v>
      </c>
      <c r="B168" s="62">
        <v>42900.449629629627</v>
      </c>
      <c r="C168" t="str">
        <f t="shared" si="2"/>
        <v>622155031135594996</v>
      </c>
      <c r="D168" s="65">
        <v>96</v>
      </c>
      <c r="E168" s="63" t="s">
        <v>149</v>
      </c>
      <c r="F168" s="23" t="s">
        <v>7761</v>
      </c>
      <c r="G168" t="s">
        <v>6236</v>
      </c>
      <c r="H168" s="62">
        <v>42900.449629629627</v>
      </c>
      <c r="I168" t="s">
        <v>9146</v>
      </c>
      <c r="J168" t="s">
        <v>151</v>
      </c>
      <c r="K168" t="s">
        <v>152</v>
      </c>
      <c r="L168" t="s">
        <v>151</v>
      </c>
      <c r="M168" t="s">
        <v>181</v>
      </c>
    </row>
    <row r="169" spans="1:13">
      <c r="A169" t="s">
        <v>9317</v>
      </c>
      <c r="B169" s="62">
        <v>42900.448287037034</v>
      </c>
      <c r="C169" t="str">
        <f t="shared" si="2"/>
        <v>6217007170005407166263</v>
      </c>
      <c r="D169" s="65">
        <v>263</v>
      </c>
      <c r="E169" s="63" t="s">
        <v>149</v>
      </c>
      <c r="F169" s="23" t="s">
        <v>7748</v>
      </c>
      <c r="G169" t="s">
        <v>6228</v>
      </c>
      <c r="H169" s="62">
        <v>42900.448287037034</v>
      </c>
      <c r="I169" t="s">
        <v>9146</v>
      </c>
      <c r="J169" t="s">
        <v>151</v>
      </c>
      <c r="K169" t="s">
        <v>152</v>
      </c>
      <c r="L169" t="s">
        <v>151</v>
      </c>
      <c r="M169" t="s">
        <v>151</v>
      </c>
    </row>
    <row r="170" spans="1:13">
      <c r="A170" t="s">
        <v>9318</v>
      </c>
      <c r="B170" s="62">
        <v>42900.448136574072</v>
      </c>
      <c r="C170" t="str">
        <f t="shared" si="2"/>
        <v>6217007170005407166943</v>
      </c>
      <c r="D170" s="65">
        <v>943</v>
      </c>
      <c r="E170" s="63" t="s">
        <v>149</v>
      </c>
      <c r="F170" s="23" t="s">
        <v>7748</v>
      </c>
      <c r="G170" t="s">
        <v>6231</v>
      </c>
      <c r="H170" s="62">
        <v>42900.448136574072</v>
      </c>
      <c r="I170" t="s">
        <v>9146</v>
      </c>
      <c r="J170" t="s">
        <v>151</v>
      </c>
      <c r="K170" t="s">
        <v>152</v>
      </c>
      <c r="L170" t="s">
        <v>151</v>
      </c>
      <c r="M170" t="s">
        <v>151</v>
      </c>
    </row>
    <row r="171" spans="1:13">
      <c r="A171" t="s">
        <v>9319</v>
      </c>
      <c r="B171" s="62">
        <v>42900.447997685187</v>
      </c>
      <c r="C171" t="str">
        <f t="shared" si="2"/>
        <v>62284801194377385761500</v>
      </c>
      <c r="D171" s="65">
        <v>1500</v>
      </c>
      <c r="E171" s="63" t="s">
        <v>149</v>
      </c>
      <c r="F171" s="23" t="s">
        <v>7709</v>
      </c>
      <c r="G171" t="s">
        <v>6191</v>
      </c>
      <c r="H171" s="62">
        <v>42900.447997685187</v>
      </c>
      <c r="I171" t="s">
        <v>9146</v>
      </c>
      <c r="J171" t="s">
        <v>151</v>
      </c>
      <c r="K171" t="s">
        <v>152</v>
      </c>
      <c r="L171" t="s">
        <v>151</v>
      </c>
      <c r="M171" t="s">
        <v>160</v>
      </c>
    </row>
    <row r="172" spans="1:13">
      <c r="A172" t="s">
        <v>9320</v>
      </c>
      <c r="B172" s="62">
        <v>42900.447858796295</v>
      </c>
      <c r="C172" t="str">
        <f t="shared" si="2"/>
        <v>6236681460007957141700</v>
      </c>
      <c r="D172" s="65">
        <v>700</v>
      </c>
      <c r="E172" s="63" t="s">
        <v>149</v>
      </c>
      <c r="F172" s="23" t="s">
        <v>7728</v>
      </c>
      <c r="G172" t="s">
        <v>6208</v>
      </c>
      <c r="H172" s="62">
        <v>42900.447858796295</v>
      </c>
      <c r="I172" t="s">
        <v>9146</v>
      </c>
      <c r="J172" t="s">
        <v>151</v>
      </c>
      <c r="K172" t="s">
        <v>152</v>
      </c>
      <c r="L172" t="s">
        <v>151</v>
      </c>
      <c r="M172" t="s">
        <v>151</v>
      </c>
    </row>
    <row r="173" spans="1:13">
      <c r="A173" t="s">
        <v>9321</v>
      </c>
      <c r="B173" s="62">
        <v>42900.447662037041</v>
      </c>
      <c r="C173" t="str">
        <f t="shared" si="2"/>
        <v>6217359901020698205500</v>
      </c>
      <c r="D173" s="65">
        <v>500</v>
      </c>
      <c r="E173" s="63" t="s">
        <v>149</v>
      </c>
      <c r="F173" s="23" t="s">
        <v>4649</v>
      </c>
      <c r="G173" t="s">
        <v>2248</v>
      </c>
      <c r="H173" s="62">
        <v>42900.447662037041</v>
      </c>
      <c r="I173" t="s">
        <v>9146</v>
      </c>
      <c r="J173" t="s">
        <v>151</v>
      </c>
      <c r="K173" t="s">
        <v>152</v>
      </c>
      <c r="L173" t="s">
        <v>151</v>
      </c>
      <c r="M173" t="s">
        <v>151</v>
      </c>
    </row>
    <row r="174" spans="1:13">
      <c r="A174" t="s">
        <v>9322</v>
      </c>
      <c r="B174" s="62">
        <v>42900.447465277779</v>
      </c>
      <c r="C174" t="str">
        <f t="shared" si="2"/>
        <v>6228481190716220916133</v>
      </c>
      <c r="D174" s="65">
        <v>133</v>
      </c>
      <c r="E174" s="63" t="s">
        <v>149</v>
      </c>
      <c r="F174" s="23" t="s">
        <v>7705</v>
      </c>
      <c r="G174" t="s">
        <v>9323</v>
      </c>
      <c r="H174" s="62">
        <v>42900.447465277779</v>
      </c>
      <c r="I174" t="s">
        <v>9146</v>
      </c>
      <c r="J174" t="s">
        <v>151</v>
      </c>
      <c r="K174" t="s">
        <v>152</v>
      </c>
      <c r="L174" t="s">
        <v>151</v>
      </c>
      <c r="M174" t="s">
        <v>160</v>
      </c>
    </row>
    <row r="175" spans="1:13">
      <c r="A175" t="s">
        <v>9324</v>
      </c>
      <c r="B175" s="62">
        <v>42900.447268518517</v>
      </c>
      <c r="C175" t="str">
        <f t="shared" si="2"/>
        <v>62179833000007056497</v>
      </c>
      <c r="D175" s="65">
        <v>7</v>
      </c>
      <c r="E175" s="63" t="s">
        <v>149</v>
      </c>
      <c r="F175" s="23" t="s">
        <v>7692</v>
      </c>
      <c r="G175" t="s">
        <v>6178</v>
      </c>
      <c r="H175" s="62">
        <v>42900.447268518517</v>
      </c>
      <c r="I175" t="s">
        <v>9146</v>
      </c>
      <c r="J175" t="s">
        <v>151</v>
      </c>
      <c r="K175" t="s">
        <v>152</v>
      </c>
      <c r="L175" t="s">
        <v>151</v>
      </c>
      <c r="M175" t="s">
        <v>174</v>
      </c>
    </row>
    <row r="176" spans="1:13">
      <c r="A176" t="s">
        <v>9325</v>
      </c>
      <c r="B176" s="62">
        <v>42900.446782407409</v>
      </c>
      <c r="C176" t="str">
        <f t="shared" si="2"/>
        <v>6217232409000737657470</v>
      </c>
      <c r="D176" s="65">
        <v>470</v>
      </c>
      <c r="E176" s="63" t="s">
        <v>149</v>
      </c>
      <c r="F176" s="23" t="s">
        <v>7570</v>
      </c>
      <c r="G176" t="s">
        <v>6072</v>
      </c>
      <c r="H176" s="62">
        <v>42900.446782407409</v>
      </c>
      <c r="I176" t="s">
        <v>9146</v>
      </c>
      <c r="J176" t="s">
        <v>151</v>
      </c>
      <c r="K176" t="s">
        <v>152</v>
      </c>
      <c r="L176" t="s">
        <v>151</v>
      </c>
      <c r="M176" t="s">
        <v>151</v>
      </c>
    </row>
    <row r="177" spans="1:13">
      <c r="A177" t="s">
        <v>9326</v>
      </c>
      <c r="B177" s="62">
        <v>42899.676516203705</v>
      </c>
      <c r="C177" t="str">
        <f t="shared" si="2"/>
        <v>625996006284555720</v>
      </c>
      <c r="D177" s="65">
        <v>20</v>
      </c>
      <c r="E177" s="63" t="s">
        <v>149</v>
      </c>
      <c r="F177" s="23" t="s">
        <v>7660</v>
      </c>
      <c r="G177" t="s">
        <v>9327</v>
      </c>
      <c r="H177" s="62">
        <v>42899.676516203705</v>
      </c>
      <c r="I177" t="s">
        <v>9146</v>
      </c>
      <c r="J177" t="s">
        <v>151</v>
      </c>
      <c r="K177" t="s">
        <v>152</v>
      </c>
      <c r="L177" t="s">
        <v>151</v>
      </c>
      <c r="M177" t="s">
        <v>160</v>
      </c>
    </row>
    <row r="178" spans="1:13">
      <c r="A178" t="s">
        <v>9328</v>
      </c>
      <c r="B178" s="62">
        <v>42899.676354166666</v>
      </c>
      <c r="C178" t="str">
        <f t="shared" si="2"/>
        <v>6214978800056992529</v>
      </c>
      <c r="D178" s="65">
        <v>529</v>
      </c>
      <c r="E178" s="63" t="s">
        <v>149</v>
      </c>
      <c r="F178" s="23" t="s">
        <v>6617</v>
      </c>
      <c r="G178" t="s">
        <v>5321</v>
      </c>
      <c r="H178" s="62">
        <v>42899.676354166666</v>
      </c>
      <c r="I178" t="s">
        <v>9146</v>
      </c>
      <c r="J178" t="s">
        <v>151</v>
      </c>
      <c r="K178" t="s">
        <v>152</v>
      </c>
      <c r="L178" t="s">
        <v>151</v>
      </c>
      <c r="M178" t="s">
        <v>214</v>
      </c>
    </row>
    <row r="179" spans="1:13">
      <c r="A179" t="s">
        <v>9329</v>
      </c>
      <c r="B179" s="62">
        <v>42899.676157407404</v>
      </c>
      <c r="C179" t="str">
        <f t="shared" si="2"/>
        <v>6259980001536653373</v>
      </c>
      <c r="D179" s="65">
        <v>373</v>
      </c>
      <c r="E179" s="63" t="s">
        <v>149</v>
      </c>
      <c r="F179" s="23" t="s">
        <v>7653</v>
      </c>
      <c r="G179" t="s">
        <v>6145</v>
      </c>
      <c r="H179" s="62">
        <v>42899.676157407404</v>
      </c>
      <c r="I179" t="s">
        <v>9146</v>
      </c>
      <c r="J179" t="s">
        <v>151</v>
      </c>
      <c r="K179" t="s">
        <v>152</v>
      </c>
      <c r="L179" t="s">
        <v>151</v>
      </c>
      <c r="M179" t="s">
        <v>160</v>
      </c>
    </row>
    <row r="180" spans="1:13">
      <c r="A180" t="s">
        <v>9330</v>
      </c>
      <c r="B180" s="62">
        <v>42899.67596064815</v>
      </c>
      <c r="C180" t="str">
        <f t="shared" si="2"/>
        <v>6230523970000960772294</v>
      </c>
      <c r="D180" s="65">
        <v>294</v>
      </c>
      <c r="E180" s="63" t="s">
        <v>149</v>
      </c>
      <c r="F180" s="23" t="s">
        <v>7620</v>
      </c>
      <c r="G180" t="s">
        <v>6114</v>
      </c>
      <c r="H180" s="62">
        <v>42899.67596064815</v>
      </c>
      <c r="I180" t="s">
        <v>9146</v>
      </c>
      <c r="J180" t="s">
        <v>151</v>
      </c>
      <c r="K180" t="s">
        <v>152</v>
      </c>
      <c r="L180" t="s">
        <v>151</v>
      </c>
      <c r="M180" t="s">
        <v>160</v>
      </c>
    </row>
    <row r="181" spans="1:13">
      <c r="A181" t="s">
        <v>9331</v>
      </c>
      <c r="B181" s="62">
        <v>42899.675636574073</v>
      </c>
      <c r="C181" t="str">
        <f t="shared" si="2"/>
        <v>520169059318850524</v>
      </c>
      <c r="D181" s="65">
        <v>24</v>
      </c>
      <c r="E181" s="63" t="s">
        <v>149</v>
      </c>
      <c r="F181" s="23" t="s">
        <v>7577</v>
      </c>
      <c r="G181" t="s">
        <v>6077</v>
      </c>
      <c r="H181" s="62">
        <v>42899.675636574073</v>
      </c>
      <c r="I181" t="s">
        <v>9146</v>
      </c>
      <c r="J181" t="s">
        <v>151</v>
      </c>
      <c r="K181" t="s">
        <v>152</v>
      </c>
      <c r="L181" t="s">
        <v>151</v>
      </c>
      <c r="M181" t="s">
        <v>171</v>
      </c>
    </row>
    <row r="182" spans="1:13">
      <c r="A182" t="s">
        <v>9332</v>
      </c>
      <c r="B182" s="62">
        <v>42899.672627314816</v>
      </c>
      <c r="C182" t="str">
        <f t="shared" si="2"/>
        <v>625996024368084080</v>
      </c>
      <c r="D182" s="65">
        <v>80</v>
      </c>
      <c r="E182" s="63" t="s">
        <v>149</v>
      </c>
      <c r="F182" s="23" t="s">
        <v>7590</v>
      </c>
      <c r="G182" t="s">
        <v>6085</v>
      </c>
      <c r="H182" s="62">
        <v>42899.672627314816</v>
      </c>
      <c r="I182" t="s">
        <v>9146</v>
      </c>
      <c r="J182" t="s">
        <v>151</v>
      </c>
      <c r="K182" t="s">
        <v>152</v>
      </c>
      <c r="L182" t="s">
        <v>151</v>
      </c>
      <c r="M182" t="s">
        <v>160</v>
      </c>
    </row>
    <row r="183" spans="1:13">
      <c r="A183" t="s">
        <v>9333</v>
      </c>
      <c r="B183" s="62">
        <v>42899.672418981485</v>
      </c>
      <c r="C183" t="str">
        <f t="shared" si="2"/>
        <v>6221507300010812467349</v>
      </c>
      <c r="D183" s="65">
        <v>349</v>
      </c>
      <c r="E183" s="63" t="s">
        <v>149</v>
      </c>
      <c r="F183" s="23" t="s">
        <v>7222</v>
      </c>
      <c r="G183" t="s">
        <v>5784</v>
      </c>
      <c r="H183" s="62">
        <v>42899.672418981485</v>
      </c>
      <c r="I183" t="s">
        <v>9146</v>
      </c>
      <c r="J183" t="s">
        <v>151</v>
      </c>
      <c r="K183" t="s">
        <v>152</v>
      </c>
      <c r="L183" t="s">
        <v>151</v>
      </c>
      <c r="M183" t="s">
        <v>174</v>
      </c>
    </row>
    <row r="184" spans="1:13">
      <c r="A184" t="s">
        <v>9334</v>
      </c>
      <c r="B184" s="62">
        <v>42899.671516203707</v>
      </c>
      <c r="C184" t="str">
        <f t="shared" si="2"/>
        <v>621700386002006444865</v>
      </c>
      <c r="D184" s="65">
        <v>65</v>
      </c>
      <c r="E184" s="63" t="s">
        <v>149</v>
      </c>
      <c r="F184" s="23" t="s">
        <v>7539</v>
      </c>
      <c r="G184" t="s">
        <v>6049</v>
      </c>
      <c r="H184" s="62">
        <v>42899.671516203707</v>
      </c>
      <c r="I184" t="s">
        <v>9146</v>
      </c>
      <c r="J184" t="s">
        <v>151</v>
      </c>
      <c r="K184" t="s">
        <v>152</v>
      </c>
      <c r="L184" t="s">
        <v>151</v>
      </c>
      <c r="M184" t="s">
        <v>151</v>
      </c>
    </row>
    <row r="185" spans="1:13">
      <c r="A185" t="s">
        <v>9335</v>
      </c>
      <c r="B185" s="62">
        <v>42899.671273148146</v>
      </c>
      <c r="C185" t="str">
        <f t="shared" si="2"/>
        <v>6231900000019259130412</v>
      </c>
      <c r="D185" s="65">
        <v>412</v>
      </c>
      <c r="E185" s="63" t="s">
        <v>149</v>
      </c>
      <c r="F185" s="23" t="s">
        <v>5017</v>
      </c>
      <c r="G185" t="s">
        <v>4197</v>
      </c>
      <c r="H185" s="62">
        <v>42899.671273148146</v>
      </c>
      <c r="I185" t="s">
        <v>9146</v>
      </c>
      <c r="J185" t="s">
        <v>151</v>
      </c>
      <c r="K185" t="s">
        <v>152</v>
      </c>
      <c r="L185" t="s">
        <v>151</v>
      </c>
      <c r="M185" t="s">
        <v>9336</v>
      </c>
    </row>
    <row r="186" spans="1:13">
      <c r="A186" t="s">
        <v>9337</v>
      </c>
      <c r="B186" s="62">
        <v>42899.670763888891</v>
      </c>
      <c r="C186" t="str">
        <f t="shared" si="2"/>
        <v>62319000000746851381684</v>
      </c>
      <c r="D186" s="65">
        <v>1684</v>
      </c>
      <c r="E186" s="63" t="s">
        <v>149</v>
      </c>
      <c r="F186" s="23" t="s">
        <v>7535</v>
      </c>
      <c r="G186" t="s">
        <v>6047</v>
      </c>
      <c r="H186" s="62">
        <v>42899.670763888891</v>
      </c>
      <c r="I186" t="s">
        <v>9146</v>
      </c>
      <c r="J186" t="s">
        <v>151</v>
      </c>
      <c r="K186" t="s">
        <v>152</v>
      </c>
      <c r="L186" t="s">
        <v>151</v>
      </c>
      <c r="M186" t="s">
        <v>214</v>
      </c>
    </row>
    <row r="187" spans="1:13">
      <c r="A187" t="s">
        <v>9338</v>
      </c>
      <c r="B187" s="62">
        <v>42899.670532407406</v>
      </c>
      <c r="C187" t="str">
        <f t="shared" si="2"/>
        <v>6231900000057163269650</v>
      </c>
      <c r="D187" s="65">
        <v>650</v>
      </c>
      <c r="E187" s="63" t="s">
        <v>149</v>
      </c>
      <c r="F187" s="23" t="s">
        <v>7492</v>
      </c>
      <c r="G187" t="s">
        <v>6009</v>
      </c>
      <c r="H187" s="62">
        <v>42899.670532407406</v>
      </c>
      <c r="I187" t="s">
        <v>9146</v>
      </c>
      <c r="J187" t="s">
        <v>151</v>
      </c>
      <c r="K187" t="s">
        <v>152</v>
      </c>
      <c r="L187" t="s">
        <v>151</v>
      </c>
      <c r="M187" t="s">
        <v>9339</v>
      </c>
    </row>
    <row r="188" spans="1:13">
      <c r="A188" t="s">
        <v>9340</v>
      </c>
      <c r="B188" s="62">
        <v>42899.670358796298</v>
      </c>
      <c r="C188" t="str">
        <f t="shared" si="2"/>
        <v>621700386000155728758</v>
      </c>
      <c r="D188" s="65">
        <v>58</v>
      </c>
      <c r="E188" s="63" t="s">
        <v>149</v>
      </c>
      <c r="F188" s="23" t="s">
        <v>7482</v>
      </c>
      <c r="G188" t="s">
        <v>6001</v>
      </c>
      <c r="H188" s="62">
        <v>42899.670358796298</v>
      </c>
      <c r="I188" t="s">
        <v>9146</v>
      </c>
      <c r="J188" t="s">
        <v>151</v>
      </c>
      <c r="K188" t="s">
        <v>152</v>
      </c>
      <c r="L188" t="s">
        <v>151</v>
      </c>
      <c r="M188" t="s">
        <v>151</v>
      </c>
    </row>
    <row r="189" spans="1:13">
      <c r="A189" t="s">
        <v>9341</v>
      </c>
      <c r="B189" s="62">
        <v>42899.670115740744</v>
      </c>
      <c r="C189" t="str">
        <f t="shared" si="2"/>
        <v>6228480868657895371555</v>
      </c>
      <c r="D189" s="65">
        <v>555</v>
      </c>
      <c r="E189" s="63" t="s">
        <v>149</v>
      </c>
      <c r="F189" s="23" t="s">
        <v>7513</v>
      </c>
      <c r="G189" t="s">
        <v>6027</v>
      </c>
      <c r="H189" s="62">
        <v>42899.670115740744</v>
      </c>
      <c r="I189" t="s">
        <v>9146</v>
      </c>
      <c r="J189" t="s">
        <v>151</v>
      </c>
      <c r="K189" t="s">
        <v>152</v>
      </c>
      <c r="L189" t="s">
        <v>151</v>
      </c>
      <c r="M189" t="s">
        <v>160</v>
      </c>
    </row>
    <row r="190" spans="1:13" s="69" customFormat="1">
      <c r="A190" s="69" t="s">
        <v>9342</v>
      </c>
      <c r="B190" s="81">
        <v>42899.655104166668</v>
      </c>
      <c r="C190" s="69" t="str">
        <f t="shared" si="2"/>
        <v>4367455175992408235</v>
      </c>
      <c r="D190" s="70">
        <v>235</v>
      </c>
      <c r="E190" s="71" t="s">
        <v>149</v>
      </c>
      <c r="F190" s="72" t="s">
        <v>7373</v>
      </c>
      <c r="G190" s="69" t="s">
        <v>9201</v>
      </c>
      <c r="H190" s="81">
        <v>42899.655104166668</v>
      </c>
      <c r="I190" s="69" t="s">
        <v>151</v>
      </c>
      <c r="J190" s="69" t="s">
        <v>151</v>
      </c>
      <c r="K190" s="69" t="s">
        <v>9171</v>
      </c>
      <c r="L190" s="69" t="s">
        <v>151</v>
      </c>
      <c r="M190" s="73" t="s">
        <v>9435</v>
      </c>
    </row>
    <row r="191" spans="1:13">
      <c r="A191" t="s">
        <v>9343</v>
      </c>
      <c r="B191" s="62">
        <v>42898.717673611114</v>
      </c>
      <c r="C191" t="str">
        <f t="shared" si="2"/>
        <v>62284833161913664644000</v>
      </c>
      <c r="D191" s="65">
        <v>4000</v>
      </c>
      <c r="E191" s="63" t="s">
        <v>149</v>
      </c>
      <c r="F191" s="23" t="s">
        <v>7460</v>
      </c>
      <c r="G191" t="s">
        <v>5981</v>
      </c>
      <c r="H191" s="62">
        <v>42898.717673611114</v>
      </c>
      <c r="I191" t="s">
        <v>9146</v>
      </c>
      <c r="J191" t="s">
        <v>151</v>
      </c>
      <c r="K191" t="s">
        <v>152</v>
      </c>
      <c r="L191" t="s">
        <v>151</v>
      </c>
      <c r="M191" t="s">
        <v>160</v>
      </c>
    </row>
    <row r="192" spans="1:13">
      <c r="A192" t="s">
        <v>9344</v>
      </c>
      <c r="B192" s="62">
        <v>42898.717523148145</v>
      </c>
      <c r="C192" t="str">
        <f t="shared" si="2"/>
        <v>6222520645207693194</v>
      </c>
      <c r="D192" s="65">
        <v>194</v>
      </c>
      <c r="E192" s="63" t="s">
        <v>149</v>
      </c>
      <c r="F192" s="23" t="s">
        <v>4847</v>
      </c>
      <c r="G192" t="s">
        <v>3289</v>
      </c>
      <c r="H192" s="62">
        <v>42898.717523148145</v>
      </c>
      <c r="I192" t="s">
        <v>9146</v>
      </c>
      <c r="J192" t="s">
        <v>151</v>
      </c>
      <c r="K192" t="s">
        <v>152</v>
      </c>
      <c r="L192" t="s">
        <v>151</v>
      </c>
      <c r="M192" t="s">
        <v>171</v>
      </c>
    </row>
    <row r="193" spans="1:13">
      <c r="A193" t="s">
        <v>9345</v>
      </c>
      <c r="B193" s="62">
        <v>42898.717361111114</v>
      </c>
      <c r="C193" t="str">
        <f t="shared" si="2"/>
        <v>6228480868424933273129</v>
      </c>
      <c r="D193" s="65">
        <v>129</v>
      </c>
      <c r="E193" s="63" t="s">
        <v>149</v>
      </c>
      <c r="F193" s="23" t="s">
        <v>7399</v>
      </c>
      <c r="G193" t="s">
        <v>5927</v>
      </c>
      <c r="H193" s="62">
        <v>42898.717361111114</v>
      </c>
      <c r="I193" t="s">
        <v>9146</v>
      </c>
      <c r="J193" t="s">
        <v>151</v>
      </c>
      <c r="K193" t="s">
        <v>152</v>
      </c>
      <c r="L193" t="s">
        <v>151</v>
      </c>
      <c r="M193" t="s">
        <v>160</v>
      </c>
    </row>
    <row r="194" spans="1:13">
      <c r="A194" t="s">
        <v>9346</v>
      </c>
      <c r="B194" s="62">
        <v>42898.717175925929</v>
      </c>
      <c r="C194" t="str">
        <f t="shared" ref="C194:C220" si="3">F194&amp;D194</f>
        <v>6231900000059189288500</v>
      </c>
      <c r="D194" s="65">
        <v>500</v>
      </c>
      <c r="E194" s="63" t="s">
        <v>149</v>
      </c>
      <c r="F194" s="23" t="s">
        <v>7380</v>
      </c>
      <c r="G194" t="s">
        <v>5913</v>
      </c>
      <c r="H194" s="62">
        <v>42898.717175925929</v>
      </c>
      <c r="I194" t="s">
        <v>9146</v>
      </c>
      <c r="J194" t="s">
        <v>151</v>
      </c>
      <c r="K194" t="s">
        <v>152</v>
      </c>
      <c r="L194" t="s">
        <v>151</v>
      </c>
      <c r="M194" t="s">
        <v>9347</v>
      </c>
    </row>
    <row r="195" spans="1:13">
      <c r="A195" t="s">
        <v>9348</v>
      </c>
      <c r="B195" s="62">
        <v>42898.717013888891</v>
      </c>
      <c r="C195" t="str">
        <f t="shared" si="3"/>
        <v>6221570000573925662</v>
      </c>
      <c r="D195" s="65">
        <v>662</v>
      </c>
      <c r="E195" s="63" t="s">
        <v>149</v>
      </c>
      <c r="F195" s="23" t="s">
        <v>4692</v>
      </c>
      <c r="G195" t="s">
        <v>2463</v>
      </c>
      <c r="H195" s="62">
        <v>42898.717013888891</v>
      </c>
      <c r="I195" t="s">
        <v>9146</v>
      </c>
      <c r="J195" t="s">
        <v>151</v>
      </c>
      <c r="K195" t="s">
        <v>152</v>
      </c>
      <c r="L195" t="s">
        <v>151</v>
      </c>
      <c r="M195" t="s">
        <v>181</v>
      </c>
    </row>
    <row r="196" spans="1:13">
      <c r="A196" t="s">
        <v>9349</v>
      </c>
      <c r="B196" s="62">
        <v>42898.716840277775</v>
      </c>
      <c r="C196" t="str">
        <f t="shared" si="3"/>
        <v>6212812502000254506407</v>
      </c>
      <c r="D196" s="65">
        <v>407</v>
      </c>
      <c r="E196" s="63" t="s">
        <v>149</v>
      </c>
      <c r="F196" s="23" t="s">
        <v>7349</v>
      </c>
      <c r="G196" t="s">
        <v>5884</v>
      </c>
      <c r="H196" s="62">
        <v>42898.716840277775</v>
      </c>
      <c r="I196" t="s">
        <v>9146</v>
      </c>
      <c r="J196" t="s">
        <v>151</v>
      </c>
      <c r="K196" t="s">
        <v>152</v>
      </c>
      <c r="L196" t="s">
        <v>151</v>
      </c>
      <c r="M196" t="s">
        <v>151</v>
      </c>
    </row>
    <row r="197" spans="1:13">
      <c r="A197" t="s">
        <v>9350</v>
      </c>
      <c r="B197" s="62">
        <v>42898.716666666667</v>
      </c>
      <c r="C197" t="str">
        <f t="shared" si="3"/>
        <v>6228480868654168871300</v>
      </c>
      <c r="D197" s="65">
        <v>300</v>
      </c>
      <c r="E197" s="63" t="s">
        <v>149</v>
      </c>
      <c r="F197" s="23" t="s">
        <v>7324</v>
      </c>
      <c r="G197" t="s">
        <v>5861</v>
      </c>
      <c r="H197" s="62">
        <v>42898.716666666667</v>
      </c>
      <c r="I197" t="s">
        <v>9146</v>
      </c>
      <c r="J197" t="s">
        <v>151</v>
      </c>
      <c r="K197" t="s">
        <v>152</v>
      </c>
      <c r="L197" t="s">
        <v>151</v>
      </c>
      <c r="M197" t="s">
        <v>160</v>
      </c>
    </row>
    <row r="198" spans="1:13">
      <c r="A198" t="s">
        <v>9351</v>
      </c>
      <c r="B198" s="62">
        <v>42898.716481481482</v>
      </c>
      <c r="C198" t="str">
        <f t="shared" si="3"/>
        <v>6259960217561844800</v>
      </c>
      <c r="D198" s="65">
        <v>800</v>
      </c>
      <c r="E198" s="63" t="s">
        <v>149</v>
      </c>
      <c r="F198" s="23" t="s">
        <v>7306</v>
      </c>
      <c r="G198" t="s">
        <v>5847</v>
      </c>
      <c r="H198" s="62">
        <v>42898.716481481482</v>
      </c>
      <c r="I198" t="s">
        <v>9146</v>
      </c>
      <c r="J198" t="s">
        <v>151</v>
      </c>
      <c r="K198" t="s">
        <v>152</v>
      </c>
      <c r="L198" t="s">
        <v>151</v>
      </c>
      <c r="M198" t="s">
        <v>160</v>
      </c>
    </row>
    <row r="199" spans="1:13">
      <c r="A199" t="s">
        <v>9352</v>
      </c>
      <c r="B199" s="62">
        <v>42898.715694444443</v>
      </c>
      <c r="C199" t="str">
        <f t="shared" si="3"/>
        <v>6282880049043053503</v>
      </c>
      <c r="D199" s="65">
        <v>503</v>
      </c>
      <c r="E199" s="63" t="s">
        <v>149</v>
      </c>
      <c r="F199" s="23" t="s">
        <v>7196</v>
      </c>
      <c r="G199" t="s">
        <v>5768</v>
      </c>
      <c r="H199" s="62">
        <v>42898.715694444443</v>
      </c>
      <c r="I199" t="s">
        <v>9146</v>
      </c>
      <c r="J199" t="s">
        <v>151</v>
      </c>
      <c r="K199" t="s">
        <v>152</v>
      </c>
      <c r="L199" t="s">
        <v>151</v>
      </c>
      <c r="M199" t="s">
        <v>151</v>
      </c>
    </row>
    <row r="200" spans="1:13">
      <c r="A200" t="s">
        <v>9353</v>
      </c>
      <c r="B200" s="62">
        <v>42898.715462962966</v>
      </c>
      <c r="C200" t="str">
        <f t="shared" si="3"/>
        <v>4033910021666659732</v>
      </c>
      <c r="D200" s="65">
        <v>732</v>
      </c>
      <c r="E200" s="63" t="s">
        <v>149</v>
      </c>
      <c r="F200" s="23" t="s">
        <v>7164</v>
      </c>
      <c r="G200" t="s">
        <v>5748</v>
      </c>
      <c r="H200" s="62">
        <v>42898.715462962966</v>
      </c>
      <c r="I200" t="s">
        <v>9146</v>
      </c>
      <c r="J200" t="s">
        <v>151</v>
      </c>
      <c r="K200" t="s">
        <v>152</v>
      </c>
      <c r="L200" t="s">
        <v>151</v>
      </c>
      <c r="M200" t="s">
        <v>9354</v>
      </c>
    </row>
    <row r="201" spans="1:13">
      <c r="A201" t="s">
        <v>9355</v>
      </c>
      <c r="B201" s="62">
        <v>42898.715254629627</v>
      </c>
      <c r="C201" t="str">
        <f t="shared" si="3"/>
        <v>6217902700004396261200</v>
      </c>
      <c r="D201" s="65">
        <v>200</v>
      </c>
      <c r="E201" s="63" t="s">
        <v>149</v>
      </c>
      <c r="F201" s="23" t="s">
        <v>7111</v>
      </c>
      <c r="G201" t="s">
        <v>5703</v>
      </c>
      <c r="H201" s="62">
        <v>42898.715254629627</v>
      </c>
      <c r="I201" t="s">
        <v>9146</v>
      </c>
      <c r="J201" t="s">
        <v>151</v>
      </c>
      <c r="K201" t="s">
        <v>152</v>
      </c>
      <c r="L201" t="s">
        <v>151</v>
      </c>
      <c r="M201" t="s">
        <v>9190</v>
      </c>
    </row>
    <row r="202" spans="1:13">
      <c r="A202" t="s">
        <v>9356</v>
      </c>
      <c r="B202" s="62">
        <v>42898.715011574073</v>
      </c>
      <c r="C202" t="str">
        <f t="shared" si="3"/>
        <v>62270038602602330331990</v>
      </c>
      <c r="D202" s="65">
        <v>1990</v>
      </c>
      <c r="E202" s="63" t="s">
        <v>149</v>
      </c>
      <c r="F202" s="23" t="s">
        <v>7269</v>
      </c>
      <c r="G202" t="s">
        <v>5819</v>
      </c>
      <c r="H202" s="62">
        <v>42898.715011574073</v>
      </c>
      <c r="I202" t="s">
        <v>9146</v>
      </c>
      <c r="J202" t="s">
        <v>151</v>
      </c>
      <c r="K202" t="s">
        <v>152</v>
      </c>
      <c r="L202" t="s">
        <v>151</v>
      </c>
      <c r="M202" t="s">
        <v>151</v>
      </c>
    </row>
    <row r="203" spans="1:13">
      <c r="A203" t="s">
        <v>9357</v>
      </c>
      <c r="B203" s="62">
        <v>42895.661319444444</v>
      </c>
      <c r="C203" t="str">
        <f t="shared" si="3"/>
        <v>62177900010022526052709</v>
      </c>
      <c r="D203" s="65">
        <v>2709</v>
      </c>
      <c r="E203" s="63" t="s">
        <v>149</v>
      </c>
      <c r="F203" s="23" t="s">
        <v>7079</v>
      </c>
      <c r="G203" t="s">
        <v>5675</v>
      </c>
      <c r="H203" s="62">
        <v>42895.661319444444</v>
      </c>
      <c r="I203" t="s">
        <v>9146</v>
      </c>
      <c r="J203" t="s">
        <v>151</v>
      </c>
      <c r="K203" t="s">
        <v>152</v>
      </c>
      <c r="L203" t="s">
        <v>151</v>
      </c>
      <c r="M203" t="s">
        <v>151</v>
      </c>
    </row>
    <row r="204" spans="1:13">
      <c r="A204" t="s">
        <v>9358</v>
      </c>
      <c r="B204" s="62">
        <v>42895.661099537036</v>
      </c>
      <c r="C204" t="str">
        <f t="shared" si="3"/>
        <v>6225970052485646569</v>
      </c>
      <c r="D204" s="65">
        <v>569</v>
      </c>
      <c r="E204" s="63" t="s">
        <v>149</v>
      </c>
      <c r="F204" s="23" t="s">
        <v>90</v>
      </c>
      <c r="G204" t="s">
        <v>5649</v>
      </c>
      <c r="H204" s="62">
        <v>42895.661099537036</v>
      </c>
      <c r="I204" t="s">
        <v>9146</v>
      </c>
      <c r="J204" t="s">
        <v>151</v>
      </c>
      <c r="K204" t="s">
        <v>152</v>
      </c>
      <c r="L204" t="s">
        <v>151</v>
      </c>
      <c r="M204" t="s">
        <v>151</v>
      </c>
    </row>
    <row r="205" spans="1:13">
      <c r="A205" t="s">
        <v>9359</v>
      </c>
      <c r="B205" s="62">
        <v>42895.660879629628</v>
      </c>
      <c r="C205" t="str">
        <f t="shared" si="3"/>
        <v>40411700552603541994</v>
      </c>
      <c r="D205" s="65">
        <v>1994</v>
      </c>
      <c r="E205" s="63" t="s">
        <v>149</v>
      </c>
      <c r="F205" s="23" t="s">
        <v>7024</v>
      </c>
      <c r="G205" t="s">
        <v>9360</v>
      </c>
      <c r="H205" s="62">
        <v>42895.660879629628</v>
      </c>
      <c r="I205" t="s">
        <v>9146</v>
      </c>
      <c r="J205" t="s">
        <v>151</v>
      </c>
      <c r="K205" t="s">
        <v>152</v>
      </c>
      <c r="L205" t="s">
        <v>151</v>
      </c>
      <c r="M205" t="s">
        <v>160</v>
      </c>
    </row>
    <row r="206" spans="1:13" s="69" customFormat="1">
      <c r="A206" s="69" t="s">
        <v>9361</v>
      </c>
      <c r="B206" s="81">
        <v>42895.633611111109</v>
      </c>
      <c r="C206" s="69" t="str">
        <f t="shared" si="3"/>
        <v>48959203319159901000</v>
      </c>
      <c r="D206" s="70">
        <v>1000</v>
      </c>
      <c r="E206" s="71" t="s">
        <v>149</v>
      </c>
      <c r="F206" s="72" t="s">
        <v>6997</v>
      </c>
      <c r="G206" s="69" t="s">
        <v>9201</v>
      </c>
      <c r="H206" s="81">
        <v>42895.633611111109</v>
      </c>
      <c r="I206" s="69" t="s">
        <v>151</v>
      </c>
      <c r="J206" s="69" t="s">
        <v>151</v>
      </c>
      <c r="K206" s="69" t="s">
        <v>9171</v>
      </c>
      <c r="L206" s="69" t="s">
        <v>151</v>
      </c>
      <c r="M206" s="73" t="s">
        <v>9436</v>
      </c>
    </row>
    <row r="207" spans="1:13">
      <c r="A207" t="s">
        <v>9362</v>
      </c>
      <c r="B207" s="62">
        <v>42894.689444444448</v>
      </c>
      <c r="C207" t="str">
        <f t="shared" si="3"/>
        <v>6282889219008283550</v>
      </c>
      <c r="D207" s="65">
        <v>550</v>
      </c>
      <c r="E207" s="63" t="s">
        <v>149</v>
      </c>
      <c r="F207" s="23" t="s">
        <v>4699</v>
      </c>
      <c r="G207" t="s">
        <v>2498</v>
      </c>
      <c r="H207" s="62">
        <v>42894.689444444448</v>
      </c>
      <c r="I207" t="s">
        <v>9146</v>
      </c>
      <c r="J207" t="s">
        <v>151</v>
      </c>
      <c r="K207" t="s">
        <v>152</v>
      </c>
      <c r="L207" t="s">
        <v>151</v>
      </c>
      <c r="M207" t="s">
        <v>151</v>
      </c>
    </row>
    <row r="208" spans="1:13">
      <c r="A208" t="s">
        <v>9363</v>
      </c>
      <c r="B208" s="62">
        <v>42894.688969907409</v>
      </c>
      <c r="C208" t="str">
        <f t="shared" si="3"/>
        <v>523959100267888670</v>
      </c>
      <c r="D208" s="65">
        <v>70</v>
      </c>
      <c r="E208" s="63" t="s">
        <v>149</v>
      </c>
      <c r="F208" s="23" t="s">
        <v>6818</v>
      </c>
      <c r="G208" t="s">
        <v>5483</v>
      </c>
      <c r="H208" s="62">
        <v>42894.688969907409</v>
      </c>
      <c r="I208" t="s">
        <v>9146</v>
      </c>
      <c r="J208" t="s">
        <v>151</v>
      </c>
      <c r="K208" t="s">
        <v>152</v>
      </c>
      <c r="L208" t="s">
        <v>151</v>
      </c>
      <c r="M208" t="s">
        <v>151</v>
      </c>
    </row>
    <row r="209" spans="1:13">
      <c r="A209" t="s">
        <v>9364</v>
      </c>
      <c r="B209" s="62">
        <v>42894.688761574071</v>
      </c>
      <c r="C209" t="str">
        <f t="shared" si="3"/>
        <v>62252588999493823000</v>
      </c>
      <c r="D209" s="65">
        <v>3000</v>
      </c>
      <c r="E209" s="63" t="s">
        <v>149</v>
      </c>
      <c r="F209" s="23" t="s">
        <v>6917</v>
      </c>
      <c r="G209" t="s">
        <v>5559</v>
      </c>
      <c r="H209" s="62">
        <v>42894.688761574071</v>
      </c>
      <c r="I209" t="s">
        <v>9146</v>
      </c>
      <c r="J209" t="s">
        <v>151</v>
      </c>
      <c r="K209" t="s">
        <v>152</v>
      </c>
      <c r="L209" t="s">
        <v>151</v>
      </c>
      <c r="M209" t="s">
        <v>181</v>
      </c>
    </row>
    <row r="210" spans="1:13">
      <c r="A210" t="s">
        <v>9365</v>
      </c>
      <c r="B210" s="62">
        <v>42894.687916666669</v>
      </c>
      <c r="C210" t="str">
        <f t="shared" si="3"/>
        <v>6222082502007682982238</v>
      </c>
      <c r="D210" s="65">
        <v>238</v>
      </c>
      <c r="E210" s="63" t="s">
        <v>149</v>
      </c>
      <c r="F210" s="23" t="s">
        <v>6905</v>
      </c>
      <c r="G210" t="s">
        <v>5550</v>
      </c>
      <c r="H210" s="62">
        <v>42894.687916666669</v>
      </c>
      <c r="I210" t="s">
        <v>9146</v>
      </c>
      <c r="J210" t="s">
        <v>151</v>
      </c>
      <c r="K210" t="s">
        <v>152</v>
      </c>
      <c r="L210" t="s">
        <v>151</v>
      </c>
      <c r="M210" t="s">
        <v>151</v>
      </c>
    </row>
    <row r="211" spans="1:13">
      <c r="A211" t="s">
        <v>9366</v>
      </c>
      <c r="B211" s="62">
        <v>42894.687731481485</v>
      </c>
      <c r="C211" t="str">
        <f t="shared" si="3"/>
        <v>62170038800002679933500</v>
      </c>
      <c r="D211" s="65">
        <v>3500</v>
      </c>
      <c r="E211" s="63" t="s">
        <v>149</v>
      </c>
      <c r="F211" s="23" t="s">
        <v>4601</v>
      </c>
      <c r="G211" t="s">
        <v>1951</v>
      </c>
      <c r="H211" s="62">
        <v>42894.687731481485</v>
      </c>
      <c r="I211" t="s">
        <v>9146</v>
      </c>
      <c r="J211" t="s">
        <v>151</v>
      </c>
      <c r="K211" t="s">
        <v>152</v>
      </c>
      <c r="L211" t="s">
        <v>151</v>
      </c>
      <c r="M211" t="s">
        <v>151</v>
      </c>
    </row>
    <row r="212" spans="1:13">
      <c r="A212" t="s">
        <v>9367</v>
      </c>
      <c r="B212" s="62">
        <v>42894.6875462963</v>
      </c>
      <c r="C212" t="str">
        <f t="shared" si="3"/>
        <v>6230582000064575205572</v>
      </c>
      <c r="D212" s="65">
        <v>572</v>
      </c>
      <c r="E212" s="63" t="s">
        <v>149</v>
      </c>
      <c r="F212" s="23" t="s">
        <v>6838</v>
      </c>
      <c r="G212" t="s">
        <v>5495</v>
      </c>
      <c r="H212" s="62">
        <v>42894.6875462963</v>
      </c>
      <c r="I212" t="s">
        <v>9146</v>
      </c>
      <c r="J212" t="s">
        <v>151</v>
      </c>
      <c r="K212" t="s">
        <v>152</v>
      </c>
      <c r="L212" t="s">
        <v>151</v>
      </c>
      <c r="M212" t="s">
        <v>181</v>
      </c>
    </row>
    <row r="213" spans="1:13">
      <c r="A213" t="s">
        <v>9368</v>
      </c>
      <c r="B213" s="62">
        <v>42893.695428240739</v>
      </c>
      <c r="C213" t="str">
        <f t="shared" si="3"/>
        <v>6217232507000051407304</v>
      </c>
      <c r="D213" s="65">
        <v>304</v>
      </c>
      <c r="E213" s="63" t="s">
        <v>149</v>
      </c>
      <c r="F213" s="23" t="s">
        <v>6793</v>
      </c>
      <c r="G213" t="s">
        <v>5462</v>
      </c>
      <c r="H213" s="62">
        <v>42893.695428240739</v>
      </c>
      <c r="I213" t="s">
        <v>9146</v>
      </c>
      <c r="J213" t="s">
        <v>151</v>
      </c>
      <c r="K213" t="s">
        <v>152</v>
      </c>
      <c r="L213" t="s">
        <v>151</v>
      </c>
      <c r="M213" t="s">
        <v>151</v>
      </c>
    </row>
    <row r="214" spans="1:13">
      <c r="A214" t="s">
        <v>9369</v>
      </c>
      <c r="B214" s="62">
        <v>42893.69425925926</v>
      </c>
      <c r="C214" t="str">
        <f t="shared" si="3"/>
        <v>622848086866168957057</v>
      </c>
      <c r="D214" s="65">
        <v>57</v>
      </c>
      <c r="E214" s="63" t="s">
        <v>149</v>
      </c>
      <c r="F214" s="23" t="s">
        <v>6786</v>
      </c>
      <c r="G214" t="s">
        <v>5457</v>
      </c>
      <c r="H214" s="62">
        <v>42893.69425925926</v>
      </c>
      <c r="I214" t="s">
        <v>9146</v>
      </c>
      <c r="J214" t="s">
        <v>151</v>
      </c>
      <c r="K214" t="s">
        <v>152</v>
      </c>
      <c r="L214" t="s">
        <v>151</v>
      </c>
      <c r="M214" t="s">
        <v>160</v>
      </c>
    </row>
    <row r="215" spans="1:13">
      <c r="A215" t="s">
        <v>9370</v>
      </c>
      <c r="B215" s="62">
        <v>42893.694050925929</v>
      </c>
      <c r="C215" t="str">
        <f t="shared" si="3"/>
        <v>6259960249540493115</v>
      </c>
      <c r="D215" s="65">
        <v>115</v>
      </c>
      <c r="E215" s="63" t="s">
        <v>149</v>
      </c>
      <c r="F215" s="23" t="s">
        <v>6736</v>
      </c>
      <c r="G215" t="s">
        <v>5419</v>
      </c>
      <c r="H215" s="62">
        <v>42893.694050925929</v>
      </c>
      <c r="I215" t="s">
        <v>9146</v>
      </c>
      <c r="J215" t="s">
        <v>151</v>
      </c>
      <c r="K215" t="s">
        <v>152</v>
      </c>
      <c r="L215" t="s">
        <v>151</v>
      </c>
      <c r="M215" t="s">
        <v>160</v>
      </c>
    </row>
    <row r="216" spans="1:13">
      <c r="A216" t="s">
        <v>9371</v>
      </c>
      <c r="B216" s="62">
        <v>42893.693842592591</v>
      </c>
      <c r="C216" t="str">
        <f t="shared" si="3"/>
        <v>52574653816589411100</v>
      </c>
      <c r="D216" s="65">
        <v>1100</v>
      </c>
      <c r="E216" s="63" t="s">
        <v>149</v>
      </c>
      <c r="F216" s="23" t="s">
        <v>6729</v>
      </c>
      <c r="G216" t="s">
        <v>5414</v>
      </c>
      <c r="H216" s="62">
        <v>42893.693842592591</v>
      </c>
      <c r="I216" t="s">
        <v>9146</v>
      </c>
      <c r="J216" t="s">
        <v>151</v>
      </c>
      <c r="K216" t="s">
        <v>152</v>
      </c>
      <c r="L216" t="s">
        <v>151</v>
      </c>
      <c r="M216" t="s">
        <v>9190</v>
      </c>
    </row>
    <row r="217" spans="1:13">
      <c r="A217" t="s">
        <v>9372</v>
      </c>
      <c r="B217" s="62">
        <v>42893.693564814814</v>
      </c>
      <c r="C217" t="str">
        <f t="shared" si="3"/>
        <v>4033910023456885115</v>
      </c>
      <c r="D217" s="65">
        <v>115</v>
      </c>
      <c r="E217" s="63" t="s">
        <v>149</v>
      </c>
      <c r="F217" s="23" t="s">
        <v>6742</v>
      </c>
      <c r="G217" t="s">
        <v>5422</v>
      </c>
      <c r="H217" s="62">
        <v>42893.693564814814</v>
      </c>
      <c r="I217" t="s">
        <v>9146</v>
      </c>
      <c r="J217" t="s">
        <v>151</v>
      </c>
      <c r="K217" t="s">
        <v>152</v>
      </c>
      <c r="L217" t="s">
        <v>151</v>
      </c>
      <c r="M217" t="s">
        <v>9354</v>
      </c>
    </row>
    <row r="218" spans="1:13">
      <c r="A218" t="s">
        <v>9373</v>
      </c>
      <c r="B218" s="62">
        <v>42892.67869212963</v>
      </c>
      <c r="C218" t="str">
        <f t="shared" si="3"/>
        <v>6214978800056992964</v>
      </c>
      <c r="D218" s="65">
        <v>964</v>
      </c>
      <c r="E218" s="63" t="s">
        <v>149</v>
      </c>
      <c r="F218" s="23" t="s">
        <v>6617</v>
      </c>
      <c r="G218" t="s">
        <v>5321</v>
      </c>
      <c r="H218" s="62">
        <v>42892.67869212963</v>
      </c>
      <c r="I218" t="s">
        <v>9146</v>
      </c>
      <c r="J218" t="s">
        <v>151</v>
      </c>
      <c r="K218" t="s">
        <v>152</v>
      </c>
      <c r="L218" t="s">
        <v>151</v>
      </c>
      <c r="M218" t="s">
        <v>9374</v>
      </c>
    </row>
    <row r="219" spans="1:13">
      <c r="A219" t="s">
        <v>9375</v>
      </c>
      <c r="B219" s="62">
        <v>42892.678148148145</v>
      </c>
      <c r="C219" t="str">
        <f t="shared" si="3"/>
        <v>6282880029117646804</v>
      </c>
      <c r="D219" s="65">
        <v>804</v>
      </c>
      <c r="E219" s="63" t="s">
        <v>149</v>
      </c>
      <c r="F219" s="23" t="s">
        <v>6621</v>
      </c>
      <c r="G219" t="s">
        <v>5323</v>
      </c>
      <c r="H219" s="62">
        <v>42892.678148148145</v>
      </c>
      <c r="I219" t="s">
        <v>9146</v>
      </c>
      <c r="J219" t="s">
        <v>151</v>
      </c>
      <c r="K219" t="s">
        <v>152</v>
      </c>
      <c r="L219" t="s">
        <v>151</v>
      </c>
      <c r="M219" t="s">
        <v>151</v>
      </c>
    </row>
    <row r="220" spans="1:13">
      <c r="A220" t="s">
        <v>9376</v>
      </c>
      <c r="B220" s="62">
        <v>42892.677534722221</v>
      </c>
      <c r="C220" t="str">
        <f t="shared" si="3"/>
        <v>6221551884847031870</v>
      </c>
      <c r="D220" s="65">
        <v>870</v>
      </c>
      <c r="E220" s="63" t="s">
        <v>149</v>
      </c>
      <c r="F220" s="23" t="s">
        <v>6598</v>
      </c>
      <c r="G220" t="s">
        <v>5304</v>
      </c>
      <c r="H220" s="62">
        <v>42892.677534722221</v>
      </c>
      <c r="I220" t="s">
        <v>9146</v>
      </c>
      <c r="J220" t="s">
        <v>151</v>
      </c>
      <c r="K220" t="s">
        <v>152</v>
      </c>
      <c r="L220" t="s">
        <v>151</v>
      </c>
      <c r="M220" t="s">
        <v>181</v>
      </c>
    </row>
  </sheetData>
  <autoFilter ref="A1:M220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workbookViewId="0">
      <selection activeCell="H1" sqref="H1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92" t="s">
        <v>9387</v>
      </c>
      <c r="B1" s="92"/>
      <c r="C1" s="92"/>
      <c r="D1" s="92"/>
      <c r="E1" s="92"/>
      <c r="F1" s="92"/>
    </row>
    <row r="2" spans="1:9">
      <c r="A2" s="93" t="s">
        <v>9379</v>
      </c>
      <c r="B2" s="93"/>
      <c r="C2" s="93"/>
      <c r="D2" s="93" t="s">
        <v>9380</v>
      </c>
      <c r="E2" s="93"/>
      <c r="F2" s="93"/>
    </row>
    <row r="3" spans="1:9">
      <c r="A3" s="12" t="s">
        <v>9381</v>
      </c>
      <c r="B3" s="33" t="s">
        <v>9382</v>
      </c>
      <c r="C3" s="12" t="s">
        <v>9383</v>
      </c>
      <c r="D3" s="12" t="s">
        <v>9381</v>
      </c>
      <c r="E3" s="33" t="s">
        <v>9382</v>
      </c>
      <c r="F3" s="12" t="s">
        <v>9384</v>
      </c>
    </row>
    <row r="4" spans="1:9">
      <c r="A4" s="13" t="s">
        <v>9416</v>
      </c>
      <c r="B4" s="34">
        <v>0</v>
      </c>
      <c r="C4" s="5"/>
      <c r="D4" s="13" t="s">
        <v>9420</v>
      </c>
      <c r="E4" s="34">
        <v>0</v>
      </c>
      <c r="F4" s="5"/>
    </row>
    <row r="5" spans="1:9">
      <c r="A5" s="13" t="s">
        <v>9449</v>
      </c>
      <c r="B5" s="34">
        <v>0</v>
      </c>
      <c r="C5" s="5"/>
      <c r="D5" s="13" t="s">
        <v>9419</v>
      </c>
      <c r="E5" s="34"/>
      <c r="F5" s="5"/>
    </row>
    <row r="6" spans="1:9">
      <c r="A6" s="13" t="s">
        <v>9417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9385</v>
      </c>
      <c r="B10" s="35">
        <f>B4+B5-B6</f>
        <v>0</v>
      </c>
      <c r="C10" s="5"/>
      <c r="D10" s="13" t="s">
        <v>9386</v>
      </c>
      <c r="E10" s="35">
        <f>E4+E5</f>
        <v>0</v>
      </c>
      <c r="F10" s="5"/>
      <c r="I10" s="56">
        <f>B10-E10</f>
        <v>0</v>
      </c>
    </row>
    <row r="14" spans="1:9">
      <c r="A14" s="92" t="s">
        <v>9388</v>
      </c>
      <c r="B14" s="92"/>
      <c r="C14" s="92"/>
      <c r="D14" s="92"/>
      <c r="E14" s="92"/>
      <c r="F14" s="92"/>
    </row>
    <row r="15" spans="1:9">
      <c r="A15" s="93" t="s">
        <v>9379</v>
      </c>
      <c r="B15" s="93"/>
      <c r="C15" s="93"/>
      <c r="D15" s="93" t="s">
        <v>9380</v>
      </c>
      <c r="E15" s="93"/>
      <c r="F15" s="93"/>
    </row>
    <row r="16" spans="1:9">
      <c r="A16" s="12" t="s">
        <v>9381</v>
      </c>
      <c r="B16" s="33" t="s">
        <v>9382</v>
      </c>
      <c r="C16" s="12" t="s">
        <v>9383</v>
      </c>
      <c r="D16" s="12" t="s">
        <v>9381</v>
      </c>
      <c r="E16" s="33" t="s">
        <v>9382</v>
      </c>
      <c r="F16" s="12" t="s">
        <v>9384</v>
      </c>
    </row>
    <row r="17" spans="1:9">
      <c r="A17" s="13" t="s">
        <v>9416</v>
      </c>
      <c r="B17" s="34">
        <v>0</v>
      </c>
      <c r="C17" s="5"/>
      <c r="D17" s="13" t="s">
        <v>9420</v>
      </c>
      <c r="E17" s="34">
        <v>0</v>
      </c>
      <c r="F17" s="5"/>
    </row>
    <row r="18" spans="1:9">
      <c r="A18" s="13" t="s">
        <v>9418</v>
      </c>
      <c r="B18" s="34">
        <v>0</v>
      </c>
      <c r="C18" s="5"/>
      <c r="D18" s="13" t="s">
        <v>9419</v>
      </c>
      <c r="E18" s="34"/>
      <c r="F18" s="5"/>
    </row>
    <row r="19" spans="1:9">
      <c r="A19" s="13" t="s">
        <v>9417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9385</v>
      </c>
      <c r="B23" s="35">
        <f>B17+B18-B19</f>
        <v>0</v>
      </c>
      <c r="C23" s="5"/>
      <c r="D23" s="13" t="s">
        <v>9386</v>
      </c>
      <c r="E23" s="35">
        <f>E17+E18</f>
        <v>0</v>
      </c>
      <c r="F23" s="5"/>
      <c r="I23" s="56">
        <f>B23-E23</f>
        <v>0</v>
      </c>
    </row>
    <row r="27" spans="1:9" s="2" customFormat="1">
      <c r="A27" s="92" t="s">
        <v>9389</v>
      </c>
      <c r="B27" s="92"/>
      <c r="C27" s="92"/>
      <c r="D27" s="92"/>
      <c r="E27" s="92"/>
      <c r="F27" s="92"/>
    </row>
    <row r="28" spans="1:9">
      <c r="A28" s="93" t="s">
        <v>9379</v>
      </c>
      <c r="B28" s="93"/>
      <c r="C28" s="93"/>
      <c r="D28" s="93" t="s">
        <v>9380</v>
      </c>
      <c r="E28" s="93"/>
      <c r="F28" s="93"/>
    </row>
    <row r="29" spans="1:9">
      <c r="A29" s="12" t="s">
        <v>9381</v>
      </c>
      <c r="B29" s="33" t="s">
        <v>9382</v>
      </c>
      <c r="C29" s="12" t="s">
        <v>9383</v>
      </c>
      <c r="D29" s="12" t="s">
        <v>9381</v>
      </c>
      <c r="E29" s="33" t="s">
        <v>9382</v>
      </c>
      <c r="F29" s="12" t="s">
        <v>9384</v>
      </c>
    </row>
    <row r="30" spans="1:9">
      <c r="A30" s="13" t="s">
        <v>9416</v>
      </c>
      <c r="B30" s="34">
        <v>0</v>
      </c>
      <c r="C30" s="5"/>
      <c r="D30" s="13" t="s">
        <v>9420</v>
      </c>
      <c r="E30" s="34">
        <v>0</v>
      </c>
      <c r="F30" s="5"/>
    </row>
    <row r="31" spans="1:9">
      <c r="A31" s="13" t="s">
        <v>9418</v>
      </c>
      <c r="B31" s="34">
        <v>0</v>
      </c>
      <c r="C31" s="5"/>
      <c r="D31" s="13" t="s">
        <v>9419</v>
      </c>
      <c r="E31" s="34"/>
      <c r="F31" s="5"/>
    </row>
    <row r="32" spans="1:9">
      <c r="A32" s="13" t="s">
        <v>9417</v>
      </c>
      <c r="B32" s="34">
        <v>0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9385</v>
      </c>
      <c r="B36" s="35">
        <f>B30+B31-B32</f>
        <v>0</v>
      </c>
      <c r="C36" s="5"/>
      <c r="D36" s="13" t="s">
        <v>9386</v>
      </c>
      <c r="E36" s="35">
        <f>E30+E31</f>
        <v>0</v>
      </c>
      <c r="F36" s="5"/>
      <c r="I36" s="56">
        <f>B36-E36</f>
        <v>0</v>
      </c>
    </row>
    <row r="40" spans="1:9" s="2" customFormat="1">
      <c r="A40" s="92" t="s">
        <v>9390</v>
      </c>
      <c r="B40" s="92"/>
      <c r="C40" s="92"/>
      <c r="D40" s="92"/>
      <c r="E40" s="92"/>
      <c r="F40" s="92"/>
    </row>
    <row r="41" spans="1:9">
      <c r="A41" s="93" t="s">
        <v>9379</v>
      </c>
      <c r="B41" s="93"/>
      <c r="C41" s="93"/>
      <c r="D41" s="93" t="s">
        <v>9380</v>
      </c>
      <c r="E41" s="93"/>
      <c r="F41" s="93"/>
    </row>
    <row r="42" spans="1:9">
      <c r="A42" s="12" t="s">
        <v>9381</v>
      </c>
      <c r="B42" s="33" t="s">
        <v>9382</v>
      </c>
      <c r="C42" s="12" t="s">
        <v>9383</v>
      </c>
      <c r="D42" s="12" t="s">
        <v>9381</v>
      </c>
      <c r="E42" s="33" t="s">
        <v>9382</v>
      </c>
      <c r="F42" s="12" t="s">
        <v>9384</v>
      </c>
    </row>
    <row r="43" spans="1:9">
      <c r="A43" s="13" t="s">
        <v>9416</v>
      </c>
      <c r="B43" s="34">
        <v>0</v>
      </c>
      <c r="C43" s="5"/>
      <c r="D43" s="13" t="s">
        <v>9420</v>
      </c>
      <c r="E43" s="34">
        <v>0</v>
      </c>
      <c r="F43" s="5"/>
    </row>
    <row r="44" spans="1:9">
      <c r="A44" s="13" t="s">
        <v>9418</v>
      </c>
      <c r="B44" s="34">
        <v>2889</v>
      </c>
      <c r="C44" s="5"/>
      <c r="D44" s="13" t="s">
        <v>9419</v>
      </c>
      <c r="E44" s="34">
        <v>2889</v>
      </c>
      <c r="F44" s="5"/>
    </row>
    <row r="45" spans="1:9">
      <c r="A45" s="13" t="s">
        <v>9417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9385</v>
      </c>
      <c r="B49" s="35">
        <f>B43+B44-B45</f>
        <v>2889</v>
      </c>
      <c r="C49" s="5"/>
      <c r="D49" s="13" t="s">
        <v>9386</v>
      </c>
      <c r="E49" s="35">
        <f>E43+E44</f>
        <v>2889</v>
      </c>
      <c r="F49" s="5"/>
      <c r="I49" s="56">
        <f>B49-E49</f>
        <v>0</v>
      </c>
    </row>
    <row r="53" spans="1:9" s="2" customFormat="1">
      <c r="A53" s="92" t="s">
        <v>9391</v>
      </c>
      <c r="B53" s="92"/>
      <c r="C53" s="92"/>
      <c r="D53" s="92"/>
      <c r="E53" s="92"/>
      <c r="F53" s="92"/>
    </row>
    <row r="54" spans="1:9">
      <c r="A54" s="93" t="s">
        <v>9379</v>
      </c>
      <c r="B54" s="93"/>
      <c r="C54" s="93"/>
      <c r="D54" s="93" t="s">
        <v>9380</v>
      </c>
      <c r="E54" s="93"/>
      <c r="F54" s="93"/>
    </row>
    <row r="55" spans="1:9">
      <c r="A55" s="12" t="s">
        <v>9381</v>
      </c>
      <c r="B55" s="33" t="s">
        <v>9382</v>
      </c>
      <c r="C55" s="12" t="s">
        <v>9383</v>
      </c>
      <c r="D55" s="12" t="s">
        <v>9381</v>
      </c>
      <c r="E55" s="33" t="s">
        <v>9382</v>
      </c>
      <c r="F55" s="12" t="s">
        <v>9384</v>
      </c>
    </row>
    <row r="56" spans="1:9">
      <c r="A56" s="13" t="s">
        <v>9416</v>
      </c>
      <c r="B56" s="34">
        <v>13363</v>
      </c>
      <c r="C56" s="5"/>
      <c r="D56" s="13" t="s">
        <v>9420</v>
      </c>
      <c r="E56" s="34">
        <v>2638</v>
      </c>
      <c r="F56" s="5"/>
    </row>
    <row r="57" spans="1:9">
      <c r="A57" s="13" t="s">
        <v>9418</v>
      </c>
      <c r="B57" s="34">
        <v>2638</v>
      </c>
      <c r="C57" s="5"/>
      <c r="D57" s="13" t="s">
        <v>9419</v>
      </c>
      <c r="E57" s="34">
        <v>10474</v>
      </c>
      <c r="F57" s="5"/>
    </row>
    <row r="58" spans="1:9">
      <c r="A58" s="13" t="s">
        <v>9417</v>
      </c>
      <c r="B58" s="34">
        <v>2889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9385</v>
      </c>
      <c r="B62" s="35">
        <f>B56+B57-B58</f>
        <v>13112</v>
      </c>
      <c r="C62" s="5"/>
      <c r="D62" s="13" t="s">
        <v>9386</v>
      </c>
      <c r="E62" s="35">
        <f>E56+E57</f>
        <v>13112</v>
      </c>
      <c r="F62" s="5"/>
      <c r="I62" s="56">
        <f>B62-E62</f>
        <v>0</v>
      </c>
    </row>
    <row r="66" spans="1:9" s="2" customFormat="1">
      <c r="A66" s="92" t="s">
        <v>9392</v>
      </c>
      <c r="B66" s="92"/>
      <c r="C66" s="92"/>
      <c r="D66" s="92"/>
      <c r="E66" s="92"/>
      <c r="F66" s="92"/>
    </row>
    <row r="67" spans="1:9">
      <c r="A67" s="93" t="s">
        <v>9379</v>
      </c>
      <c r="B67" s="93"/>
      <c r="C67" s="93"/>
      <c r="D67" s="93" t="s">
        <v>9380</v>
      </c>
      <c r="E67" s="93"/>
      <c r="F67" s="93"/>
    </row>
    <row r="68" spans="1:9">
      <c r="A68" s="12" t="s">
        <v>9381</v>
      </c>
      <c r="B68" s="33" t="s">
        <v>9382</v>
      </c>
      <c r="C68" s="12" t="s">
        <v>9383</v>
      </c>
      <c r="D68" s="12" t="s">
        <v>9381</v>
      </c>
      <c r="E68" s="33" t="s">
        <v>9382</v>
      </c>
      <c r="F68" s="12" t="s">
        <v>9384</v>
      </c>
    </row>
    <row r="69" spans="1:9">
      <c r="A69" s="13" t="s">
        <v>9416</v>
      </c>
      <c r="B69" s="34">
        <v>0</v>
      </c>
      <c r="C69" s="5"/>
      <c r="D69" s="13" t="s">
        <v>9420</v>
      </c>
      <c r="E69" s="34">
        <v>1691</v>
      </c>
      <c r="F69" s="5"/>
    </row>
    <row r="70" spans="1:9">
      <c r="A70" s="13" t="s">
        <v>9418</v>
      </c>
      <c r="B70" s="34">
        <v>25651</v>
      </c>
      <c r="C70" s="5"/>
      <c r="D70" s="13" t="s">
        <v>9419</v>
      </c>
      <c r="E70" s="34">
        <v>23960</v>
      </c>
      <c r="F70" s="5"/>
    </row>
    <row r="71" spans="1:9">
      <c r="A71" s="13" t="s">
        <v>9417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9385</v>
      </c>
      <c r="B75" s="35">
        <f>B69+B70-B71</f>
        <v>25651</v>
      </c>
      <c r="C75" s="5"/>
      <c r="D75" s="13" t="s">
        <v>9386</v>
      </c>
      <c r="E75" s="35">
        <f>E69+E70</f>
        <v>25651</v>
      </c>
      <c r="F75" s="5"/>
      <c r="I75" s="56">
        <f>B75-E75</f>
        <v>0</v>
      </c>
    </row>
    <row r="79" spans="1:9">
      <c r="A79" s="92" t="s">
        <v>9393</v>
      </c>
      <c r="B79" s="92"/>
      <c r="C79" s="92"/>
      <c r="D79" s="92"/>
      <c r="E79" s="92"/>
      <c r="F79" s="92"/>
    </row>
    <row r="80" spans="1:9">
      <c r="A80" s="93" t="s">
        <v>9379</v>
      </c>
      <c r="B80" s="93"/>
      <c r="C80" s="93"/>
      <c r="D80" s="93" t="s">
        <v>9380</v>
      </c>
      <c r="E80" s="93"/>
      <c r="F80" s="93"/>
    </row>
    <row r="81" spans="1:9">
      <c r="A81" s="12" t="s">
        <v>9381</v>
      </c>
      <c r="B81" s="33" t="s">
        <v>9382</v>
      </c>
      <c r="C81" s="12" t="s">
        <v>9383</v>
      </c>
      <c r="D81" s="12" t="s">
        <v>9381</v>
      </c>
      <c r="E81" s="33" t="s">
        <v>9382</v>
      </c>
      <c r="F81" s="12" t="s">
        <v>9384</v>
      </c>
    </row>
    <row r="82" spans="1:9">
      <c r="A82" s="13" t="s">
        <v>9416</v>
      </c>
      <c r="B82" s="34">
        <v>23960</v>
      </c>
      <c r="C82" s="5"/>
      <c r="D82" s="13" t="s">
        <v>9420</v>
      </c>
      <c r="E82" s="34">
        <v>7930</v>
      </c>
      <c r="F82" s="5"/>
    </row>
    <row r="83" spans="1:9">
      <c r="A83" s="13" t="s">
        <v>9418</v>
      </c>
      <c r="B83" s="34">
        <v>13638</v>
      </c>
      <c r="C83" s="5"/>
      <c r="D83" s="13" t="s">
        <v>9419</v>
      </c>
      <c r="E83" s="34">
        <v>5708</v>
      </c>
      <c r="F83" s="5"/>
    </row>
    <row r="84" spans="1:9">
      <c r="A84" s="13" t="s">
        <v>9417</v>
      </c>
      <c r="B84" s="34">
        <v>23960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9385</v>
      </c>
      <c r="B88" s="35">
        <f>B82+B83-B84</f>
        <v>13638</v>
      </c>
      <c r="C88" s="5"/>
      <c r="D88" s="13" t="s">
        <v>9386</v>
      </c>
      <c r="E88" s="35">
        <f>E82+E83</f>
        <v>13638</v>
      </c>
      <c r="F88" s="5"/>
      <c r="I88" s="56">
        <f>B88-E88</f>
        <v>0</v>
      </c>
    </row>
    <row r="92" spans="1:9">
      <c r="A92" s="92" t="s">
        <v>9394</v>
      </c>
      <c r="B92" s="92"/>
      <c r="C92" s="92"/>
      <c r="D92" s="92"/>
      <c r="E92" s="92"/>
      <c r="F92" s="92"/>
    </row>
    <row r="93" spans="1:9">
      <c r="A93" s="93" t="s">
        <v>9379</v>
      </c>
      <c r="B93" s="93"/>
      <c r="C93" s="93"/>
      <c r="D93" s="93" t="s">
        <v>9380</v>
      </c>
      <c r="E93" s="93"/>
      <c r="F93" s="93"/>
    </row>
    <row r="94" spans="1:9">
      <c r="A94" s="12" t="s">
        <v>9381</v>
      </c>
      <c r="B94" s="33" t="s">
        <v>9382</v>
      </c>
      <c r="C94" s="12" t="s">
        <v>9383</v>
      </c>
      <c r="D94" s="12" t="s">
        <v>9381</v>
      </c>
      <c r="E94" s="33" t="s">
        <v>9382</v>
      </c>
      <c r="F94" s="12" t="s">
        <v>9384</v>
      </c>
    </row>
    <row r="95" spans="1:9">
      <c r="A95" s="13" t="s">
        <v>9416</v>
      </c>
      <c r="B95" s="34">
        <v>20526</v>
      </c>
      <c r="C95" s="5"/>
      <c r="D95" s="13" t="s">
        <v>9420</v>
      </c>
      <c r="E95" s="34">
        <v>6272</v>
      </c>
      <c r="F95" s="5"/>
    </row>
    <row r="96" spans="1:9">
      <c r="A96" s="13" t="s">
        <v>9418</v>
      </c>
      <c r="B96" s="34">
        <v>6272</v>
      </c>
      <c r="C96" s="5"/>
      <c r="D96" s="13" t="s">
        <v>9419</v>
      </c>
      <c r="E96" s="34">
        <v>14818</v>
      </c>
      <c r="F96" s="5"/>
    </row>
    <row r="97" spans="1:9">
      <c r="A97" s="13" t="s">
        <v>9417</v>
      </c>
      <c r="B97" s="34">
        <v>5708</v>
      </c>
      <c r="C97" s="5"/>
      <c r="D97" s="13"/>
      <c r="E97" s="34"/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9385</v>
      </c>
      <c r="B101" s="35">
        <f>B95+B96-B97</f>
        <v>21090</v>
      </c>
      <c r="C101" s="5"/>
      <c r="D101" s="13" t="s">
        <v>9386</v>
      </c>
      <c r="E101" s="35">
        <f>E95+E96</f>
        <v>21090</v>
      </c>
      <c r="F101" s="5"/>
      <c r="I101" s="56">
        <f>B101-E101</f>
        <v>0</v>
      </c>
    </row>
    <row r="105" spans="1:9">
      <c r="A105" s="92" t="s">
        <v>9395</v>
      </c>
      <c r="B105" s="92"/>
      <c r="C105" s="92"/>
      <c r="D105" s="92"/>
      <c r="E105" s="92"/>
      <c r="F105" s="92"/>
    </row>
    <row r="106" spans="1:9">
      <c r="A106" s="93" t="s">
        <v>9379</v>
      </c>
      <c r="B106" s="93"/>
      <c r="C106" s="93"/>
      <c r="D106" s="93" t="s">
        <v>9380</v>
      </c>
      <c r="E106" s="93"/>
      <c r="F106" s="93"/>
    </row>
    <row r="107" spans="1:9">
      <c r="A107" s="12" t="s">
        <v>9381</v>
      </c>
      <c r="B107" s="33" t="s">
        <v>9382</v>
      </c>
      <c r="C107" s="12" t="s">
        <v>9383</v>
      </c>
      <c r="D107" s="12" t="s">
        <v>9381</v>
      </c>
      <c r="E107" s="33" t="s">
        <v>9382</v>
      </c>
      <c r="F107" s="12" t="s">
        <v>9384</v>
      </c>
    </row>
    <row r="108" spans="1:9">
      <c r="A108" s="13" t="s">
        <v>9416</v>
      </c>
      <c r="B108" s="34">
        <v>776</v>
      </c>
      <c r="C108" s="5"/>
      <c r="D108" s="13" t="s">
        <v>9420</v>
      </c>
      <c r="E108" s="34">
        <v>0</v>
      </c>
      <c r="F108" s="5"/>
    </row>
    <row r="109" spans="1:9">
      <c r="A109" s="13" t="s">
        <v>9418</v>
      </c>
      <c r="B109" s="34">
        <v>10232</v>
      </c>
      <c r="C109" s="5"/>
      <c r="D109" s="13" t="s">
        <v>9419</v>
      </c>
      <c r="E109" s="34">
        <v>11008</v>
      </c>
      <c r="F109" s="5"/>
    </row>
    <row r="110" spans="1:9">
      <c r="A110" s="13" t="s">
        <v>9417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9385</v>
      </c>
      <c r="B114" s="35">
        <f>B108+B109-B110</f>
        <v>11008</v>
      </c>
      <c r="C114" s="5"/>
      <c r="D114" s="13" t="s">
        <v>9386</v>
      </c>
      <c r="E114" s="35">
        <f>E108+E109</f>
        <v>11008</v>
      </c>
      <c r="F114" s="5"/>
      <c r="I114" s="56">
        <f>B114-E114</f>
        <v>0</v>
      </c>
    </row>
    <row r="118" spans="1:9">
      <c r="A118" s="92" t="s">
        <v>9396</v>
      </c>
      <c r="B118" s="92"/>
      <c r="C118" s="92"/>
      <c r="D118" s="92"/>
      <c r="E118" s="92"/>
      <c r="F118" s="92"/>
    </row>
    <row r="119" spans="1:9">
      <c r="A119" s="93" t="s">
        <v>9379</v>
      </c>
      <c r="B119" s="93"/>
      <c r="C119" s="93"/>
      <c r="D119" s="93" t="s">
        <v>9380</v>
      </c>
      <c r="E119" s="93"/>
      <c r="F119" s="93"/>
    </row>
    <row r="120" spans="1:9">
      <c r="A120" s="12" t="s">
        <v>9381</v>
      </c>
      <c r="B120" s="33" t="s">
        <v>9382</v>
      </c>
      <c r="C120" s="12" t="s">
        <v>9383</v>
      </c>
      <c r="D120" s="12" t="s">
        <v>9381</v>
      </c>
      <c r="E120" s="33" t="s">
        <v>9382</v>
      </c>
      <c r="F120" s="12" t="s">
        <v>9384</v>
      </c>
    </row>
    <row r="121" spans="1:9">
      <c r="A121" s="13" t="s">
        <v>9416</v>
      </c>
      <c r="B121" s="34">
        <v>15537</v>
      </c>
      <c r="C121" s="5"/>
      <c r="D121" s="13" t="s">
        <v>9420</v>
      </c>
      <c r="E121" s="34">
        <v>0</v>
      </c>
      <c r="F121" s="5"/>
    </row>
    <row r="122" spans="1:9">
      <c r="A122" s="13" t="s">
        <v>9418</v>
      </c>
      <c r="B122" s="34">
        <v>0</v>
      </c>
      <c r="C122" s="5"/>
      <c r="D122" s="13" t="s">
        <v>9419</v>
      </c>
      <c r="E122" s="34">
        <v>5305</v>
      </c>
      <c r="F122" s="5"/>
    </row>
    <row r="123" spans="1:9">
      <c r="A123" s="13" t="s">
        <v>9417</v>
      </c>
      <c r="B123" s="34">
        <v>10232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9385</v>
      </c>
      <c r="B127" s="35">
        <f>B121+B122-B123</f>
        <v>5305</v>
      </c>
      <c r="C127" s="5"/>
      <c r="D127" s="13" t="s">
        <v>9386</v>
      </c>
      <c r="E127" s="35">
        <f>E121+E122</f>
        <v>5305</v>
      </c>
      <c r="F127" s="5"/>
      <c r="I127" s="56">
        <f>B127-E127</f>
        <v>0</v>
      </c>
    </row>
    <row r="131" spans="1:9">
      <c r="A131" s="92" t="s">
        <v>9397</v>
      </c>
      <c r="B131" s="92"/>
      <c r="C131" s="92"/>
      <c r="D131" s="92"/>
      <c r="E131" s="92"/>
      <c r="F131" s="92"/>
    </row>
    <row r="132" spans="1:9">
      <c r="A132" s="93" t="s">
        <v>9379</v>
      </c>
      <c r="B132" s="93"/>
      <c r="C132" s="93"/>
      <c r="D132" s="93" t="s">
        <v>9380</v>
      </c>
      <c r="E132" s="93"/>
      <c r="F132" s="93"/>
    </row>
    <row r="133" spans="1:9">
      <c r="A133" s="12" t="s">
        <v>9381</v>
      </c>
      <c r="B133" s="33" t="s">
        <v>9382</v>
      </c>
      <c r="C133" s="12" t="s">
        <v>9383</v>
      </c>
      <c r="D133" s="12" t="s">
        <v>9381</v>
      </c>
      <c r="E133" s="33" t="s">
        <v>9382</v>
      </c>
      <c r="F133" s="12" t="s">
        <v>9384</v>
      </c>
    </row>
    <row r="134" spans="1:9">
      <c r="A134" s="13" t="s">
        <v>9416</v>
      </c>
      <c r="B134" s="34">
        <v>0</v>
      </c>
      <c r="C134" s="5"/>
      <c r="D134" s="13" t="s">
        <v>9420</v>
      </c>
      <c r="E134" s="34">
        <v>10417</v>
      </c>
      <c r="F134" s="5"/>
    </row>
    <row r="135" spans="1:9">
      <c r="A135" s="13" t="s">
        <v>9418</v>
      </c>
      <c r="B135" s="34">
        <v>10417</v>
      </c>
      <c r="C135" s="5"/>
      <c r="D135" s="13" t="s">
        <v>9419</v>
      </c>
      <c r="E135" s="34">
        <v>0</v>
      </c>
      <c r="F135" s="5"/>
    </row>
    <row r="136" spans="1:9">
      <c r="A136" s="13" t="s">
        <v>9417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9385</v>
      </c>
      <c r="B140" s="35">
        <f>B134+B135-B136</f>
        <v>10417</v>
      </c>
      <c r="C140" s="5"/>
      <c r="D140" s="13" t="s">
        <v>9386</v>
      </c>
      <c r="E140" s="35">
        <f>E134+E135</f>
        <v>10417</v>
      </c>
      <c r="F140" s="5"/>
      <c r="I140" s="56">
        <f>B140-E140</f>
        <v>0</v>
      </c>
    </row>
    <row r="144" spans="1:9">
      <c r="A144" s="92" t="s">
        <v>9398</v>
      </c>
      <c r="B144" s="92"/>
      <c r="C144" s="92"/>
      <c r="D144" s="92"/>
      <c r="E144" s="92"/>
      <c r="F144" s="92"/>
    </row>
    <row r="145" spans="1:9">
      <c r="A145" s="93" t="s">
        <v>9379</v>
      </c>
      <c r="B145" s="93"/>
      <c r="C145" s="93"/>
      <c r="D145" s="93" t="s">
        <v>9380</v>
      </c>
      <c r="E145" s="93"/>
      <c r="F145" s="93"/>
    </row>
    <row r="146" spans="1:9">
      <c r="A146" s="12" t="s">
        <v>9381</v>
      </c>
      <c r="B146" s="33" t="s">
        <v>9382</v>
      </c>
      <c r="C146" s="12" t="s">
        <v>9383</v>
      </c>
      <c r="D146" s="12" t="s">
        <v>9381</v>
      </c>
      <c r="E146" s="33" t="s">
        <v>9382</v>
      </c>
      <c r="F146" s="12" t="s">
        <v>9384</v>
      </c>
    </row>
    <row r="147" spans="1:9">
      <c r="A147" s="13" t="s">
        <v>9416</v>
      </c>
      <c r="B147" s="34">
        <v>0</v>
      </c>
      <c r="C147" s="5"/>
      <c r="D147" s="13" t="s">
        <v>9420</v>
      </c>
      <c r="E147" s="34">
        <v>5328</v>
      </c>
      <c r="F147" s="5"/>
    </row>
    <row r="148" spans="1:9">
      <c r="A148" s="13" t="s">
        <v>9418</v>
      </c>
      <c r="B148" s="34">
        <v>5328</v>
      </c>
      <c r="C148" s="5"/>
      <c r="D148" s="13" t="s">
        <v>9419</v>
      </c>
      <c r="E148" s="34">
        <v>0</v>
      </c>
      <c r="F148" s="5"/>
    </row>
    <row r="149" spans="1:9">
      <c r="A149" s="13" t="s">
        <v>9417</v>
      </c>
      <c r="B149" s="34">
        <v>0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9385</v>
      </c>
      <c r="B153" s="35">
        <f>B147+B148-B149</f>
        <v>5328</v>
      </c>
      <c r="C153" s="5"/>
      <c r="D153" s="13" t="s">
        <v>9386</v>
      </c>
      <c r="E153" s="35">
        <f>E147+E148</f>
        <v>5328</v>
      </c>
      <c r="F153" s="5"/>
      <c r="I153" s="56">
        <f>B153-E153</f>
        <v>0</v>
      </c>
    </row>
    <row r="157" spans="1:9">
      <c r="A157" s="92" t="s">
        <v>9399</v>
      </c>
      <c r="B157" s="92"/>
      <c r="C157" s="92"/>
      <c r="D157" s="92"/>
      <c r="E157" s="92"/>
      <c r="F157" s="92"/>
    </row>
    <row r="158" spans="1:9">
      <c r="A158" s="93" t="s">
        <v>9379</v>
      </c>
      <c r="B158" s="93"/>
      <c r="C158" s="93"/>
      <c r="D158" s="93" t="s">
        <v>9380</v>
      </c>
      <c r="E158" s="93"/>
      <c r="F158" s="93"/>
    </row>
    <row r="159" spans="1:9">
      <c r="A159" s="12" t="s">
        <v>9381</v>
      </c>
      <c r="B159" s="33" t="s">
        <v>9382</v>
      </c>
      <c r="C159" s="12" t="s">
        <v>9383</v>
      </c>
      <c r="D159" s="12" t="s">
        <v>9381</v>
      </c>
      <c r="E159" s="33" t="s">
        <v>9382</v>
      </c>
      <c r="F159" s="12" t="s">
        <v>9384</v>
      </c>
    </row>
    <row r="160" spans="1:9">
      <c r="A160" s="13" t="s">
        <v>9416</v>
      </c>
      <c r="B160" s="34">
        <v>0</v>
      </c>
      <c r="C160" s="5"/>
      <c r="D160" s="13" t="s">
        <v>9420</v>
      </c>
      <c r="E160" s="34">
        <v>8867</v>
      </c>
      <c r="F160" s="5"/>
    </row>
    <row r="161" spans="1:9">
      <c r="A161" s="13" t="s">
        <v>9418</v>
      </c>
      <c r="B161" s="34">
        <v>8867</v>
      </c>
      <c r="C161" s="5"/>
      <c r="D161" s="13" t="s">
        <v>9419</v>
      </c>
      <c r="E161" s="34">
        <v>0</v>
      </c>
      <c r="F161" s="5"/>
    </row>
    <row r="162" spans="1:9">
      <c r="A162" s="13" t="s">
        <v>9417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9385</v>
      </c>
      <c r="B166" s="35">
        <f>B160+B161-B162</f>
        <v>8867</v>
      </c>
      <c r="C166" s="5"/>
      <c r="D166" s="13" t="s">
        <v>9386</v>
      </c>
      <c r="E166" s="35">
        <f>E160+E161</f>
        <v>8867</v>
      </c>
      <c r="F166" s="5"/>
      <c r="I166" s="56">
        <f>B166-E166</f>
        <v>0</v>
      </c>
    </row>
    <row r="170" spans="1:9">
      <c r="A170" s="92" t="s">
        <v>9400</v>
      </c>
      <c r="B170" s="92"/>
      <c r="C170" s="92"/>
      <c r="D170" s="92"/>
      <c r="E170" s="92"/>
      <c r="F170" s="92"/>
    </row>
    <row r="171" spans="1:9">
      <c r="A171" s="93" t="s">
        <v>9379</v>
      </c>
      <c r="B171" s="93"/>
      <c r="C171" s="93"/>
      <c r="D171" s="93" t="s">
        <v>9380</v>
      </c>
      <c r="E171" s="93"/>
      <c r="F171" s="93"/>
    </row>
    <row r="172" spans="1:9">
      <c r="A172" s="12" t="s">
        <v>9381</v>
      </c>
      <c r="B172" s="33" t="s">
        <v>9382</v>
      </c>
      <c r="C172" s="12" t="s">
        <v>9383</v>
      </c>
      <c r="D172" s="12" t="s">
        <v>9381</v>
      </c>
      <c r="E172" s="33" t="s">
        <v>9382</v>
      </c>
      <c r="F172" s="12" t="s">
        <v>9384</v>
      </c>
    </row>
    <row r="173" spans="1:9">
      <c r="A173" s="13" t="s">
        <v>9416</v>
      </c>
      <c r="B173" s="34">
        <v>0</v>
      </c>
      <c r="C173" s="5"/>
      <c r="D173" s="13" t="s">
        <v>9420</v>
      </c>
      <c r="E173" s="34">
        <v>6167</v>
      </c>
      <c r="F173" s="5"/>
    </row>
    <row r="174" spans="1:9">
      <c r="A174" s="13" t="s">
        <v>9418</v>
      </c>
      <c r="B174" s="34">
        <v>6167</v>
      </c>
      <c r="C174" s="5"/>
      <c r="D174" s="13" t="s">
        <v>9419</v>
      </c>
      <c r="E174" s="34">
        <v>0</v>
      </c>
      <c r="F174" s="5"/>
    </row>
    <row r="175" spans="1:9">
      <c r="A175" s="13" t="s">
        <v>9417</v>
      </c>
      <c r="B175" s="34">
        <v>0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9385</v>
      </c>
      <c r="B179" s="35">
        <f>B173+B174-B175</f>
        <v>6167</v>
      </c>
      <c r="C179" s="5"/>
      <c r="D179" s="13" t="s">
        <v>9386</v>
      </c>
      <c r="E179" s="35">
        <f>E173+E174</f>
        <v>6167</v>
      </c>
      <c r="F179" s="5"/>
      <c r="I179" s="56">
        <f>B179-E179</f>
        <v>0</v>
      </c>
    </row>
    <row r="183" spans="1:9">
      <c r="A183" s="92" t="s">
        <v>9401</v>
      </c>
      <c r="B183" s="92"/>
      <c r="C183" s="92"/>
      <c r="D183" s="92"/>
      <c r="E183" s="92"/>
      <c r="F183" s="92"/>
    </row>
    <row r="184" spans="1:9">
      <c r="A184" s="93" t="s">
        <v>9379</v>
      </c>
      <c r="B184" s="93"/>
      <c r="C184" s="93"/>
      <c r="D184" s="93" t="s">
        <v>9380</v>
      </c>
      <c r="E184" s="93"/>
      <c r="F184" s="93"/>
    </row>
    <row r="185" spans="1:9">
      <c r="A185" s="12" t="s">
        <v>9381</v>
      </c>
      <c r="B185" s="33" t="s">
        <v>9382</v>
      </c>
      <c r="C185" s="12" t="s">
        <v>9383</v>
      </c>
      <c r="D185" s="12" t="s">
        <v>9381</v>
      </c>
      <c r="E185" s="33" t="s">
        <v>9382</v>
      </c>
      <c r="F185" s="12" t="s">
        <v>9384</v>
      </c>
    </row>
    <row r="186" spans="1:9">
      <c r="A186" s="13" t="s">
        <v>9416</v>
      </c>
      <c r="B186" s="34">
        <v>0</v>
      </c>
      <c r="C186" s="5"/>
      <c r="D186" s="13" t="s">
        <v>9420</v>
      </c>
      <c r="E186" s="34">
        <v>20326</v>
      </c>
      <c r="F186" s="5"/>
    </row>
    <row r="187" spans="1:9">
      <c r="A187" s="13" t="s">
        <v>9418</v>
      </c>
      <c r="B187" s="34">
        <v>20326</v>
      </c>
      <c r="C187" s="5"/>
      <c r="D187" s="13" t="s">
        <v>9419</v>
      </c>
      <c r="E187" s="34">
        <v>0</v>
      </c>
      <c r="F187" s="5"/>
    </row>
    <row r="188" spans="1:9">
      <c r="A188" s="13" t="s">
        <v>9417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9385</v>
      </c>
      <c r="B192" s="35">
        <f>B186+B187-B188</f>
        <v>20326</v>
      </c>
      <c r="C192" s="5"/>
      <c r="D192" s="13" t="s">
        <v>9386</v>
      </c>
      <c r="E192" s="35">
        <f>E186+E187</f>
        <v>20326</v>
      </c>
      <c r="F192" s="5"/>
      <c r="I192" s="56">
        <f>B192-E192</f>
        <v>0</v>
      </c>
    </row>
    <row r="196" spans="1:9">
      <c r="A196" s="92" t="s">
        <v>9402</v>
      </c>
      <c r="B196" s="92"/>
      <c r="C196" s="92"/>
      <c r="D196" s="92"/>
      <c r="E196" s="92"/>
      <c r="F196" s="92"/>
    </row>
    <row r="197" spans="1:9">
      <c r="A197" s="93" t="s">
        <v>9379</v>
      </c>
      <c r="B197" s="93"/>
      <c r="C197" s="93"/>
      <c r="D197" s="93" t="s">
        <v>9380</v>
      </c>
      <c r="E197" s="93"/>
      <c r="F197" s="93"/>
    </row>
    <row r="198" spans="1:9">
      <c r="A198" s="12" t="s">
        <v>9381</v>
      </c>
      <c r="B198" s="33" t="s">
        <v>9382</v>
      </c>
      <c r="C198" s="12" t="s">
        <v>9383</v>
      </c>
      <c r="D198" s="12" t="s">
        <v>9381</v>
      </c>
      <c r="E198" s="33" t="s">
        <v>9382</v>
      </c>
      <c r="F198" s="12" t="s">
        <v>9384</v>
      </c>
    </row>
    <row r="199" spans="1:9">
      <c r="A199" s="13" t="s">
        <v>9416</v>
      </c>
      <c r="B199" s="34">
        <v>0</v>
      </c>
      <c r="C199" s="5"/>
      <c r="D199" s="13" t="s">
        <v>9420</v>
      </c>
      <c r="E199" s="34">
        <v>0</v>
      </c>
      <c r="F199" s="5"/>
    </row>
    <row r="200" spans="1:9">
      <c r="A200" s="13" t="s">
        <v>9418</v>
      </c>
      <c r="B200" s="34">
        <v>0</v>
      </c>
      <c r="C200" s="5"/>
      <c r="D200" s="13" t="s">
        <v>9419</v>
      </c>
      <c r="E200" s="34">
        <v>0</v>
      </c>
      <c r="F200" s="5"/>
    </row>
    <row r="201" spans="1:9">
      <c r="A201" s="13" t="s">
        <v>9417</v>
      </c>
      <c r="B201" s="34">
        <v>0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9385</v>
      </c>
      <c r="B205" s="35">
        <f>B199+B200-B201</f>
        <v>0</v>
      </c>
      <c r="C205" s="5"/>
      <c r="D205" s="13" t="s">
        <v>9386</v>
      </c>
      <c r="E205" s="35">
        <f>E199+E200</f>
        <v>0</v>
      </c>
      <c r="F205" s="5"/>
      <c r="I205" s="56">
        <f>B205-E205</f>
        <v>0</v>
      </c>
    </row>
    <row r="209" spans="1:9" s="2" customFormat="1">
      <c r="A209" s="92" t="s">
        <v>9403</v>
      </c>
      <c r="B209" s="92"/>
      <c r="C209" s="92"/>
      <c r="D209" s="92"/>
      <c r="E209" s="92"/>
      <c r="F209" s="92"/>
    </row>
    <row r="210" spans="1:9">
      <c r="A210" s="93" t="s">
        <v>9379</v>
      </c>
      <c r="B210" s="93"/>
      <c r="C210" s="93"/>
      <c r="D210" s="93" t="s">
        <v>9380</v>
      </c>
      <c r="E210" s="93"/>
      <c r="F210" s="93"/>
    </row>
    <row r="211" spans="1:9">
      <c r="A211" s="12" t="s">
        <v>9381</v>
      </c>
      <c r="B211" s="33" t="s">
        <v>9382</v>
      </c>
      <c r="C211" s="12" t="s">
        <v>9383</v>
      </c>
      <c r="D211" s="12" t="s">
        <v>9381</v>
      </c>
      <c r="E211" s="33" t="s">
        <v>9382</v>
      </c>
      <c r="F211" s="12" t="s">
        <v>9384</v>
      </c>
    </row>
    <row r="212" spans="1:9">
      <c r="A212" s="13" t="s">
        <v>9416</v>
      </c>
      <c r="B212" s="34">
        <v>0</v>
      </c>
      <c r="C212" s="5"/>
      <c r="D212" s="13" t="s">
        <v>9420</v>
      </c>
      <c r="E212" s="34">
        <v>0</v>
      </c>
      <c r="F212" s="5"/>
    </row>
    <row r="213" spans="1:9">
      <c r="A213" s="13" t="s">
        <v>9418</v>
      </c>
      <c r="B213" s="34">
        <v>0</v>
      </c>
      <c r="C213" s="5"/>
      <c r="D213" s="13" t="s">
        <v>9419</v>
      </c>
      <c r="E213" s="34">
        <v>0</v>
      </c>
      <c r="F213" s="5"/>
    </row>
    <row r="214" spans="1:9">
      <c r="A214" s="13" t="s">
        <v>9417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9385</v>
      </c>
      <c r="B218" s="35">
        <f>B212+B213-B214</f>
        <v>0</v>
      </c>
      <c r="C218" s="5"/>
      <c r="D218" s="13" t="s">
        <v>9386</v>
      </c>
      <c r="E218" s="35">
        <f>E212+E213</f>
        <v>0</v>
      </c>
      <c r="F218" s="5"/>
      <c r="I218" s="56">
        <f>B218-E218</f>
        <v>0</v>
      </c>
    </row>
    <row r="222" spans="1:9" s="2" customFormat="1">
      <c r="A222" s="92" t="s">
        <v>9404</v>
      </c>
      <c r="B222" s="92"/>
      <c r="C222" s="92"/>
      <c r="D222" s="92"/>
      <c r="E222" s="92"/>
      <c r="F222" s="92"/>
    </row>
    <row r="223" spans="1:9">
      <c r="A223" s="93" t="s">
        <v>9379</v>
      </c>
      <c r="B223" s="93"/>
      <c r="C223" s="93"/>
      <c r="D223" s="93" t="s">
        <v>9380</v>
      </c>
      <c r="E223" s="93"/>
      <c r="F223" s="93"/>
    </row>
    <row r="224" spans="1:9">
      <c r="A224" s="12" t="s">
        <v>9381</v>
      </c>
      <c r="B224" s="33" t="s">
        <v>9382</v>
      </c>
      <c r="C224" s="12" t="s">
        <v>9383</v>
      </c>
      <c r="D224" s="12" t="s">
        <v>9381</v>
      </c>
      <c r="E224" s="33" t="s">
        <v>9382</v>
      </c>
      <c r="F224" s="12" t="s">
        <v>9384</v>
      </c>
    </row>
    <row r="225" spans="1:9">
      <c r="A225" s="13" t="s">
        <v>9416</v>
      </c>
      <c r="B225" s="34">
        <v>0</v>
      </c>
      <c r="C225" s="5"/>
      <c r="D225" s="13" t="s">
        <v>9420</v>
      </c>
      <c r="E225" s="34">
        <v>19985</v>
      </c>
      <c r="F225" s="5"/>
    </row>
    <row r="226" spans="1:9">
      <c r="A226" s="13" t="s">
        <v>9418</v>
      </c>
      <c r="B226" s="34">
        <v>19985</v>
      </c>
      <c r="C226" s="5"/>
      <c r="D226" s="13" t="s">
        <v>9419</v>
      </c>
      <c r="E226" s="34">
        <v>0</v>
      </c>
      <c r="F226" s="5"/>
    </row>
    <row r="227" spans="1:9">
      <c r="A227" s="13" t="s">
        <v>9417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9385</v>
      </c>
      <c r="B231" s="35">
        <f>B225+B226-B227</f>
        <v>19985</v>
      </c>
      <c r="C231" s="5"/>
      <c r="D231" s="13" t="s">
        <v>9386</v>
      </c>
      <c r="E231" s="35">
        <f>E225+E226</f>
        <v>19985</v>
      </c>
      <c r="F231" s="5"/>
      <c r="I231" s="56">
        <f>B231-E231</f>
        <v>0</v>
      </c>
    </row>
    <row r="235" spans="1:9">
      <c r="A235" s="92" t="s">
        <v>9405</v>
      </c>
      <c r="B235" s="92"/>
      <c r="C235" s="92"/>
      <c r="D235" s="92"/>
      <c r="E235" s="92"/>
      <c r="F235" s="92"/>
      <c r="G235" s="2"/>
      <c r="H235" s="2"/>
      <c r="I235" s="2"/>
    </row>
    <row r="236" spans="1:9">
      <c r="A236" s="93" t="s">
        <v>9379</v>
      </c>
      <c r="B236" s="93"/>
      <c r="C236" s="93"/>
      <c r="D236" s="93" t="s">
        <v>9380</v>
      </c>
      <c r="E236" s="93"/>
      <c r="F236" s="93"/>
    </row>
    <row r="237" spans="1:9">
      <c r="A237" s="12" t="s">
        <v>9381</v>
      </c>
      <c r="B237" s="33" t="s">
        <v>9382</v>
      </c>
      <c r="C237" s="12" t="s">
        <v>9383</v>
      </c>
      <c r="D237" s="12" t="s">
        <v>9381</v>
      </c>
      <c r="E237" s="33" t="s">
        <v>9382</v>
      </c>
      <c r="F237" s="12" t="s">
        <v>9384</v>
      </c>
    </row>
    <row r="238" spans="1:9">
      <c r="A238" s="13" t="s">
        <v>9416</v>
      </c>
      <c r="B238" s="34">
        <v>0</v>
      </c>
      <c r="C238" s="5"/>
      <c r="D238" s="13" t="s">
        <v>9420</v>
      </c>
      <c r="E238" s="34">
        <v>9733</v>
      </c>
      <c r="F238" s="5"/>
    </row>
    <row r="239" spans="1:9">
      <c r="A239" s="13" t="s">
        <v>9418</v>
      </c>
      <c r="B239" s="34">
        <v>9733</v>
      </c>
      <c r="C239" s="5"/>
      <c r="D239" s="13" t="s">
        <v>9419</v>
      </c>
      <c r="E239" s="34">
        <v>0</v>
      </c>
      <c r="F239" s="5"/>
    </row>
    <row r="240" spans="1:9">
      <c r="A240" s="13" t="s">
        <v>9417</v>
      </c>
      <c r="B240" s="34">
        <v>0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9385</v>
      </c>
      <c r="B244" s="35">
        <f>B238+B239-B240</f>
        <v>9733</v>
      </c>
      <c r="C244" s="5"/>
      <c r="D244" s="13" t="s">
        <v>9386</v>
      </c>
      <c r="E244" s="35">
        <f>E238+E239</f>
        <v>9733</v>
      </c>
      <c r="F244" s="5"/>
      <c r="I244" s="56">
        <f>B244-E244</f>
        <v>0</v>
      </c>
    </row>
    <row r="246" spans="1:9">
      <c r="A246" s="92" t="s">
        <v>9406</v>
      </c>
      <c r="B246" s="92"/>
      <c r="C246" s="92"/>
      <c r="D246" s="92"/>
      <c r="E246" s="92"/>
      <c r="F246" s="92"/>
      <c r="G246" s="2"/>
      <c r="H246" s="2"/>
      <c r="I246" s="2"/>
    </row>
    <row r="247" spans="1:9">
      <c r="A247" s="93" t="s">
        <v>9379</v>
      </c>
      <c r="B247" s="93"/>
      <c r="C247" s="93"/>
      <c r="D247" s="93" t="s">
        <v>9380</v>
      </c>
      <c r="E247" s="93"/>
      <c r="F247" s="93"/>
    </row>
    <row r="248" spans="1:9">
      <c r="A248" s="12" t="s">
        <v>9381</v>
      </c>
      <c r="B248" s="33" t="s">
        <v>9382</v>
      </c>
      <c r="C248" s="12" t="s">
        <v>9383</v>
      </c>
      <c r="D248" s="12" t="s">
        <v>9381</v>
      </c>
      <c r="E248" s="33" t="s">
        <v>9382</v>
      </c>
      <c r="F248" s="12" t="s">
        <v>9384</v>
      </c>
    </row>
    <row r="249" spans="1:9">
      <c r="A249" s="13" t="s">
        <v>9416</v>
      </c>
      <c r="B249" s="34">
        <v>65470</v>
      </c>
      <c r="C249" s="5"/>
      <c r="D249" s="13" t="s">
        <v>9420</v>
      </c>
      <c r="E249" s="34">
        <v>11528</v>
      </c>
      <c r="F249" s="5"/>
    </row>
    <row r="250" spans="1:9">
      <c r="A250" s="13" t="s">
        <v>9418</v>
      </c>
      <c r="B250" s="34">
        <v>11528</v>
      </c>
      <c r="C250" s="5"/>
      <c r="D250" s="13" t="s">
        <v>9419</v>
      </c>
      <c r="E250" s="34">
        <v>3500</v>
      </c>
      <c r="F250" s="5"/>
    </row>
    <row r="251" spans="1:9">
      <c r="A251" s="13" t="s">
        <v>9417</v>
      </c>
      <c r="B251" s="34">
        <v>58907</v>
      </c>
      <c r="C251" s="95"/>
      <c r="D251" s="13"/>
      <c r="E251" s="34"/>
      <c r="F251" s="5"/>
    </row>
    <row r="252" spans="1:9">
      <c r="A252" s="96" t="s">
        <v>9450</v>
      </c>
      <c r="B252" s="34">
        <v>3063</v>
      </c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9385</v>
      </c>
      <c r="B255" s="35">
        <f>B249+B250-B251-B252</f>
        <v>15028</v>
      </c>
      <c r="C255" s="5"/>
      <c r="D255" s="13" t="s">
        <v>9386</v>
      </c>
      <c r="E255" s="35">
        <f>E249+E250</f>
        <v>15028</v>
      </c>
      <c r="F255" s="5"/>
      <c r="I255" s="56">
        <f>B255-E255</f>
        <v>0</v>
      </c>
    </row>
    <row r="257" spans="1:9">
      <c r="A257" s="92" t="s">
        <v>9407</v>
      </c>
      <c r="B257" s="92"/>
      <c r="C257" s="92"/>
      <c r="D257" s="92"/>
      <c r="E257" s="92"/>
      <c r="F257" s="92"/>
      <c r="G257" s="2"/>
      <c r="H257" s="2"/>
      <c r="I257" s="2"/>
    </row>
    <row r="258" spans="1:9">
      <c r="A258" s="93" t="s">
        <v>9379</v>
      </c>
      <c r="B258" s="93"/>
      <c r="C258" s="93"/>
      <c r="D258" s="93" t="s">
        <v>9380</v>
      </c>
      <c r="E258" s="93"/>
      <c r="F258" s="93"/>
    </row>
    <row r="259" spans="1:9">
      <c r="A259" s="12" t="s">
        <v>9381</v>
      </c>
      <c r="B259" s="33" t="s">
        <v>9382</v>
      </c>
      <c r="C259" s="12" t="s">
        <v>9383</v>
      </c>
      <c r="D259" s="12" t="s">
        <v>9381</v>
      </c>
      <c r="E259" s="33" t="s">
        <v>9382</v>
      </c>
      <c r="F259" s="12" t="s">
        <v>9384</v>
      </c>
    </row>
    <row r="260" spans="1:9">
      <c r="A260" s="13" t="s">
        <v>9416</v>
      </c>
      <c r="B260" s="34">
        <v>2873</v>
      </c>
      <c r="C260" s="5"/>
      <c r="D260" s="13" t="s">
        <v>9420</v>
      </c>
      <c r="E260" s="34">
        <v>6924</v>
      </c>
      <c r="F260" s="5"/>
    </row>
    <row r="261" spans="1:9">
      <c r="A261" s="13" t="s">
        <v>9418</v>
      </c>
      <c r="B261" s="34">
        <v>6924</v>
      </c>
      <c r="C261" s="5"/>
      <c r="D261" s="13" t="s">
        <v>9419</v>
      </c>
      <c r="E261" s="34">
        <v>0</v>
      </c>
      <c r="F261" s="5"/>
    </row>
    <row r="262" spans="1:9">
      <c r="A262" s="13" t="s">
        <v>9417</v>
      </c>
      <c r="B262" s="34">
        <v>2873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9385</v>
      </c>
      <c r="B266" s="35">
        <f>B260+B261-B262</f>
        <v>6924</v>
      </c>
      <c r="C266" s="5"/>
      <c r="D266" s="13" t="s">
        <v>9386</v>
      </c>
      <c r="E266" s="35">
        <f>E260+E261</f>
        <v>6924</v>
      </c>
      <c r="F266" s="5"/>
      <c r="I266" s="56">
        <f>B266-E266</f>
        <v>0</v>
      </c>
    </row>
    <row r="268" spans="1:9">
      <c r="A268" s="92" t="s">
        <v>9408</v>
      </c>
      <c r="B268" s="92"/>
      <c r="C268" s="92"/>
      <c r="D268" s="92"/>
      <c r="E268" s="92"/>
      <c r="F268" s="92"/>
      <c r="G268" s="2"/>
      <c r="H268" s="2"/>
      <c r="I268" s="2"/>
    </row>
    <row r="269" spans="1:9">
      <c r="A269" s="93" t="s">
        <v>9379</v>
      </c>
      <c r="B269" s="93"/>
      <c r="C269" s="93"/>
      <c r="D269" s="93" t="s">
        <v>9380</v>
      </c>
      <c r="E269" s="93"/>
      <c r="F269" s="93"/>
    </row>
    <row r="270" spans="1:9">
      <c r="A270" s="12" t="s">
        <v>9381</v>
      </c>
      <c r="B270" s="33" t="s">
        <v>9382</v>
      </c>
      <c r="C270" s="12" t="s">
        <v>9383</v>
      </c>
      <c r="D270" s="12" t="s">
        <v>9381</v>
      </c>
      <c r="E270" s="33" t="s">
        <v>9382</v>
      </c>
      <c r="F270" s="12" t="s">
        <v>9384</v>
      </c>
    </row>
    <row r="271" spans="1:9">
      <c r="A271" s="13" t="s">
        <v>9416</v>
      </c>
      <c r="B271" s="34">
        <v>6908</v>
      </c>
      <c r="C271" s="5"/>
      <c r="D271" s="13" t="s">
        <v>9420</v>
      </c>
      <c r="E271" s="34">
        <v>7501</v>
      </c>
      <c r="F271" s="5"/>
    </row>
    <row r="272" spans="1:9">
      <c r="A272" s="13" t="s">
        <v>9418</v>
      </c>
      <c r="B272" s="34">
        <v>7501</v>
      </c>
      <c r="C272" s="5"/>
      <c r="D272" s="13" t="s">
        <v>9419</v>
      </c>
      <c r="E272" s="34">
        <v>0</v>
      </c>
      <c r="F272" s="5"/>
    </row>
    <row r="273" spans="1:9">
      <c r="A273" s="13" t="s">
        <v>9417</v>
      </c>
      <c r="B273" s="34">
        <v>6908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9385</v>
      </c>
      <c r="B277" s="35">
        <f>B271+B272-B273</f>
        <v>7501</v>
      </c>
      <c r="C277" s="5"/>
      <c r="D277" s="13" t="s">
        <v>9386</v>
      </c>
      <c r="E277" s="35">
        <f>E271+E272</f>
        <v>7501</v>
      </c>
      <c r="F277" s="5"/>
      <c r="I277" s="56">
        <f>B277-E277</f>
        <v>0</v>
      </c>
    </row>
    <row r="279" spans="1:9">
      <c r="A279" s="92" t="s">
        <v>9409</v>
      </c>
      <c r="B279" s="92"/>
      <c r="C279" s="92"/>
      <c r="D279" s="92"/>
      <c r="E279" s="92"/>
      <c r="F279" s="92"/>
      <c r="G279" s="2"/>
      <c r="H279" s="2"/>
      <c r="I279" s="2"/>
    </row>
    <row r="280" spans="1:9">
      <c r="A280" s="93" t="s">
        <v>9379</v>
      </c>
      <c r="B280" s="93"/>
      <c r="C280" s="93"/>
      <c r="D280" s="93" t="s">
        <v>9380</v>
      </c>
      <c r="E280" s="93"/>
      <c r="F280" s="93"/>
    </row>
    <row r="281" spans="1:9">
      <c r="A281" s="12" t="s">
        <v>9381</v>
      </c>
      <c r="B281" s="33" t="s">
        <v>9382</v>
      </c>
      <c r="C281" s="12" t="s">
        <v>9383</v>
      </c>
      <c r="D281" s="12" t="s">
        <v>9381</v>
      </c>
      <c r="E281" s="33" t="s">
        <v>9382</v>
      </c>
      <c r="F281" s="12" t="s">
        <v>9384</v>
      </c>
    </row>
    <row r="282" spans="1:9">
      <c r="A282" s="13" t="s">
        <v>9416</v>
      </c>
      <c r="B282" s="34">
        <v>26576</v>
      </c>
      <c r="C282" s="5"/>
      <c r="D282" s="13" t="s">
        <v>9420</v>
      </c>
      <c r="E282" s="34">
        <v>0</v>
      </c>
      <c r="F282" s="5"/>
    </row>
    <row r="283" spans="1:9">
      <c r="A283" s="13" t="s">
        <v>9418</v>
      </c>
      <c r="B283" s="34">
        <v>0</v>
      </c>
      <c r="C283" s="5"/>
      <c r="D283" s="13" t="s">
        <v>9419</v>
      </c>
      <c r="E283" s="34">
        <v>0</v>
      </c>
      <c r="F283" s="5"/>
    </row>
    <row r="284" spans="1:9">
      <c r="A284" s="13" t="s">
        <v>9417</v>
      </c>
      <c r="B284" s="34">
        <v>26576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9385</v>
      </c>
      <c r="B288" s="35">
        <f>B282+B283-B284</f>
        <v>0</v>
      </c>
      <c r="C288" s="5"/>
      <c r="D288" s="13" t="s">
        <v>9386</v>
      </c>
      <c r="E288" s="35">
        <f>E282+E283</f>
        <v>0</v>
      </c>
      <c r="F288" s="5"/>
      <c r="I288" s="56">
        <f>B288-E288</f>
        <v>0</v>
      </c>
    </row>
    <row r="290" spans="1:9">
      <c r="A290" s="92" t="s">
        <v>9410</v>
      </c>
      <c r="B290" s="92"/>
      <c r="C290" s="92"/>
      <c r="D290" s="92"/>
      <c r="E290" s="92"/>
      <c r="F290" s="92"/>
      <c r="G290" s="2"/>
      <c r="H290" s="2"/>
      <c r="I290" s="2"/>
    </row>
    <row r="291" spans="1:9">
      <c r="A291" s="93" t="s">
        <v>9379</v>
      </c>
      <c r="B291" s="93"/>
      <c r="C291" s="93"/>
      <c r="D291" s="93" t="s">
        <v>9380</v>
      </c>
      <c r="E291" s="93"/>
      <c r="F291" s="93"/>
    </row>
    <row r="292" spans="1:9">
      <c r="A292" s="12" t="s">
        <v>9381</v>
      </c>
      <c r="B292" s="33" t="s">
        <v>9382</v>
      </c>
      <c r="C292" s="12" t="s">
        <v>9383</v>
      </c>
      <c r="D292" s="12" t="s">
        <v>9381</v>
      </c>
      <c r="E292" s="33" t="s">
        <v>9382</v>
      </c>
      <c r="F292" s="12" t="s">
        <v>9384</v>
      </c>
    </row>
    <row r="293" spans="1:9">
      <c r="A293" s="13" t="s">
        <v>9416</v>
      </c>
      <c r="B293" s="34">
        <v>500</v>
      </c>
      <c r="C293" s="5"/>
      <c r="D293" s="13" t="s">
        <v>9420</v>
      </c>
      <c r="E293" s="34">
        <v>0</v>
      </c>
      <c r="F293" s="5"/>
    </row>
    <row r="294" spans="1:9">
      <c r="A294" s="13" t="s">
        <v>9418</v>
      </c>
      <c r="B294" s="34">
        <v>0</v>
      </c>
      <c r="C294" s="5"/>
      <c r="D294" s="13" t="s">
        <v>9419</v>
      </c>
      <c r="E294" s="34">
        <v>500</v>
      </c>
      <c r="F294" s="5"/>
    </row>
    <row r="295" spans="1:9">
      <c r="A295" s="13" t="s">
        <v>9417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9385</v>
      </c>
      <c r="B299" s="35">
        <f>B293+B294-B295</f>
        <v>500</v>
      </c>
      <c r="C299" s="5"/>
      <c r="D299" s="13" t="s">
        <v>9386</v>
      </c>
      <c r="E299" s="35">
        <f>E293+E294</f>
        <v>500</v>
      </c>
      <c r="F299" s="5"/>
      <c r="I299" s="56">
        <f>B299-E299</f>
        <v>0</v>
      </c>
    </row>
    <row r="301" spans="1:9">
      <c r="A301" s="92" t="s">
        <v>9411</v>
      </c>
      <c r="B301" s="92"/>
      <c r="C301" s="92"/>
      <c r="D301" s="92"/>
      <c r="E301" s="92"/>
      <c r="F301" s="92"/>
      <c r="G301" s="2"/>
      <c r="H301" s="2"/>
      <c r="I301" s="2"/>
    </row>
    <row r="302" spans="1:9">
      <c r="A302" s="93" t="s">
        <v>9379</v>
      </c>
      <c r="B302" s="93"/>
      <c r="C302" s="93"/>
      <c r="D302" s="93" t="s">
        <v>9380</v>
      </c>
      <c r="E302" s="93"/>
      <c r="F302" s="93"/>
    </row>
    <row r="303" spans="1:9">
      <c r="A303" s="12" t="s">
        <v>9381</v>
      </c>
      <c r="B303" s="33" t="s">
        <v>9382</v>
      </c>
      <c r="C303" s="12" t="s">
        <v>9383</v>
      </c>
      <c r="D303" s="12" t="s">
        <v>9381</v>
      </c>
      <c r="E303" s="33" t="s">
        <v>9382</v>
      </c>
      <c r="F303" s="12" t="s">
        <v>9384</v>
      </c>
    </row>
    <row r="304" spans="1:9">
      <c r="A304" s="13" t="s">
        <v>9416</v>
      </c>
      <c r="B304" s="34">
        <v>0</v>
      </c>
      <c r="C304" s="5"/>
      <c r="D304" s="13" t="s">
        <v>9420</v>
      </c>
      <c r="E304" s="34">
        <v>9015</v>
      </c>
      <c r="F304" s="5"/>
    </row>
    <row r="305" spans="1:9">
      <c r="A305" s="13" t="s">
        <v>9418</v>
      </c>
      <c r="B305" s="34">
        <v>9015</v>
      </c>
      <c r="C305" s="5"/>
      <c r="D305" s="13" t="s">
        <v>9419</v>
      </c>
      <c r="E305" s="34">
        <v>0</v>
      </c>
      <c r="F305" s="5"/>
    </row>
    <row r="306" spans="1:9">
      <c r="A306" s="13" t="s">
        <v>9417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9385</v>
      </c>
      <c r="B310" s="35">
        <f>B304+B305-B306</f>
        <v>9015</v>
      </c>
      <c r="C310" s="5"/>
      <c r="D310" s="13" t="s">
        <v>9386</v>
      </c>
      <c r="E310" s="35">
        <f>E304+E305</f>
        <v>9015</v>
      </c>
      <c r="F310" s="5"/>
      <c r="I310" s="56">
        <f>B310-E310</f>
        <v>0</v>
      </c>
    </row>
    <row r="312" spans="1:9">
      <c r="A312" s="92" t="s">
        <v>9412</v>
      </c>
      <c r="B312" s="92"/>
      <c r="C312" s="92"/>
      <c r="D312" s="92"/>
      <c r="E312" s="92"/>
      <c r="F312" s="92"/>
      <c r="G312" s="2"/>
      <c r="H312" s="2"/>
      <c r="I312" s="2"/>
    </row>
    <row r="313" spans="1:9">
      <c r="A313" s="93" t="s">
        <v>9379</v>
      </c>
      <c r="B313" s="93"/>
      <c r="C313" s="93"/>
      <c r="D313" s="93" t="s">
        <v>9380</v>
      </c>
      <c r="E313" s="93"/>
      <c r="F313" s="93"/>
    </row>
    <row r="314" spans="1:9">
      <c r="A314" s="12" t="s">
        <v>9381</v>
      </c>
      <c r="B314" s="33" t="s">
        <v>9382</v>
      </c>
      <c r="C314" s="12" t="s">
        <v>9383</v>
      </c>
      <c r="D314" s="12" t="s">
        <v>9381</v>
      </c>
      <c r="E314" s="33" t="s">
        <v>9382</v>
      </c>
      <c r="F314" s="12" t="s">
        <v>9384</v>
      </c>
    </row>
    <row r="315" spans="1:9">
      <c r="A315" s="13" t="s">
        <v>9416</v>
      </c>
      <c r="B315" s="34">
        <v>0</v>
      </c>
      <c r="C315" s="5"/>
      <c r="D315" s="13" t="s">
        <v>9420</v>
      </c>
      <c r="E315" s="34">
        <v>3439</v>
      </c>
      <c r="F315" s="5"/>
    </row>
    <row r="316" spans="1:9">
      <c r="A316" s="13" t="s">
        <v>9418</v>
      </c>
      <c r="B316" s="34">
        <v>3439</v>
      </c>
      <c r="C316" s="5"/>
      <c r="D316" s="13" t="s">
        <v>9419</v>
      </c>
      <c r="E316" s="34">
        <v>0</v>
      </c>
      <c r="F316" s="5"/>
    </row>
    <row r="317" spans="1:9">
      <c r="A317" s="13" t="s">
        <v>9417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9385</v>
      </c>
      <c r="B321" s="35">
        <f>B315+B316-B317</f>
        <v>3439</v>
      </c>
      <c r="C321" s="5"/>
      <c r="D321" s="13" t="s">
        <v>9386</v>
      </c>
      <c r="E321" s="35">
        <f>E315+E316</f>
        <v>3439</v>
      </c>
      <c r="F321" s="5"/>
      <c r="I321" s="56">
        <f>B321-E321</f>
        <v>0</v>
      </c>
    </row>
    <row r="323" spans="1:9">
      <c r="A323" s="92" t="s">
        <v>9413</v>
      </c>
      <c r="B323" s="92"/>
      <c r="C323" s="92"/>
      <c r="D323" s="92"/>
      <c r="E323" s="92"/>
      <c r="F323" s="92"/>
      <c r="G323" s="2"/>
      <c r="H323" s="2"/>
      <c r="I323" s="2"/>
    </row>
    <row r="324" spans="1:9">
      <c r="A324" s="93" t="s">
        <v>9379</v>
      </c>
      <c r="B324" s="93"/>
      <c r="C324" s="93"/>
      <c r="D324" s="93" t="s">
        <v>9380</v>
      </c>
      <c r="E324" s="93"/>
      <c r="F324" s="93"/>
    </row>
    <row r="325" spans="1:9">
      <c r="A325" s="12" t="s">
        <v>9381</v>
      </c>
      <c r="B325" s="33" t="s">
        <v>9382</v>
      </c>
      <c r="C325" s="12" t="s">
        <v>9383</v>
      </c>
      <c r="D325" s="12" t="s">
        <v>9381</v>
      </c>
      <c r="E325" s="33" t="s">
        <v>9382</v>
      </c>
      <c r="F325" s="12" t="s">
        <v>9384</v>
      </c>
    </row>
    <row r="326" spans="1:9">
      <c r="A326" s="13" t="s">
        <v>9416</v>
      </c>
      <c r="B326" s="34">
        <v>0</v>
      </c>
      <c r="C326" s="5"/>
      <c r="D326" s="13" t="s">
        <v>9420</v>
      </c>
      <c r="E326" s="34">
        <v>797</v>
      </c>
      <c r="F326" s="5"/>
    </row>
    <row r="327" spans="1:9">
      <c r="A327" s="13" t="s">
        <v>9418</v>
      </c>
      <c r="B327" s="34">
        <v>797</v>
      </c>
      <c r="C327" s="5"/>
      <c r="D327" s="13" t="s">
        <v>9419</v>
      </c>
      <c r="E327" s="34">
        <v>0</v>
      </c>
      <c r="F327" s="5"/>
    </row>
    <row r="328" spans="1:9">
      <c r="A328" s="13" t="s">
        <v>9417</v>
      </c>
      <c r="B328" s="34">
        <v>0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9385</v>
      </c>
      <c r="B332" s="35">
        <f>B326+B327-B328</f>
        <v>797</v>
      </c>
      <c r="C332" s="5"/>
      <c r="D332" s="13" t="s">
        <v>9386</v>
      </c>
      <c r="E332" s="35">
        <f>E326+E327</f>
        <v>797</v>
      </c>
      <c r="F332" s="5"/>
      <c r="I332" s="56">
        <f>B332-E332</f>
        <v>0</v>
      </c>
    </row>
    <row r="334" spans="1:9">
      <c r="A334" s="92" t="s">
        <v>9414</v>
      </c>
      <c r="B334" s="92"/>
      <c r="C334" s="92"/>
      <c r="D334" s="92"/>
      <c r="E334" s="92"/>
      <c r="F334" s="92"/>
      <c r="G334" s="2"/>
      <c r="H334" s="2"/>
      <c r="I334" s="2"/>
    </row>
    <row r="335" spans="1:9">
      <c r="A335" s="93" t="s">
        <v>9379</v>
      </c>
      <c r="B335" s="93"/>
      <c r="C335" s="93"/>
      <c r="D335" s="93" t="s">
        <v>9380</v>
      </c>
      <c r="E335" s="93"/>
      <c r="F335" s="93"/>
    </row>
    <row r="336" spans="1:9">
      <c r="A336" s="12" t="s">
        <v>9381</v>
      </c>
      <c r="B336" s="33" t="s">
        <v>9382</v>
      </c>
      <c r="C336" s="12" t="s">
        <v>9383</v>
      </c>
      <c r="D336" s="12" t="s">
        <v>9381</v>
      </c>
      <c r="E336" s="33" t="s">
        <v>9382</v>
      </c>
      <c r="F336" s="12" t="s">
        <v>9384</v>
      </c>
    </row>
    <row r="337" spans="1:9">
      <c r="A337" s="13" t="s">
        <v>9416</v>
      </c>
      <c r="B337" s="34">
        <v>0</v>
      </c>
      <c r="C337" s="5"/>
      <c r="D337" s="13" t="s">
        <v>9420</v>
      </c>
      <c r="E337" s="34">
        <v>14092</v>
      </c>
      <c r="F337" s="5"/>
    </row>
    <row r="338" spans="1:9">
      <c r="A338" s="13" t="s">
        <v>9418</v>
      </c>
      <c r="B338" s="34">
        <v>14092</v>
      </c>
      <c r="C338" s="5"/>
      <c r="D338" s="13" t="s">
        <v>9419</v>
      </c>
      <c r="E338" s="34">
        <v>0</v>
      </c>
      <c r="F338" s="5"/>
    </row>
    <row r="339" spans="1:9">
      <c r="A339" s="13" t="s">
        <v>9417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9385</v>
      </c>
      <c r="B343" s="35">
        <f>B337+B338-B339</f>
        <v>14092</v>
      </c>
      <c r="C343" s="5"/>
      <c r="D343" s="13" t="s">
        <v>9386</v>
      </c>
      <c r="E343" s="35">
        <f>E337+E338</f>
        <v>14092</v>
      </c>
      <c r="F343" s="5"/>
      <c r="I343" s="56">
        <f>B343-E343</f>
        <v>0</v>
      </c>
    </row>
    <row r="345" spans="1:9">
      <c r="A345" s="92" t="s">
        <v>9415</v>
      </c>
      <c r="B345" s="92"/>
      <c r="C345" s="92"/>
      <c r="D345" s="92"/>
      <c r="E345" s="92"/>
      <c r="F345" s="92"/>
      <c r="G345" s="2"/>
      <c r="H345" s="2"/>
      <c r="I345" s="2"/>
    </row>
    <row r="346" spans="1:9">
      <c r="A346" s="93" t="s">
        <v>9379</v>
      </c>
      <c r="B346" s="93"/>
      <c r="C346" s="93"/>
      <c r="D346" s="93" t="s">
        <v>9380</v>
      </c>
      <c r="E346" s="93"/>
      <c r="F346" s="93"/>
    </row>
    <row r="347" spans="1:9">
      <c r="A347" s="12" t="s">
        <v>9381</v>
      </c>
      <c r="B347" s="33" t="s">
        <v>9382</v>
      </c>
      <c r="C347" s="12" t="s">
        <v>9383</v>
      </c>
      <c r="D347" s="12" t="s">
        <v>9381</v>
      </c>
      <c r="E347" s="33" t="s">
        <v>9382</v>
      </c>
      <c r="F347" s="12" t="s">
        <v>9384</v>
      </c>
    </row>
    <row r="348" spans="1:9">
      <c r="A348" s="13" t="s">
        <v>9416</v>
      </c>
      <c r="B348" s="34">
        <v>0</v>
      </c>
      <c r="C348" s="5"/>
      <c r="D348" s="13" t="s">
        <v>9420</v>
      </c>
      <c r="E348" s="34">
        <v>15179</v>
      </c>
      <c r="F348" s="5"/>
    </row>
    <row r="349" spans="1:9">
      <c r="A349" s="13" t="s">
        <v>9418</v>
      </c>
      <c r="B349" s="34">
        <v>15179</v>
      </c>
      <c r="C349" s="5"/>
      <c r="D349" s="13" t="s">
        <v>9419</v>
      </c>
      <c r="E349" s="34">
        <v>0</v>
      </c>
      <c r="F349" s="5"/>
    </row>
    <row r="350" spans="1:9">
      <c r="A350" s="13" t="s">
        <v>9417</v>
      </c>
      <c r="B350" s="34">
        <v>0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9385</v>
      </c>
      <c r="B354" s="35">
        <f>B348+B349-B350</f>
        <v>15179</v>
      </c>
      <c r="C354" s="5"/>
      <c r="D354" s="13" t="s">
        <v>9386</v>
      </c>
      <c r="E354" s="35">
        <f>E348+E349</f>
        <v>15179</v>
      </c>
      <c r="F354" s="5"/>
      <c r="I354" s="56">
        <f>B354-E354</f>
        <v>0</v>
      </c>
    </row>
  </sheetData>
  <mergeCells count="87"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4:C54"/>
    <mergeCell ref="D54:F54"/>
    <mergeCell ref="A66:F66"/>
    <mergeCell ref="A67:C67"/>
    <mergeCell ref="D67:F67"/>
    <mergeCell ref="A334:F334"/>
    <mergeCell ref="A335:C335"/>
    <mergeCell ref="D335:F335"/>
    <mergeCell ref="A1:F1"/>
    <mergeCell ref="A2:C2"/>
    <mergeCell ref="D2:F2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53:F53"/>
    <mergeCell ref="A312:F312"/>
    <mergeCell ref="A313:C313"/>
    <mergeCell ref="D313:F313"/>
    <mergeCell ref="A323:F323"/>
    <mergeCell ref="A324:C324"/>
    <mergeCell ref="D324:F324"/>
    <mergeCell ref="A291:C291"/>
    <mergeCell ref="D291:F291"/>
    <mergeCell ref="A301:F301"/>
    <mergeCell ref="A302:C302"/>
    <mergeCell ref="D302:F302"/>
    <mergeCell ref="A184:C184"/>
    <mergeCell ref="D184:F184"/>
    <mergeCell ref="A183:F183"/>
    <mergeCell ref="A196:F196"/>
    <mergeCell ref="A197:C197"/>
    <mergeCell ref="D197:F197"/>
    <mergeCell ref="A235:F235"/>
    <mergeCell ref="A236:C236"/>
    <mergeCell ref="D236:F236"/>
    <mergeCell ref="A209:F209"/>
    <mergeCell ref="A210:C210"/>
    <mergeCell ref="D210:F210"/>
    <mergeCell ref="A222:F222"/>
    <mergeCell ref="A223:C223"/>
    <mergeCell ref="D223:F223"/>
    <mergeCell ref="A345:F345"/>
    <mergeCell ref="A346:C346"/>
    <mergeCell ref="D346:F346"/>
    <mergeCell ref="A246:F246"/>
    <mergeCell ref="A247:C247"/>
    <mergeCell ref="D247:F247"/>
    <mergeCell ref="A257:F257"/>
    <mergeCell ref="A258:C258"/>
    <mergeCell ref="D258:F258"/>
    <mergeCell ref="A268:F268"/>
    <mergeCell ref="A269:C269"/>
    <mergeCell ref="D269:F269"/>
    <mergeCell ref="A279:F279"/>
    <mergeCell ref="A280:C280"/>
    <mergeCell ref="D280:F280"/>
    <mergeCell ref="A290:F290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Normal="100" workbookViewId="0">
      <selection activeCell="D19" sqref="D19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94"/>
      <c r="B1" s="94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A3" s="20"/>
      <c r="B3" s="32"/>
      <c r="C3" s="24"/>
      <c r="F3" s="22"/>
      <c r="Q3" s="20"/>
      <c r="R3" s="20"/>
    </row>
    <row r="4" spans="1:19">
      <c r="A4" s="17"/>
      <c r="C4"/>
    </row>
    <row r="5" spans="1:19">
      <c r="A5" s="59"/>
      <c r="B5" s="57"/>
      <c r="C5" s="57"/>
      <c r="D5" s="57"/>
      <c r="E5" s="57"/>
      <c r="F5" s="58"/>
      <c r="G5" s="57"/>
      <c r="H5" s="57"/>
      <c r="I5" s="57"/>
      <c r="J5" s="57"/>
      <c r="K5" s="57"/>
      <c r="L5" s="57"/>
      <c r="M5" s="57"/>
    </row>
    <row r="6" spans="1:19">
      <c r="A6" s="19"/>
      <c r="B6" s="14"/>
      <c r="F6" s="16"/>
      <c r="J6" s="19"/>
      <c r="K6" s="19"/>
    </row>
    <row r="7" spans="1:19" s="21" customFormat="1" ht="14.25">
      <c r="A7" s="20"/>
      <c r="B7" s="32"/>
      <c r="C7" s="24"/>
      <c r="F7" s="22"/>
      <c r="Q7" s="20"/>
      <c r="R7" s="20"/>
    </row>
    <row r="8" spans="1:19">
      <c r="A8" s="17"/>
      <c r="C8"/>
    </row>
    <row r="9" spans="1:19">
      <c r="A9" s="59"/>
      <c r="B9" s="57"/>
      <c r="C9" s="57"/>
      <c r="D9" s="57"/>
      <c r="E9" s="57"/>
      <c r="F9" s="58"/>
      <c r="G9" s="57"/>
      <c r="H9" s="57"/>
      <c r="I9" s="57"/>
      <c r="J9" s="57"/>
      <c r="K9" s="57"/>
      <c r="L9" s="57"/>
      <c r="M9" s="57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94"/>
      <c r="B152" s="94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94"/>
      <c r="B186" s="94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94"/>
      <c r="B209" s="94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94"/>
      <c r="B257" s="94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94"/>
      <c r="B290" s="94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94"/>
      <c r="B315" s="94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94"/>
      <c r="B346" s="94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0"/>
  <sheetViews>
    <sheetView zoomScale="85" zoomScaleNormal="85" workbookViewId="0">
      <pane ySplit="1" topLeftCell="A1324" activePane="bottomLeft" state="frozen"/>
      <selection pane="bottomLeft" activeCell="M14" sqref="M14"/>
    </sheetView>
  </sheetViews>
  <sheetFormatPr defaultRowHeight="13.5"/>
  <cols>
    <col min="1" max="1" width="17.25" style="17" bestFit="1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41"/>
  </cols>
  <sheetData>
    <row r="1" spans="1:11">
      <c r="A1" t="s">
        <v>23</v>
      </c>
      <c r="B1" t="s">
        <v>29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46</v>
      </c>
      <c r="J1" s="19" t="s">
        <v>1839</v>
      </c>
      <c r="K1" s="39" t="s">
        <v>1840</v>
      </c>
    </row>
    <row r="2" spans="1:11" ht="14.25">
      <c r="A2" s="62">
        <v>42888.79482638889</v>
      </c>
      <c r="B2" s="15">
        <v>5776</v>
      </c>
      <c r="C2" t="s">
        <v>5256</v>
      </c>
      <c r="D2" t="s">
        <v>5257</v>
      </c>
      <c r="E2" t="s">
        <v>5258</v>
      </c>
      <c r="F2" s="15">
        <v>-10</v>
      </c>
      <c r="G2" t="s">
        <v>47</v>
      </c>
      <c r="H2" t="s">
        <v>48</v>
      </c>
      <c r="I2" t="s">
        <v>49</v>
      </c>
      <c r="J2">
        <f>VLOOKUP(B2,自助退!B:F,5,FALSE)</f>
        <v>10</v>
      </c>
      <c r="K2" s="40" t="str">
        <f>IF(F2=J2*-1,"",1)</f>
        <v/>
      </c>
    </row>
    <row r="3" spans="1:11" ht="14.25">
      <c r="A3" s="62">
        <v>42888.938263888886</v>
      </c>
      <c r="B3" s="15">
        <v>5983</v>
      </c>
      <c r="C3" t="s">
        <v>5259</v>
      </c>
      <c r="D3" t="s">
        <v>5260</v>
      </c>
      <c r="E3" t="s">
        <v>5261</v>
      </c>
      <c r="F3" s="15">
        <v>-1</v>
      </c>
      <c r="G3" t="s">
        <v>47</v>
      </c>
      <c r="H3" t="s">
        <v>48</v>
      </c>
      <c r="I3" t="s">
        <v>49</v>
      </c>
      <c r="J3">
        <f>VLOOKUP(B3,自助退!B:F,5,FALSE)</f>
        <v>1</v>
      </c>
      <c r="K3" s="40" t="str">
        <f t="shared" ref="K3:K66" si="0">IF(F3=J3*-1,"",1)</f>
        <v/>
      </c>
    </row>
    <row r="4" spans="1:11" ht="14.25">
      <c r="A4" s="62">
        <v>42889.965370370373</v>
      </c>
      <c r="B4" s="15">
        <v>15088</v>
      </c>
      <c r="C4" t="s">
        <v>5262</v>
      </c>
      <c r="D4" t="s">
        <v>5260</v>
      </c>
      <c r="E4" t="s">
        <v>5261</v>
      </c>
      <c r="F4" s="15">
        <v>-1</v>
      </c>
      <c r="G4" t="s">
        <v>47</v>
      </c>
      <c r="H4" t="s">
        <v>4449</v>
      </c>
      <c r="I4" t="s">
        <v>49</v>
      </c>
      <c r="J4">
        <f>VLOOKUP(B4,自助退!B:F,5,FALSE)</f>
        <v>1</v>
      </c>
      <c r="K4" s="40" t="str">
        <f t="shared" si="0"/>
        <v/>
      </c>
    </row>
    <row r="5" spans="1:11" ht="14.25">
      <c r="A5" s="62">
        <v>42890.154305555552</v>
      </c>
      <c r="B5" s="15">
        <v>15317</v>
      </c>
      <c r="C5" t="s">
        <v>5263</v>
      </c>
      <c r="D5" t="s">
        <v>5260</v>
      </c>
      <c r="E5" t="s">
        <v>5261</v>
      </c>
      <c r="F5" s="15">
        <v>-1</v>
      </c>
      <c r="G5" t="s">
        <v>47</v>
      </c>
      <c r="H5" t="s">
        <v>4449</v>
      </c>
      <c r="I5" t="s">
        <v>49</v>
      </c>
      <c r="J5">
        <f>VLOOKUP(B5,自助退!B:F,5,FALSE)</f>
        <v>1</v>
      </c>
      <c r="K5" s="40" t="str">
        <f t="shared" si="0"/>
        <v/>
      </c>
    </row>
    <row r="6" spans="1:11" ht="14.25">
      <c r="A6" s="62">
        <v>42890.154641203706</v>
      </c>
      <c r="B6" s="15">
        <v>15319</v>
      </c>
      <c r="C6" t="s">
        <v>5264</v>
      </c>
      <c r="D6" t="s">
        <v>5265</v>
      </c>
      <c r="E6" t="s">
        <v>5266</v>
      </c>
      <c r="F6" s="15">
        <v>-9999</v>
      </c>
      <c r="G6" t="s">
        <v>47</v>
      </c>
      <c r="H6" t="s">
        <v>50</v>
      </c>
      <c r="I6" t="s">
        <v>49</v>
      </c>
      <c r="J6">
        <f>VLOOKUP(B6,自助退!B:F,5,FALSE)</f>
        <v>9999</v>
      </c>
      <c r="K6" s="40" t="str">
        <f t="shared" si="0"/>
        <v/>
      </c>
    </row>
    <row r="7" spans="1:11" ht="14.25">
      <c r="A7" s="62">
        <v>42890.614988425928</v>
      </c>
      <c r="B7" s="15">
        <v>17645</v>
      </c>
      <c r="C7" t="s">
        <v>5267</v>
      </c>
      <c r="D7" t="s">
        <v>5268</v>
      </c>
      <c r="E7" t="s">
        <v>5269</v>
      </c>
      <c r="F7" s="15">
        <v>-757</v>
      </c>
      <c r="G7" t="s">
        <v>47</v>
      </c>
      <c r="H7" t="s">
        <v>4449</v>
      </c>
      <c r="I7" t="s">
        <v>49</v>
      </c>
      <c r="J7">
        <f>VLOOKUP(B7,自助退!B:F,5,FALSE)</f>
        <v>757</v>
      </c>
      <c r="K7" s="40" t="str">
        <f t="shared" si="0"/>
        <v/>
      </c>
    </row>
    <row r="8" spans="1:11" ht="14.25">
      <c r="A8" s="62">
        <v>42891.492569444446</v>
      </c>
      <c r="B8" s="15">
        <v>31433</v>
      </c>
      <c r="C8" t="s">
        <v>5270</v>
      </c>
      <c r="D8" t="s">
        <v>5271</v>
      </c>
      <c r="E8" t="s">
        <v>5272</v>
      </c>
      <c r="F8" s="15">
        <v>-1000</v>
      </c>
      <c r="G8" t="s">
        <v>47</v>
      </c>
      <c r="H8" t="s">
        <v>51</v>
      </c>
      <c r="I8" t="s">
        <v>49</v>
      </c>
      <c r="J8">
        <f>VLOOKUP(B8,自助退!B:F,5,FALSE)</f>
        <v>1000</v>
      </c>
      <c r="K8" s="40" t="str">
        <f t="shared" si="0"/>
        <v/>
      </c>
    </row>
    <row r="9" spans="1:11" ht="14.25">
      <c r="A9" s="62">
        <v>42891.499537037038</v>
      </c>
      <c r="B9" s="15">
        <v>31839</v>
      </c>
      <c r="C9" t="s">
        <v>4450</v>
      </c>
      <c r="D9" t="s">
        <v>5273</v>
      </c>
      <c r="E9" t="s">
        <v>5274</v>
      </c>
      <c r="F9" s="15">
        <v>-1200</v>
      </c>
      <c r="G9" t="s">
        <v>47</v>
      </c>
      <c r="H9" t="s">
        <v>65</v>
      </c>
      <c r="I9" t="s">
        <v>85</v>
      </c>
      <c r="J9">
        <f>VLOOKUP(B9,自助退!B:F,5,FALSE)</f>
        <v>1200</v>
      </c>
      <c r="K9" s="40" t="str">
        <f t="shared" si="0"/>
        <v/>
      </c>
    </row>
    <row r="10" spans="1:11" ht="14.25">
      <c r="A10" s="62">
        <v>42891.53601851852</v>
      </c>
      <c r="B10" s="15">
        <v>32899</v>
      </c>
      <c r="C10" t="s">
        <v>4450</v>
      </c>
      <c r="D10" t="s">
        <v>5275</v>
      </c>
      <c r="E10" t="s">
        <v>5276</v>
      </c>
      <c r="F10" s="15">
        <v>-931</v>
      </c>
      <c r="G10" t="s">
        <v>47</v>
      </c>
      <c r="H10" t="s">
        <v>72</v>
      </c>
      <c r="I10" t="s">
        <v>85</v>
      </c>
      <c r="J10">
        <f>VLOOKUP(B10,自助退!B:F,5,FALSE)</f>
        <v>931</v>
      </c>
      <c r="K10" s="40" t="str">
        <f t="shared" si="0"/>
        <v/>
      </c>
    </row>
    <row r="11" spans="1:11" ht="14.25">
      <c r="A11" s="62">
        <v>42891.655833333331</v>
      </c>
      <c r="B11" s="15">
        <v>37538</v>
      </c>
      <c r="C11" t="s">
        <v>4450</v>
      </c>
      <c r="D11" t="s">
        <v>5277</v>
      </c>
      <c r="E11" t="s">
        <v>5278</v>
      </c>
      <c r="F11" s="15">
        <v>-758</v>
      </c>
      <c r="G11" t="s">
        <v>47</v>
      </c>
      <c r="H11" t="s">
        <v>50</v>
      </c>
      <c r="I11" t="s">
        <v>85</v>
      </c>
      <c r="J11">
        <f>VLOOKUP(B11,自助退!B:F,5,FALSE)</f>
        <v>758</v>
      </c>
      <c r="K11" s="40" t="str">
        <f t="shared" si="0"/>
        <v/>
      </c>
    </row>
    <row r="12" spans="1:11" ht="14.25">
      <c r="A12" s="62">
        <v>42892.366793981484</v>
      </c>
      <c r="B12" s="15">
        <v>45527</v>
      </c>
      <c r="C12" t="s">
        <v>5279</v>
      </c>
      <c r="D12" t="s">
        <v>5280</v>
      </c>
      <c r="E12" t="s">
        <v>5281</v>
      </c>
      <c r="F12" s="15">
        <v>-10</v>
      </c>
      <c r="G12" t="s">
        <v>47</v>
      </c>
      <c r="H12" t="s">
        <v>52</v>
      </c>
      <c r="I12" t="s">
        <v>49</v>
      </c>
      <c r="J12">
        <f>VLOOKUP(B12,自助退!B:F,5,FALSE)</f>
        <v>10</v>
      </c>
      <c r="K12" s="40" t="str">
        <f t="shared" si="0"/>
        <v/>
      </c>
    </row>
    <row r="13" spans="1:11" ht="14.25">
      <c r="A13" s="62">
        <v>42892.41070601852</v>
      </c>
      <c r="B13" s="15">
        <v>48938</v>
      </c>
      <c r="C13" t="s">
        <v>5282</v>
      </c>
      <c r="D13" t="s">
        <v>5283</v>
      </c>
      <c r="E13" t="s">
        <v>5284</v>
      </c>
      <c r="F13" s="15">
        <v>-945</v>
      </c>
      <c r="G13" t="s">
        <v>47</v>
      </c>
      <c r="H13" t="s">
        <v>53</v>
      </c>
      <c r="I13" t="s">
        <v>49</v>
      </c>
      <c r="J13">
        <f>VLOOKUP(B13,自助退!B:F,5,FALSE)</f>
        <v>945</v>
      </c>
      <c r="K13" s="40" t="str">
        <f t="shared" si="0"/>
        <v/>
      </c>
    </row>
    <row r="14" spans="1:11" ht="14.25">
      <c r="A14" s="62">
        <v>42892.421099537038</v>
      </c>
      <c r="B14" s="15">
        <v>49715</v>
      </c>
      <c r="C14" t="s">
        <v>5285</v>
      </c>
      <c r="D14" t="s">
        <v>5286</v>
      </c>
      <c r="E14" t="s">
        <v>5287</v>
      </c>
      <c r="F14" s="15">
        <v>-694</v>
      </c>
      <c r="G14" t="s">
        <v>47</v>
      </c>
      <c r="H14" t="s">
        <v>54</v>
      </c>
      <c r="I14" t="s">
        <v>49</v>
      </c>
      <c r="J14">
        <f>VLOOKUP(B14,自助退!B:F,5,FALSE)</f>
        <v>694</v>
      </c>
      <c r="K14" s="40" t="str">
        <f t="shared" si="0"/>
        <v/>
      </c>
    </row>
    <row r="15" spans="1:11" ht="14.25">
      <c r="A15" s="62">
        <v>42892.423993055556</v>
      </c>
      <c r="B15" s="15">
        <v>49974</v>
      </c>
      <c r="C15" t="s">
        <v>5288</v>
      </c>
      <c r="D15" t="s">
        <v>5289</v>
      </c>
      <c r="E15" t="s">
        <v>5290</v>
      </c>
      <c r="F15" s="15">
        <v>-247</v>
      </c>
      <c r="G15" t="s">
        <v>47</v>
      </c>
      <c r="H15" t="s">
        <v>55</v>
      </c>
      <c r="I15" t="s">
        <v>49</v>
      </c>
      <c r="J15">
        <f>VLOOKUP(B15,自助退!B:F,5,FALSE)</f>
        <v>247</v>
      </c>
      <c r="K15" s="40" t="str">
        <f t="shared" si="0"/>
        <v/>
      </c>
    </row>
    <row r="16" spans="1:11" ht="14.25">
      <c r="A16" s="62">
        <v>42892.467974537038</v>
      </c>
      <c r="B16" s="15">
        <v>53313</v>
      </c>
      <c r="C16" t="s">
        <v>5291</v>
      </c>
      <c r="D16" t="s">
        <v>5292</v>
      </c>
      <c r="E16" t="s">
        <v>5293</v>
      </c>
      <c r="F16" s="15">
        <v>-1170</v>
      </c>
      <c r="G16" t="s">
        <v>47</v>
      </c>
      <c r="H16" t="s">
        <v>56</v>
      </c>
      <c r="I16" t="s">
        <v>49</v>
      </c>
      <c r="J16">
        <f>VLOOKUP(B16,自助退!B:F,5,FALSE)</f>
        <v>1170</v>
      </c>
      <c r="K16" s="40" t="str">
        <f t="shared" si="0"/>
        <v/>
      </c>
    </row>
    <row r="17" spans="1:11" ht="14.25">
      <c r="A17" s="62">
        <v>42892.473773148151</v>
      </c>
      <c r="B17" s="15">
        <v>53711</v>
      </c>
      <c r="C17" t="s">
        <v>5294</v>
      </c>
      <c r="D17" t="s">
        <v>5295</v>
      </c>
      <c r="E17" t="s">
        <v>5296</v>
      </c>
      <c r="F17" s="15">
        <v>-747</v>
      </c>
      <c r="G17" t="s">
        <v>47</v>
      </c>
      <c r="H17" t="s">
        <v>51</v>
      </c>
      <c r="I17" t="s">
        <v>49</v>
      </c>
      <c r="J17">
        <f>VLOOKUP(B17,自助退!B:F,5,FALSE)</f>
        <v>747</v>
      </c>
      <c r="K17" s="40" t="str">
        <f t="shared" si="0"/>
        <v/>
      </c>
    </row>
    <row r="18" spans="1:11" ht="14.25">
      <c r="A18" s="62">
        <v>42892.475462962961</v>
      </c>
      <c r="B18" s="15">
        <v>53801</v>
      </c>
      <c r="C18" t="s">
        <v>5297</v>
      </c>
      <c r="D18" t="s">
        <v>5298</v>
      </c>
      <c r="E18" t="s">
        <v>5299</v>
      </c>
      <c r="F18" s="15">
        <v>-4000</v>
      </c>
      <c r="G18" t="s">
        <v>47</v>
      </c>
      <c r="H18" t="s">
        <v>56</v>
      </c>
      <c r="I18" t="s">
        <v>49</v>
      </c>
      <c r="J18">
        <f>VLOOKUP(B18,自助退!B:F,5,FALSE)</f>
        <v>4000</v>
      </c>
      <c r="K18" s="40" t="str">
        <f t="shared" si="0"/>
        <v/>
      </c>
    </row>
    <row r="19" spans="1:11" ht="14.25">
      <c r="A19" s="62">
        <v>42892.498229166667</v>
      </c>
      <c r="B19" s="15">
        <v>55026</v>
      </c>
      <c r="C19" t="s">
        <v>5300</v>
      </c>
      <c r="D19" t="s">
        <v>5301</v>
      </c>
      <c r="E19" t="s">
        <v>5302</v>
      </c>
      <c r="F19" s="15">
        <v>-147</v>
      </c>
      <c r="G19" t="s">
        <v>47</v>
      </c>
      <c r="H19" t="s">
        <v>57</v>
      </c>
      <c r="I19" t="s">
        <v>49</v>
      </c>
      <c r="J19">
        <f>VLOOKUP(B19,自助退!B:F,5,FALSE)</f>
        <v>147</v>
      </c>
      <c r="K19" s="40" t="str">
        <f t="shared" si="0"/>
        <v/>
      </c>
    </row>
    <row r="20" spans="1:11" ht="14.25">
      <c r="A20" s="62">
        <v>42892.503888888888</v>
      </c>
      <c r="B20" s="15">
        <v>55305</v>
      </c>
      <c r="D20" t="s">
        <v>5303</v>
      </c>
      <c r="E20" t="s">
        <v>5304</v>
      </c>
      <c r="F20" s="15">
        <v>-870</v>
      </c>
      <c r="G20" t="s">
        <v>47</v>
      </c>
      <c r="H20" t="s">
        <v>58</v>
      </c>
      <c r="I20" t="s">
        <v>85</v>
      </c>
      <c r="J20">
        <f>VLOOKUP(B20,自助退!B:F,5,FALSE)</f>
        <v>870</v>
      </c>
      <c r="K20" s="40" t="str">
        <f t="shared" si="0"/>
        <v/>
      </c>
    </row>
    <row r="21" spans="1:11" ht="14.25">
      <c r="A21" s="62">
        <v>42892.507476851853</v>
      </c>
      <c r="B21" s="15">
        <v>55426</v>
      </c>
      <c r="C21" t="s">
        <v>5305</v>
      </c>
      <c r="D21" t="s">
        <v>5306</v>
      </c>
      <c r="E21" t="s">
        <v>5307</v>
      </c>
      <c r="F21" s="15">
        <v>-6</v>
      </c>
      <c r="G21" t="s">
        <v>47</v>
      </c>
      <c r="H21" t="s">
        <v>57</v>
      </c>
      <c r="I21" t="s">
        <v>49</v>
      </c>
      <c r="J21">
        <f>VLOOKUP(B21,自助退!B:F,5,FALSE)</f>
        <v>6</v>
      </c>
      <c r="K21" s="40" t="str">
        <f t="shared" si="0"/>
        <v/>
      </c>
    </row>
    <row r="22" spans="1:11" ht="14.25">
      <c r="A22" s="62">
        <v>42892.508171296293</v>
      </c>
      <c r="B22" s="15">
        <v>55443</v>
      </c>
      <c r="C22" t="s">
        <v>5308</v>
      </c>
      <c r="D22" t="s">
        <v>5309</v>
      </c>
      <c r="E22" t="s">
        <v>5310</v>
      </c>
      <c r="F22" s="15">
        <v>-350</v>
      </c>
      <c r="G22" t="s">
        <v>47</v>
      </c>
      <c r="H22" t="s">
        <v>59</v>
      </c>
      <c r="I22" t="s">
        <v>49</v>
      </c>
      <c r="J22">
        <f>VLOOKUP(B22,自助退!B:F,5,FALSE)</f>
        <v>350</v>
      </c>
      <c r="K22" s="40" t="str">
        <f t="shared" si="0"/>
        <v/>
      </c>
    </row>
    <row r="23" spans="1:11" ht="14.25">
      <c r="A23" s="62">
        <v>42892.51153935185</v>
      </c>
      <c r="B23" s="15">
        <v>55541</v>
      </c>
      <c r="C23" t="s">
        <v>5311</v>
      </c>
      <c r="D23" t="s">
        <v>5312</v>
      </c>
      <c r="E23" t="s">
        <v>5313</v>
      </c>
      <c r="F23" s="15">
        <v>-2626</v>
      </c>
      <c r="G23" t="s">
        <v>47</v>
      </c>
      <c r="H23" t="s">
        <v>51</v>
      </c>
      <c r="I23" t="s">
        <v>49</v>
      </c>
      <c r="J23">
        <f>VLOOKUP(B23,自助退!B:F,5,FALSE)</f>
        <v>2626</v>
      </c>
      <c r="K23" s="40" t="str">
        <f t="shared" si="0"/>
        <v/>
      </c>
    </row>
    <row r="24" spans="1:11" ht="14.25">
      <c r="A24" s="62">
        <v>42892.514247685183</v>
      </c>
      <c r="B24" s="15">
        <v>55595</v>
      </c>
      <c r="C24" t="s">
        <v>5314</v>
      </c>
      <c r="D24" t="s">
        <v>5315</v>
      </c>
      <c r="E24" t="s">
        <v>5316</v>
      </c>
      <c r="F24" s="15">
        <v>-624</v>
      </c>
      <c r="G24" t="s">
        <v>47</v>
      </c>
      <c r="H24" t="s">
        <v>59</v>
      </c>
      <c r="I24" t="s">
        <v>49</v>
      </c>
      <c r="J24">
        <f>VLOOKUP(B24,自助退!B:F,5,FALSE)</f>
        <v>624</v>
      </c>
      <c r="K24" s="40" t="str">
        <f t="shared" si="0"/>
        <v/>
      </c>
    </row>
    <row r="25" spans="1:11" ht="14.25">
      <c r="A25" s="62">
        <v>42892.525439814817</v>
      </c>
      <c r="B25" s="15">
        <v>55817</v>
      </c>
      <c r="C25" t="s">
        <v>5317</v>
      </c>
      <c r="D25" t="s">
        <v>5318</v>
      </c>
      <c r="E25" t="s">
        <v>5319</v>
      </c>
      <c r="F25" s="15">
        <v>-192</v>
      </c>
      <c r="G25" t="s">
        <v>47</v>
      </c>
      <c r="H25" t="s">
        <v>60</v>
      </c>
      <c r="I25" t="s">
        <v>49</v>
      </c>
      <c r="J25">
        <f>VLOOKUP(B25,自助退!B:F,5,FALSE)</f>
        <v>192</v>
      </c>
      <c r="K25" s="40" t="str">
        <f t="shared" si="0"/>
        <v/>
      </c>
    </row>
    <row r="26" spans="1:11" ht="14.25">
      <c r="A26" s="62">
        <v>42892.527442129627</v>
      </c>
      <c r="B26" s="15">
        <v>55843</v>
      </c>
      <c r="D26" t="s">
        <v>5320</v>
      </c>
      <c r="E26" t="s">
        <v>5321</v>
      </c>
      <c r="F26" s="15">
        <v>-964</v>
      </c>
      <c r="G26" t="s">
        <v>47</v>
      </c>
      <c r="H26" t="s">
        <v>59</v>
      </c>
      <c r="I26" t="s">
        <v>85</v>
      </c>
      <c r="J26">
        <f>VLOOKUP(B26,自助退!B:F,5,FALSE)</f>
        <v>964</v>
      </c>
      <c r="K26" s="40" t="str">
        <f t="shared" si="0"/>
        <v/>
      </c>
    </row>
    <row r="27" spans="1:11" ht="14.25">
      <c r="A27" s="62">
        <v>42892.561643518522</v>
      </c>
      <c r="B27" s="15">
        <v>56233</v>
      </c>
      <c r="D27" t="s">
        <v>5322</v>
      </c>
      <c r="E27" t="s">
        <v>5323</v>
      </c>
      <c r="F27" s="15">
        <v>-804</v>
      </c>
      <c r="G27" t="s">
        <v>47</v>
      </c>
      <c r="H27" t="s">
        <v>61</v>
      </c>
      <c r="I27" t="s">
        <v>85</v>
      </c>
      <c r="J27">
        <f>VLOOKUP(B27,自助退!B:F,5,FALSE)</f>
        <v>804</v>
      </c>
      <c r="K27" s="40" t="str">
        <f t="shared" si="0"/>
        <v/>
      </c>
    </row>
    <row r="28" spans="1:11" ht="14.25">
      <c r="A28" s="62">
        <v>42892.602511574078</v>
      </c>
      <c r="B28" s="15">
        <v>57259</v>
      </c>
      <c r="C28" t="s">
        <v>5324</v>
      </c>
      <c r="D28" t="s">
        <v>5325</v>
      </c>
      <c r="E28" t="s">
        <v>5326</v>
      </c>
      <c r="F28" s="15">
        <v>-44</v>
      </c>
      <c r="G28" t="s">
        <v>47</v>
      </c>
      <c r="H28" t="s">
        <v>62</v>
      </c>
      <c r="I28" t="s">
        <v>49</v>
      </c>
      <c r="J28">
        <f>VLOOKUP(B28,自助退!B:F,5,FALSE)</f>
        <v>44</v>
      </c>
      <c r="K28" s="40" t="str">
        <f t="shared" si="0"/>
        <v/>
      </c>
    </row>
    <row r="29" spans="1:11" ht="14.25">
      <c r="A29" s="62">
        <v>42892.605682870373</v>
      </c>
      <c r="B29" s="15">
        <v>57425</v>
      </c>
      <c r="C29" t="s">
        <v>5327</v>
      </c>
      <c r="D29" t="s">
        <v>5328</v>
      </c>
      <c r="E29" t="s">
        <v>5329</v>
      </c>
      <c r="F29" s="15">
        <v>-950</v>
      </c>
      <c r="G29" t="s">
        <v>47</v>
      </c>
      <c r="H29" t="s">
        <v>4446</v>
      </c>
      <c r="I29" t="s">
        <v>49</v>
      </c>
      <c r="J29">
        <f>VLOOKUP(B29,自助退!B:F,5,FALSE)</f>
        <v>950</v>
      </c>
      <c r="K29" s="40" t="str">
        <f t="shared" si="0"/>
        <v/>
      </c>
    </row>
    <row r="30" spans="1:11" ht="14.25">
      <c r="A30" s="62">
        <v>42892.620462962965</v>
      </c>
      <c r="B30" s="15">
        <v>58259</v>
      </c>
      <c r="C30" t="s">
        <v>5330</v>
      </c>
      <c r="D30" t="s">
        <v>5331</v>
      </c>
      <c r="E30" t="s">
        <v>5332</v>
      </c>
      <c r="F30" s="15">
        <v>-100</v>
      </c>
      <c r="G30" t="s">
        <v>47</v>
      </c>
      <c r="H30" t="s">
        <v>61</v>
      </c>
      <c r="I30" t="s">
        <v>49</v>
      </c>
      <c r="J30">
        <f>VLOOKUP(B30,自助退!B:F,5,FALSE)</f>
        <v>100</v>
      </c>
      <c r="K30" s="40" t="str">
        <f t="shared" si="0"/>
        <v/>
      </c>
    </row>
    <row r="31" spans="1:11" ht="14.25">
      <c r="A31" s="62">
        <v>42892.620937500003</v>
      </c>
      <c r="B31" s="15">
        <v>58283</v>
      </c>
      <c r="C31" t="s">
        <v>5333</v>
      </c>
      <c r="D31" t="s">
        <v>5334</v>
      </c>
      <c r="E31" t="s">
        <v>5335</v>
      </c>
      <c r="F31" s="15">
        <v>-12</v>
      </c>
      <c r="G31" t="s">
        <v>47</v>
      </c>
      <c r="H31" t="s">
        <v>63</v>
      </c>
      <c r="I31" t="s">
        <v>49</v>
      </c>
      <c r="J31">
        <f>VLOOKUP(B31,自助退!B:F,5,FALSE)</f>
        <v>12</v>
      </c>
      <c r="K31" s="40" t="str">
        <f t="shared" si="0"/>
        <v/>
      </c>
    </row>
    <row r="32" spans="1:11" ht="14.25">
      <c r="A32" s="62">
        <v>42892.624803240738</v>
      </c>
      <c r="B32" s="15">
        <v>58520</v>
      </c>
      <c r="C32" t="s">
        <v>5336</v>
      </c>
      <c r="D32" t="s">
        <v>5337</v>
      </c>
      <c r="E32" t="s">
        <v>5338</v>
      </c>
      <c r="F32" s="15">
        <v>-343</v>
      </c>
      <c r="G32" t="s">
        <v>47</v>
      </c>
      <c r="H32" t="s">
        <v>64</v>
      </c>
      <c r="I32" t="s">
        <v>49</v>
      </c>
      <c r="J32">
        <f>VLOOKUP(B32,自助退!B:F,5,FALSE)</f>
        <v>343</v>
      </c>
      <c r="K32" s="40" t="str">
        <f t="shared" si="0"/>
        <v/>
      </c>
    </row>
    <row r="33" spans="1:11" ht="14.25">
      <c r="A33" s="62">
        <v>42892.646585648145</v>
      </c>
      <c r="B33" s="15">
        <v>59821</v>
      </c>
      <c r="C33" t="s">
        <v>5339</v>
      </c>
      <c r="D33" t="s">
        <v>5340</v>
      </c>
      <c r="E33" t="s">
        <v>5341</v>
      </c>
      <c r="F33" s="15">
        <v>-300</v>
      </c>
      <c r="G33" t="s">
        <v>47</v>
      </c>
      <c r="H33" t="s">
        <v>56</v>
      </c>
      <c r="I33" t="s">
        <v>49</v>
      </c>
      <c r="J33">
        <f>VLOOKUP(B33,自助退!B:F,5,FALSE)</f>
        <v>300</v>
      </c>
      <c r="K33" s="40" t="str">
        <f t="shared" si="0"/>
        <v/>
      </c>
    </row>
    <row r="34" spans="1:11" ht="14.25">
      <c r="A34" s="62">
        <v>42892.662106481483</v>
      </c>
      <c r="B34" s="15">
        <v>60689</v>
      </c>
      <c r="C34" t="s">
        <v>5342</v>
      </c>
      <c r="D34" t="s">
        <v>5343</v>
      </c>
      <c r="E34" t="s">
        <v>5344</v>
      </c>
      <c r="F34" s="15">
        <v>-65</v>
      </c>
      <c r="G34" t="s">
        <v>47</v>
      </c>
      <c r="H34" t="s">
        <v>65</v>
      </c>
      <c r="I34" t="s">
        <v>49</v>
      </c>
      <c r="J34">
        <f>VLOOKUP(B34,自助退!B:F,5,FALSE)</f>
        <v>65</v>
      </c>
      <c r="K34" s="40" t="str">
        <f t="shared" si="0"/>
        <v/>
      </c>
    </row>
    <row r="35" spans="1:11" ht="14.25">
      <c r="A35" s="62">
        <v>42892.665277777778</v>
      </c>
      <c r="B35" s="15">
        <v>60869</v>
      </c>
      <c r="C35" t="s">
        <v>5345</v>
      </c>
      <c r="D35" t="s">
        <v>5346</v>
      </c>
      <c r="E35" t="s">
        <v>5347</v>
      </c>
      <c r="F35" s="15">
        <v>-179</v>
      </c>
      <c r="G35" t="s">
        <v>47</v>
      </c>
      <c r="H35" t="s">
        <v>63</v>
      </c>
      <c r="I35" t="s">
        <v>49</v>
      </c>
      <c r="J35">
        <f>VLOOKUP(B35,自助退!B:F,5,FALSE)</f>
        <v>179</v>
      </c>
      <c r="K35" s="40" t="str">
        <f t="shared" si="0"/>
        <v/>
      </c>
    </row>
    <row r="36" spans="1:11" ht="14.25">
      <c r="A36" s="62">
        <v>42892.666898148149</v>
      </c>
      <c r="B36" s="15">
        <v>60960</v>
      </c>
      <c r="C36" t="s">
        <v>5348</v>
      </c>
      <c r="D36" t="s">
        <v>5349</v>
      </c>
      <c r="E36" t="s">
        <v>5350</v>
      </c>
      <c r="F36" s="15">
        <v>-2996</v>
      </c>
      <c r="G36" t="s">
        <v>47</v>
      </c>
      <c r="H36" t="s">
        <v>66</v>
      </c>
      <c r="I36" t="s">
        <v>49</v>
      </c>
      <c r="J36">
        <f>VLOOKUP(B36,自助退!B:F,5,FALSE)</f>
        <v>2996</v>
      </c>
      <c r="K36" s="40" t="str">
        <f t="shared" si="0"/>
        <v/>
      </c>
    </row>
    <row r="37" spans="1:11" ht="14.25">
      <c r="A37" s="62">
        <v>42892.670636574076</v>
      </c>
      <c r="B37" s="15">
        <v>61138</v>
      </c>
      <c r="C37" t="s">
        <v>5351</v>
      </c>
      <c r="D37" t="s">
        <v>5352</v>
      </c>
      <c r="E37" t="s">
        <v>5353</v>
      </c>
      <c r="F37" s="15">
        <v>-500</v>
      </c>
      <c r="G37" t="s">
        <v>47</v>
      </c>
      <c r="H37" t="s">
        <v>67</v>
      </c>
      <c r="I37" t="s">
        <v>49</v>
      </c>
      <c r="J37">
        <f>VLOOKUP(B37,自助退!B:F,5,FALSE)</f>
        <v>500</v>
      </c>
      <c r="K37" s="40" t="str">
        <f t="shared" si="0"/>
        <v/>
      </c>
    </row>
    <row r="38" spans="1:11" ht="14.25">
      <c r="A38" s="62">
        <v>42892.674293981479</v>
      </c>
      <c r="B38" s="15">
        <v>61283</v>
      </c>
      <c r="C38" t="s">
        <v>5354</v>
      </c>
      <c r="D38" t="s">
        <v>5355</v>
      </c>
      <c r="E38" t="s">
        <v>5356</v>
      </c>
      <c r="F38" s="15">
        <v>-2000</v>
      </c>
      <c r="G38" t="s">
        <v>47</v>
      </c>
      <c r="H38" t="s">
        <v>60</v>
      </c>
      <c r="I38" t="s">
        <v>49</v>
      </c>
      <c r="J38">
        <f>VLOOKUP(B38,自助退!B:F,5,FALSE)</f>
        <v>2000</v>
      </c>
      <c r="K38" s="40" t="str">
        <f t="shared" si="0"/>
        <v/>
      </c>
    </row>
    <row r="39" spans="1:11" ht="14.25">
      <c r="A39" s="62">
        <v>42892.675127314818</v>
      </c>
      <c r="B39" s="15">
        <v>61323</v>
      </c>
      <c r="C39" t="s">
        <v>5357</v>
      </c>
      <c r="D39" t="s">
        <v>5358</v>
      </c>
      <c r="E39" t="s">
        <v>5359</v>
      </c>
      <c r="F39" s="15">
        <v>-132</v>
      </c>
      <c r="G39" t="s">
        <v>47</v>
      </c>
      <c r="H39" t="s">
        <v>68</v>
      </c>
      <c r="I39" t="s">
        <v>49</v>
      </c>
      <c r="J39">
        <f>VLOOKUP(B39,自助退!B:F,5,FALSE)</f>
        <v>132</v>
      </c>
      <c r="K39" s="40" t="str">
        <f t="shared" si="0"/>
        <v/>
      </c>
    </row>
    <row r="40" spans="1:11" ht="14.25">
      <c r="A40" s="62">
        <v>42892.67560185185</v>
      </c>
      <c r="B40" s="15">
        <v>61346</v>
      </c>
      <c r="C40" t="s">
        <v>5360</v>
      </c>
      <c r="D40" t="s">
        <v>5355</v>
      </c>
      <c r="E40" t="s">
        <v>5356</v>
      </c>
      <c r="F40" s="15">
        <v>-1</v>
      </c>
      <c r="G40" t="s">
        <v>47</v>
      </c>
      <c r="H40" t="s">
        <v>60</v>
      </c>
      <c r="I40" t="s">
        <v>49</v>
      </c>
      <c r="J40">
        <f>VLOOKUP(B40,自助退!B:F,5,FALSE)</f>
        <v>1</v>
      </c>
      <c r="K40" s="40" t="str">
        <f t="shared" si="0"/>
        <v/>
      </c>
    </row>
    <row r="41" spans="1:11" ht="14.25">
      <c r="A41" s="62">
        <v>42892.677430555559</v>
      </c>
      <c r="B41" s="15">
        <v>61435</v>
      </c>
      <c r="C41" t="s">
        <v>5361</v>
      </c>
      <c r="D41" t="s">
        <v>5362</v>
      </c>
      <c r="E41" t="s">
        <v>5363</v>
      </c>
      <c r="F41" s="15">
        <v>-50</v>
      </c>
      <c r="G41" t="s">
        <v>47</v>
      </c>
      <c r="H41" t="s">
        <v>51</v>
      </c>
      <c r="I41" t="s">
        <v>49</v>
      </c>
      <c r="J41">
        <f>VLOOKUP(B41,自助退!B:F,5,FALSE)</f>
        <v>50</v>
      </c>
      <c r="K41" s="40" t="str">
        <f t="shared" si="0"/>
        <v/>
      </c>
    </row>
    <row r="42" spans="1:11" ht="14.25">
      <c r="A42" s="62">
        <v>42892.684733796297</v>
      </c>
      <c r="B42" s="15">
        <v>61735</v>
      </c>
      <c r="C42" t="s">
        <v>4450</v>
      </c>
      <c r="D42" t="s">
        <v>5364</v>
      </c>
      <c r="E42" t="s">
        <v>5365</v>
      </c>
      <c r="F42" s="15">
        <v>-70</v>
      </c>
      <c r="G42" t="s">
        <v>47</v>
      </c>
      <c r="H42" t="s">
        <v>50</v>
      </c>
      <c r="I42" t="s">
        <v>85</v>
      </c>
      <c r="J42">
        <f>VLOOKUP(B42,自助退!B:F,5,FALSE)</f>
        <v>70</v>
      </c>
      <c r="K42" s="40" t="str">
        <f t="shared" si="0"/>
        <v/>
      </c>
    </row>
    <row r="43" spans="1:11" ht="14.25">
      <c r="A43" s="62">
        <v>42892.691099537034</v>
      </c>
      <c r="B43" s="15">
        <v>62016</v>
      </c>
      <c r="C43" t="s">
        <v>5366</v>
      </c>
      <c r="D43" t="s">
        <v>5367</v>
      </c>
      <c r="E43" t="s">
        <v>5368</v>
      </c>
      <c r="F43" s="15">
        <v>-879</v>
      </c>
      <c r="G43" t="s">
        <v>47</v>
      </c>
      <c r="H43" t="s">
        <v>60</v>
      </c>
      <c r="I43" t="s">
        <v>49</v>
      </c>
      <c r="J43">
        <f>VLOOKUP(B43,自助退!B:F,5,FALSE)</f>
        <v>879</v>
      </c>
      <c r="K43" s="40" t="str">
        <f t="shared" si="0"/>
        <v/>
      </c>
    </row>
    <row r="44" spans="1:11" ht="14.25">
      <c r="A44" s="62">
        <v>42892.696087962962</v>
      </c>
      <c r="B44" s="15">
        <v>62260</v>
      </c>
      <c r="C44" t="s">
        <v>4450</v>
      </c>
      <c r="D44" t="s">
        <v>5369</v>
      </c>
      <c r="E44" t="s">
        <v>5370</v>
      </c>
      <c r="F44" s="15">
        <v>-9800</v>
      </c>
      <c r="G44" t="s">
        <v>47</v>
      </c>
      <c r="H44" t="s">
        <v>56</v>
      </c>
      <c r="I44" t="s">
        <v>85</v>
      </c>
      <c r="J44">
        <f>VLOOKUP(B44,自助退!B:F,5,FALSE)</f>
        <v>9800</v>
      </c>
      <c r="K44" s="40" t="str">
        <f t="shared" si="0"/>
        <v/>
      </c>
    </row>
    <row r="45" spans="1:11" ht="14.25">
      <c r="A45" s="62">
        <v>42892.701990740738</v>
      </c>
      <c r="B45" s="15">
        <v>62517</v>
      </c>
      <c r="C45" t="s">
        <v>4450</v>
      </c>
      <c r="D45" t="s">
        <v>5371</v>
      </c>
      <c r="E45" t="s">
        <v>5372</v>
      </c>
      <c r="F45" s="15">
        <v>-52</v>
      </c>
      <c r="G45" t="s">
        <v>47</v>
      </c>
      <c r="H45" t="s">
        <v>51</v>
      </c>
      <c r="I45" t="s">
        <v>85</v>
      </c>
      <c r="J45">
        <f>VLOOKUP(B45,自助退!B:F,5,FALSE)</f>
        <v>52</v>
      </c>
      <c r="K45" s="40" t="str">
        <f t="shared" si="0"/>
        <v/>
      </c>
    </row>
    <row r="46" spans="1:11" ht="14.25">
      <c r="A46" s="62">
        <v>42892.708182870374</v>
      </c>
      <c r="B46" s="15">
        <v>62723</v>
      </c>
      <c r="C46" t="s">
        <v>5373</v>
      </c>
      <c r="D46" t="s">
        <v>5374</v>
      </c>
      <c r="E46" t="s">
        <v>5375</v>
      </c>
      <c r="F46" s="15">
        <v>-752</v>
      </c>
      <c r="G46" t="s">
        <v>47</v>
      </c>
      <c r="H46" t="s">
        <v>69</v>
      </c>
      <c r="I46" t="s">
        <v>49</v>
      </c>
      <c r="J46">
        <f>VLOOKUP(B46,自助退!B:F,5,FALSE)</f>
        <v>752</v>
      </c>
      <c r="K46" s="40" t="str">
        <f t="shared" si="0"/>
        <v/>
      </c>
    </row>
    <row r="47" spans="1:11" ht="14.25">
      <c r="A47" s="62">
        <v>42892.712754629632</v>
      </c>
      <c r="B47" s="15">
        <v>62876</v>
      </c>
      <c r="C47" t="s">
        <v>4450</v>
      </c>
      <c r="D47" t="s">
        <v>5376</v>
      </c>
      <c r="E47" t="s">
        <v>5377</v>
      </c>
      <c r="F47" s="15">
        <v>-352</v>
      </c>
      <c r="G47" t="s">
        <v>47</v>
      </c>
      <c r="H47" t="s">
        <v>62</v>
      </c>
      <c r="I47" t="s">
        <v>85</v>
      </c>
      <c r="J47">
        <f>VLOOKUP(B47,自助退!B:F,5,FALSE)</f>
        <v>352</v>
      </c>
      <c r="K47" s="40" t="str">
        <f t="shared" si="0"/>
        <v/>
      </c>
    </row>
    <row r="48" spans="1:11" ht="14.25">
      <c r="A48" s="62">
        <v>42892.719583333332</v>
      </c>
      <c r="B48" s="15">
        <v>63064</v>
      </c>
      <c r="C48" t="s">
        <v>4450</v>
      </c>
      <c r="D48" t="s">
        <v>5378</v>
      </c>
      <c r="E48" t="s">
        <v>5379</v>
      </c>
      <c r="F48" s="15">
        <v>-200</v>
      </c>
      <c r="G48" t="s">
        <v>47</v>
      </c>
      <c r="H48" t="s">
        <v>52</v>
      </c>
      <c r="I48" t="s">
        <v>85</v>
      </c>
      <c r="J48">
        <f>VLOOKUP(B48,自助退!B:F,5,FALSE)</f>
        <v>200</v>
      </c>
      <c r="K48" s="40" t="str">
        <f t="shared" si="0"/>
        <v/>
      </c>
    </row>
    <row r="49" spans="1:11" ht="14.25">
      <c r="A49" s="62">
        <v>42892.729201388887</v>
      </c>
      <c r="B49" s="15">
        <v>63328</v>
      </c>
      <c r="C49" t="s">
        <v>5380</v>
      </c>
      <c r="D49" t="s">
        <v>5381</v>
      </c>
      <c r="E49" t="s">
        <v>5382</v>
      </c>
      <c r="F49" s="15">
        <v>-300</v>
      </c>
      <c r="G49" t="s">
        <v>47</v>
      </c>
      <c r="H49" t="s">
        <v>51</v>
      </c>
      <c r="I49" t="s">
        <v>49</v>
      </c>
      <c r="J49">
        <f>VLOOKUP(B49,自助退!B:F,5,FALSE)</f>
        <v>300</v>
      </c>
      <c r="K49" s="40" t="str">
        <f t="shared" si="0"/>
        <v/>
      </c>
    </row>
    <row r="50" spans="1:11" ht="14.25">
      <c r="A50" s="62">
        <v>42892.731342592589</v>
      </c>
      <c r="B50" s="15">
        <v>63358</v>
      </c>
      <c r="C50" t="s">
        <v>5383</v>
      </c>
      <c r="D50" t="s">
        <v>5384</v>
      </c>
      <c r="E50" t="s">
        <v>5385</v>
      </c>
      <c r="F50" s="15">
        <v>-5613</v>
      </c>
      <c r="G50" t="s">
        <v>47</v>
      </c>
      <c r="H50" t="s">
        <v>70</v>
      </c>
      <c r="I50" t="s">
        <v>49</v>
      </c>
      <c r="J50">
        <f>VLOOKUP(B50,自助退!B:F,5,FALSE)</f>
        <v>5613</v>
      </c>
      <c r="K50" s="40" t="str">
        <f t="shared" si="0"/>
        <v/>
      </c>
    </row>
    <row r="51" spans="1:11" ht="14.25">
      <c r="A51" s="62">
        <v>42892.738194444442</v>
      </c>
      <c r="B51" s="15">
        <v>63473</v>
      </c>
      <c r="C51" t="s">
        <v>5386</v>
      </c>
      <c r="D51" t="s">
        <v>5387</v>
      </c>
      <c r="E51" t="s">
        <v>5388</v>
      </c>
      <c r="F51" s="15">
        <v>-1400</v>
      </c>
      <c r="G51" t="s">
        <v>47</v>
      </c>
      <c r="H51" t="s">
        <v>71</v>
      </c>
      <c r="I51" t="s">
        <v>49</v>
      </c>
      <c r="J51">
        <f>VLOOKUP(B51,自助退!B:F,5,FALSE)</f>
        <v>1400</v>
      </c>
      <c r="K51" s="40" t="str">
        <f t="shared" si="0"/>
        <v/>
      </c>
    </row>
    <row r="52" spans="1:11" ht="14.25">
      <c r="A52" s="62">
        <v>42893.30164351852</v>
      </c>
      <c r="B52" s="15">
        <v>64730</v>
      </c>
      <c r="C52" t="s">
        <v>4450</v>
      </c>
      <c r="D52" t="s">
        <v>5389</v>
      </c>
      <c r="E52" t="s">
        <v>5390</v>
      </c>
      <c r="F52" s="15">
        <v>-4000</v>
      </c>
      <c r="G52" t="s">
        <v>47</v>
      </c>
      <c r="H52" t="s">
        <v>4447</v>
      </c>
      <c r="I52" t="s">
        <v>85</v>
      </c>
      <c r="J52">
        <f>VLOOKUP(B52,自助退!B:F,5,FALSE)</f>
        <v>4000</v>
      </c>
      <c r="K52" s="40" t="str">
        <f t="shared" si="0"/>
        <v/>
      </c>
    </row>
    <row r="53" spans="1:11" ht="14.25">
      <c r="A53" s="62">
        <v>42893.337268518517</v>
      </c>
      <c r="B53" s="15">
        <v>65515</v>
      </c>
      <c r="C53" t="s">
        <v>4450</v>
      </c>
      <c r="D53" t="s">
        <v>5376</v>
      </c>
      <c r="E53" t="s">
        <v>5377</v>
      </c>
      <c r="F53" s="15">
        <v>-352</v>
      </c>
      <c r="G53" t="s">
        <v>47</v>
      </c>
      <c r="H53" t="s">
        <v>62</v>
      </c>
      <c r="I53" t="s">
        <v>85</v>
      </c>
      <c r="J53">
        <f>VLOOKUP(B53,自助退!B:F,5,FALSE)</f>
        <v>352</v>
      </c>
      <c r="K53" s="40" t="str">
        <f t="shared" si="0"/>
        <v/>
      </c>
    </row>
    <row r="54" spans="1:11" ht="14.25">
      <c r="A54" s="62">
        <v>42893.34542824074</v>
      </c>
      <c r="B54" s="15">
        <v>65926</v>
      </c>
      <c r="C54" t="s">
        <v>5391</v>
      </c>
      <c r="D54" t="s">
        <v>5392</v>
      </c>
      <c r="E54" t="s">
        <v>5393</v>
      </c>
      <c r="F54" s="15">
        <v>-129</v>
      </c>
      <c r="G54" t="s">
        <v>47</v>
      </c>
      <c r="H54" t="s">
        <v>61</v>
      </c>
      <c r="I54" t="s">
        <v>49</v>
      </c>
      <c r="J54">
        <f>VLOOKUP(B54,自助退!B:F,5,FALSE)</f>
        <v>129</v>
      </c>
      <c r="K54" s="40" t="str">
        <f t="shared" si="0"/>
        <v/>
      </c>
    </row>
    <row r="55" spans="1:11" ht="14.25">
      <c r="A55" s="62">
        <v>42893.418587962966</v>
      </c>
      <c r="B55" s="15">
        <v>71370</v>
      </c>
      <c r="C55" t="s">
        <v>5394</v>
      </c>
      <c r="D55" t="s">
        <v>5395</v>
      </c>
      <c r="E55" t="s">
        <v>5396</v>
      </c>
      <c r="F55" s="15">
        <v>-510</v>
      </c>
      <c r="G55" t="s">
        <v>47</v>
      </c>
      <c r="H55" t="s">
        <v>51</v>
      </c>
      <c r="I55" t="s">
        <v>49</v>
      </c>
      <c r="J55">
        <f>VLOOKUP(B55,自助退!B:F,5,FALSE)</f>
        <v>510</v>
      </c>
      <c r="K55" s="40" t="str">
        <f t="shared" si="0"/>
        <v/>
      </c>
    </row>
    <row r="56" spans="1:11" ht="14.25">
      <c r="A56" s="62">
        <v>42893.426666666666</v>
      </c>
      <c r="B56" s="15">
        <v>72013</v>
      </c>
      <c r="C56" t="s">
        <v>5397</v>
      </c>
      <c r="D56" t="s">
        <v>5398</v>
      </c>
      <c r="E56" t="s">
        <v>5399</v>
      </c>
      <c r="F56" s="15">
        <v>-247</v>
      </c>
      <c r="G56" t="s">
        <v>47</v>
      </c>
      <c r="H56" t="s">
        <v>57</v>
      </c>
      <c r="I56" t="s">
        <v>49</v>
      </c>
      <c r="J56">
        <f>VLOOKUP(B56,自助退!B:F,5,FALSE)</f>
        <v>247</v>
      </c>
      <c r="K56" s="40" t="str">
        <f t="shared" si="0"/>
        <v/>
      </c>
    </row>
    <row r="57" spans="1:11" ht="14.25">
      <c r="A57" s="62">
        <v>42893.43513888889</v>
      </c>
      <c r="B57" s="15">
        <v>72685</v>
      </c>
      <c r="C57" t="s">
        <v>5400</v>
      </c>
      <c r="D57" t="s">
        <v>5401</v>
      </c>
      <c r="E57" t="s">
        <v>5402</v>
      </c>
      <c r="F57" s="15">
        <v>-1100</v>
      </c>
      <c r="G57" t="s">
        <v>47</v>
      </c>
      <c r="H57" t="s">
        <v>72</v>
      </c>
      <c r="I57" t="s">
        <v>49</v>
      </c>
      <c r="J57">
        <f>VLOOKUP(B57,自助退!B:F,5,FALSE)</f>
        <v>1100</v>
      </c>
      <c r="K57" s="40" t="str">
        <f t="shared" si="0"/>
        <v/>
      </c>
    </row>
    <row r="58" spans="1:11" ht="14.25">
      <c r="A58" s="62">
        <v>42893.460590277777</v>
      </c>
      <c r="B58" s="15">
        <v>74413</v>
      </c>
      <c r="C58" t="s">
        <v>5403</v>
      </c>
      <c r="D58" t="s">
        <v>5404</v>
      </c>
      <c r="E58" t="s">
        <v>3805</v>
      </c>
      <c r="F58" s="15">
        <v>-48</v>
      </c>
      <c r="G58" t="s">
        <v>47</v>
      </c>
      <c r="H58" t="s">
        <v>60</v>
      </c>
      <c r="I58" t="s">
        <v>49</v>
      </c>
      <c r="J58">
        <f>VLOOKUP(B58,自助退!B:F,5,FALSE)</f>
        <v>48</v>
      </c>
      <c r="K58" s="40" t="str">
        <f t="shared" si="0"/>
        <v/>
      </c>
    </row>
    <row r="59" spans="1:11" ht="14.25">
      <c r="A59" s="62">
        <v>42893.463321759256</v>
      </c>
      <c r="B59" s="15">
        <v>74617</v>
      </c>
      <c r="C59" t="s">
        <v>4450</v>
      </c>
      <c r="D59" t="s">
        <v>39</v>
      </c>
      <c r="E59" t="s">
        <v>92</v>
      </c>
      <c r="F59" s="15">
        <v>-1436</v>
      </c>
      <c r="G59" t="s">
        <v>47</v>
      </c>
      <c r="H59" t="s">
        <v>73</v>
      </c>
      <c r="I59" t="s">
        <v>85</v>
      </c>
      <c r="J59">
        <f>VLOOKUP(B59,自助退!B:F,5,FALSE)</f>
        <v>1436</v>
      </c>
      <c r="K59" s="40" t="str">
        <f t="shared" si="0"/>
        <v/>
      </c>
    </row>
    <row r="60" spans="1:11" ht="14.25">
      <c r="A60" s="62">
        <v>42893.464328703703</v>
      </c>
      <c r="B60" s="15">
        <v>74656</v>
      </c>
      <c r="C60" t="s">
        <v>5405</v>
      </c>
      <c r="D60" t="s">
        <v>5406</v>
      </c>
      <c r="E60" t="s">
        <v>5407</v>
      </c>
      <c r="F60" s="15">
        <v>-70</v>
      </c>
      <c r="G60" t="s">
        <v>47</v>
      </c>
      <c r="H60" t="s">
        <v>69</v>
      </c>
      <c r="I60" t="s">
        <v>49</v>
      </c>
      <c r="J60">
        <f>VLOOKUP(B60,自助退!B:F,5,FALSE)</f>
        <v>70</v>
      </c>
      <c r="K60" s="40" t="str">
        <f t="shared" si="0"/>
        <v/>
      </c>
    </row>
    <row r="61" spans="1:11" ht="14.25">
      <c r="A61" s="62">
        <v>42893.468275462961</v>
      </c>
      <c r="B61" s="15">
        <v>74883</v>
      </c>
      <c r="C61" t="s">
        <v>5408</v>
      </c>
      <c r="D61" t="s">
        <v>5409</v>
      </c>
      <c r="E61" t="s">
        <v>5410</v>
      </c>
      <c r="F61" s="15">
        <v>-1900</v>
      </c>
      <c r="G61" t="s">
        <v>47</v>
      </c>
      <c r="H61" t="s">
        <v>73</v>
      </c>
      <c r="I61" t="s">
        <v>49</v>
      </c>
      <c r="J61">
        <f>VLOOKUP(B61,自助退!B:F,5,FALSE)</f>
        <v>1900</v>
      </c>
      <c r="K61" s="40" t="str">
        <f t="shared" si="0"/>
        <v/>
      </c>
    </row>
    <row r="62" spans="1:11" ht="14.25">
      <c r="A62" s="62">
        <v>42893.469583333332</v>
      </c>
      <c r="B62" s="15">
        <v>74964</v>
      </c>
      <c r="C62" t="s">
        <v>4450</v>
      </c>
      <c r="D62" t="s">
        <v>5411</v>
      </c>
      <c r="E62" t="s">
        <v>5412</v>
      </c>
      <c r="F62" s="15">
        <v>-9398</v>
      </c>
      <c r="G62" t="s">
        <v>47</v>
      </c>
      <c r="H62" t="s">
        <v>61</v>
      </c>
      <c r="I62" t="s">
        <v>85</v>
      </c>
      <c r="J62">
        <f>VLOOKUP(B62,自助退!B:F,5,FALSE)</f>
        <v>9398</v>
      </c>
      <c r="K62" s="40" t="str">
        <f t="shared" si="0"/>
        <v/>
      </c>
    </row>
    <row r="63" spans="1:11" ht="14.25">
      <c r="A63" s="62">
        <v>42893.481388888889</v>
      </c>
      <c r="B63" s="15">
        <v>75636</v>
      </c>
      <c r="D63" t="s">
        <v>5413</v>
      </c>
      <c r="E63" t="s">
        <v>5414</v>
      </c>
      <c r="F63" s="15">
        <v>-1100</v>
      </c>
      <c r="G63" t="s">
        <v>47</v>
      </c>
      <c r="H63" t="s">
        <v>59</v>
      </c>
      <c r="I63" t="s">
        <v>85</v>
      </c>
      <c r="J63">
        <f>VLOOKUP(B63,自助退!B:F,5,FALSE)</f>
        <v>1100</v>
      </c>
      <c r="K63" s="40" t="str">
        <f t="shared" si="0"/>
        <v/>
      </c>
    </row>
    <row r="64" spans="1:11" ht="14.25">
      <c r="A64" s="62">
        <v>42893.511111111111</v>
      </c>
      <c r="B64" s="15">
        <v>76729</v>
      </c>
      <c r="C64" t="s">
        <v>5415</v>
      </c>
      <c r="D64" t="s">
        <v>5416</v>
      </c>
      <c r="E64" t="s">
        <v>5417</v>
      </c>
      <c r="F64" s="15">
        <v>-1494</v>
      </c>
      <c r="G64" t="s">
        <v>47</v>
      </c>
      <c r="H64" t="s">
        <v>64</v>
      </c>
      <c r="I64" t="s">
        <v>49</v>
      </c>
      <c r="J64">
        <f>VLOOKUP(B64,自助退!B:F,5,FALSE)</f>
        <v>1494</v>
      </c>
      <c r="K64" s="40" t="str">
        <f t="shared" si="0"/>
        <v/>
      </c>
    </row>
    <row r="65" spans="1:11" ht="14.25">
      <c r="A65" s="62">
        <v>42893.512615740743</v>
      </c>
      <c r="B65" s="15">
        <v>76749</v>
      </c>
      <c r="D65" t="s">
        <v>5418</v>
      </c>
      <c r="E65" t="s">
        <v>5419</v>
      </c>
      <c r="F65" s="15">
        <v>-115</v>
      </c>
      <c r="G65" t="s">
        <v>47</v>
      </c>
      <c r="H65" t="s">
        <v>74</v>
      </c>
      <c r="I65" t="s">
        <v>85</v>
      </c>
      <c r="J65">
        <f>VLOOKUP(B65,自助退!B:F,5,FALSE)</f>
        <v>115</v>
      </c>
      <c r="K65" s="40" t="str">
        <f t="shared" si="0"/>
        <v/>
      </c>
    </row>
    <row r="66" spans="1:11" ht="14.25">
      <c r="A66" s="62">
        <v>42893.513148148151</v>
      </c>
      <c r="B66" s="15">
        <v>76761</v>
      </c>
      <c r="C66" t="s">
        <v>5420</v>
      </c>
      <c r="D66" t="s">
        <v>3245</v>
      </c>
      <c r="E66" t="s">
        <v>3246</v>
      </c>
      <c r="F66" s="15">
        <v>-1231</v>
      </c>
      <c r="G66" t="s">
        <v>47</v>
      </c>
      <c r="H66" t="s">
        <v>4448</v>
      </c>
      <c r="I66" t="s">
        <v>49</v>
      </c>
      <c r="J66">
        <f>VLOOKUP(B66,自助退!B:F,5,FALSE)</f>
        <v>1231</v>
      </c>
      <c r="K66" s="40" t="str">
        <f t="shared" si="0"/>
        <v/>
      </c>
    </row>
    <row r="67" spans="1:11" ht="14.25">
      <c r="A67" s="62">
        <v>42893.513842592591</v>
      </c>
      <c r="B67" s="15">
        <v>76767</v>
      </c>
      <c r="D67" t="s">
        <v>5421</v>
      </c>
      <c r="E67" t="s">
        <v>5422</v>
      </c>
      <c r="F67" s="15">
        <v>-115</v>
      </c>
      <c r="G67" t="s">
        <v>47</v>
      </c>
      <c r="H67" t="s">
        <v>57</v>
      </c>
      <c r="I67" t="s">
        <v>85</v>
      </c>
      <c r="J67">
        <f>VLOOKUP(B67,自助退!B:F,5,FALSE)</f>
        <v>115</v>
      </c>
      <c r="K67" s="40" t="str">
        <f t="shared" ref="K67:K130" si="1">IF(F67=J67*-1,"",1)</f>
        <v/>
      </c>
    </row>
    <row r="68" spans="1:11" ht="14.25">
      <c r="A68" s="62">
        <v>42893.514363425929</v>
      </c>
      <c r="B68" s="15">
        <v>76772</v>
      </c>
      <c r="C68" t="s">
        <v>5423</v>
      </c>
      <c r="D68" t="s">
        <v>3245</v>
      </c>
      <c r="E68" t="s">
        <v>3246</v>
      </c>
      <c r="F68" s="15">
        <v>-123</v>
      </c>
      <c r="G68" t="s">
        <v>47</v>
      </c>
      <c r="H68" t="s">
        <v>4448</v>
      </c>
      <c r="I68" t="s">
        <v>49</v>
      </c>
      <c r="J68">
        <f>VLOOKUP(B68,自助退!B:F,5,FALSE)</f>
        <v>123</v>
      </c>
      <c r="K68" s="40" t="str">
        <f t="shared" si="1"/>
        <v/>
      </c>
    </row>
    <row r="69" spans="1:11" ht="14.25">
      <c r="A69" s="62">
        <v>42893.514930555553</v>
      </c>
      <c r="B69" s="15">
        <v>76777</v>
      </c>
      <c r="C69" t="s">
        <v>5424</v>
      </c>
      <c r="D69" t="s">
        <v>3245</v>
      </c>
      <c r="E69" t="s">
        <v>3246</v>
      </c>
      <c r="F69" s="15">
        <v>-12</v>
      </c>
      <c r="G69" t="s">
        <v>47</v>
      </c>
      <c r="H69" t="s">
        <v>4448</v>
      </c>
      <c r="I69" t="s">
        <v>49</v>
      </c>
      <c r="J69">
        <f>VLOOKUP(B69,自助退!B:F,5,FALSE)</f>
        <v>12</v>
      </c>
      <c r="K69" s="40" t="str">
        <f t="shared" si="1"/>
        <v/>
      </c>
    </row>
    <row r="70" spans="1:11" ht="14.25">
      <c r="A70" s="62">
        <v>42893.515300925923</v>
      </c>
      <c r="B70" s="15">
        <v>76783</v>
      </c>
      <c r="C70" t="s">
        <v>5425</v>
      </c>
      <c r="D70" t="s">
        <v>5426</v>
      </c>
      <c r="E70" t="s">
        <v>5427</v>
      </c>
      <c r="F70" s="15">
        <v>-179</v>
      </c>
      <c r="G70" t="s">
        <v>47</v>
      </c>
      <c r="H70" t="s">
        <v>75</v>
      </c>
      <c r="I70" t="s">
        <v>49</v>
      </c>
      <c r="J70">
        <f>VLOOKUP(B70,自助退!B:F,5,FALSE)</f>
        <v>179</v>
      </c>
      <c r="K70" s="40" t="str">
        <f t="shared" si="1"/>
        <v/>
      </c>
    </row>
    <row r="71" spans="1:11" ht="14.25">
      <c r="A71" s="62">
        <v>42893.515439814815</v>
      </c>
      <c r="B71" s="15">
        <v>76785</v>
      </c>
      <c r="C71" t="s">
        <v>5428</v>
      </c>
      <c r="D71" t="s">
        <v>3245</v>
      </c>
      <c r="E71" t="s">
        <v>3246</v>
      </c>
      <c r="F71" s="15">
        <v>-12</v>
      </c>
      <c r="G71" t="s">
        <v>47</v>
      </c>
      <c r="H71" t="s">
        <v>4448</v>
      </c>
      <c r="I71" t="s">
        <v>49</v>
      </c>
      <c r="J71">
        <f>VLOOKUP(B71,自助退!B:F,5,FALSE)</f>
        <v>12</v>
      </c>
      <c r="K71" s="40" t="str">
        <f t="shared" si="1"/>
        <v/>
      </c>
    </row>
    <row r="72" spans="1:11" ht="14.25">
      <c r="A72" s="62">
        <v>42893.516736111109</v>
      </c>
      <c r="B72" s="15">
        <v>76805</v>
      </c>
      <c r="C72" t="s">
        <v>5429</v>
      </c>
      <c r="D72" t="s">
        <v>3245</v>
      </c>
      <c r="E72" t="s">
        <v>3246</v>
      </c>
      <c r="F72" s="15">
        <v>-48</v>
      </c>
      <c r="G72" t="s">
        <v>47</v>
      </c>
      <c r="H72" t="s">
        <v>4448</v>
      </c>
      <c r="I72" t="s">
        <v>49</v>
      </c>
      <c r="J72">
        <f>VLOOKUP(B72,自助退!B:F,5,FALSE)</f>
        <v>48</v>
      </c>
      <c r="K72" s="40" t="str">
        <f t="shared" si="1"/>
        <v/>
      </c>
    </row>
    <row r="73" spans="1:11" ht="14.25">
      <c r="A73" s="62">
        <v>42893.518391203703</v>
      </c>
      <c r="B73" s="15">
        <v>76822</v>
      </c>
      <c r="C73" t="s">
        <v>4450</v>
      </c>
      <c r="D73" t="s">
        <v>5430</v>
      </c>
      <c r="E73" t="s">
        <v>5431</v>
      </c>
      <c r="F73" s="15">
        <v>-6000</v>
      </c>
      <c r="G73" t="s">
        <v>47</v>
      </c>
      <c r="H73" t="s">
        <v>50</v>
      </c>
      <c r="I73" t="s">
        <v>85</v>
      </c>
      <c r="J73">
        <f>VLOOKUP(B73,自助退!B:F,5,FALSE)</f>
        <v>6000</v>
      </c>
      <c r="K73" s="40" t="str">
        <f t="shared" si="1"/>
        <v/>
      </c>
    </row>
    <row r="74" spans="1:11" ht="14.25">
      <c r="A74" s="62">
        <v>42893.526562500003</v>
      </c>
      <c r="B74" s="15">
        <v>76935</v>
      </c>
      <c r="C74" t="s">
        <v>5432</v>
      </c>
      <c r="D74" t="s">
        <v>5433</v>
      </c>
      <c r="E74" t="s">
        <v>5434</v>
      </c>
      <c r="F74" s="15">
        <v>-62</v>
      </c>
      <c r="G74" t="s">
        <v>47</v>
      </c>
      <c r="H74" t="s">
        <v>71</v>
      </c>
      <c r="I74" t="s">
        <v>49</v>
      </c>
      <c r="J74">
        <f>VLOOKUP(B74,自助退!B:F,5,FALSE)</f>
        <v>62</v>
      </c>
      <c r="K74" s="40" t="str">
        <f t="shared" si="1"/>
        <v/>
      </c>
    </row>
    <row r="75" spans="1:11" ht="14.25">
      <c r="A75" s="62">
        <v>42893.532708333332</v>
      </c>
      <c r="B75" s="15">
        <v>77001</v>
      </c>
      <c r="C75" t="s">
        <v>5435</v>
      </c>
      <c r="D75" t="s">
        <v>5436</v>
      </c>
      <c r="E75" t="s">
        <v>5437</v>
      </c>
      <c r="F75" s="15">
        <v>-100</v>
      </c>
      <c r="G75" t="s">
        <v>47</v>
      </c>
      <c r="H75" t="s">
        <v>72</v>
      </c>
      <c r="I75" t="s">
        <v>49</v>
      </c>
      <c r="J75">
        <f>VLOOKUP(B75,自助退!B:F,5,FALSE)</f>
        <v>100</v>
      </c>
      <c r="K75" s="40" t="str">
        <f t="shared" si="1"/>
        <v/>
      </c>
    </row>
    <row r="76" spans="1:11" ht="14.25">
      <c r="A76" s="62">
        <v>42893.535601851851</v>
      </c>
      <c r="B76" s="15">
        <v>77020</v>
      </c>
      <c r="C76" t="s">
        <v>4450</v>
      </c>
      <c r="D76" t="s">
        <v>5438</v>
      </c>
      <c r="E76" t="s">
        <v>5439</v>
      </c>
      <c r="F76" s="15">
        <v>-1000</v>
      </c>
      <c r="G76" t="s">
        <v>47</v>
      </c>
      <c r="H76" t="s">
        <v>54</v>
      </c>
      <c r="I76" t="s">
        <v>85</v>
      </c>
      <c r="J76">
        <f>VLOOKUP(B76,自助退!B:F,5,FALSE)</f>
        <v>1000</v>
      </c>
      <c r="K76" s="40" t="str">
        <f t="shared" si="1"/>
        <v/>
      </c>
    </row>
    <row r="77" spans="1:11" ht="14.25">
      <c r="A77" s="62">
        <v>42893.538761574076</v>
      </c>
      <c r="B77" s="15">
        <v>77043</v>
      </c>
      <c r="C77" t="s">
        <v>4450</v>
      </c>
      <c r="D77" t="s">
        <v>5440</v>
      </c>
      <c r="E77" t="s">
        <v>5441</v>
      </c>
      <c r="F77" s="15">
        <v>-1009</v>
      </c>
      <c r="G77" t="s">
        <v>47</v>
      </c>
      <c r="H77" t="s">
        <v>59</v>
      </c>
      <c r="I77" t="s">
        <v>85</v>
      </c>
      <c r="J77">
        <f>VLOOKUP(B77,自助退!B:F,5,FALSE)</f>
        <v>1009</v>
      </c>
      <c r="K77" s="40" t="str">
        <f t="shared" si="1"/>
        <v/>
      </c>
    </row>
    <row r="78" spans="1:11" ht="14.25">
      <c r="A78" s="62">
        <v>42893.540590277778</v>
      </c>
      <c r="B78" s="15">
        <v>77058</v>
      </c>
      <c r="C78" t="s">
        <v>5442</v>
      </c>
      <c r="D78" t="s">
        <v>5443</v>
      </c>
      <c r="E78" t="s">
        <v>5444</v>
      </c>
      <c r="F78" s="15">
        <v>-21</v>
      </c>
      <c r="G78" t="s">
        <v>47</v>
      </c>
      <c r="H78" t="s">
        <v>61</v>
      </c>
      <c r="I78" t="s">
        <v>49</v>
      </c>
      <c r="J78">
        <f>VLOOKUP(B78,自助退!B:F,5,FALSE)</f>
        <v>21</v>
      </c>
      <c r="K78" s="40" t="str">
        <f t="shared" si="1"/>
        <v/>
      </c>
    </row>
    <row r="79" spans="1:11" ht="14.25">
      <c r="A79" s="62">
        <v>42893.578530092593</v>
      </c>
      <c r="B79" s="15">
        <v>77460</v>
      </c>
      <c r="C79" t="s">
        <v>5445</v>
      </c>
      <c r="D79" t="s">
        <v>5446</v>
      </c>
      <c r="E79" t="s">
        <v>5447</v>
      </c>
      <c r="F79" s="15">
        <v>-300</v>
      </c>
      <c r="G79" t="s">
        <v>47</v>
      </c>
      <c r="H79" t="s">
        <v>4446</v>
      </c>
      <c r="I79" t="s">
        <v>49</v>
      </c>
      <c r="J79">
        <f>VLOOKUP(B79,自助退!B:F,5,FALSE)</f>
        <v>300</v>
      </c>
      <c r="K79" s="40" t="str">
        <f t="shared" si="1"/>
        <v/>
      </c>
    </row>
    <row r="80" spans="1:11" ht="14.25">
      <c r="A80" s="62">
        <v>42893.607083333336</v>
      </c>
      <c r="B80" s="15">
        <v>78717</v>
      </c>
      <c r="C80" t="s">
        <v>5448</v>
      </c>
      <c r="D80" t="s">
        <v>5449</v>
      </c>
      <c r="E80" t="s">
        <v>5450</v>
      </c>
      <c r="F80" s="15">
        <v>-100</v>
      </c>
      <c r="G80" t="s">
        <v>47</v>
      </c>
      <c r="H80" t="s">
        <v>64</v>
      </c>
      <c r="I80" t="s">
        <v>49</v>
      </c>
      <c r="J80">
        <f>VLOOKUP(B80,自助退!B:F,5,FALSE)</f>
        <v>100</v>
      </c>
      <c r="K80" s="40" t="str">
        <f t="shared" si="1"/>
        <v/>
      </c>
    </row>
    <row r="81" spans="1:11" ht="14.25">
      <c r="A81" s="62">
        <v>42893.623252314814</v>
      </c>
      <c r="B81" s="15">
        <v>79689</v>
      </c>
      <c r="C81" t="s">
        <v>4450</v>
      </c>
      <c r="D81" t="s">
        <v>5451</v>
      </c>
      <c r="E81" t="s">
        <v>5452</v>
      </c>
      <c r="F81" s="15">
        <v>-153</v>
      </c>
      <c r="G81" t="s">
        <v>47</v>
      </c>
      <c r="H81" t="s">
        <v>53</v>
      </c>
      <c r="I81" t="s">
        <v>85</v>
      </c>
      <c r="J81">
        <f>VLOOKUP(B81,自助退!B:F,5,FALSE)</f>
        <v>153</v>
      </c>
      <c r="K81" s="40" t="str">
        <f t="shared" si="1"/>
        <v/>
      </c>
    </row>
    <row r="82" spans="1:11" ht="14.25">
      <c r="A82" s="62">
        <v>42893.623981481483</v>
      </c>
      <c r="B82" s="15">
        <v>79719</v>
      </c>
      <c r="C82" t="s">
        <v>5453</v>
      </c>
      <c r="D82" t="s">
        <v>5454</v>
      </c>
      <c r="E82" t="s">
        <v>5455</v>
      </c>
      <c r="F82" s="15">
        <v>-100</v>
      </c>
      <c r="G82" t="s">
        <v>47</v>
      </c>
      <c r="H82" t="s">
        <v>71</v>
      </c>
      <c r="I82" t="s">
        <v>49</v>
      </c>
      <c r="J82">
        <f>VLOOKUP(B82,自助退!B:F,5,FALSE)</f>
        <v>100</v>
      </c>
      <c r="K82" s="40" t="str">
        <f t="shared" si="1"/>
        <v/>
      </c>
    </row>
    <row r="83" spans="1:11" ht="14.25">
      <c r="A83" s="62">
        <v>42893.627199074072</v>
      </c>
      <c r="B83" s="15">
        <v>79915</v>
      </c>
      <c r="D83" t="s">
        <v>5456</v>
      </c>
      <c r="E83" t="s">
        <v>5457</v>
      </c>
      <c r="F83" s="15">
        <v>-57</v>
      </c>
      <c r="G83" t="s">
        <v>47</v>
      </c>
      <c r="H83" t="s">
        <v>70</v>
      </c>
      <c r="I83" t="s">
        <v>85</v>
      </c>
      <c r="J83">
        <f>VLOOKUP(B83,自助退!B:F,5,FALSE)</f>
        <v>57</v>
      </c>
      <c r="K83" s="40" t="str">
        <f t="shared" si="1"/>
        <v/>
      </c>
    </row>
    <row r="84" spans="1:11" ht="14.25">
      <c r="A84" s="62">
        <v>42893.640335648146</v>
      </c>
      <c r="B84" s="15">
        <v>80689</v>
      </c>
      <c r="C84" t="s">
        <v>5458</v>
      </c>
      <c r="D84" t="s">
        <v>5459</v>
      </c>
      <c r="E84" t="s">
        <v>5460</v>
      </c>
      <c r="F84" s="15">
        <v>-500</v>
      </c>
      <c r="G84" t="s">
        <v>47</v>
      </c>
      <c r="H84" t="s">
        <v>70</v>
      </c>
      <c r="I84" t="s">
        <v>49</v>
      </c>
      <c r="J84">
        <f>VLOOKUP(B84,自助退!B:F,5,FALSE)</f>
        <v>500</v>
      </c>
      <c r="K84" s="40" t="str">
        <f t="shared" si="1"/>
        <v/>
      </c>
    </row>
    <row r="85" spans="1:11" ht="14.25">
      <c r="A85" s="62">
        <v>42893.64130787037</v>
      </c>
      <c r="B85" s="15">
        <v>80764</v>
      </c>
      <c r="D85" t="s">
        <v>5461</v>
      </c>
      <c r="E85" t="s">
        <v>5462</v>
      </c>
      <c r="F85" s="15">
        <v>-304</v>
      </c>
      <c r="G85" t="s">
        <v>47</v>
      </c>
      <c r="H85" t="s">
        <v>62</v>
      </c>
      <c r="I85" t="s">
        <v>85</v>
      </c>
      <c r="J85">
        <f>VLOOKUP(B85,自助退!B:F,5,FALSE)</f>
        <v>304</v>
      </c>
      <c r="K85" s="40" t="str">
        <f t="shared" si="1"/>
        <v/>
      </c>
    </row>
    <row r="86" spans="1:11" ht="14.25">
      <c r="A86" s="62">
        <v>42893.648460648146</v>
      </c>
      <c r="B86" s="15">
        <v>81158</v>
      </c>
      <c r="C86" t="s">
        <v>5463</v>
      </c>
      <c r="D86" t="s">
        <v>5464</v>
      </c>
      <c r="E86" t="s">
        <v>5465</v>
      </c>
      <c r="F86" s="15">
        <v>-374</v>
      </c>
      <c r="G86" t="s">
        <v>47</v>
      </c>
      <c r="H86" t="s">
        <v>4447</v>
      </c>
      <c r="I86" t="s">
        <v>49</v>
      </c>
      <c r="J86">
        <f>VLOOKUP(B86,自助退!B:F,5,FALSE)</f>
        <v>374</v>
      </c>
      <c r="K86" s="40" t="str">
        <f t="shared" si="1"/>
        <v/>
      </c>
    </row>
    <row r="87" spans="1:11" ht="14.25">
      <c r="A87" s="62">
        <v>42893.678379629629</v>
      </c>
      <c r="B87" s="15">
        <v>82620</v>
      </c>
      <c r="C87" t="s">
        <v>5466</v>
      </c>
      <c r="D87" t="s">
        <v>5467</v>
      </c>
      <c r="E87" t="s">
        <v>5468</v>
      </c>
      <c r="F87" s="15">
        <v>-34</v>
      </c>
      <c r="G87" t="s">
        <v>47</v>
      </c>
      <c r="H87" t="s">
        <v>76</v>
      </c>
      <c r="I87" t="s">
        <v>49</v>
      </c>
      <c r="J87">
        <f>VLOOKUP(B87,自助退!B:F,5,FALSE)</f>
        <v>34</v>
      </c>
      <c r="K87" s="40" t="str">
        <f t="shared" si="1"/>
        <v/>
      </c>
    </row>
    <row r="88" spans="1:11" ht="14.25">
      <c r="A88" s="62">
        <v>42893.688819444447</v>
      </c>
      <c r="B88" s="15">
        <v>83068</v>
      </c>
      <c r="C88" t="s">
        <v>5469</v>
      </c>
      <c r="D88" t="s">
        <v>5470</v>
      </c>
      <c r="E88" t="s">
        <v>5471</v>
      </c>
      <c r="F88" s="15">
        <v>-996</v>
      </c>
      <c r="G88" t="s">
        <v>47</v>
      </c>
      <c r="H88" t="s">
        <v>60</v>
      </c>
      <c r="I88" t="s">
        <v>49</v>
      </c>
      <c r="J88">
        <f>VLOOKUP(B88,自助退!B:F,5,FALSE)</f>
        <v>996</v>
      </c>
      <c r="K88" s="40" t="str">
        <f t="shared" si="1"/>
        <v/>
      </c>
    </row>
    <row r="89" spans="1:11" ht="14.25">
      <c r="A89" s="62">
        <v>42893.692523148151</v>
      </c>
      <c r="B89" s="15">
        <v>83216</v>
      </c>
      <c r="C89" t="s">
        <v>4450</v>
      </c>
      <c r="D89" t="s">
        <v>5472</v>
      </c>
      <c r="E89" t="s">
        <v>5473</v>
      </c>
      <c r="F89" s="15">
        <v>-515</v>
      </c>
      <c r="G89" t="s">
        <v>47</v>
      </c>
      <c r="H89" t="s">
        <v>75</v>
      </c>
      <c r="I89" t="s">
        <v>85</v>
      </c>
      <c r="J89">
        <f>VLOOKUP(B89,自助退!B:F,5,FALSE)</f>
        <v>515</v>
      </c>
      <c r="K89" s="40" t="str">
        <f t="shared" si="1"/>
        <v/>
      </c>
    </row>
    <row r="90" spans="1:11" ht="14.25">
      <c r="A90" s="62">
        <v>42893.696111111109</v>
      </c>
      <c r="B90" s="15">
        <v>83355</v>
      </c>
      <c r="C90" t="s">
        <v>5474</v>
      </c>
      <c r="D90" t="s">
        <v>5475</v>
      </c>
      <c r="E90" t="s">
        <v>5476</v>
      </c>
      <c r="F90" s="15">
        <v>-783</v>
      </c>
      <c r="G90" t="s">
        <v>47</v>
      </c>
      <c r="H90" t="s">
        <v>65</v>
      </c>
      <c r="I90" t="s">
        <v>49</v>
      </c>
      <c r="J90">
        <f>VLOOKUP(B90,自助退!B:F,5,FALSE)</f>
        <v>783</v>
      </c>
      <c r="K90" s="40" t="str">
        <f t="shared" si="1"/>
        <v/>
      </c>
    </row>
    <row r="91" spans="1:11" ht="14.25">
      <c r="A91" s="62">
        <v>42893.698148148149</v>
      </c>
      <c r="B91" s="15">
        <v>83418</v>
      </c>
      <c r="C91" t="s">
        <v>4450</v>
      </c>
      <c r="D91" t="s">
        <v>5477</v>
      </c>
      <c r="E91" t="s">
        <v>5478</v>
      </c>
      <c r="F91" s="15">
        <v>-1</v>
      </c>
      <c r="G91" t="s">
        <v>47</v>
      </c>
      <c r="H91" t="s">
        <v>75</v>
      </c>
      <c r="I91" t="s">
        <v>85</v>
      </c>
      <c r="J91">
        <f>VLOOKUP(B91,自助退!B:F,5,FALSE)</f>
        <v>1</v>
      </c>
      <c r="K91" s="40" t="str">
        <f t="shared" si="1"/>
        <v/>
      </c>
    </row>
    <row r="92" spans="1:11" ht="14.25">
      <c r="A92" s="62">
        <v>42893.708715277775</v>
      </c>
      <c r="B92" s="15">
        <v>83856</v>
      </c>
      <c r="C92" t="s">
        <v>5479</v>
      </c>
      <c r="D92" t="s">
        <v>5480</v>
      </c>
      <c r="E92" t="s">
        <v>5481</v>
      </c>
      <c r="F92" s="15">
        <v>-195</v>
      </c>
      <c r="G92" t="s">
        <v>47</v>
      </c>
      <c r="H92" t="s">
        <v>56</v>
      </c>
      <c r="I92" t="s">
        <v>49</v>
      </c>
      <c r="J92">
        <f>VLOOKUP(B92,自助退!B:F,5,FALSE)</f>
        <v>195</v>
      </c>
      <c r="K92" s="40" t="str">
        <f t="shared" si="1"/>
        <v/>
      </c>
    </row>
    <row r="93" spans="1:11" ht="14.25">
      <c r="A93" s="62">
        <v>42893.718159722222</v>
      </c>
      <c r="B93" s="15">
        <v>84150</v>
      </c>
      <c r="D93" t="s">
        <v>5482</v>
      </c>
      <c r="E93" t="s">
        <v>5483</v>
      </c>
      <c r="F93" s="15">
        <v>-70</v>
      </c>
      <c r="G93" t="s">
        <v>47</v>
      </c>
      <c r="H93" t="s">
        <v>77</v>
      </c>
      <c r="I93" t="s">
        <v>85</v>
      </c>
      <c r="J93">
        <f>VLOOKUP(B93,自助退!B:F,5,FALSE)</f>
        <v>70</v>
      </c>
      <c r="K93" s="40" t="str">
        <f t="shared" si="1"/>
        <v/>
      </c>
    </row>
    <row r="94" spans="1:11" ht="14.25">
      <c r="A94" s="62">
        <v>42893.720358796294</v>
      </c>
      <c r="B94" s="15">
        <v>84208</v>
      </c>
      <c r="C94" t="s">
        <v>4450</v>
      </c>
      <c r="D94" t="s">
        <v>5484</v>
      </c>
      <c r="E94" t="s">
        <v>5485</v>
      </c>
      <c r="F94" s="15">
        <v>-96</v>
      </c>
      <c r="G94" t="s">
        <v>47</v>
      </c>
      <c r="H94" t="s">
        <v>60</v>
      </c>
      <c r="I94" t="s">
        <v>85</v>
      </c>
      <c r="J94">
        <f>VLOOKUP(B94,自助退!B:F,5,FALSE)</f>
        <v>96</v>
      </c>
      <c r="K94" s="40" t="str">
        <f t="shared" si="1"/>
        <v/>
      </c>
    </row>
    <row r="95" spans="1:11" ht="14.25">
      <c r="A95" s="62">
        <v>42893.727766203701</v>
      </c>
      <c r="B95" s="15">
        <v>84404</v>
      </c>
      <c r="C95" t="s">
        <v>5486</v>
      </c>
      <c r="D95" t="s">
        <v>5487</v>
      </c>
      <c r="E95" t="s">
        <v>5488</v>
      </c>
      <c r="F95" s="15">
        <v>-2245</v>
      </c>
      <c r="G95" t="s">
        <v>47</v>
      </c>
      <c r="H95" t="s">
        <v>73</v>
      </c>
      <c r="I95" t="s">
        <v>49</v>
      </c>
      <c r="J95">
        <f>VLOOKUP(B95,自助退!B:F,5,FALSE)</f>
        <v>2245</v>
      </c>
      <c r="K95" s="40" t="str">
        <f t="shared" si="1"/>
        <v/>
      </c>
    </row>
    <row r="96" spans="1:11" ht="14.25">
      <c r="A96" s="62">
        <v>42893.733067129629</v>
      </c>
      <c r="B96" s="15">
        <v>84548</v>
      </c>
      <c r="D96" t="s">
        <v>1950</v>
      </c>
      <c r="E96" t="s">
        <v>1951</v>
      </c>
      <c r="F96" s="15">
        <v>-3500</v>
      </c>
      <c r="G96" t="s">
        <v>47</v>
      </c>
      <c r="H96" t="s">
        <v>73</v>
      </c>
      <c r="I96" t="s">
        <v>85</v>
      </c>
      <c r="J96">
        <f>VLOOKUP(B96,自助退!B:F,5,FALSE)</f>
        <v>3500</v>
      </c>
      <c r="K96" s="40" t="str">
        <f t="shared" si="1"/>
        <v/>
      </c>
    </row>
    <row r="97" spans="1:11" ht="14.25">
      <c r="A97" s="62">
        <v>42893.749224537038</v>
      </c>
      <c r="B97" s="15">
        <v>84832</v>
      </c>
      <c r="C97" t="s">
        <v>5489</v>
      </c>
      <c r="D97" t="s">
        <v>5490</v>
      </c>
      <c r="E97" t="s">
        <v>5491</v>
      </c>
      <c r="F97" s="15">
        <v>-187</v>
      </c>
      <c r="G97" t="s">
        <v>47</v>
      </c>
      <c r="H97" t="s">
        <v>62</v>
      </c>
      <c r="I97" t="s">
        <v>49</v>
      </c>
      <c r="J97">
        <f>VLOOKUP(B97,自助退!B:F,5,FALSE)</f>
        <v>187</v>
      </c>
      <c r="K97" s="40" t="str">
        <f t="shared" si="1"/>
        <v/>
      </c>
    </row>
    <row r="98" spans="1:11" ht="14.25">
      <c r="A98" s="62">
        <v>42894.350995370369</v>
      </c>
      <c r="B98" s="15">
        <v>87250</v>
      </c>
      <c r="C98" t="s">
        <v>5492</v>
      </c>
      <c r="D98" t="s">
        <v>5493</v>
      </c>
      <c r="E98" t="s">
        <v>2961</v>
      </c>
      <c r="F98" s="15">
        <v>-94</v>
      </c>
      <c r="G98" t="s">
        <v>47</v>
      </c>
      <c r="H98" t="s">
        <v>78</v>
      </c>
      <c r="I98" t="s">
        <v>49</v>
      </c>
      <c r="J98">
        <f>VLOOKUP(B98,自助退!B:F,5,FALSE)</f>
        <v>94</v>
      </c>
      <c r="K98" s="40" t="str">
        <f t="shared" si="1"/>
        <v/>
      </c>
    </row>
    <row r="99" spans="1:11" ht="14.25">
      <c r="A99" s="62">
        <v>42894.356111111112</v>
      </c>
      <c r="B99" s="15">
        <v>87586</v>
      </c>
      <c r="D99" t="s">
        <v>5494</v>
      </c>
      <c r="E99" t="s">
        <v>5495</v>
      </c>
      <c r="F99" s="15">
        <v>-572</v>
      </c>
      <c r="G99" t="s">
        <v>47</v>
      </c>
      <c r="H99" t="s">
        <v>66</v>
      </c>
      <c r="I99" t="s">
        <v>85</v>
      </c>
      <c r="J99">
        <f>VLOOKUP(B99,自助退!B:F,5,FALSE)</f>
        <v>572</v>
      </c>
      <c r="K99" s="40" t="str">
        <f t="shared" si="1"/>
        <v/>
      </c>
    </row>
    <row r="100" spans="1:11" ht="14.25">
      <c r="A100" s="62">
        <v>42894.370381944442</v>
      </c>
      <c r="B100" s="15">
        <v>88641</v>
      </c>
      <c r="C100" t="s">
        <v>5496</v>
      </c>
      <c r="D100" t="s">
        <v>5497</v>
      </c>
      <c r="E100" t="s">
        <v>5498</v>
      </c>
      <c r="F100" s="15">
        <v>-400</v>
      </c>
      <c r="G100" t="s">
        <v>47</v>
      </c>
      <c r="H100" t="s">
        <v>64</v>
      </c>
      <c r="I100" t="s">
        <v>49</v>
      </c>
      <c r="J100">
        <f>VLOOKUP(B100,自助退!B:F,5,FALSE)</f>
        <v>400</v>
      </c>
      <c r="K100" s="40" t="str">
        <f t="shared" si="1"/>
        <v/>
      </c>
    </row>
    <row r="101" spans="1:11" ht="14.25">
      <c r="A101" s="62">
        <v>42894.377372685187</v>
      </c>
      <c r="B101" s="15">
        <v>89241</v>
      </c>
      <c r="C101" t="s">
        <v>5499</v>
      </c>
      <c r="D101" t="s">
        <v>5500</v>
      </c>
      <c r="E101" t="s">
        <v>5501</v>
      </c>
      <c r="F101" s="15">
        <v>-1606</v>
      </c>
      <c r="G101" t="s">
        <v>47</v>
      </c>
      <c r="H101" t="s">
        <v>79</v>
      </c>
      <c r="I101" t="s">
        <v>49</v>
      </c>
      <c r="J101">
        <f>VLOOKUP(B101,自助退!B:F,5,FALSE)</f>
        <v>1606</v>
      </c>
      <c r="K101" s="40" t="str">
        <f t="shared" si="1"/>
        <v/>
      </c>
    </row>
    <row r="102" spans="1:11" ht="14.25">
      <c r="A102" s="62">
        <v>42894.394502314812</v>
      </c>
      <c r="B102" s="15">
        <v>90590</v>
      </c>
      <c r="C102" t="s">
        <v>5502</v>
      </c>
      <c r="D102" t="s">
        <v>5503</v>
      </c>
      <c r="E102" t="s">
        <v>5504</v>
      </c>
      <c r="F102" s="15">
        <v>-7</v>
      </c>
      <c r="G102" t="s">
        <v>47</v>
      </c>
      <c r="H102" t="s">
        <v>65</v>
      </c>
      <c r="I102" t="s">
        <v>49</v>
      </c>
      <c r="J102">
        <f>VLOOKUP(B102,自助退!B:F,5,FALSE)</f>
        <v>7</v>
      </c>
      <c r="K102" s="40" t="str">
        <f t="shared" si="1"/>
        <v/>
      </c>
    </row>
    <row r="103" spans="1:11" ht="14.25">
      <c r="A103" s="62">
        <v>42894.421331018515</v>
      </c>
      <c r="B103" s="15">
        <v>92656</v>
      </c>
      <c r="C103" t="s">
        <v>5505</v>
      </c>
      <c r="D103" t="s">
        <v>5506</v>
      </c>
      <c r="E103" t="s">
        <v>5507</v>
      </c>
      <c r="F103" s="15">
        <v>-4017</v>
      </c>
      <c r="G103" t="s">
        <v>47</v>
      </c>
      <c r="H103" t="s">
        <v>80</v>
      </c>
      <c r="I103" t="s">
        <v>49</v>
      </c>
      <c r="J103">
        <f>VLOOKUP(B103,自助退!B:F,5,FALSE)</f>
        <v>4017</v>
      </c>
      <c r="K103" s="40" t="str">
        <f t="shared" si="1"/>
        <v/>
      </c>
    </row>
    <row r="104" spans="1:11" ht="14.25">
      <c r="A104" s="62">
        <v>42894.431967592594</v>
      </c>
      <c r="B104" s="15">
        <v>93533</v>
      </c>
      <c r="C104" t="s">
        <v>5508</v>
      </c>
      <c r="D104" t="s">
        <v>5509</v>
      </c>
      <c r="E104" t="s">
        <v>5510</v>
      </c>
      <c r="F104" s="15">
        <v>-296</v>
      </c>
      <c r="G104" t="s">
        <v>47</v>
      </c>
      <c r="H104" t="s">
        <v>51</v>
      </c>
      <c r="I104" t="s">
        <v>49</v>
      </c>
      <c r="J104">
        <f>VLOOKUP(B104,自助退!B:F,5,FALSE)</f>
        <v>296</v>
      </c>
      <c r="K104" s="40" t="str">
        <f t="shared" si="1"/>
        <v/>
      </c>
    </row>
    <row r="105" spans="1:11" ht="14.25">
      <c r="A105" s="62">
        <v>42894.437696759262</v>
      </c>
      <c r="B105" s="15">
        <v>93949</v>
      </c>
      <c r="C105" t="s">
        <v>5511</v>
      </c>
      <c r="D105" t="s">
        <v>5512</v>
      </c>
      <c r="E105" t="s">
        <v>5513</v>
      </c>
      <c r="F105" s="15">
        <v>-800</v>
      </c>
      <c r="G105" t="s">
        <v>47</v>
      </c>
      <c r="H105" t="s">
        <v>69</v>
      </c>
      <c r="I105" t="s">
        <v>49</v>
      </c>
      <c r="J105">
        <f>VLOOKUP(B105,自助退!B:F,5,FALSE)</f>
        <v>800</v>
      </c>
      <c r="K105" s="40" t="str">
        <f t="shared" si="1"/>
        <v/>
      </c>
    </row>
    <row r="106" spans="1:11" ht="14.25">
      <c r="A106" s="62">
        <v>42894.451377314814</v>
      </c>
      <c r="B106" s="15">
        <v>94915</v>
      </c>
      <c r="C106" t="s">
        <v>4450</v>
      </c>
      <c r="D106" t="s">
        <v>5514</v>
      </c>
      <c r="E106" t="s">
        <v>5515</v>
      </c>
      <c r="F106" s="15">
        <v>-342</v>
      </c>
      <c r="G106" t="s">
        <v>47</v>
      </c>
      <c r="H106" t="s">
        <v>64</v>
      </c>
      <c r="I106" t="s">
        <v>85</v>
      </c>
      <c r="J106">
        <f>VLOOKUP(B106,自助退!B:F,5,FALSE)</f>
        <v>342</v>
      </c>
      <c r="K106" s="40" t="str">
        <f t="shared" si="1"/>
        <v/>
      </c>
    </row>
    <row r="107" spans="1:11" ht="14.25">
      <c r="A107" s="62">
        <v>42894.453877314816</v>
      </c>
      <c r="B107" s="15">
        <v>95093</v>
      </c>
      <c r="C107" t="s">
        <v>5516</v>
      </c>
      <c r="D107" t="s">
        <v>5517</v>
      </c>
      <c r="E107" t="s">
        <v>5518</v>
      </c>
      <c r="F107" s="15">
        <v>-350</v>
      </c>
      <c r="G107" t="s">
        <v>47</v>
      </c>
      <c r="H107" t="s">
        <v>4447</v>
      </c>
      <c r="I107" t="s">
        <v>49</v>
      </c>
      <c r="J107">
        <f>VLOOKUP(B107,自助退!B:F,5,FALSE)</f>
        <v>350</v>
      </c>
      <c r="K107" s="40" t="str">
        <f t="shared" si="1"/>
        <v/>
      </c>
    </row>
    <row r="108" spans="1:11" ht="14.25">
      <c r="A108" s="62">
        <v>42894.455752314818</v>
      </c>
      <c r="B108" s="15">
        <v>95233</v>
      </c>
      <c r="C108" t="s">
        <v>5519</v>
      </c>
      <c r="D108" t="s">
        <v>5520</v>
      </c>
      <c r="E108" t="s">
        <v>5521</v>
      </c>
      <c r="F108" s="15">
        <v>-92</v>
      </c>
      <c r="G108" t="s">
        <v>47</v>
      </c>
      <c r="H108" t="s">
        <v>69</v>
      </c>
      <c r="I108" t="s">
        <v>49</v>
      </c>
      <c r="J108">
        <f>VLOOKUP(B108,自助退!B:F,5,FALSE)</f>
        <v>92</v>
      </c>
      <c r="K108" s="40" t="str">
        <f t="shared" si="1"/>
        <v/>
      </c>
    </row>
    <row r="109" spans="1:11" ht="14.25">
      <c r="A109" s="62">
        <v>42894.457314814812</v>
      </c>
      <c r="B109" s="15">
        <v>95337</v>
      </c>
      <c r="C109" t="s">
        <v>5522</v>
      </c>
      <c r="D109" t="s">
        <v>5523</v>
      </c>
      <c r="E109" t="s">
        <v>5524</v>
      </c>
      <c r="F109" s="15">
        <v>-757</v>
      </c>
      <c r="G109" t="s">
        <v>47</v>
      </c>
      <c r="H109" t="s">
        <v>58</v>
      </c>
      <c r="I109" t="s">
        <v>49</v>
      </c>
      <c r="J109">
        <f>VLOOKUP(B109,自助退!B:F,5,FALSE)</f>
        <v>757</v>
      </c>
      <c r="K109" s="40" t="str">
        <f t="shared" si="1"/>
        <v/>
      </c>
    </row>
    <row r="110" spans="1:11" ht="14.25">
      <c r="A110" s="62">
        <v>42894.462280092594</v>
      </c>
      <c r="B110" s="15">
        <v>95688</v>
      </c>
      <c r="C110" t="s">
        <v>5525</v>
      </c>
      <c r="D110" t="s">
        <v>5526</v>
      </c>
      <c r="E110" t="s">
        <v>5527</v>
      </c>
      <c r="F110" s="15">
        <v>-1887</v>
      </c>
      <c r="G110" t="s">
        <v>47</v>
      </c>
      <c r="H110" t="s">
        <v>69</v>
      </c>
      <c r="I110" t="s">
        <v>49</v>
      </c>
      <c r="J110">
        <f>VLOOKUP(B110,自助退!B:F,5,FALSE)</f>
        <v>1887</v>
      </c>
      <c r="K110" s="40" t="str">
        <f t="shared" si="1"/>
        <v/>
      </c>
    </row>
    <row r="111" spans="1:11" ht="14.25">
      <c r="A111" s="62">
        <v>42894.46230324074</v>
      </c>
      <c r="B111" s="15">
        <v>95690</v>
      </c>
      <c r="C111" t="s">
        <v>5528</v>
      </c>
      <c r="D111" t="s">
        <v>5529</v>
      </c>
      <c r="E111" t="s">
        <v>5530</v>
      </c>
      <c r="F111" s="15">
        <v>-380</v>
      </c>
      <c r="G111" t="s">
        <v>47</v>
      </c>
      <c r="H111" t="s">
        <v>55</v>
      </c>
      <c r="I111" t="s">
        <v>49</v>
      </c>
      <c r="J111">
        <f>VLOOKUP(B111,自助退!B:F,5,FALSE)</f>
        <v>380</v>
      </c>
      <c r="K111" s="40" t="str">
        <f t="shared" si="1"/>
        <v/>
      </c>
    </row>
    <row r="112" spans="1:11" ht="14.25">
      <c r="A112" s="62">
        <v>42894.470034722224</v>
      </c>
      <c r="B112" s="15">
        <v>96169</v>
      </c>
      <c r="C112" t="s">
        <v>4450</v>
      </c>
      <c r="D112" t="s">
        <v>5531</v>
      </c>
      <c r="E112" t="s">
        <v>5532</v>
      </c>
      <c r="F112" s="15">
        <v>-90</v>
      </c>
      <c r="G112" t="s">
        <v>47</v>
      </c>
      <c r="H112" t="s">
        <v>74</v>
      </c>
      <c r="I112" t="s">
        <v>85</v>
      </c>
      <c r="J112">
        <f>VLOOKUP(B112,自助退!B:F,5,FALSE)</f>
        <v>90</v>
      </c>
      <c r="K112" s="40" t="str">
        <f t="shared" si="1"/>
        <v/>
      </c>
    </row>
    <row r="113" spans="1:11" ht="14.25">
      <c r="A113" s="62">
        <v>42894.471689814818</v>
      </c>
      <c r="B113" s="15">
        <v>96279</v>
      </c>
      <c r="C113" t="s">
        <v>5533</v>
      </c>
      <c r="D113" t="s">
        <v>5534</v>
      </c>
      <c r="E113" t="s">
        <v>5535</v>
      </c>
      <c r="F113" s="15">
        <v>-2700</v>
      </c>
      <c r="G113" t="s">
        <v>47</v>
      </c>
      <c r="H113" t="s">
        <v>4447</v>
      </c>
      <c r="I113" t="s">
        <v>49</v>
      </c>
      <c r="J113">
        <f>VLOOKUP(B113,自助退!B:F,5,FALSE)</f>
        <v>2700</v>
      </c>
      <c r="K113" s="40" t="str">
        <f t="shared" si="1"/>
        <v/>
      </c>
    </row>
    <row r="114" spans="1:11" ht="14.25">
      <c r="A114" s="62">
        <v>42894.47446759259</v>
      </c>
      <c r="B114" s="15">
        <v>96467</v>
      </c>
      <c r="C114" t="s">
        <v>5536</v>
      </c>
      <c r="D114" t="s">
        <v>5537</v>
      </c>
      <c r="E114" t="s">
        <v>5538</v>
      </c>
      <c r="F114" s="15">
        <v>-780</v>
      </c>
      <c r="G114" t="s">
        <v>47</v>
      </c>
      <c r="H114" t="s">
        <v>4447</v>
      </c>
      <c r="I114" t="s">
        <v>49</v>
      </c>
      <c r="J114">
        <f>VLOOKUP(B114,自助退!B:F,5,FALSE)</f>
        <v>780</v>
      </c>
      <c r="K114" s="40" t="str">
        <f t="shared" si="1"/>
        <v/>
      </c>
    </row>
    <row r="115" spans="1:11" ht="14.25">
      <c r="A115" s="62">
        <v>42894.479375000003</v>
      </c>
      <c r="B115" s="15">
        <v>96773</v>
      </c>
      <c r="C115" t="s">
        <v>5539</v>
      </c>
      <c r="D115" t="s">
        <v>5540</v>
      </c>
      <c r="E115" t="s">
        <v>5541</v>
      </c>
      <c r="F115" s="15">
        <v>-29</v>
      </c>
      <c r="G115" t="s">
        <v>47</v>
      </c>
      <c r="H115" t="s">
        <v>63</v>
      </c>
      <c r="I115" t="s">
        <v>49</v>
      </c>
      <c r="J115">
        <f>VLOOKUP(B115,自助退!B:F,5,FALSE)</f>
        <v>29</v>
      </c>
      <c r="K115" s="40" t="str">
        <f t="shared" si="1"/>
        <v/>
      </c>
    </row>
    <row r="116" spans="1:11" ht="14.25">
      <c r="A116" s="62">
        <v>42894.486319444448</v>
      </c>
      <c r="B116" s="15">
        <v>97140</v>
      </c>
      <c r="C116" t="s">
        <v>5542</v>
      </c>
      <c r="D116" t="s">
        <v>5543</v>
      </c>
      <c r="E116" t="s">
        <v>5544</v>
      </c>
      <c r="F116" s="15">
        <v>-1265</v>
      </c>
      <c r="G116" t="s">
        <v>47</v>
      </c>
      <c r="H116" t="s">
        <v>4448</v>
      </c>
      <c r="I116" t="s">
        <v>49</v>
      </c>
      <c r="J116">
        <f>VLOOKUP(B116,自助退!B:F,5,FALSE)</f>
        <v>1265</v>
      </c>
      <c r="K116" s="40" t="str">
        <f t="shared" si="1"/>
        <v/>
      </c>
    </row>
    <row r="117" spans="1:11" ht="14.25">
      <c r="A117" s="62">
        <v>42894.488298611112</v>
      </c>
      <c r="B117" s="15">
        <v>97241</v>
      </c>
      <c r="C117" t="s">
        <v>4450</v>
      </c>
      <c r="D117" t="s">
        <v>5545</v>
      </c>
      <c r="E117" t="s">
        <v>5546</v>
      </c>
      <c r="F117" s="15">
        <v>-135</v>
      </c>
      <c r="G117" t="s">
        <v>47</v>
      </c>
      <c r="H117" t="s">
        <v>63</v>
      </c>
      <c r="I117" t="s">
        <v>85</v>
      </c>
      <c r="J117">
        <f>VLOOKUP(B117,自助退!B:F,5,FALSE)</f>
        <v>135</v>
      </c>
      <c r="K117" s="40" t="str">
        <f t="shared" si="1"/>
        <v/>
      </c>
    </row>
    <row r="118" spans="1:11" ht="14.25">
      <c r="A118" s="62">
        <v>42894.489131944443</v>
      </c>
      <c r="B118" s="15">
        <v>97280</v>
      </c>
      <c r="C118" t="s">
        <v>5547</v>
      </c>
      <c r="D118" t="s">
        <v>5548</v>
      </c>
      <c r="E118" t="s">
        <v>2848</v>
      </c>
      <c r="F118" s="15">
        <v>-654</v>
      </c>
      <c r="G118" t="s">
        <v>47</v>
      </c>
      <c r="H118" t="s">
        <v>51</v>
      </c>
      <c r="I118" t="s">
        <v>49</v>
      </c>
      <c r="J118">
        <f>VLOOKUP(B118,自助退!B:F,5,FALSE)</f>
        <v>654</v>
      </c>
      <c r="K118" s="40" t="str">
        <f t="shared" si="1"/>
        <v/>
      </c>
    </row>
    <row r="119" spans="1:11" ht="14.25">
      <c r="A119" s="62">
        <v>42894.490833333337</v>
      </c>
      <c r="B119" s="15">
        <v>97373</v>
      </c>
      <c r="D119" t="s">
        <v>5549</v>
      </c>
      <c r="E119" t="s">
        <v>5550</v>
      </c>
      <c r="F119" s="15">
        <v>-238</v>
      </c>
      <c r="G119" t="s">
        <v>47</v>
      </c>
      <c r="H119" t="s">
        <v>58</v>
      </c>
      <c r="I119" t="s">
        <v>85</v>
      </c>
      <c r="J119">
        <f>VLOOKUP(B119,自助退!B:F,5,FALSE)</f>
        <v>238</v>
      </c>
      <c r="K119" s="40" t="str">
        <f t="shared" si="1"/>
        <v/>
      </c>
    </row>
    <row r="120" spans="1:11" ht="14.25">
      <c r="A120" s="62">
        <v>42894.490891203706</v>
      </c>
      <c r="B120" s="15">
        <v>97376</v>
      </c>
      <c r="C120" t="s">
        <v>5551</v>
      </c>
      <c r="D120" t="s">
        <v>5552</v>
      </c>
      <c r="E120" t="s">
        <v>5553</v>
      </c>
      <c r="F120" s="15">
        <v>-514</v>
      </c>
      <c r="G120" t="s">
        <v>47</v>
      </c>
      <c r="H120" t="s">
        <v>69</v>
      </c>
      <c r="I120" t="s">
        <v>49</v>
      </c>
      <c r="J120">
        <f>VLOOKUP(B120,自助退!B:F,5,FALSE)</f>
        <v>514</v>
      </c>
      <c r="K120" s="40" t="str">
        <f t="shared" si="1"/>
        <v/>
      </c>
    </row>
    <row r="121" spans="1:11" ht="14.25">
      <c r="A121" s="62">
        <v>42894.491331018522</v>
      </c>
      <c r="B121" s="15">
        <v>97394</v>
      </c>
      <c r="C121" t="s">
        <v>5554</v>
      </c>
      <c r="D121" t="s">
        <v>5503</v>
      </c>
      <c r="E121" t="s">
        <v>5504</v>
      </c>
      <c r="F121" s="15">
        <v>-7</v>
      </c>
      <c r="G121" t="s">
        <v>47</v>
      </c>
      <c r="H121" t="s">
        <v>76</v>
      </c>
      <c r="I121" t="s">
        <v>49</v>
      </c>
      <c r="J121">
        <f>VLOOKUP(B121,自助退!B:F,5,FALSE)</f>
        <v>7</v>
      </c>
      <c r="K121" s="40" t="str">
        <f t="shared" si="1"/>
        <v/>
      </c>
    </row>
    <row r="122" spans="1:11" ht="14.25">
      <c r="A122" s="62">
        <v>42894.502337962964</v>
      </c>
      <c r="B122" s="15">
        <v>97821</v>
      </c>
      <c r="C122" t="s">
        <v>5555</v>
      </c>
      <c r="D122" t="s">
        <v>5556</v>
      </c>
      <c r="E122" t="s">
        <v>5557</v>
      </c>
      <c r="F122" s="15">
        <v>-102</v>
      </c>
      <c r="G122" t="s">
        <v>47</v>
      </c>
      <c r="H122" t="s">
        <v>61</v>
      </c>
      <c r="I122" t="s">
        <v>49</v>
      </c>
      <c r="J122">
        <f>VLOOKUP(B122,自助退!B:F,5,FALSE)</f>
        <v>102</v>
      </c>
      <c r="K122" s="40" t="str">
        <f t="shared" si="1"/>
        <v/>
      </c>
    </row>
    <row r="123" spans="1:11" ht="14.25">
      <c r="A123" s="62">
        <v>42894.511863425927</v>
      </c>
      <c r="B123" s="15">
        <v>98039</v>
      </c>
      <c r="D123" t="s">
        <v>5558</v>
      </c>
      <c r="E123" t="s">
        <v>5559</v>
      </c>
      <c r="F123" s="15">
        <v>-3000</v>
      </c>
      <c r="G123" t="s">
        <v>47</v>
      </c>
      <c r="H123" t="s">
        <v>57</v>
      </c>
      <c r="I123" t="s">
        <v>85</v>
      </c>
      <c r="J123">
        <f>VLOOKUP(B123,自助退!B:F,5,FALSE)</f>
        <v>3000</v>
      </c>
      <c r="K123" s="40" t="str">
        <f t="shared" si="1"/>
        <v/>
      </c>
    </row>
    <row r="124" spans="1:11" ht="14.25">
      <c r="A124" s="62">
        <v>42894.512314814812</v>
      </c>
      <c r="B124" s="15">
        <v>98047</v>
      </c>
      <c r="D124" t="s">
        <v>5560</v>
      </c>
      <c r="E124" t="s">
        <v>5561</v>
      </c>
      <c r="F124" s="15">
        <v>-3000</v>
      </c>
      <c r="G124" t="s">
        <v>47</v>
      </c>
      <c r="H124" t="s">
        <v>57</v>
      </c>
      <c r="I124" t="s">
        <v>85</v>
      </c>
      <c r="J124">
        <f>VLOOKUP(B124,自助退!B:F,5,FALSE)</f>
        <v>3000</v>
      </c>
      <c r="K124" s="40" t="str">
        <f t="shared" si="1"/>
        <v/>
      </c>
    </row>
    <row r="125" spans="1:11" ht="14.25">
      <c r="A125" s="62">
        <v>42894.525358796294</v>
      </c>
      <c r="B125" s="15">
        <v>98237</v>
      </c>
      <c r="C125" t="s">
        <v>4450</v>
      </c>
      <c r="D125" t="s">
        <v>43</v>
      </c>
      <c r="E125" t="s">
        <v>93</v>
      </c>
      <c r="F125" s="15">
        <v>-294</v>
      </c>
      <c r="G125" t="s">
        <v>47</v>
      </c>
      <c r="H125" t="s">
        <v>63</v>
      </c>
      <c r="I125" t="s">
        <v>85</v>
      </c>
      <c r="J125">
        <f>VLOOKUP(B125,自助退!B:F,5,FALSE)</f>
        <v>294</v>
      </c>
      <c r="K125" s="40" t="str">
        <f t="shared" si="1"/>
        <v/>
      </c>
    </row>
    <row r="126" spans="1:11" ht="14.25">
      <c r="A126" s="62">
        <v>42894.537314814814</v>
      </c>
      <c r="B126" s="15">
        <v>98383</v>
      </c>
      <c r="C126" t="s">
        <v>4450</v>
      </c>
      <c r="D126" t="s">
        <v>43</v>
      </c>
      <c r="E126" t="s">
        <v>93</v>
      </c>
      <c r="F126" s="15">
        <v>-76</v>
      </c>
      <c r="G126" t="s">
        <v>47</v>
      </c>
      <c r="H126" t="s">
        <v>51</v>
      </c>
      <c r="I126" t="s">
        <v>85</v>
      </c>
      <c r="J126">
        <f>VLOOKUP(B126,自助退!B:F,5,FALSE)</f>
        <v>76</v>
      </c>
      <c r="K126" s="40" t="str">
        <f t="shared" si="1"/>
        <v/>
      </c>
    </row>
    <row r="127" spans="1:11" ht="14.25">
      <c r="A127" s="62">
        <v>42894.555243055554</v>
      </c>
      <c r="B127" s="15">
        <v>98483</v>
      </c>
      <c r="C127" t="s">
        <v>4450</v>
      </c>
      <c r="D127" t="s">
        <v>5562</v>
      </c>
      <c r="E127" t="s">
        <v>5563</v>
      </c>
      <c r="F127" s="15">
        <v>-924</v>
      </c>
      <c r="G127" t="s">
        <v>47</v>
      </c>
      <c r="H127" t="s">
        <v>70</v>
      </c>
      <c r="I127" t="s">
        <v>85</v>
      </c>
      <c r="J127">
        <f>VLOOKUP(B127,自助退!B:F,5,FALSE)</f>
        <v>924</v>
      </c>
      <c r="K127" s="40" t="str">
        <f t="shared" si="1"/>
        <v/>
      </c>
    </row>
    <row r="128" spans="1:11" ht="14.25">
      <c r="A128" s="62">
        <v>42894.573969907404</v>
      </c>
      <c r="B128" s="15">
        <v>98698</v>
      </c>
      <c r="C128" t="s">
        <v>5564</v>
      </c>
      <c r="D128" t="s">
        <v>5565</v>
      </c>
      <c r="E128" t="s">
        <v>5566</v>
      </c>
      <c r="F128" s="15">
        <v>-1600</v>
      </c>
      <c r="G128" t="s">
        <v>47</v>
      </c>
      <c r="H128" t="s">
        <v>50</v>
      </c>
      <c r="I128" t="s">
        <v>49</v>
      </c>
      <c r="J128">
        <f>VLOOKUP(B128,自助退!B:F,5,FALSE)</f>
        <v>1600</v>
      </c>
      <c r="K128" s="40" t="str">
        <f t="shared" si="1"/>
        <v/>
      </c>
    </row>
    <row r="129" spans="1:11" ht="14.25">
      <c r="A129" s="62">
        <v>42894.579143518517</v>
      </c>
      <c r="B129" s="15">
        <v>98758</v>
      </c>
      <c r="C129" t="s">
        <v>4450</v>
      </c>
      <c r="D129" t="s">
        <v>5567</v>
      </c>
      <c r="E129" t="s">
        <v>5568</v>
      </c>
      <c r="F129" s="15">
        <v>-103</v>
      </c>
      <c r="G129" t="s">
        <v>47</v>
      </c>
      <c r="H129" t="s">
        <v>56</v>
      </c>
      <c r="I129" t="s">
        <v>85</v>
      </c>
      <c r="J129">
        <f>VLOOKUP(B129,自助退!B:F,5,FALSE)</f>
        <v>103</v>
      </c>
      <c r="K129" s="40" t="str">
        <f t="shared" si="1"/>
        <v/>
      </c>
    </row>
    <row r="130" spans="1:11" ht="14.25">
      <c r="A130" s="62">
        <v>42894.579837962963</v>
      </c>
      <c r="B130" s="15">
        <v>98769</v>
      </c>
      <c r="C130" t="s">
        <v>5569</v>
      </c>
      <c r="D130" t="s">
        <v>5570</v>
      </c>
      <c r="E130" t="s">
        <v>5571</v>
      </c>
      <c r="F130" s="15">
        <v>-2990</v>
      </c>
      <c r="G130" t="s">
        <v>47</v>
      </c>
      <c r="H130" t="s">
        <v>74</v>
      </c>
      <c r="I130" t="s">
        <v>49</v>
      </c>
      <c r="J130">
        <f>VLOOKUP(B130,自助退!B:F,5,FALSE)</f>
        <v>2990</v>
      </c>
      <c r="K130" s="40" t="str">
        <f t="shared" si="1"/>
        <v/>
      </c>
    </row>
    <row r="131" spans="1:11" ht="14.25">
      <c r="A131" s="62">
        <v>42894.593043981484</v>
      </c>
      <c r="B131" s="15">
        <v>99142</v>
      </c>
      <c r="C131" t="s">
        <v>5572</v>
      </c>
      <c r="D131" t="s">
        <v>41</v>
      </c>
      <c r="E131" t="s">
        <v>42</v>
      </c>
      <c r="F131" s="15">
        <v>-160</v>
      </c>
      <c r="G131" t="s">
        <v>47</v>
      </c>
      <c r="H131" t="s">
        <v>65</v>
      </c>
      <c r="I131" t="s">
        <v>49</v>
      </c>
      <c r="J131">
        <f>VLOOKUP(B131,自助退!B:F,5,FALSE)</f>
        <v>160</v>
      </c>
      <c r="K131" s="40" t="str">
        <f t="shared" ref="K131:K194" si="2">IF(F131=J131*-1,"",1)</f>
        <v/>
      </c>
    </row>
    <row r="132" spans="1:11" ht="14.25">
      <c r="A132" s="62">
        <v>42894.595914351848</v>
      </c>
      <c r="B132" s="15">
        <v>99271</v>
      </c>
      <c r="C132" t="s">
        <v>5573</v>
      </c>
      <c r="D132" t="s">
        <v>5574</v>
      </c>
      <c r="E132" t="s">
        <v>5575</v>
      </c>
      <c r="F132" s="15">
        <v>-18</v>
      </c>
      <c r="G132" t="s">
        <v>47</v>
      </c>
      <c r="H132" t="s">
        <v>65</v>
      </c>
      <c r="I132" t="s">
        <v>49</v>
      </c>
      <c r="J132">
        <f>VLOOKUP(B132,自助退!B:F,5,FALSE)</f>
        <v>18</v>
      </c>
      <c r="K132" s="40" t="str">
        <f t="shared" si="2"/>
        <v/>
      </c>
    </row>
    <row r="133" spans="1:11" ht="14.25">
      <c r="A133" s="62">
        <v>42894.607129629629</v>
      </c>
      <c r="B133" s="15">
        <v>99837</v>
      </c>
      <c r="C133" t="s">
        <v>5576</v>
      </c>
      <c r="D133" t="s">
        <v>5577</v>
      </c>
      <c r="E133" t="s">
        <v>5578</v>
      </c>
      <c r="F133" s="15">
        <v>-849</v>
      </c>
      <c r="G133" t="s">
        <v>47</v>
      </c>
      <c r="H133" t="s">
        <v>56</v>
      </c>
      <c r="I133" t="s">
        <v>49</v>
      </c>
      <c r="J133">
        <f>VLOOKUP(B133,自助退!B:F,5,FALSE)</f>
        <v>849</v>
      </c>
      <c r="K133" s="40" t="str">
        <f t="shared" si="2"/>
        <v/>
      </c>
    </row>
    <row r="134" spans="1:11" ht="14.25">
      <c r="A134" s="62">
        <v>42894.615173611113</v>
      </c>
      <c r="B134" s="15">
        <v>100240</v>
      </c>
      <c r="C134" t="s">
        <v>5579</v>
      </c>
      <c r="D134" t="s">
        <v>5580</v>
      </c>
      <c r="E134" t="s">
        <v>5581</v>
      </c>
      <c r="F134" s="15">
        <v>-900</v>
      </c>
      <c r="G134" t="s">
        <v>47</v>
      </c>
      <c r="H134" t="s">
        <v>76</v>
      </c>
      <c r="I134" t="s">
        <v>49</v>
      </c>
      <c r="J134">
        <f>VLOOKUP(B134,自助退!B:F,5,FALSE)</f>
        <v>900</v>
      </c>
      <c r="K134" s="40" t="str">
        <f t="shared" si="2"/>
        <v/>
      </c>
    </row>
    <row r="135" spans="1:11" ht="14.25">
      <c r="A135" s="62">
        <v>42894.634687500002</v>
      </c>
      <c r="B135" s="15">
        <v>101356</v>
      </c>
      <c r="C135" t="s">
        <v>5582</v>
      </c>
      <c r="D135" t="s">
        <v>5583</v>
      </c>
      <c r="E135" t="s">
        <v>5584</v>
      </c>
      <c r="F135" s="15">
        <v>-900</v>
      </c>
      <c r="G135" t="s">
        <v>47</v>
      </c>
      <c r="H135" t="s">
        <v>5585</v>
      </c>
      <c r="I135" t="s">
        <v>49</v>
      </c>
      <c r="J135">
        <f>VLOOKUP(B135,自助退!B:F,5,FALSE)</f>
        <v>900</v>
      </c>
      <c r="K135" s="40" t="str">
        <f t="shared" si="2"/>
        <v/>
      </c>
    </row>
    <row r="136" spans="1:11" ht="14.25">
      <c r="A136" s="62">
        <v>42894.635150462964</v>
      </c>
      <c r="B136" s="15">
        <v>101380</v>
      </c>
      <c r="C136" t="s">
        <v>5586</v>
      </c>
      <c r="D136" t="s">
        <v>5587</v>
      </c>
      <c r="E136" t="s">
        <v>5588</v>
      </c>
      <c r="F136" s="15">
        <v>-315</v>
      </c>
      <c r="G136" t="s">
        <v>47</v>
      </c>
      <c r="H136" t="s">
        <v>70</v>
      </c>
      <c r="I136" t="s">
        <v>49</v>
      </c>
      <c r="J136">
        <f>VLOOKUP(B136,自助退!B:F,5,FALSE)</f>
        <v>315</v>
      </c>
      <c r="K136" s="40" t="str">
        <f t="shared" si="2"/>
        <v/>
      </c>
    </row>
    <row r="137" spans="1:11" ht="14.25">
      <c r="A137" s="62">
        <v>42894.668622685182</v>
      </c>
      <c r="B137" s="15">
        <v>103194</v>
      </c>
      <c r="D137" t="s">
        <v>2497</v>
      </c>
      <c r="E137" t="s">
        <v>2498</v>
      </c>
      <c r="F137" s="15">
        <v>-550</v>
      </c>
      <c r="G137" t="s">
        <v>47</v>
      </c>
      <c r="H137" t="s">
        <v>76</v>
      </c>
      <c r="I137" t="s">
        <v>85</v>
      </c>
      <c r="J137">
        <f>VLOOKUP(B137,自助退!B:F,5,FALSE)</f>
        <v>550</v>
      </c>
      <c r="K137" s="40" t="str">
        <f t="shared" si="2"/>
        <v/>
      </c>
    </row>
    <row r="138" spans="1:11" ht="14.25">
      <c r="A138" s="62">
        <v>42894.670023148145</v>
      </c>
      <c r="B138" s="15">
        <v>103262</v>
      </c>
      <c r="C138" t="s">
        <v>5589</v>
      </c>
      <c r="D138" t="s">
        <v>2497</v>
      </c>
      <c r="E138" t="s">
        <v>2498</v>
      </c>
      <c r="F138" s="15">
        <v>-5000</v>
      </c>
      <c r="G138" t="s">
        <v>47</v>
      </c>
      <c r="H138" t="s">
        <v>76</v>
      </c>
      <c r="I138" t="s">
        <v>49</v>
      </c>
      <c r="J138">
        <f>VLOOKUP(B138,自助退!B:F,5,FALSE)</f>
        <v>5000</v>
      </c>
      <c r="K138" s="40" t="str">
        <f t="shared" si="2"/>
        <v/>
      </c>
    </row>
    <row r="139" spans="1:11" ht="14.25">
      <c r="A139" s="62">
        <v>42894.671076388891</v>
      </c>
      <c r="B139" s="15">
        <v>103289</v>
      </c>
      <c r="C139" t="s">
        <v>5590</v>
      </c>
      <c r="D139" t="s">
        <v>5591</v>
      </c>
      <c r="E139" t="s">
        <v>5592</v>
      </c>
      <c r="F139" s="15">
        <v>-65</v>
      </c>
      <c r="G139" t="s">
        <v>47</v>
      </c>
      <c r="H139" t="s">
        <v>64</v>
      </c>
      <c r="I139" t="s">
        <v>49</v>
      </c>
      <c r="J139">
        <f>VLOOKUP(B139,自助退!B:F,5,FALSE)</f>
        <v>65</v>
      </c>
      <c r="K139" s="40" t="str">
        <f t="shared" si="2"/>
        <v/>
      </c>
    </row>
    <row r="140" spans="1:11" ht="14.25">
      <c r="A140" s="62">
        <v>42894.678726851853</v>
      </c>
      <c r="B140" s="15">
        <v>103595</v>
      </c>
      <c r="C140" t="s">
        <v>5593</v>
      </c>
      <c r="D140" t="s">
        <v>5594</v>
      </c>
      <c r="E140" t="s">
        <v>5595</v>
      </c>
      <c r="F140" s="15">
        <v>-750</v>
      </c>
      <c r="G140" t="s">
        <v>47</v>
      </c>
      <c r="H140" t="s">
        <v>65</v>
      </c>
      <c r="I140" t="s">
        <v>49</v>
      </c>
      <c r="J140">
        <f>VLOOKUP(B140,自助退!B:F,5,FALSE)</f>
        <v>750</v>
      </c>
      <c r="K140" s="40" t="str">
        <f t="shared" si="2"/>
        <v/>
      </c>
    </row>
    <row r="141" spans="1:11" ht="14.25">
      <c r="A141" s="62">
        <v>42894.681319444448</v>
      </c>
      <c r="B141" s="15">
        <v>103694</v>
      </c>
      <c r="C141" t="s">
        <v>5596</v>
      </c>
      <c r="D141" t="s">
        <v>5597</v>
      </c>
      <c r="E141" t="s">
        <v>5598</v>
      </c>
      <c r="F141" s="15">
        <v>-740</v>
      </c>
      <c r="G141" t="s">
        <v>47</v>
      </c>
      <c r="H141" t="s">
        <v>62</v>
      </c>
      <c r="I141" t="s">
        <v>49</v>
      </c>
      <c r="J141">
        <f>VLOOKUP(B141,自助退!B:F,5,FALSE)</f>
        <v>740</v>
      </c>
      <c r="K141" s="40" t="str">
        <f t="shared" si="2"/>
        <v/>
      </c>
    </row>
    <row r="142" spans="1:11" ht="14.25">
      <c r="A142" s="62">
        <v>42894.684178240743</v>
      </c>
      <c r="B142" s="15">
        <v>103816</v>
      </c>
      <c r="C142" t="s">
        <v>5599</v>
      </c>
      <c r="D142" t="s">
        <v>5600</v>
      </c>
      <c r="E142" t="s">
        <v>5601</v>
      </c>
      <c r="F142" s="15">
        <v>-200</v>
      </c>
      <c r="G142" t="s">
        <v>47</v>
      </c>
      <c r="H142" t="s">
        <v>70</v>
      </c>
      <c r="I142" t="s">
        <v>49</v>
      </c>
      <c r="J142">
        <f>VLOOKUP(B142,自助退!B:F,5,FALSE)</f>
        <v>200</v>
      </c>
      <c r="K142" s="40" t="str">
        <f t="shared" si="2"/>
        <v/>
      </c>
    </row>
    <row r="143" spans="1:11" ht="14.25">
      <c r="A143" s="62">
        <v>42894.684537037036</v>
      </c>
      <c r="B143" s="15">
        <v>103836</v>
      </c>
      <c r="C143" t="s">
        <v>5602</v>
      </c>
      <c r="D143" t="s">
        <v>5603</v>
      </c>
      <c r="E143" t="s">
        <v>5604</v>
      </c>
      <c r="F143" s="15">
        <v>-200</v>
      </c>
      <c r="G143" t="s">
        <v>47</v>
      </c>
      <c r="H143" t="s">
        <v>64</v>
      </c>
      <c r="I143" t="s">
        <v>49</v>
      </c>
      <c r="J143">
        <f>VLOOKUP(B143,自助退!B:F,5,FALSE)</f>
        <v>200</v>
      </c>
      <c r="K143" s="40" t="str">
        <f t="shared" si="2"/>
        <v/>
      </c>
    </row>
    <row r="144" spans="1:11" ht="14.25">
      <c r="A144" s="62">
        <v>42894.684733796297</v>
      </c>
      <c r="B144" s="15">
        <v>103846</v>
      </c>
      <c r="C144" t="s">
        <v>5605</v>
      </c>
      <c r="D144" t="s">
        <v>5603</v>
      </c>
      <c r="E144" t="s">
        <v>5604</v>
      </c>
      <c r="F144" s="15">
        <v>-16</v>
      </c>
      <c r="G144" t="s">
        <v>47</v>
      </c>
      <c r="H144" t="s">
        <v>64</v>
      </c>
      <c r="I144" t="s">
        <v>49</v>
      </c>
      <c r="J144">
        <f>VLOOKUP(B144,自助退!B:F,5,FALSE)</f>
        <v>16</v>
      </c>
      <c r="K144" s="40" t="str">
        <f t="shared" si="2"/>
        <v/>
      </c>
    </row>
    <row r="145" spans="1:11" ht="14.25">
      <c r="A145" s="62">
        <v>42894.691157407404</v>
      </c>
      <c r="B145" s="15">
        <v>104101</v>
      </c>
      <c r="C145" t="s">
        <v>5606</v>
      </c>
      <c r="D145" t="s">
        <v>5607</v>
      </c>
      <c r="E145" t="s">
        <v>5608</v>
      </c>
      <c r="F145" s="15">
        <v>-500</v>
      </c>
      <c r="G145" t="s">
        <v>47</v>
      </c>
      <c r="H145" t="s">
        <v>54</v>
      </c>
      <c r="I145" t="s">
        <v>49</v>
      </c>
      <c r="J145">
        <f>VLOOKUP(B145,自助退!B:F,5,FALSE)</f>
        <v>500</v>
      </c>
      <c r="K145" s="40" t="str">
        <f t="shared" si="2"/>
        <v/>
      </c>
    </row>
    <row r="146" spans="1:11" ht="14.25">
      <c r="A146" s="62">
        <v>42894.69730324074</v>
      </c>
      <c r="B146" s="15">
        <v>104324</v>
      </c>
      <c r="C146" t="s">
        <v>4450</v>
      </c>
      <c r="D146" t="s">
        <v>5609</v>
      </c>
      <c r="E146" t="s">
        <v>5610</v>
      </c>
      <c r="F146" s="15">
        <v>-3744</v>
      </c>
      <c r="G146" t="s">
        <v>47</v>
      </c>
      <c r="H146" t="s">
        <v>56</v>
      </c>
      <c r="I146" t="s">
        <v>85</v>
      </c>
      <c r="J146">
        <f>VLOOKUP(B146,自助退!B:F,5,FALSE)</f>
        <v>3744</v>
      </c>
      <c r="K146" s="40" t="str">
        <f t="shared" si="2"/>
        <v/>
      </c>
    </row>
    <row r="147" spans="1:11" ht="14.25">
      <c r="A147" s="62">
        <v>42894.721412037034</v>
      </c>
      <c r="B147" s="15">
        <v>105028</v>
      </c>
      <c r="C147" t="s">
        <v>5611</v>
      </c>
      <c r="D147" t="s">
        <v>5612</v>
      </c>
      <c r="E147" t="s">
        <v>5613</v>
      </c>
      <c r="F147" s="15">
        <v>-157</v>
      </c>
      <c r="G147" t="s">
        <v>47</v>
      </c>
      <c r="H147" t="s">
        <v>66</v>
      </c>
      <c r="I147" t="s">
        <v>49</v>
      </c>
      <c r="J147">
        <f>VLOOKUP(B147,自助退!B:F,5,FALSE)</f>
        <v>157</v>
      </c>
      <c r="K147" s="40" t="str">
        <f t="shared" si="2"/>
        <v/>
      </c>
    </row>
    <row r="148" spans="1:11" ht="14.25">
      <c r="A148" s="62">
        <v>42894.724062499998</v>
      </c>
      <c r="B148" s="15">
        <v>105107</v>
      </c>
      <c r="C148" t="s">
        <v>5614</v>
      </c>
      <c r="D148" t="s">
        <v>5615</v>
      </c>
      <c r="E148" t="s">
        <v>5616</v>
      </c>
      <c r="F148" s="15">
        <v>-3996</v>
      </c>
      <c r="G148" t="s">
        <v>47</v>
      </c>
      <c r="H148" t="s">
        <v>61</v>
      </c>
      <c r="I148" t="s">
        <v>49</v>
      </c>
      <c r="J148">
        <f>VLOOKUP(B148,自助退!B:F,5,FALSE)</f>
        <v>3996</v>
      </c>
      <c r="K148" s="40" t="str">
        <f t="shared" si="2"/>
        <v/>
      </c>
    </row>
    <row r="149" spans="1:11" ht="14.25">
      <c r="A149" s="62">
        <v>42894.736180555556</v>
      </c>
      <c r="B149" s="15">
        <v>105351</v>
      </c>
      <c r="C149" t="s">
        <v>5617</v>
      </c>
      <c r="D149" t="s">
        <v>5618</v>
      </c>
      <c r="E149" t="s">
        <v>5619</v>
      </c>
      <c r="F149" s="15">
        <v>-1000</v>
      </c>
      <c r="G149" t="s">
        <v>47</v>
      </c>
      <c r="H149" t="s">
        <v>66</v>
      </c>
      <c r="I149" t="s">
        <v>49</v>
      </c>
      <c r="J149">
        <f>VLOOKUP(B149,自助退!B:F,5,FALSE)</f>
        <v>1000</v>
      </c>
      <c r="K149" s="40" t="str">
        <f t="shared" si="2"/>
        <v/>
      </c>
    </row>
    <row r="150" spans="1:11" ht="14.25">
      <c r="A150" s="62">
        <v>42894.745717592596</v>
      </c>
      <c r="B150" s="15">
        <v>105462</v>
      </c>
      <c r="C150" t="s">
        <v>5620</v>
      </c>
      <c r="D150" t="s">
        <v>5621</v>
      </c>
      <c r="E150" t="s">
        <v>5622</v>
      </c>
      <c r="F150" s="15">
        <v>-200</v>
      </c>
      <c r="G150" t="s">
        <v>47</v>
      </c>
      <c r="H150" t="s">
        <v>71</v>
      </c>
      <c r="I150" t="s">
        <v>49</v>
      </c>
      <c r="J150">
        <f>VLOOKUP(B150,自助退!B:F,5,FALSE)</f>
        <v>200</v>
      </c>
      <c r="K150" s="40" t="str">
        <f t="shared" si="2"/>
        <v/>
      </c>
    </row>
    <row r="151" spans="1:11" ht="14.25">
      <c r="A151" s="62">
        <v>42894.792592592596</v>
      </c>
      <c r="B151" s="15">
        <v>105701</v>
      </c>
      <c r="C151" t="s">
        <v>5623</v>
      </c>
      <c r="D151" t="s">
        <v>5624</v>
      </c>
      <c r="E151" t="s">
        <v>5625</v>
      </c>
      <c r="F151" s="15">
        <v>-50</v>
      </c>
      <c r="G151" t="s">
        <v>47</v>
      </c>
      <c r="H151" t="s">
        <v>50</v>
      </c>
      <c r="I151" t="s">
        <v>49</v>
      </c>
      <c r="J151">
        <f>VLOOKUP(B151,自助退!B:F,5,FALSE)</f>
        <v>50</v>
      </c>
      <c r="K151" s="40" t="str">
        <f t="shared" si="2"/>
        <v/>
      </c>
    </row>
    <row r="152" spans="1:11" ht="14.25">
      <c r="A152" s="62">
        <v>42894.793923611112</v>
      </c>
      <c r="B152" s="15">
        <v>105705</v>
      </c>
      <c r="C152" t="s">
        <v>5626</v>
      </c>
      <c r="D152" t="s">
        <v>5624</v>
      </c>
      <c r="E152" t="s">
        <v>5625</v>
      </c>
      <c r="F152" s="15">
        <v>-42</v>
      </c>
      <c r="G152" t="s">
        <v>47</v>
      </c>
      <c r="H152" t="s">
        <v>50</v>
      </c>
      <c r="I152" t="s">
        <v>49</v>
      </c>
      <c r="J152">
        <f>VLOOKUP(B152,自助退!B:F,5,FALSE)</f>
        <v>42</v>
      </c>
      <c r="K152" s="40" t="str">
        <f t="shared" si="2"/>
        <v/>
      </c>
    </row>
    <row r="153" spans="1:11" ht="14.25">
      <c r="A153" s="62">
        <v>42895.374050925922</v>
      </c>
      <c r="B153" s="15">
        <v>109795</v>
      </c>
      <c r="C153" t="s">
        <v>5627</v>
      </c>
      <c r="D153" t="s">
        <v>5628</v>
      </c>
      <c r="E153" t="s">
        <v>5629</v>
      </c>
      <c r="F153" s="15">
        <v>-1337</v>
      </c>
      <c r="G153" t="s">
        <v>47</v>
      </c>
      <c r="H153" t="s">
        <v>66</v>
      </c>
      <c r="I153" t="s">
        <v>49</v>
      </c>
      <c r="J153">
        <f>VLOOKUP(B153,自助退!B:F,5,FALSE)</f>
        <v>1337</v>
      </c>
      <c r="K153" s="40" t="str">
        <f t="shared" si="2"/>
        <v/>
      </c>
    </row>
    <row r="154" spans="1:11" ht="14.25">
      <c r="A154" s="62">
        <v>42895.383067129631</v>
      </c>
      <c r="B154" s="15">
        <v>110458</v>
      </c>
      <c r="C154" t="s">
        <v>4450</v>
      </c>
      <c r="D154" t="s">
        <v>5630</v>
      </c>
      <c r="E154" t="s">
        <v>5631</v>
      </c>
      <c r="F154" s="15">
        <v>-388</v>
      </c>
      <c r="G154" t="s">
        <v>47</v>
      </c>
      <c r="H154" t="s">
        <v>70</v>
      </c>
      <c r="I154" t="s">
        <v>85</v>
      </c>
      <c r="J154">
        <f>VLOOKUP(B154,自助退!B:F,5,FALSE)</f>
        <v>388</v>
      </c>
      <c r="K154" s="40" t="str">
        <f t="shared" si="2"/>
        <v/>
      </c>
    </row>
    <row r="155" spans="1:11" ht="14.25">
      <c r="A155" s="62">
        <v>42895.389699074076</v>
      </c>
      <c r="B155" s="15">
        <v>110963</v>
      </c>
      <c r="C155" t="s">
        <v>4450</v>
      </c>
      <c r="D155" t="s">
        <v>5632</v>
      </c>
      <c r="E155" t="s">
        <v>5633</v>
      </c>
      <c r="F155" s="15">
        <v>-500</v>
      </c>
      <c r="G155" t="s">
        <v>47</v>
      </c>
      <c r="H155" t="s">
        <v>63</v>
      </c>
      <c r="I155" t="s">
        <v>85</v>
      </c>
      <c r="J155">
        <f>VLOOKUP(B155,自助退!B:F,5,FALSE)</f>
        <v>500</v>
      </c>
      <c r="K155" s="40" t="str">
        <f t="shared" si="2"/>
        <v/>
      </c>
    </row>
    <row r="156" spans="1:11" ht="14.25">
      <c r="A156" s="62">
        <v>42895.405104166668</v>
      </c>
      <c r="B156" s="15">
        <v>112193</v>
      </c>
      <c r="D156" t="s">
        <v>5634</v>
      </c>
      <c r="E156" t="s">
        <v>5635</v>
      </c>
      <c r="F156" s="15">
        <v>-1994</v>
      </c>
      <c r="G156" t="s">
        <v>47</v>
      </c>
      <c r="H156" t="s">
        <v>59</v>
      </c>
      <c r="I156" t="s">
        <v>85</v>
      </c>
      <c r="J156">
        <f>VLOOKUP(B156,自助退!B:F,5,FALSE)</f>
        <v>1994</v>
      </c>
      <c r="K156" s="40" t="str">
        <f t="shared" si="2"/>
        <v/>
      </c>
    </row>
    <row r="157" spans="1:11" ht="14.25">
      <c r="A157" s="62">
        <v>42895.408599537041</v>
      </c>
      <c r="B157" s="15">
        <v>112476</v>
      </c>
      <c r="C157" t="s">
        <v>5636</v>
      </c>
      <c r="D157" t="s">
        <v>5637</v>
      </c>
      <c r="E157" t="s">
        <v>5638</v>
      </c>
      <c r="F157" s="15">
        <v>-200</v>
      </c>
      <c r="G157" t="s">
        <v>47</v>
      </c>
      <c r="H157" t="s">
        <v>65</v>
      </c>
      <c r="I157" t="s">
        <v>49</v>
      </c>
      <c r="J157">
        <f>VLOOKUP(B157,自助退!B:F,5,FALSE)</f>
        <v>200</v>
      </c>
      <c r="K157" s="40" t="str">
        <f t="shared" si="2"/>
        <v/>
      </c>
    </row>
    <row r="158" spans="1:11" ht="14.25">
      <c r="A158" s="62">
        <v>42895.421377314815</v>
      </c>
      <c r="B158" s="15">
        <v>113484</v>
      </c>
      <c r="C158" t="s">
        <v>4450</v>
      </c>
      <c r="D158" t="s">
        <v>5609</v>
      </c>
      <c r="E158" t="s">
        <v>5610</v>
      </c>
      <c r="F158" s="15">
        <v>-3000</v>
      </c>
      <c r="G158" t="s">
        <v>47</v>
      </c>
      <c r="H158" t="s">
        <v>54</v>
      </c>
      <c r="I158" t="s">
        <v>85</v>
      </c>
      <c r="J158">
        <f>VLOOKUP(B158,自助退!B:F,5,FALSE)</f>
        <v>3000</v>
      </c>
      <c r="K158" s="40" t="str">
        <f t="shared" si="2"/>
        <v/>
      </c>
    </row>
    <row r="159" spans="1:11" ht="14.25">
      <c r="A159" s="62">
        <v>42895.425324074073</v>
      </c>
      <c r="B159" s="15">
        <v>113774</v>
      </c>
      <c r="C159" t="s">
        <v>5639</v>
      </c>
      <c r="D159" t="s">
        <v>5640</v>
      </c>
      <c r="E159" t="s">
        <v>5641</v>
      </c>
      <c r="F159" s="15">
        <v>-118</v>
      </c>
      <c r="G159" t="s">
        <v>47</v>
      </c>
      <c r="H159" t="s">
        <v>60</v>
      </c>
      <c r="I159" t="s">
        <v>49</v>
      </c>
      <c r="J159">
        <f>VLOOKUP(B159,自助退!B:F,5,FALSE)</f>
        <v>118</v>
      </c>
      <c r="K159" s="40" t="str">
        <f t="shared" si="2"/>
        <v/>
      </c>
    </row>
    <row r="160" spans="1:11" ht="14.25">
      <c r="A160" s="62">
        <v>42895.431967592594</v>
      </c>
      <c r="B160" s="15">
        <v>114213</v>
      </c>
      <c r="C160" t="s">
        <v>5642</v>
      </c>
      <c r="D160" t="s">
        <v>81</v>
      </c>
      <c r="E160" t="s">
        <v>82</v>
      </c>
      <c r="F160" s="15">
        <v>-1000</v>
      </c>
      <c r="G160" t="s">
        <v>47</v>
      </c>
      <c r="H160" t="s">
        <v>59</v>
      </c>
      <c r="I160" t="s">
        <v>49</v>
      </c>
      <c r="J160">
        <f>VLOOKUP(B160,自助退!B:F,5,FALSE)</f>
        <v>1000</v>
      </c>
      <c r="K160" s="40" t="str">
        <f t="shared" si="2"/>
        <v/>
      </c>
    </row>
    <row r="161" spans="1:11" ht="14.25">
      <c r="A161" s="62">
        <v>42895.433449074073</v>
      </c>
      <c r="B161" s="15">
        <v>114313</v>
      </c>
      <c r="C161" t="s">
        <v>4450</v>
      </c>
      <c r="D161" t="s">
        <v>5643</v>
      </c>
      <c r="E161" t="s">
        <v>5644</v>
      </c>
      <c r="F161" s="15">
        <v>-67</v>
      </c>
      <c r="G161" t="s">
        <v>47</v>
      </c>
      <c r="H161" t="s">
        <v>59</v>
      </c>
      <c r="I161" t="s">
        <v>85</v>
      </c>
      <c r="J161">
        <f>VLOOKUP(B161,自助退!B:F,5,FALSE)</f>
        <v>67</v>
      </c>
      <c r="K161" s="40" t="str">
        <f t="shared" si="2"/>
        <v/>
      </c>
    </row>
    <row r="162" spans="1:11" ht="14.25">
      <c r="A162" s="62">
        <v>42895.440393518518</v>
      </c>
      <c r="B162" s="15">
        <v>114820</v>
      </c>
      <c r="C162" t="s">
        <v>5645</v>
      </c>
      <c r="D162" t="s">
        <v>5646</v>
      </c>
      <c r="E162" t="s">
        <v>5647</v>
      </c>
      <c r="F162" s="15">
        <v>-3894</v>
      </c>
      <c r="G162" t="s">
        <v>47</v>
      </c>
      <c r="H162" t="s">
        <v>58</v>
      </c>
      <c r="I162" t="s">
        <v>49</v>
      </c>
      <c r="J162">
        <f>VLOOKUP(B162,自助退!B:F,5,FALSE)</f>
        <v>3894</v>
      </c>
      <c r="K162" s="40" t="str">
        <f t="shared" si="2"/>
        <v/>
      </c>
    </row>
    <row r="163" spans="1:11" ht="14.25">
      <c r="A163" s="62">
        <v>42895.44127314815</v>
      </c>
      <c r="B163" s="15">
        <v>114869</v>
      </c>
      <c r="D163" t="s">
        <v>5648</v>
      </c>
      <c r="E163" t="s">
        <v>5649</v>
      </c>
      <c r="F163" s="15">
        <v>-569</v>
      </c>
      <c r="G163" t="s">
        <v>47</v>
      </c>
      <c r="H163" t="s">
        <v>60</v>
      </c>
      <c r="I163" t="s">
        <v>85</v>
      </c>
      <c r="J163">
        <f>VLOOKUP(B163,自助退!B:F,5,FALSE)</f>
        <v>569</v>
      </c>
      <c r="K163" s="40" t="str">
        <f t="shared" si="2"/>
        <v/>
      </c>
    </row>
    <row r="164" spans="1:11" ht="14.25">
      <c r="A164" s="62">
        <v>42895.448125000003</v>
      </c>
      <c r="B164" s="15">
        <v>115343</v>
      </c>
      <c r="C164" t="s">
        <v>5650</v>
      </c>
      <c r="D164" t="s">
        <v>5651</v>
      </c>
      <c r="E164" t="s">
        <v>5652</v>
      </c>
      <c r="F164" s="15">
        <v>-170</v>
      </c>
      <c r="G164" t="s">
        <v>47</v>
      </c>
      <c r="H164" t="s">
        <v>57</v>
      </c>
      <c r="I164" t="s">
        <v>49</v>
      </c>
      <c r="J164">
        <f>VLOOKUP(B164,自助退!B:F,5,FALSE)</f>
        <v>170</v>
      </c>
      <c r="K164" s="40" t="str">
        <f t="shared" si="2"/>
        <v/>
      </c>
    </row>
    <row r="165" spans="1:11" ht="14.25">
      <c r="A165" s="62">
        <v>42895.449004629627</v>
      </c>
      <c r="B165" s="15">
        <v>115392</v>
      </c>
      <c r="C165" t="s">
        <v>5653</v>
      </c>
      <c r="D165" t="s">
        <v>5654</v>
      </c>
      <c r="E165" t="s">
        <v>5655</v>
      </c>
      <c r="F165" s="15">
        <v>-96</v>
      </c>
      <c r="G165" t="s">
        <v>47</v>
      </c>
      <c r="H165" t="s">
        <v>67</v>
      </c>
      <c r="I165" t="s">
        <v>49</v>
      </c>
      <c r="J165">
        <f>VLOOKUP(B165,自助退!B:F,5,FALSE)</f>
        <v>96</v>
      </c>
      <c r="K165" s="40" t="str">
        <f t="shared" si="2"/>
        <v/>
      </c>
    </row>
    <row r="166" spans="1:11" ht="14.25">
      <c r="A166" s="62">
        <v>42895.452210648145</v>
      </c>
      <c r="B166" s="15">
        <v>115607</v>
      </c>
      <c r="C166" t="s">
        <v>5656</v>
      </c>
      <c r="D166" t="s">
        <v>5657</v>
      </c>
      <c r="E166" t="s">
        <v>5658</v>
      </c>
      <c r="F166" s="15">
        <v>-370</v>
      </c>
      <c r="G166" t="s">
        <v>47</v>
      </c>
      <c r="H166" t="s">
        <v>56</v>
      </c>
      <c r="I166" t="s">
        <v>49</v>
      </c>
      <c r="J166">
        <f>VLOOKUP(B166,自助退!B:F,5,FALSE)</f>
        <v>370</v>
      </c>
      <c r="K166" s="40" t="str">
        <f t="shared" si="2"/>
        <v/>
      </c>
    </row>
    <row r="167" spans="1:11" ht="14.25">
      <c r="A167" s="62">
        <v>42895.460543981484</v>
      </c>
      <c r="B167" s="15">
        <v>116078</v>
      </c>
      <c r="C167" t="s">
        <v>5659</v>
      </c>
      <c r="D167" t="s">
        <v>5660</v>
      </c>
      <c r="E167" t="s">
        <v>5661</v>
      </c>
      <c r="F167" s="15">
        <v>-994</v>
      </c>
      <c r="G167" t="s">
        <v>47</v>
      </c>
      <c r="H167" t="s">
        <v>76</v>
      </c>
      <c r="I167" t="s">
        <v>49</v>
      </c>
      <c r="J167">
        <f>VLOOKUP(B167,自助退!B:F,5,FALSE)</f>
        <v>994</v>
      </c>
      <c r="K167" s="40" t="str">
        <f t="shared" si="2"/>
        <v/>
      </c>
    </row>
    <row r="168" spans="1:11" ht="14.25">
      <c r="A168" s="62">
        <v>42895.469282407408</v>
      </c>
      <c r="B168" s="15">
        <v>116597</v>
      </c>
      <c r="C168" t="s">
        <v>5662</v>
      </c>
      <c r="D168" t="s">
        <v>5663</v>
      </c>
      <c r="E168" t="s">
        <v>5664</v>
      </c>
      <c r="F168" s="15">
        <v>-708</v>
      </c>
      <c r="G168" t="s">
        <v>47</v>
      </c>
      <c r="H168" t="s">
        <v>83</v>
      </c>
      <c r="I168" t="s">
        <v>49</v>
      </c>
      <c r="J168">
        <f>VLOOKUP(B168,自助退!B:F,5,FALSE)</f>
        <v>708</v>
      </c>
      <c r="K168" s="40" t="str">
        <f t="shared" si="2"/>
        <v/>
      </c>
    </row>
    <row r="169" spans="1:11" ht="14.25">
      <c r="A169" s="62">
        <v>42895.476203703707</v>
      </c>
      <c r="B169" s="15">
        <v>117040</v>
      </c>
      <c r="C169" t="s">
        <v>5665</v>
      </c>
      <c r="D169" t="s">
        <v>5666</v>
      </c>
      <c r="E169" t="s">
        <v>5667</v>
      </c>
      <c r="F169" s="15">
        <v>-600</v>
      </c>
      <c r="G169" t="s">
        <v>47</v>
      </c>
      <c r="H169" t="s">
        <v>59</v>
      </c>
      <c r="I169" t="s">
        <v>49</v>
      </c>
      <c r="J169">
        <f>VLOOKUP(B169,自助退!B:F,5,FALSE)</f>
        <v>600</v>
      </c>
      <c r="K169" s="40" t="str">
        <f t="shared" si="2"/>
        <v/>
      </c>
    </row>
    <row r="170" spans="1:11" ht="14.25">
      <c r="A170" s="62">
        <v>42895.4765162037</v>
      </c>
      <c r="B170" s="15">
        <v>117068</v>
      </c>
      <c r="C170" t="s">
        <v>4450</v>
      </c>
      <c r="D170" t="s">
        <v>40</v>
      </c>
      <c r="E170" t="s">
        <v>94</v>
      </c>
      <c r="F170" s="15">
        <v>-9000</v>
      </c>
      <c r="G170" t="s">
        <v>47</v>
      </c>
      <c r="H170" t="s">
        <v>80</v>
      </c>
      <c r="I170" t="s">
        <v>85</v>
      </c>
      <c r="J170">
        <f>VLOOKUP(B170,自助退!B:F,5,FALSE)</f>
        <v>9000</v>
      </c>
      <c r="K170" s="40" t="str">
        <f t="shared" si="2"/>
        <v/>
      </c>
    </row>
    <row r="171" spans="1:11" ht="14.25">
      <c r="A171" s="62">
        <v>42895.477222222224</v>
      </c>
      <c r="B171" s="15">
        <v>117115</v>
      </c>
      <c r="C171" t="s">
        <v>5668</v>
      </c>
      <c r="D171" t="s">
        <v>5669</v>
      </c>
      <c r="E171" t="s">
        <v>5670</v>
      </c>
      <c r="F171" s="15">
        <v>-499</v>
      </c>
      <c r="G171" t="s">
        <v>47</v>
      </c>
      <c r="H171" t="s">
        <v>53</v>
      </c>
      <c r="I171" t="s">
        <v>49</v>
      </c>
      <c r="J171">
        <f>VLOOKUP(B171,自助退!B:F,5,FALSE)</f>
        <v>499</v>
      </c>
      <c r="K171" s="40" t="str">
        <f t="shared" si="2"/>
        <v/>
      </c>
    </row>
    <row r="172" spans="1:11" ht="14.25">
      <c r="A172" s="62">
        <v>42895.477685185186</v>
      </c>
      <c r="B172" s="15">
        <v>117141</v>
      </c>
      <c r="C172" t="s">
        <v>4450</v>
      </c>
      <c r="D172" t="s">
        <v>44</v>
      </c>
      <c r="E172" t="s">
        <v>95</v>
      </c>
      <c r="F172" s="15">
        <v>-1100</v>
      </c>
      <c r="G172" t="s">
        <v>47</v>
      </c>
      <c r="H172" t="s">
        <v>58</v>
      </c>
      <c r="I172" t="s">
        <v>85</v>
      </c>
      <c r="J172">
        <f>VLOOKUP(B172,自助退!B:F,5,FALSE)</f>
        <v>1100</v>
      </c>
      <c r="K172" s="40" t="str">
        <f t="shared" si="2"/>
        <v/>
      </c>
    </row>
    <row r="173" spans="1:11" ht="14.25">
      <c r="A173" s="62">
        <v>42895.488645833335</v>
      </c>
      <c r="B173" s="15">
        <v>117635</v>
      </c>
      <c r="C173" t="s">
        <v>5671</v>
      </c>
      <c r="D173" t="s">
        <v>5672</v>
      </c>
      <c r="E173" t="s">
        <v>5673</v>
      </c>
      <c r="F173" s="15">
        <v>-3000</v>
      </c>
      <c r="G173" t="s">
        <v>47</v>
      </c>
      <c r="H173" t="s">
        <v>69</v>
      </c>
      <c r="I173" t="s">
        <v>49</v>
      </c>
      <c r="J173">
        <f>VLOOKUP(B173,自助退!B:F,5,FALSE)</f>
        <v>3000</v>
      </c>
      <c r="K173" s="40" t="str">
        <f t="shared" si="2"/>
        <v/>
      </c>
    </row>
    <row r="174" spans="1:11" ht="14.25">
      <c r="A174" s="62">
        <v>42895.488946759258</v>
      </c>
      <c r="B174" s="15">
        <v>117651</v>
      </c>
      <c r="D174" t="s">
        <v>5674</v>
      </c>
      <c r="E174" t="s">
        <v>5675</v>
      </c>
      <c r="F174" s="15">
        <v>-2709</v>
      </c>
      <c r="G174" t="s">
        <v>47</v>
      </c>
      <c r="H174" t="s">
        <v>66</v>
      </c>
      <c r="I174" t="s">
        <v>85</v>
      </c>
      <c r="J174">
        <f>VLOOKUP(B174,自助退!B:F,5,FALSE)</f>
        <v>2709</v>
      </c>
      <c r="K174" s="40" t="str">
        <f t="shared" si="2"/>
        <v/>
      </c>
    </row>
    <row r="175" spans="1:11" ht="14.25">
      <c r="A175" s="62">
        <v>42895.489212962966</v>
      </c>
      <c r="B175" s="15">
        <v>117662</v>
      </c>
      <c r="C175" t="s">
        <v>5676</v>
      </c>
      <c r="D175" t="s">
        <v>5677</v>
      </c>
      <c r="E175" t="s">
        <v>5678</v>
      </c>
      <c r="F175" s="15">
        <v>-1615</v>
      </c>
      <c r="G175" t="s">
        <v>47</v>
      </c>
      <c r="H175" t="s">
        <v>66</v>
      </c>
      <c r="I175" t="s">
        <v>49</v>
      </c>
      <c r="J175">
        <f>VLOOKUP(B175,自助退!B:F,5,FALSE)</f>
        <v>1615</v>
      </c>
      <c r="K175" s="40" t="str">
        <f t="shared" si="2"/>
        <v/>
      </c>
    </row>
    <row r="176" spans="1:11" ht="14.25">
      <c r="A176" s="62">
        <v>42895.494872685187</v>
      </c>
      <c r="B176" s="15">
        <v>117916</v>
      </c>
      <c r="C176" t="s">
        <v>5679</v>
      </c>
      <c r="D176" t="s">
        <v>5680</v>
      </c>
      <c r="E176" t="s">
        <v>5681</v>
      </c>
      <c r="F176" s="15">
        <v>-274</v>
      </c>
      <c r="G176" t="s">
        <v>47</v>
      </c>
      <c r="H176" t="s">
        <v>72</v>
      </c>
      <c r="I176" t="s">
        <v>49</v>
      </c>
      <c r="J176">
        <f>VLOOKUP(B176,自助退!B:F,5,FALSE)</f>
        <v>274</v>
      </c>
      <c r="K176" s="40" t="str">
        <f t="shared" si="2"/>
        <v/>
      </c>
    </row>
    <row r="177" spans="1:11" ht="14.25">
      <c r="A177" s="62">
        <v>42895.528703703705</v>
      </c>
      <c r="B177" s="15">
        <v>118491</v>
      </c>
      <c r="C177" t="s">
        <v>5682</v>
      </c>
      <c r="D177" t="s">
        <v>5683</v>
      </c>
      <c r="E177" t="s">
        <v>5684</v>
      </c>
      <c r="F177" s="15">
        <v>-500</v>
      </c>
      <c r="G177" t="s">
        <v>47</v>
      </c>
      <c r="H177" t="s">
        <v>84</v>
      </c>
      <c r="I177" t="s">
        <v>49</v>
      </c>
      <c r="J177">
        <f>VLOOKUP(B177,自助退!B:F,5,FALSE)</f>
        <v>500</v>
      </c>
      <c r="K177" s="40" t="str">
        <f t="shared" si="2"/>
        <v/>
      </c>
    </row>
    <row r="178" spans="1:11" ht="14.25">
      <c r="A178" s="62">
        <v>42895.556585648148</v>
      </c>
      <c r="B178" s="15">
        <v>118670</v>
      </c>
      <c r="C178" t="s">
        <v>5685</v>
      </c>
      <c r="D178" t="s">
        <v>5686</v>
      </c>
      <c r="E178" t="s">
        <v>5687</v>
      </c>
      <c r="F178" s="15">
        <v>-35</v>
      </c>
      <c r="G178" t="s">
        <v>47</v>
      </c>
      <c r="H178" t="s">
        <v>70</v>
      </c>
      <c r="I178" t="s">
        <v>49</v>
      </c>
      <c r="J178">
        <f>VLOOKUP(B178,自助退!B:F,5,FALSE)</f>
        <v>35</v>
      </c>
      <c r="K178" s="40" t="str">
        <f t="shared" si="2"/>
        <v/>
      </c>
    </row>
    <row r="179" spans="1:11" ht="14.25">
      <c r="A179" s="62">
        <v>42895.578101851854</v>
      </c>
      <c r="B179" s="15">
        <v>118904</v>
      </c>
      <c r="C179" t="s">
        <v>5688</v>
      </c>
      <c r="D179" t="s">
        <v>5689</v>
      </c>
      <c r="E179" t="s">
        <v>5690</v>
      </c>
      <c r="F179" s="15">
        <v>-200</v>
      </c>
      <c r="G179" t="s">
        <v>47</v>
      </c>
      <c r="H179" t="s">
        <v>54</v>
      </c>
      <c r="I179" t="s">
        <v>49</v>
      </c>
      <c r="J179">
        <f>VLOOKUP(B179,自助退!B:F,5,FALSE)</f>
        <v>200</v>
      </c>
      <c r="K179" s="40" t="str">
        <f t="shared" si="2"/>
        <v/>
      </c>
    </row>
    <row r="180" spans="1:11" ht="14.25">
      <c r="A180" s="62">
        <v>42895.621840277781</v>
      </c>
      <c r="B180" s="15">
        <v>120741</v>
      </c>
      <c r="C180" t="s">
        <v>5691</v>
      </c>
      <c r="D180" t="s">
        <v>5692</v>
      </c>
      <c r="E180" t="s">
        <v>5693</v>
      </c>
      <c r="F180" s="15">
        <v>-750</v>
      </c>
      <c r="G180" t="s">
        <v>47</v>
      </c>
      <c r="H180" t="s">
        <v>63</v>
      </c>
      <c r="I180" t="s">
        <v>49</v>
      </c>
      <c r="J180">
        <f>VLOOKUP(B180,自助退!B:F,5,FALSE)</f>
        <v>750</v>
      </c>
      <c r="K180" s="40" t="str">
        <f t="shared" si="2"/>
        <v/>
      </c>
    </row>
    <row r="181" spans="1:11" ht="14.25">
      <c r="A181" s="62">
        <v>42895.626666666663</v>
      </c>
      <c r="B181" s="15">
        <v>120991</v>
      </c>
      <c r="C181" t="s">
        <v>4450</v>
      </c>
      <c r="D181" t="s">
        <v>5694</v>
      </c>
      <c r="E181" t="s">
        <v>5695</v>
      </c>
      <c r="F181" s="15">
        <v>-76</v>
      </c>
      <c r="G181" t="s">
        <v>47</v>
      </c>
      <c r="H181" t="s">
        <v>65</v>
      </c>
      <c r="I181" t="s">
        <v>85</v>
      </c>
      <c r="J181">
        <f>VLOOKUP(B181,自助退!B:F,5,FALSE)</f>
        <v>76</v>
      </c>
      <c r="K181" s="40" t="str">
        <f t="shared" si="2"/>
        <v/>
      </c>
    </row>
    <row r="182" spans="1:11" ht="14.25">
      <c r="A182" s="62">
        <v>42895.637199074074</v>
      </c>
      <c r="B182" s="15">
        <v>121503</v>
      </c>
      <c r="C182" t="s">
        <v>4450</v>
      </c>
      <c r="D182" t="s">
        <v>5472</v>
      </c>
      <c r="E182" t="s">
        <v>5473</v>
      </c>
      <c r="F182" s="15">
        <v>-515</v>
      </c>
      <c r="G182" t="s">
        <v>47</v>
      </c>
      <c r="H182" t="s">
        <v>75</v>
      </c>
      <c r="I182" t="s">
        <v>85</v>
      </c>
      <c r="J182">
        <f>VLOOKUP(B182,自助退!B:F,5,FALSE)</f>
        <v>515</v>
      </c>
      <c r="K182" s="40" t="str">
        <f t="shared" si="2"/>
        <v/>
      </c>
    </row>
    <row r="183" spans="1:11" ht="14.25">
      <c r="A183" s="62">
        <v>42895.639143518521</v>
      </c>
      <c r="B183" s="15">
        <v>121604</v>
      </c>
      <c r="C183" t="s">
        <v>5696</v>
      </c>
      <c r="D183" t="s">
        <v>5697</v>
      </c>
      <c r="E183" t="s">
        <v>5698</v>
      </c>
      <c r="F183" s="15">
        <v>-1800</v>
      </c>
      <c r="G183" t="s">
        <v>47</v>
      </c>
      <c r="H183" t="s">
        <v>70</v>
      </c>
      <c r="I183" t="s">
        <v>49</v>
      </c>
      <c r="J183">
        <f>VLOOKUP(B183,自助退!B:F,5,FALSE)</f>
        <v>1800</v>
      </c>
      <c r="K183" s="40" t="str">
        <f t="shared" si="2"/>
        <v/>
      </c>
    </row>
    <row r="184" spans="1:11" ht="14.25">
      <c r="A184" s="62">
        <v>42895.653449074074</v>
      </c>
      <c r="B184" s="15">
        <v>122349</v>
      </c>
      <c r="C184" t="s">
        <v>5699</v>
      </c>
      <c r="D184" t="s">
        <v>5700</v>
      </c>
      <c r="E184" t="s">
        <v>5701</v>
      </c>
      <c r="F184" s="15">
        <v>-679</v>
      </c>
      <c r="G184" t="s">
        <v>47</v>
      </c>
      <c r="H184" t="s">
        <v>51</v>
      </c>
      <c r="I184" t="s">
        <v>49</v>
      </c>
      <c r="J184">
        <f>VLOOKUP(B184,自助退!B:F,5,FALSE)</f>
        <v>679</v>
      </c>
      <c r="K184" s="40" t="str">
        <f t="shared" si="2"/>
        <v/>
      </c>
    </row>
    <row r="185" spans="1:11" ht="14.25">
      <c r="A185" s="62">
        <v>42895.657581018517</v>
      </c>
      <c r="B185" s="15">
        <v>122543</v>
      </c>
      <c r="D185" t="s">
        <v>5702</v>
      </c>
      <c r="E185" t="s">
        <v>5703</v>
      </c>
      <c r="F185" s="15">
        <v>-200</v>
      </c>
      <c r="G185" t="s">
        <v>47</v>
      </c>
      <c r="H185" t="s">
        <v>60</v>
      </c>
      <c r="I185" t="s">
        <v>85</v>
      </c>
      <c r="J185">
        <f>VLOOKUP(B185,自助退!B:F,5,FALSE)</f>
        <v>200</v>
      </c>
      <c r="K185" s="40" t="str">
        <f t="shared" si="2"/>
        <v/>
      </c>
    </row>
    <row r="186" spans="1:11" ht="14.25">
      <c r="A186" s="62">
        <v>42895.662060185183</v>
      </c>
      <c r="B186" s="15">
        <v>122756</v>
      </c>
      <c r="C186" t="s">
        <v>5704</v>
      </c>
      <c r="D186" t="s">
        <v>5705</v>
      </c>
      <c r="E186" t="s">
        <v>5706</v>
      </c>
      <c r="F186" s="15">
        <v>-100</v>
      </c>
      <c r="G186" t="s">
        <v>47</v>
      </c>
      <c r="H186" t="s">
        <v>68</v>
      </c>
      <c r="I186" t="s">
        <v>49</v>
      </c>
      <c r="J186">
        <f>VLOOKUP(B186,自助退!B:F,5,FALSE)</f>
        <v>100</v>
      </c>
      <c r="K186" s="40" t="str">
        <f t="shared" si="2"/>
        <v/>
      </c>
    </row>
    <row r="187" spans="1:11" ht="14.25">
      <c r="A187" s="62">
        <v>42895.663043981483</v>
      </c>
      <c r="B187" s="15">
        <v>122797</v>
      </c>
      <c r="C187" t="s">
        <v>5707</v>
      </c>
      <c r="D187" t="s">
        <v>5708</v>
      </c>
      <c r="E187" t="s">
        <v>5709</v>
      </c>
      <c r="F187" s="15">
        <v>-496</v>
      </c>
      <c r="G187" t="s">
        <v>47</v>
      </c>
      <c r="H187" t="s">
        <v>67</v>
      </c>
      <c r="I187" t="s">
        <v>49</v>
      </c>
      <c r="J187">
        <f>VLOOKUP(B187,自助退!B:F,5,FALSE)</f>
        <v>496</v>
      </c>
      <c r="K187" s="40" t="str">
        <f t="shared" si="2"/>
        <v/>
      </c>
    </row>
    <row r="188" spans="1:11" ht="14.25">
      <c r="A188" s="62">
        <v>42895.667349537034</v>
      </c>
      <c r="B188" s="15">
        <v>122998</v>
      </c>
      <c r="C188" t="s">
        <v>5710</v>
      </c>
      <c r="D188" t="s">
        <v>5711</v>
      </c>
      <c r="E188" t="s">
        <v>5712</v>
      </c>
      <c r="F188" s="15">
        <v>-72</v>
      </c>
      <c r="G188" t="s">
        <v>47</v>
      </c>
      <c r="H188" t="s">
        <v>75</v>
      </c>
      <c r="I188" t="s">
        <v>49</v>
      </c>
      <c r="J188">
        <f>VLOOKUP(B188,自助退!B:F,5,FALSE)</f>
        <v>72</v>
      </c>
      <c r="K188" s="40" t="str">
        <f t="shared" si="2"/>
        <v/>
      </c>
    </row>
    <row r="189" spans="1:11" ht="14.25">
      <c r="A189" s="62">
        <v>42895.667546296296</v>
      </c>
      <c r="B189" s="15">
        <v>123005</v>
      </c>
      <c r="C189" t="s">
        <v>5713</v>
      </c>
      <c r="D189" t="s">
        <v>5714</v>
      </c>
      <c r="E189" t="s">
        <v>5715</v>
      </c>
      <c r="F189" s="15">
        <v>-114</v>
      </c>
      <c r="G189" t="s">
        <v>47</v>
      </c>
      <c r="H189" t="s">
        <v>61</v>
      </c>
      <c r="I189" t="s">
        <v>49</v>
      </c>
      <c r="J189">
        <f>VLOOKUP(B189,自助退!B:F,5,FALSE)</f>
        <v>114</v>
      </c>
      <c r="K189" s="40" t="str">
        <f t="shared" si="2"/>
        <v/>
      </c>
    </row>
    <row r="190" spans="1:11" ht="14.25">
      <c r="A190" s="62">
        <v>42895.669189814813</v>
      </c>
      <c r="B190" s="15">
        <v>123067</v>
      </c>
      <c r="C190" t="s">
        <v>5716</v>
      </c>
      <c r="D190" t="s">
        <v>5717</v>
      </c>
      <c r="E190" t="s">
        <v>5718</v>
      </c>
      <c r="F190" s="15">
        <v>-333</v>
      </c>
      <c r="G190" t="s">
        <v>47</v>
      </c>
      <c r="H190" t="s">
        <v>73</v>
      </c>
      <c r="I190" t="s">
        <v>49</v>
      </c>
      <c r="J190">
        <f>VLOOKUP(B190,自助退!B:F,5,FALSE)</f>
        <v>333</v>
      </c>
      <c r="K190" s="40" t="str">
        <f t="shared" si="2"/>
        <v/>
      </c>
    </row>
    <row r="191" spans="1:11" ht="14.25">
      <c r="A191" s="62">
        <v>42895.670555555553</v>
      </c>
      <c r="B191" s="15">
        <v>123128</v>
      </c>
      <c r="C191" t="s">
        <v>5719</v>
      </c>
      <c r="D191" t="s">
        <v>5720</v>
      </c>
      <c r="E191" t="s">
        <v>5721</v>
      </c>
      <c r="F191" s="15">
        <v>-390</v>
      </c>
      <c r="G191" t="s">
        <v>47</v>
      </c>
      <c r="H191" t="s">
        <v>56</v>
      </c>
      <c r="I191" t="s">
        <v>49</v>
      </c>
      <c r="J191">
        <f>VLOOKUP(B191,自助退!B:F,5,FALSE)</f>
        <v>390</v>
      </c>
      <c r="K191" s="40" t="str">
        <f t="shared" si="2"/>
        <v/>
      </c>
    </row>
    <row r="192" spans="1:11" ht="14.25">
      <c r="A192" s="62">
        <v>42895.677546296298</v>
      </c>
      <c r="B192" s="15">
        <v>123412</v>
      </c>
      <c r="C192" t="s">
        <v>4450</v>
      </c>
      <c r="D192" t="s">
        <v>5722</v>
      </c>
      <c r="E192" t="s">
        <v>5723</v>
      </c>
      <c r="F192" s="15">
        <v>-28</v>
      </c>
      <c r="G192" t="s">
        <v>47</v>
      </c>
      <c r="H192" t="s">
        <v>78</v>
      </c>
      <c r="I192" t="s">
        <v>85</v>
      </c>
      <c r="J192">
        <f>VLOOKUP(B192,自助退!B:F,5,FALSE)</f>
        <v>28</v>
      </c>
      <c r="K192" s="40" t="str">
        <f t="shared" si="2"/>
        <v/>
      </c>
    </row>
    <row r="193" spans="1:11" ht="14.25">
      <c r="A193" s="62">
        <v>42895.677974537037</v>
      </c>
      <c r="B193" s="15">
        <v>123425</v>
      </c>
      <c r="C193" t="s">
        <v>5724</v>
      </c>
      <c r="D193" t="s">
        <v>5725</v>
      </c>
      <c r="E193" t="s">
        <v>5726</v>
      </c>
      <c r="F193" s="15">
        <v>-27</v>
      </c>
      <c r="G193" t="s">
        <v>47</v>
      </c>
      <c r="H193" t="s">
        <v>76</v>
      </c>
      <c r="I193" t="s">
        <v>49</v>
      </c>
      <c r="J193">
        <f>VLOOKUP(B193,自助退!B:F,5,FALSE)</f>
        <v>27</v>
      </c>
      <c r="K193" s="40" t="str">
        <f t="shared" si="2"/>
        <v/>
      </c>
    </row>
    <row r="194" spans="1:11" ht="14.25">
      <c r="A194" s="62">
        <v>42895.681828703702</v>
      </c>
      <c r="B194" s="15">
        <v>123579</v>
      </c>
      <c r="C194" t="s">
        <v>5727</v>
      </c>
      <c r="D194" t="s">
        <v>5728</v>
      </c>
      <c r="E194" t="s">
        <v>5729</v>
      </c>
      <c r="F194" s="15">
        <v>-1742</v>
      </c>
      <c r="G194" t="s">
        <v>47</v>
      </c>
      <c r="H194" t="s">
        <v>61</v>
      </c>
      <c r="I194" t="s">
        <v>49</v>
      </c>
      <c r="J194">
        <f>VLOOKUP(B194,自助退!B:F,5,FALSE)</f>
        <v>1742</v>
      </c>
      <c r="K194" s="40" t="str">
        <f t="shared" si="2"/>
        <v/>
      </c>
    </row>
    <row r="195" spans="1:11" ht="14.25">
      <c r="A195" s="62">
        <v>42895.69085648148</v>
      </c>
      <c r="B195" s="15">
        <v>124024</v>
      </c>
      <c r="C195" t="s">
        <v>5730</v>
      </c>
      <c r="D195" t="s">
        <v>5731</v>
      </c>
      <c r="E195" t="s">
        <v>5732</v>
      </c>
      <c r="F195" s="15">
        <v>-20</v>
      </c>
      <c r="G195" t="s">
        <v>47</v>
      </c>
      <c r="H195" t="s">
        <v>76</v>
      </c>
      <c r="I195" t="s">
        <v>49</v>
      </c>
      <c r="J195">
        <f>VLOOKUP(B195,自助退!B:F,5,FALSE)</f>
        <v>20</v>
      </c>
      <c r="K195" s="40" t="str">
        <f t="shared" ref="K195:K258" si="3">IF(F195=J195*-1,"",1)</f>
        <v/>
      </c>
    </row>
    <row r="196" spans="1:11" ht="14.25">
      <c r="A196" s="62">
        <v>42895.696273148147</v>
      </c>
      <c r="B196" s="15">
        <v>124206</v>
      </c>
      <c r="C196" t="s">
        <v>5733</v>
      </c>
      <c r="D196" t="s">
        <v>5734</v>
      </c>
      <c r="E196" t="s">
        <v>5735</v>
      </c>
      <c r="F196" s="15">
        <v>-100</v>
      </c>
      <c r="G196" t="s">
        <v>47</v>
      </c>
      <c r="H196" t="s">
        <v>72</v>
      </c>
      <c r="I196" t="s">
        <v>49</v>
      </c>
      <c r="J196">
        <f>VLOOKUP(B196,自助退!B:F,5,FALSE)</f>
        <v>100</v>
      </c>
      <c r="K196" s="40" t="str">
        <f t="shared" si="3"/>
        <v/>
      </c>
    </row>
    <row r="197" spans="1:11" ht="14.25">
      <c r="A197" s="62">
        <v>42895.697164351855</v>
      </c>
      <c r="B197" s="15">
        <v>124234</v>
      </c>
      <c r="C197" t="s">
        <v>4450</v>
      </c>
      <c r="D197" t="s">
        <v>5736</v>
      </c>
      <c r="E197" t="s">
        <v>5737</v>
      </c>
      <c r="F197" s="15">
        <v>-100</v>
      </c>
      <c r="G197" t="s">
        <v>47</v>
      </c>
      <c r="H197" t="s">
        <v>53</v>
      </c>
      <c r="I197" t="s">
        <v>85</v>
      </c>
      <c r="J197">
        <f>VLOOKUP(B197,自助退!B:F,5,FALSE)</f>
        <v>100</v>
      </c>
      <c r="K197" s="40" t="str">
        <f t="shared" si="3"/>
        <v/>
      </c>
    </row>
    <row r="198" spans="1:11" ht="14.25">
      <c r="A198" s="62">
        <v>42895.701655092591</v>
      </c>
      <c r="B198" s="15">
        <v>124407</v>
      </c>
      <c r="C198" t="s">
        <v>5738</v>
      </c>
      <c r="D198" t="s">
        <v>5739</v>
      </c>
      <c r="E198" t="s">
        <v>5740</v>
      </c>
      <c r="F198" s="15">
        <v>-29</v>
      </c>
      <c r="G198" t="s">
        <v>47</v>
      </c>
      <c r="H198" t="s">
        <v>73</v>
      </c>
      <c r="I198" t="s">
        <v>49</v>
      </c>
      <c r="J198">
        <f>VLOOKUP(B198,自助退!B:F,5,FALSE)</f>
        <v>29</v>
      </c>
      <c r="K198" s="40" t="str">
        <f t="shared" si="3"/>
        <v/>
      </c>
    </row>
    <row r="199" spans="1:11" ht="14.25">
      <c r="A199" s="62">
        <v>42895.705243055556</v>
      </c>
      <c r="B199" s="15">
        <v>124536</v>
      </c>
      <c r="C199" t="s">
        <v>5741</v>
      </c>
      <c r="D199" t="s">
        <v>5742</v>
      </c>
      <c r="E199" t="s">
        <v>5743</v>
      </c>
      <c r="F199" s="15">
        <v>-640</v>
      </c>
      <c r="G199" t="s">
        <v>47</v>
      </c>
      <c r="H199" t="s">
        <v>77</v>
      </c>
      <c r="I199" t="s">
        <v>49</v>
      </c>
      <c r="J199">
        <f>VLOOKUP(B199,自助退!B:F,5,FALSE)</f>
        <v>640</v>
      </c>
      <c r="K199" s="40" t="str">
        <f t="shared" si="3"/>
        <v/>
      </c>
    </row>
    <row r="200" spans="1:11" ht="14.25">
      <c r="A200" s="62">
        <v>42895.708009259259</v>
      </c>
      <c r="B200" s="15">
        <v>124628</v>
      </c>
      <c r="C200" t="s">
        <v>5744</v>
      </c>
      <c r="D200" t="s">
        <v>5745</v>
      </c>
      <c r="E200" t="s">
        <v>5746</v>
      </c>
      <c r="F200" s="15">
        <v>-200</v>
      </c>
      <c r="G200" t="s">
        <v>47</v>
      </c>
      <c r="H200" t="s">
        <v>64</v>
      </c>
      <c r="I200" t="s">
        <v>49</v>
      </c>
      <c r="J200">
        <f>VLOOKUP(B200,自助退!B:F,5,FALSE)</f>
        <v>200</v>
      </c>
      <c r="K200" s="40" t="str">
        <f t="shared" si="3"/>
        <v/>
      </c>
    </row>
    <row r="201" spans="1:11" ht="14.25">
      <c r="A201" s="62">
        <v>42895.713240740741</v>
      </c>
      <c r="B201" s="15">
        <v>124803</v>
      </c>
      <c r="D201" t="s">
        <v>5747</v>
      </c>
      <c r="E201" t="s">
        <v>5748</v>
      </c>
      <c r="F201" s="15">
        <v>-732</v>
      </c>
      <c r="G201" t="s">
        <v>47</v>
      </c>
      <c r="H201" t="s">
        <v>4446</v>
      </c>
      <c r="I201" t="s">
        <v>85</v>
      </c>
      <c r="J201">
        <f>VLOOKUP(B201,自助退!B:F,5,FALSE)</f>
        <v>732</v>
      </c>
      <c r="K201" s="40" t="str">
        <f t="shared" si="3"/>
        <v/>
      </c>
    </row>
    <row r="202" spans="1:11" ht="14.25">
      <c r="A202" s="62">
        <v>42895.716157407405</v>
      </c>
      <c r="B202" s="15">
        <v>124909</v>
      </c>
      <c r="C202" t="s">
        <v>5749</v>
      </c>
      <c r="D202" t="s">
        <v>5750</v>
      </c>
      <c r="E202" t="s">
        <v>5751</v>
      </c>
      <c r="F202" s="15">
        <v>-56</v>
      </c>
      <c r="G202" t="s">
        <v>47</v>
      </c>
      <c r="H202" t="s">
        <v>51</v>
      </c>
      <c r="I202" t="s">
        <v>49</v>
      </c>
      <c r="J202">
        <f>VLOOKUP(B202,自助退!B:F,5,FALSE)</f>
        <v>56</v>
      </c>
      <c r="K202" s="40" t="str">
        <f t="shared" si="3"/>
        <v/>
      </c>
    </row>
    <row r="203" spans="1:11" ht="14.25">
      <c r="A203" s="62">
        <v>42895.731550925928</v>
      </c>
      <c r="B203" s="15">
        <v>125260</v>
      </c>
      <c r="C203" t="s">
        <v>5752</v>
      </c>
      <c r="D203" t="s">
        <v>5753</v>
      </c>
      <c r="E203" t="s">
        <v>5754</v>
      </c>
      <c r="F203" s="15">
        <v>-1400</v>
      </c>
      <c r="G203" t="s">
        <v>47</v>
      </c>
      <c r="H203" t="s">
        <v>78</v>
      </c>
      <c r="I203" t="s">
        <v>49</v>
      </c>
      <c r="J203">
        <f>VLOOKUP(B203,自助退!B:F,5,FALSE)</f>
        <v>1400</v>
      </c>
      <c r="K203" s="40" t="str">
        <f t="shared" si="3"/>
        <v/>
      </c>
    </row>
    <row r="204" spans="1:11" ht="14.25">
      <c r="A204" s="62">
        <v>42895.744664351849</v>
      </c>
      <c r="B204" s="15">
        <v>125423</v>
      </c>
      <c r="C204" t="s">
        <v>4450</v>
      </c>
      <c r="D204" t="s">
        <v>5755</v>
      </c>
      <c r="E204" t="s">
        <v>5756</v>
      </c>
      <c r="F204" s="15">
        <v>-44</v>
      </c>
      <c r="G204" t="s">
        <v>47</v>
      </c>
      <c r="H204" t="s">
        <v>83</v>
      </c>
      <c r="I204" t="s">
        <v>85</v>
      </c>
      <c r="J204">
        <f>VLOOKUP(B204,自助退!B:F,5,FALSE)</f>
        <v>44</v>
      </c>
      <c r="K204" s="40" t="str">
        <f t="shared" si="3"/>
        <v/>
      </c>
    </row>
    <row r="205" spans="1:11" ht="14.25">
      <c r="A205" s="62">
        <v>42896.354398148149</v>
      </c>
      <c r="B205" s="15">
        <v>127464</v>
      </c>
      <c r="C205" t="s">
        <v>4450</v>
      </c>
      <c r="D205" t="s">
        <v>5630</v>
      </c>
      <c r="E205" t="s">
        <v>5631</v>
      </c>
      <c r="F205" s="15">
        <v>-388</v>
      </c>
      <c r="G205" t="s">
        <v>47</v>
      </c>
      <c r="H205" t="s">
        <v>70</v>
      </c>
      <c r="I205" t="s">
        <v>85</v>
      </c>
      <c r="J205">
        <f>VLOOKUP(B205,自助退!B:F,5,FALSE)</f>
        <v>388</v>
      </c>
      <c r="K205" s="40" t="str">
        <f t="shared" si="3"/>
        <v/>
      </c>
    </row>
    <row r="206" spans="1:11" ht="14.25">
      <c r="A206" s="62">
        <v>42896.358020833337</v>
      </c>
      <c r="B206" s="15">
        <v>127628</v>
      </c>
      <c r="C206" t="s">
        <v>5757</v>
      </c>
      <c r="D206" t="s">
        <v>5758</v>
      </c>
      <c r="E206" t="s">
        <v>5759</v>
      </c>
      <c r="F206" s="15">
        <v>-115</v>
      </c>
      <c r="G206" t="s">
        <v>47</v>
      </c>
      <c r="H206" t="s">
        <v>84</v>
      </c>
      <c r="I206" t="s">
        <v>49</v>
      </c>
      <c r="J206">
        <f>VLOOKUP(B206,自助退!B:F,5,FALSE)</f>
        <v>115</v>
      </c>
      <c r="K206" s="40" t="str">
        <f t="shared" si="3"/>
        <v/>
      </c>
    </row>
    <row r="207" spans="1:11" ht="14.25">
      <c r="A207" s="62">
        <v>42896.358460648145</v>
      </c>
      <c r="B207" s="15">
        <v>127649</v>
      </c>
      <c r="C207" t="s">
        <v>5760</v>
      </c>
      <c r="D207" t="s">
        <v>5761</v>
      </c>
      <c r="E207" t="s">
        <v>5762</v>
      </c>
      <c r="F207" s="15">
        <v>-139</v>
      </c>
      <c r="G207" t="s">
        <v>47</v>
      </c>
      <c r="H207" t="s">
        <v>84</v>
      </c>
      <c r="I207" t="s">
        <v>49</v>
      </c>
      <c r="J207">
        <f>VLOOKUP(B207,自助退!B:F,5,FALSE)</f>
        <v>139</v>
      </c>
      <c r="K207" s="40" t="str">
        <f t="shared" si="3"/>
        <v/>
      </c>
    </row>
    <row r="208" spans="1:11" ht="14.25">
      <c r="A208" s="62">
        <v>42896.390243055554</v>
      </c>
      <c r="B208" s="15">
        <v>128896</v>
      </c>
      <c r="C208" t="s">
        <v>4450</v>
      </c>
      <c r="D208" t="s">
        <v>5609</v>
      </c>
      <c r="E208" t="s">
        <v>5610</v>
      </c>
      <c r="F208" s="15">
        <v>-3744</v>
      </c>
      <c r="G208" t="s">
        <v>47</v>
      </c>
      <c r="H208" t="s">
        <v>63</v>
      </c>
      <c r="I208" t="s">
        <v>85</v>
      </c>
      <c r="J208">
        <f>VLOOKUP(B208,自助退!B:F,5,FALSE)</f>
        <v>3744</v>
      </c>
      <c r="K208" s="40" t="str">
        <f t="shared" si="3"/>
        <v/>
      </c>
    </row>
    <row r="209" spans="1:11" ht="14.25">
      <c r="A209" s="62">
        <v>42896.396099537036</v>
      </c>
      <c r="B209" s="15">
        <v>129176</v>
      </c>
      <c r="C209" t="s">
        <v>4450</v>
      </c>
      <c r="D209" t="s">
        <v>5763</v>
      </c>
      <c r="E209" t="s">
        <v>5764</v>
      </c>
      <c r="F209" s="15">
        <v>-671</v>
      </c>
      <c r="G209" t="s">
        <v>47</v>
      </c>
      <c r="H209" t="s">
        <v>61</v>
      </c>
      <c r="I209" t="s">
        <v>85</v>
      </c>
      <c r="J209">
        <f>VLOOKUP(B209,自助退!B:F,5,FALSE)</f>
        <v>671</v>
      </c>
      <c r="K209" s="40" t="str">
        <f t="shared" si="3"/>
        <v/>
      </c>
    </row>
    <row r="210" spans="1:11" ht="14.25">
      <c r="A210" s="62">
        <v>42896.399340277778</v>
      </c>
      <c r="B210" s="15">
        <v>129317</v>
      </c>
      <c r="C210" t="s">
        <v>4450</v>
      </c>
      <c r="D210" t="s">
        <v>5765</v>
      </c>
      <c r="E210" t="s">
        <v>5766</v>
      </c>
      <c r="F210" s="15">
        <v>-1000</v>
      </c>
      <c r="G210" t="s">
        <v>47</v>
      </c>
      <c r="H210" t="s">
        <v>54</v>
      </c>
      <c r="I210" t="s">
        <v>85</v>
      </c>
      <c r="J210">
        <f>VLOOKUP(B210,自助退!B:F,5,FALSE)</f>
        <v>1000</v>
      </c>
      <c r="K210" s="40" t="str">
        <f t="shared" si="3"/>
        <v/>
      </c>
    </row>
    <row r="211" spans="1:11" ht="14.25">
      <c r="A211" s="62">
        <v>42896.410231481481</v>
      </c>
      <c r="B211" s="15">
        <v>129745</v>
      </c>
      <c r="D211" t="s">
        <v>5767</v>
      </c>
      <c r="E211" t="s">
        <v>5768</v>
      </c>
      <c r="F211" s="15">
        <v>-503</v>
      </c>
      <c r="G211" t="s">
        <v>47</v>
      </c>
      <c r="H211" t="s">
        <v>56</v>
      </c>
      <c r="I211" t="s">
        <v>85</v>
      </c>
      <c r="J211">
        <f>VLOOKUP(B211,自助退!B:F,5,FALSE)</f>
        <v>503</v>
      </c>
      <c r="K211" s="40" t="str">
        <f t="shared" si="3"/>
        <v/>
      </c>
    </row>
    <row r="212" spans="1:11" ht="14.25">
      <c r="A212" s="62">
        <v>42896.415821759256</v>
      </c>
      <c r="B212" s="15">
        <v>129984</v>
      </c>
      <c r="C212" t="s">
        <v>4450</v>
      </c>
      <c r="D212" t="s">
        <v>5630</v>
      </c>
      <c r="E212" t="s">
        <v>5631</v>
      </c>
      <c r="F212" s="15">
        <v>-388</v>
      </c>
      <c r="G212" t="s">
        <v>47</v>
      </c>
      <c r="H212" t="s">
        <v>66</v>
      </c>
      <c r="I212" t="s">
        <v>85</v>
      </c>
      <c r="J212">
        <f>VLOOKUP(B212,自助退!B:F,5,FALSE)</f>
        <v>388</v>
      </c>
      <c r="K212" s="40" t="str">
        <f t="shared" si="3"/>
        <v/>
      </c>
    </row>
    <row r="213" spans="1:11" ht="14.25">
      <c r="A213" s="62">
        <v>42896.417314814818</v>
      </c>
      <c r="B213" s="15">
        <v>130039</v>
      </c>
      <c r="C213" t="s">
        <v>4450</v>
      </c>
      <c r="D213" t="s">
        <v>5769</v>
      </c>
      <c r="E213" t="s">
        <v>5770</v>
      </c>
      <c r="F213" s="15">
        <v>-190</v>
      </c>
      <c r="G213" t="s">
        <v>47</v>
      </c>
      <c r="H213" t="s">
        <v>66</v>
      </c>
      <c r="I213" t="s">
        <v>85</v>
      </c>
      <c r="J213">
        <f>VLOOKUP(B213,自助退!B:F,5,FALSE)</f>
        <v>190</v>
      </c>
      <c r="K213" s="40" t="str">
        <f t="shared" si="3"/>
        <v/>
      </c>
    </row>
    <row r="214" spans="1:11" ht="14.25">
      <c r="A214" s="62">
        <v>42896.41747685185</v>
      </c>
      <c r="B214" s="15">
        <v>130044</v>
      </c>
      <c r="C214" t="s">
        <v>5771</v>
      </c>
      <c r="D214" t="s">
        <v>5772</v>
      </c>
      <c r="E214" t="s">
        <v>5773</v>
      </c>
      <c r="F214" s="15">
        <v>-632</v>
      </c>
      <c r="G214" t="s">
        <v>47</v>
      </c>
      <c r="H214" t="s">
        <v>56</v>
      </c>
      <c r="I214" t="s">
        <v>49</v>
      </c>
      <c r="J214">
        <f>VLOOKUP(B214,自助退!B:F,5,FALSE)</f>
        <v>632</v>
      </c>
      <c r="K214" s="40" t="str">
        <f t="shared" si="3"/>
        <v/>
      </c>
    </row>
    <row r="215" spans="1:11" ht="14.25">
      <c r="A215" s="62">
        <v>42896.445972222224</v>
      </c>
      <c r="B215" s="15">
        <v>131073</v>
      </c>
      <c r="C215" t="s">
        <v>5774</v>
      </c>
      <c r="D215" t="s">
        <v>5775</v>
      </c>
      <c r="E215" t="s">
        <v>5776</v>
      </c>
      <c r="F215" s="15">
        <v>-950</v>
      </c>
      <c r="G215" t="s">
        <v>47</v>
      </c>
      <c r="H215" t="s">
        <v>53</v>
      </c>
      <c r="I215" t="s">
        <v>49</v>
      </c>
      <c r="J215">
        <f>VLOOKUP(B215,自助退!B:F,5,FALSE)</f>
        <v>950</v>
      </c>
      <c r="K215" s="40" t="str">
        <f t="shared" si="3"/>
        <v/>
      </c>
    </row>
    <row r="216" spans="1:11" ht="14.25">
      <c r="A216" s="62">
        <v>42896.449363425927</v>
      </c>
      <c r="B216" s="15">
        <v>131191</v>
      </c>
      <c r="C216" t="s">
        <v>5777</v>
      </c>
      <c r="D216" t="s">
        <v>5778</v>
      </c>
      <c r="E216" t="s">
        <v>5779</v>
      </c>
      <c r="F216" s="15">
        <v>-9600</v>
      </c>
      <c r="G216" t="s">
        <v>47</v>
      </c>
      <c r="H216" t="s">
        <v>58</v>
      </c>
      <c r="I216" t="s">
        <v>49</v>
      </c>
      <c r="J216">
        <f>VLOOKUP(B216,自助退!B:F,5,FALSE)</f>
        <v>9600</v>
      </c>
      <c r="K216" s="40" t="str">
        <f t="shared" si="3"/>
        <v/>
      </c>
    </row>
    <row r="217" spans="1:11" ht="14.25">
      <c r="A217" s="62">
        <v>42896.455289351848</v>
      </c>
      <c r="B217" s="15">
        <v>131363</v>
      </c>
      <c r="C217" t="s">
        <v>5780</v>
      </c>
      <c r="D217" t="s">
        <v>5781</v>
      </c>
      <c r="E217" t="s">
        <v>5782</v>
      </c>
      <c r="F217" s="15">
        <v>-100</v>
      </c>
      <c r="G217" t="s">
        <v>47</v>
      </c>
      <c r="H217" t="s">
        <v>4448</v>
      </c>
      <c r="I217" t="s">
        <v>49</v>
      </c>
      <c r="J217">
        <f>VLOOKUP(B217,自助退!B:F,5,FALSE)</f>
        <v>100</v>
      </c>
      <c r="K217" s="40" t="str">
        <f t="shared" si="3"/>
        <v/>
      </c>
    </row>
    <row r="218" spans="1:11" ht="14.25">
      <c r="A218" s="62">
        <v>42896.492546296293</v>
      </c>
      <c r="B218" s="15">
        <v>132598</v>
      </c>
      <c r="C218" t="s">
        <v>4450</v>
      </c>
      <c r="D218" t="s">
        <v>5783</v>
      </c>
      <c r="E218" t="s">
        <v>5784</v>
      </c>
      <c r="F218" s="15">
        <v>-349</v>
      </c>
      <c r="G218" t="s">
        <v>47</v>
      </c>
      <c r="H218" t="s">
        <v>64</v>
      </c>
      <c r="I218" t="s">
        <v>85</v>
      </c>
      <c r="J218">
        <f>VLOOKUP(B218,自助退!B:F,5,FALSE)</f>
        <v>349</v>
      </c>
      <c r="K218" s="40" t="str">
        <f t="shared" si="3"/>
        <v/>
      </c>
    </row>
    <row r="219" spans="1:11" ht="14.25">
      <c r="A219" s="62">
        <v>42896.523009259261</v>
      </c>
      <c r="B219" s="15">
        <v>132938</v>
      </c>
      <c r="C219" t="s">
        <v>4450</v>
      </c>
      <c r="D219" t="s">
        <v>5785</v>
      </c>
      <c r="E219" t="s">
        <v>5786</v>
      </c>
      <c r="F219" s="15">
        <v>-1811</v>
      </c>
      <c r="G219" t="s">
        <v>47</v>
      </c>
      <c r="H219" t="s">
        <v>58</v>
      </c>
      <c r="I219" t="s">
        <v>85</v>
      </c>
      <c r="J219">
        <f>VLOOKUP(B219,自助退!B:F,5,FALSE)</f>
        <v>1811</v>
      </c>
      <c r="K219" s="40" t="str">
        <f t="shared" si="3"/>
        <v/>
      </c>
    </row>
    <row r="220" spans="1:11" ht="14.25">
      <c r="A220" s="62">
        <v>42896.523877314816</v>
      </c>
      <c r="B220" s="15">
        <v>132954</v>
      </c>
      <c r="C220" t="s">
        <v>4450</v>
      </c>
      <c r="D220" t="s">
        <v>5787</v>
      </c>
      <c r="E220" t="s">
        <v>5788</v>
      </c>
      <c r="F220" s="15">
        <v>-1864</v>
      </c>
      <c r="G220" t="s">
        <v>47</v>
      </c>
      <c r="H220" t="s">
        <v>58</v>
      </c>
      <c r="I220" t="s">
        <v>85</v>
      </c>
      <c r="J220">
        <f>VLOOKUP(B220,自助退!B:F,5,FALSE)</f>
        <v>1864</v>
      </c>
      <c r="K220" s="40" t="str">
        <f t="shared" si="3"/>
        <v/>
      </c>
    </row>
    <row r="221" spans="1:11" ht="14.25">
      <c r="A221" s="62">
        <v>42896.589236111111</v>
      </c>
      <c r="B221" s="15">
        <v>133363</v>
      </c>
      <c r="C221" t="s">
        <v>5789</v>
      </c>
      <c r="D221" t="s">
        <v>5790</v>
      </c>
      <c r="E221" t="s">
        <v>5791</v>
      </c>
      <c r="F221" s="15">
        <v>-400</v>
      </c>
      <c r="G221" t="s">
        <v>47</v>
      </c>
      <c r="H221" t="s">
        <v>59</v>
      </c>
      <c r="I221" t="s">
        <v>49</v>
      </c>
      <c r="J221">
        <f>VLOOKUP(B221,自助退!B:F,5,FALSE)</f>
        <v>400</v>
      </c>
      <c r="K221" s="40" t="str">
        <f t="shared" si="3"/>
        <v/>
      </c>
    </row>
    <row r="222" spans="1:11" ht="14.25">
      <c r="A222" s="62">
        <v>42896.596435185187</v>
      </c>
      <c r="B222" s="15">
        <v>133453</v>
      </c>
      <c r="C222" t="s">
        <v>5792</v>
      </c>
      <c r="D222" t="s">
        <v>5793</v>
      </c>
      <c r="E222" t="s">
        <v>5794</v>
      </c>
      <c r="F222" s="15">
        <v>-862</v>
      </c>
      <c r="G222" t="s">
        <v>47</v>
      </c>
      <c r="H222" t="s">
        <v>63</v>
      </c>
      <c r="I222" t="s">
        <v>49</v>
      </c>
      <c r="J222">
        <f>VLOOKUP(B222,自助退!B:F,5,FALSE)</f>
        <v>862</v>
      </c>
      <c r="K222" s="40" t="str">
        <f t="shared" si="3"/>
        <v/>
      </c>
    </row>
    <row r="223" spans="1:11" ht="14.25">
      <c r="A223" s="62">
        <v>42896.597824074073</v>
      </c>
      <c r="B223" s="15">
        <v>133466</v>
      </c>
      <c r="C223" t="s">
        <v>5795</v>
      </c>
      <c r="D223" t="s">
        <v>5796</v>
      </c>
      <c r="E223" t="s">
        <v>5797</v>
      </c>
      <c r="F223" s="15">
        <v>-86</v>
      </c>
      <c r="G223" t="s">
        <v>47</v>
      </c>
      <c r="H223" t="s">
        <v>50</v>
      </c>
      <c r="I223" t="s">
        <v>49</v>
      </c>
      <c r="J223">
        <f>VLOOKUP(B223,自助退!B:F,5,FALSE)</f>
        <v>86</v>
      </c>
      <c r="K223" s="40" t="str">
        <f t="shared" si="3"/>
        <v/>
      </c>
    </row>
    <row r="224" spans="1:11" ht="14.25">
      <c r="A224" s="62">
        <v>42896.612025462964</v>
      </c>
      <c r="B224" s="15">
        <v>133716</v>
      </c>
      <c r="C224" t="s">
        <v>5798</v>
      </c>
      <c r="D224" t="s">
        <v>5799</v>
      </c>
      <c r="E224" t="s">
        <v>5800</v>
      </c>
      <c r="F224" s="15">
        <v>-465</v>
      </c>
      <c r="G224" t="s">
        <v>47</v>
      </c>
      <c r="H224" t="s">
        <v>78</v>
      </c>
      <c r="I224" t="s">
        <v>49</v>
      </c>
      <c r="J224">
        <f>VLOOKUP(B224,自助退!B:F,5,FALSE)</f>
        <v>465</v>
      </c>
      <c r="K224" s="40" t="str">
        <f t="shared" si="3"/>
        <v/>
      </c>
    </row>
    <row r="225" spans="1:11" ht="14.25">
      <c r="A225" s="62">
        <v>42896.613379629627</v>
      </c>
      <c r="B225" s="15">
        <v>133732</v>
      </c>
      <c r="C225" t="s">
        <v>4450</v>
      </c>
      <c r="D225" t="s">
        <v>5801</v>
      </c>
      <c r="E225" t="s">
        <v>5802</v>
      </c>
      <c r="F225" s="15">
        <v>-329</v>
      </c>
      <c r="G225" t="s">
        <v>47</v>
      </c>
      <c r="H225" t="s">
        <v>61</v>
      </c>
      <c r="I225" t="s">
        <v>85</v>
      </c>
      <c r="J225">
        <f>VLOOKUP(B225,自助退!B:F,5,FALSE)</f>
        <v>329</v>
      </c>
      <c r="K225" s="40" t="str">
        <f t="shared" si="3"/>
        <v/>
      </c>
    </row>
    <row r="226" spans="1:11" ht="14.25">
      <c r="A226" s="62">
        <v>42896.618171296293</v>
      </c>
      <c r="B226" s="15">
        <v>133813</v>
      </c>
      <c r="C226" t="s">
        <v>5803</v>
      </c>
      <c r="D226" t="s">
        <v>5804</v>
      </c>
      <c r="E226" t="s">
        <v>5805</v>
      </c>
      <c r="F226" s="15">
        <v>-42</v>
      </c>
      <c r="G226" t="s">
        <v>47</v>
      </c>
      <c r="H226" t="s">
        <v>77</v>
      </c>
      <c r="I226" t="s">
        <v>49</v>
      </c>
      <c r="J226">
        <f>VLOOKUP(B226,自助退!B:F,5,FALSE)</f>
        <v>42</v>
      </c>
      <c r="K226" s="40" t="str">
        <f t="shared" si="3"/>
        <v/>
      </c>
    </row>
    <row r="227" spans="1:11" ht="14.25">
      <c r="A227" s="62">
        <v>42896.656886574077</v>
      </c>
      <c r="B227" s="15">
        <v>134577</v>
      </c>
      <c r="C227" t="s">
        <v>5806</v>
      </c>
      <c r="D227" t="s">
        <v>5807</v>
      </c>
      <c r="E227" t="s">
        <v>5808</v>
      </c>
      <c r="F227" s="15">
        <v>-700</v>
      </c>
      <c r="G227" t="s">
        <v>47</v>
      </c>
      <c r="H227" t="s">
        <v>58</v>
      </c>
      <c r="I227" t="s">
        <v>49</v>
      </c>
      <c r="J227">
        <f>VLOOKUP(B227,自助退!B:F,5,FALSE)</f>
        <v>700</v>
      </c>
      <c r="K227" s="40" t="str">
        <f t="shared" si="3"/>
        <v/>
      </c>
    </row>
    <row r="228" spans="1:11" ht="14.25">
      <c r="A228" s="62">
        <v>42896.657164351855</v>
      </c>
      <c r="B228" s="15">
        <v>134584</v>
      </c>
      <c r="C228" t="s">
        <v>5809</v>
      </c>
      <c r="D228" t="s">
        <v>5807</v>
      </c>
      <c r="E228" t="s">
        <v>5808</v>
      </c>
      <c r="F228" s="15">
        <v>-200</v>
      </c>
      <c r="G228" t="s">
        <v>47</v>
      </c>
      <c r="H228" t="s">
        <v>58</v>
      </c>
      <c r="I228" t="s">
        <v>49</v>
      </c>
      <c r="J228">
        <f>VLOOKUP(B228,自助退!B:F,5,FALSE)</f>
        <v>200</v>
      </c>
      <c r="K228" s="40" t="str">
        <f t="shared" si="3"/>
        <v/>
      </c>
    </row>
    <row r="229" spans="1:11" ht="14.25">
      <c r="A229" s="62">
        <v>42896.657384259262</v>
      </c>
      <c r="B229" s="15">
        <v>134589</v>
      </c>
      <c r="C229" t="s">
        <v>5810</v>
      </c>
      <c r="D229" t="s">
        <v>5811</v>
      </c>
      <c r="E229" t="s">
        <v>5812</v>
      </c>
      <c r="F229" s="15">
        <v>-845</v>
      </c>
      <c r="G229" t="s">
        <v>47</v>
      </c>
      <c r="H229" t="s">
        <v>78</v>
      </c>
      <c r="I229" t="s">
        <v>49</v>
      </c>
      <c r="J229">
        <f>VLOOKUP(B229,自助退!B:F,5,FALSE)</f>
        <v>845</v>
      </c>
      <c r="K229" s="40" t="str">
        <f t="shared" si="3"/>
        <v/>
      </c>
    </row>
    <row r="230" spans="1:11" ht="14.25">
      <c r="A230" s="62">
        <v>42896.672592592593</v>
      </c>
      <c r="B230" s="15">
        <v>134839</v>
      </c>
      <c r="C230" t="s">
        <v>4450</v>
      </c>
      <c r="D230" t="s">
        <v>5813</v>
      </c>
      <c r="E230" t="s">
        <v>5814</v>
      </c>
      <c r="F230" s="15">
        <v>-274</v>
      </c>
      <c r="G230" t="s">
        <v>47</v>
      </c>
      <c r="H230" t="s">
        <v>59</v>
      </c>
      <c r="I230" t="s">
        <v>85</v>
      </c>
      <c r="J230">
        <f>VLOOKUP(B230,自助退!B:F,5,FALSE)</f>
        <v>274</v>
      </c>
      <c r="K230" s="40" t="str">
        <f t="shared" si="3"/>
        <v/>
      </c>
    </row>
    <row r="231" spans="1:11" ht="14.25">
      <c r="A231" s="62">
        <v>42896.680752314816</v>
      </c>
      <c r="B231" s="15">
        <v>135004</v>
      </c>
      <c r="C231" t="s">
        <v>5815</v>
      </c>
      <c r="D231" t="s">
        <v>5816</v>
      </c>
      <c r="E231" t="s">
        <v>5817</v>
      </c>
      <c r="F231" s="15">
        <v>-595</v>
      </c>
      <c r="G231" t="s">
        <v>47</v>
      </c>
      <c r="H231" t="s">
        <v>77</v>
      </c>
      <c r="I231" t="s">
        <v>49</v>
      </c>
      <c r="J231">
        <f>VLOOKUP(B231,自助退!B:F,5,FALSE)</f>
        <v>595</v>
      </c>
      <c r="K231" s="40" t="str">
        <f t="shared" si="3"/>
        <v/>
      </c>
    </row>
    <row r="232" spans="1:11" ht="14.25">
      <c r="A232" s="62">
        <v>42897.024756944447</v>
      </c>
      <c r="B232" s="15">
        <v>135952</v>
      </c>
      <c r="D232" t="s">
        <v>5818</v>
      </c>
      <c r="E232" t="s">
        <v>5819</v>
      </c>
      <c r="F232" s="15">
        <v>-1990</v>
      </c>
      <c r="G232" t="s">
        <v>47</v>
      </c>
      <c r="H232" t="s">
        <v>80</v>
      </c>
      <c r="I232" t="s">
        <v>85</v>
      </c>
      <c r="J232">
        <f>VLOOKUP(B232,自助退!B:F,5,FALSE)</f>
        <v>1990</v>
      </c>
      <c r="K232" s="40" t="str">
        <f t="shared" si="3"/>
        <v/>
      </c>
    </row>
    <row r="233" spans="1:11" ht="14.25">
      <c r="A233" s="62">
        <v>42897.376666666663</v>
      </c>
      <c r="B233" s="15">
        <v>136481</v>
      </c>
      <c r="C233" t="s">
        <v>4450</v>
      </c>
      <c r="D233" t="s">
        <v>5820</v>
      </c>
      <c r="E233" t="s">
        <v>5821</v>
      </c>
      <c r="F233" s="15">
        <v>-4000</v>
      </c>
      <c r="G233" t="s">
        <v>47</v>
      </c>
      <c r="H233" t="s">
        <v>58</v>
      </c>
      <c r="I233" t="s">
        <v>85</v>
      </c>
      <c r="J233">
        <f>VLOOKUP(B233,自助退!B:F,5,FALSE)</f>
        <v>4000</v>
      </c>
      <c r="K233" s="40" t="str">
        <f t="shared" si="3"/>
        <v/>
      </c>
    </row>
    <row r="234" spans="1:11" ht="14.25">
      <c r="A234" s="62">
        <v>42897.453634259262</v>
      </c>
      <c r="B234" s="15">
        <v>137308</v>
      </c>
      <c r="C234" t="s">
        <v>5822</v>
      </c>
      <c r="D234" t="s">
        <v>5823</v>
      </c>
      <c r="E234" t="s">
        <v>5824</v>
      </c>
      <c r="F234" s="15">
        <v>-65</v>
      </c>
      <c r="G234" t="s">
        <v>47</v>
      </c>
      <c r="H234" t="s">
        <v>58</v>
      </c>
      <c r="I234" t="s">
        <v>49</v>
      </c>
      <c r="J234">
        <f>VLOOKUP(B234,自助退!B:F,5,FALSE)</f>
        <v>65</v>
      </c>
      <c r="K234" s="40" t="str">
        <f t="shared" si="3"/>
        <v/>
      </c>
    </row>
    <row r="235" spans="1:11" ht="14.25">
      <c r="A235" s="62">
        <v>42897.634074074071</v>
      </c>
      <c r="B235" s="15">
        <v>138308</v>
      </c>
      <c r="C235" t="s">
        <v>4450</v>
      </c>
      <c r="D235" t="s">
        <v>5825</v>
      </c>
      <c r="E235" t="s">
        <v>5826</v>
      </c>
      <c r="F235" s="15">
        <v>-305</v>
      </c>
      <c r="G235" t="s">
        <v>47</v>
      </c>
      <c r="H235" t="s">
        <v>50</v>
      </c>
      <c r="I235" t="s">
        <v>85</v>
      </c>
      <c r="J235">
        <f>VLOOKUP(B235,自助退!B:F,5,FALSE)</f>
        <v>305</v>
      </c>
      <c r="K235" s="40" t="str">
        <f t="shared" si="3"/>
        <v/>
      </c>
    </row>
    <row r="236" spans="1:11" ht="14.25">
      <c r="A236" s="62">
        <v>42897.770960648151</v>
      </c>
      <c r="B236" s="15">
        <v>138827</v>
      </c>
      <c r="C236" t="s">
        <v>5827</v>
      </c>
      <c r="D236" t="s">
        <v>5828</v>
      </c>
      <c r="E236" t="s">
        <v>5829</v>
      </c>
      <c r="F236" s="15">
        <v>-611</v>
      </c>
      <c r="G236" t="s">
        <v>47</v>
      </c>
      <c r="H236" t="s">
        <v>80</v>
      </c>
      <c r="I236" t="s">
        <v>49</v>
      </c>
      <c r="J236">
        <f>VLOOKUP(B236,自助退!B:F,5,FALSE)</f>
        <v>611</v>
      </c>
      <c r="K236" s="40" t="str">
        <f t="shared" si="3"/>
        <v/>
      </c>
    </row>
    <row r="237" spans="1:11" ht="14.25">
      <c r="A237" s="62">
        <v>42897.898287037038</v>
      </c>
      <c r="B237" s="15">
        <v>139159</v>
      </c>
      <c r="C237" t="s">
        <v>4450</v>
      </c>
      <c r="D237" t="s">
        <v>5765</v>
      </c>
      <c r="E237" t="s">
        <v>5766</v>
      </c>
      <c r="F237" s="15">
        <v>-1000</v>
      </c>
      <c r="G237" t="s">
        <v>47</v>
      </c>
      <c r="H237" t="s">
        <v>54</v>
      </c>
      <c r="I237" t="s">
        <v>85</v>
      </c>
      <c r="J237">
        <f>VLOOKUP(B237,自助退!B:F,5,FALSE)</f>
        <v>1000</v>
      </c>
      <c r="K237" s="40" t="str">
        <f t="shared" si="3"/>
        <v/>
      </c>
    </row>
    <row r="238" spans="1:11" ht="14.25">
      <c r="A238" s="62">
        <v>42898.364282407405</v>
      </c>
      <c r="B238" s="15">
        <v>143028</v>
      </c>
      <c r="C238" t="s">
        <v>5830</v>
      </c>
      <c r="D238" t="s">
        <v>5831</v>
      </c>
      <c r="E238" t="s">
        <v>5832</v>
      </c>
      <c r="F238" s="15">
        <v>-1000</v>
      </c>
      <c r="G238" t="s">
        <v>47</v>
      </c>
      <c r="H238" t="s">
        <v>57</v>
      </c>
      <c r="I238" t="s">
        <v>49</v>
      </c>
      <c r="J238">
        <f>VLOOKUP(B238,自助退!B:F,5,FALSE)</f>
        <v>1000</v>
      </c>
      <c r="K238" s="40" t="str">
        <f t="shared" si="3"/>
        <v/>
      </c>
    </row>
    <row r="239" spans="1:11" ht="14.25">
      <c r="A239" s="62">
        <v>42898.366539351853</v>
      </c>
      <c r="B239" s="15">
        <v>143246</v>
      </c>
      <c r="C239" t="s">
        <v>5833</v>
      </c>
      <c r="D239" t="s">
        <v>5834</v>
      </c>
      <c r="E239" t="s">
        <v>5835</v>
      </c>
      <c r="F239" s="15">
        <v>-507</v>
      </c>
      <c r="G239" t="s">
        <v>47</v>
      </c>
      <c r="H239" t="s">
        <v>78</v>
      </c>
      <c r="I239" t="s">
        <v>49</v>
      </c>
      <c r="J239">
        <f>VLOOKUP(B239,自助退!B:F,5,FALSE)</f>
        <v>507</v>
      </c>
      <c r="K239" s="40" t="str">
        <f t="shared" si="3"/>
        <v/>
      </c>
    </row>
    <row r="240" spans="1:11" ht="14.25">
      <c r="A240" s="62">
        <v>42898.378854166665</v>
      </c>
      <c r="B240" s="15">
        <v>144506</v>
      </c>
      <c r="C240" t="s">
        <v>5836</v>
      </c>
      <c r="D240" t="s">
        <v>5837</v>
      </c>
      <c r="E240" t="s">
        <v>5838</v>
      </c>
      <c r="F240" s="15">
        <v>-116</v>
      </c>
      <c r="G240" t="s">
        <v>47</v>
      </c>
      <c r="H240" t="s">
        <v>66</v>
      </c>
      <c r="I240" t="s">
        <v>49</v>
      </c>
      <c r="J240">
        <f>VLOOKUP(B240,自助退!B:F,5,FALSE)</f>
        <v>116</v>
      </c>
      <c r="K240" s="40" t="str">
        <f t="shared" si="3"/>
        <v/>
      </c>
    </row>
    <row r="241" spans="1:11" ht="14.25">
      <c r="A241" s="62">
        <v>42898.400231481479</v>
      </c>
      <c r="B241" s="15">
        <v>146640</v>
      </c>
      <c r="C241" t="s">
        <v>5839</v>
      </c>
      <c r="D241" t="s">
        <v>5840</v>
      </c>
      <c r="E241" t="s">
        <v>5841</v>
      </c>
      <c r="F241" s="15">
        <v>-300</v>
      </c>
      <c r="G241" t="s">
        <v>47</v>
      </c>
      <c r="H241" t="s">
        <v>66</v>
      </c>
      <c r="I241" t="s">
        <v>49</v>
      </c>
      <c r="J241">
        <f>VLOOKUP(B241,自助退!B:F,5,FALSE)</f>
        <v>300</v>
      </c>
      <c r="K241" s="40" t="str">
        <f t="shared" si="3"/>
        <v/>
      </c>
    </row>
    <row r="242" spans="1:11" ht="14.25">
      <c r="A242" s="62">
        <v>42898.410983796297</v>
      </c>
      <c r="B242" s="15">
        <v>147757</v>
      </c>
      <c r="C242" t="s">
        <v>5842</v>
      </c>
      <c r="D242" t="s">
        <v>5843</v>
      </c>
      <c r="E242" t="s">
        <v>5844</v>
      </c>
      <c r="F242" s="15">
        <v>-283</v>
      </c>
      <c r="G242" t="s">
        <v>47</v>
      </c>
      <c r="H242" t="s">
        <v>65</v>
      </c>
      <c r="I242" t="s">
        <v>49</v>
      </c>
      <c r="J242">
        <f>VLOOKUP(B242,自助退!B:F,5,FALSE)</f>
        <v>283</v>
      </c>
      <c r="K242" s="40" t="str">
        <f t="shared" si="3"/>
        <v/>
      </c>
    </row>
    <row r="243" spans="1:11" ht="14.25">
      <c r="A243" s="62">
        <v>42898.411666666667</v>
      </c>
      <c r="B243" s="15">
        <v>147829</v>
      </c>
      <c r="C243" t="s">
        <v>5845</v>
      </c>
      <c r="D243" t="s">
        <v>5765</v>
      </c>
      <c r="E243" t="s">
        <v>5766</v>
      </c>
      <c r="F243" s="15">
        <v>-1000</v>
      </c>
      <c r="G243" t="s">
        <v>47</v>
      </c>
      <c r="H243" t="s">
        <v>56</v>
      </c>
      <c r="I243" t="s">
        <v>49</v>
      </c>
      <c r="J243">
        <f>VLOOKUP(B243,自助退!B:F,5,FALSE)</f>
        <v>1000</v>
      </c>
      <c r="K243" s="40" t="str">
        <f t="shared" si="3"/>
        <v/>
      </c>
    </row>
    <row r="244" spans="1:11" ht="14.25">
      <c r="A244" s="62">
        <v>42898.418599537035</v>
      </c>
      <c r="B244" s="15">
        <v>148548</v>
      </c>
      <c r="D244" t="s">
        <v>5846</v>
      </c>
      <c r="E244" t="s">
        <v>5847</v>
      </c>
      <c r="F244" s="15">
        <v>-800</v>
      </c>
      <c r="G244" t="s">
        <v>47</v>
      </c>
      <c r="H244" t="s">
        <v>65</v>
      </c>
      <c r="I244" t="s">
        <v>85</v>
      </c>
      <c r="J244">
        <f>VLOOKUP(B244,自助退!B:F,5,FALSE)</f>
        <v>800</v>
      </c>
      <c r="K244" s="40" t="str">
        <f t="shared" si="3"/>
        <v/>
      </c>
    </row>
    <row r="245" spans="1:11" ht="14.25">
      <c r="A245" s="62">
        <v>42898.429398148146</v>
      </c>
      <c r="B245" s="15">
        <v>149678</v>
      </c>
      <c r="C245" t="s">
        <v>5848</v>
      </c>
      <c r="D245" t="s">
        <v>5849</v>
      </c>
      <c r="E245" t="s">
        <v>5850</v>
      </c>
      <c r="F245" s="15">
        <v>-1004</v>
      </c>
      <c r="G245" t="s">
        <v>47</v>
      </c>
      <c r="H245" t="s">
        <v>84</v>
      </c>
      <c r="I245" t="s">
        <v>49</v>
      </c>
      <c r="J245">
        <f>VLOOKUP(B245,自助退!B:F,5,FALSE)</f>
        <v>1004</v>
      </c>
      <c r="K245" s="40" t="str">
        <f t="shared" si="3"/>
        <v/>
      </c>
    </row>
    <row r="246" spans="1:11" ht="14.25">
      <c r="A246" s="62">
        <v>42898.451284722221</v>
      </c>
      <c r="B246" s="15">
        <v>151579</v>
      </c>
      <c r="C246" t="s">
        <v>5851</v>
      </c>
      <c r="D246" t="s">
        <v>5852</v>
      </c>
      <c r="E246" t="s">
        <v>5853</v>
      </c>
      <c r="F246" s="15">
        <v>-1158</v>
      </c>
      <c r="G246" t="s">
        <v>47</v>
      </c>
      <c r="H246" t="s">
        <v>61</v>
      </c>
      <c r="I246" t="s">
        <v>49</v>
      </c>
      <c r="J246">
        <f>VLOOKUP(B246,自助退!B:F,5,FALSE)</f>
        <v>1158</v>
      </c>
      <c r="K246" s="40" t="str">
        <f t="shared" si="3"/>
        <v/>
      </c>
    </row>
    <row r="247" spans="1:11" ht="14.25">
      <c r="A247" s="62">
        <v>42898.45621527778</v>
      </c>
      <c r="B247" s="15">
        <v>151984</v>
      </c>
      <c r="C247" t="s">
        <v>5854</v>
      </c>
      <c r="D247" t="s">
        <v>5855</v>
      </c>
      <c r="E247" t="s">
        <v>5856</v>
      </c>
      <c r="F247" s="15">
        <v>-57</v>
      </c>
      <c r="G247" t="s">
        <v>47</v>
      </c>
      <c r="H247" t="s">
        <v>55</v>
      </c>
      <c r="I247" t="s">
        <v>49</v>
      </c>
      <c r="J247">
        <f>VLOOKUP(B247,自助退!B:F,5,FALSE)</f>
        <v>57</v>
      </c>
      <c r="K247" s="40" t="str">
        <f t="shared" si="3"/>
        <v/>
      </c>
    </row>
    <row r="248" spans="1:11" ht="14.25">
      <c r="A248" s="62">
        <v>42898.456388888888</v>
      </c>
      <c r="B248" s="15">
        <v>152001</v>
      </c>
      <c r="D248" t="s">
        <v>2462</v>
      </c>
      <c r="E248" t="s">
        <v>2463</v>
      </c>
      <c r="F248" s="15">
        <v>-662</v>
      </c>
      <c r="G248" t="s">
        <v>47</v>
      </c>
      <c r="H248" t="s">
        <v>56</v>
      </c>
      <c r="I248" t="s">
        <v>85</v>
      </c>
      <c r="J248">
        <f>VLOOKUP(B248,自助退!B:F,5,FALSE)</f>
        <v>662</v>
      </c>
      <c r="K248" s="40" t="str">
        <f t="shared" si="3"/>
        <v/>
      </c>
    </row>
    <row r="249" spans="1:11" ht="14.25">
      <c r="A249" s="62">
        <v>42898.456608796296</v>
      </c>
      <c r="B249" s="15">
        <v>152018</v>
      </c>
      <c r="C249" t="s">
        <v>5857</v>
      </c>
      <c r="D249" t="s">
        <v>5858</v>
      </c>
      <c r="E249" t="s">
        <v>5859</v>
      </c>
      <c r="F249" s="15">
        <v>-115</v>
      </c>
      <c r="G249" t="s">
        <v>47</v>
      </c>
      <c r="H249" t="s">
        <v>55</v>
      </c>
      <c r="I249" t="s">
        <v>49</v>
      </c>
      <c r="J249">
        <f>VLOOKUP(B249,自助退!B:F,5,FALSE)</f>
        <v>115</v>
      </c>
      <c r="K249" s="40" t="str">
        <f t="shared" si="3"/>
        <v/>
      </c>
    </row>
    <row r="250" spans="1:11" ht="14.25">
      <c r="A250" s="62">
        <v>42898.456736111111</v>
      </c>
      <c r="B250" s="15">
        <v>152028</v>
      </c>
      <c r="D250" t="s">
        <v>5860</v>
      </c>
      <c r="E250" t="s">
        <v>5861</v>
      </c>
      <c r="F250" s="15">
        <v>-300</v>
      </c>
      <c r="G250" t="s">
        <v>47</v>
      </c>
      <c r="H250" t="s">
        <v>69</v>
      </c>
      <c r="I250" t="s">
        <v>85</v>
      </c>
      <c r="J250">
        <f>VLOOKUP(B250,自助退!B:F,5,FALSE)</f>
        <v>300</v>
      </c>
      <c r="K250" s="40" t="str">
        <f t="shared" si="3"/>
        <v/>
      </c>
    </row>
    <row r="251" spans="1:11" ht="14.25">
      <c r="A251" s="62">
        <v>42898.460266203707</v>
      </c>
      <c r="B251" s="15">
        <v>152373</v>
      </c>
      <c r="C251" t="s">
        <v>5862</v>
      </c>
      <c r="D251" t="s">
        <v>5863</v>
      </c>
      <c r="E251" t="s">
        <v>5864</v>
      </c>
      <c r="F251" s="15">
        <v>-69</v>
      </c>
      <c r="G251" t="s">
        <v>47</v>
      </c>
      <c r="H251" t="s">
        <v>66</v>
      </c>
      <c r="I251" t="s">
        <v>49</v>
      </c>
      <c r="J251">
        <f>VLOOKUP(B251,自助退!B:F,5,FALSE)</f>
        <v>69</v>
      </c>
      <c r="K251" s="40" t="str">
        <f t="shared" si="3"/>
        <v/>
      </c>
    </row>
    <row r="252" spans="1:11" ht="14.25">
      <c r="A252" s="62">
        <v>42898.471273148149</v>
      </c>
      <c r="B252" s="15">
        <v>153118</v>
      </c>
      <c r="C252" t="s">
        <v>5865</v>
      </c>
      <c r="D252" t="s">
        <v>5866</v>
      </c>
      <c r="E252" t="s">
        <v>5867</v>
      </c>
      <c r="F252" s="15">
        <v>-862</v>
      </c>
      <c r="G252" t="s">
        <v>47</v>
      </c>
      <c r="H252" t="s">
        <v>96</v>
      </c>
      <c r="I252" t="s">
        <v>49</v>
      </c>
      <c r="J252">
        <f>VLOOKUP(B252,自助退!B:F,5,FALSE)</f>
        <v>862</v>
      </c>
      <c r="K252" s="40" t="str">
        <f t="shared" si="3"/>
        <v/>
      </c>
    </row>
    <row r="253" spans="1:11" ht="14.25">
      <c r="A253" s="62">
        <v>42898.474641203706</v>
      </c>
      <c r="B253" s="15">
        <v>153356</v>
      </c>
      <c r="C253" t="s">
        <v>5868</v>
      </c>
      <c r="D253" t="s">
        <v>5869</v>
      </c>
      <c r="E253" t="s">
        <v>5870</v>
      </c>
      <c r="F253" s="15">
        <v>-736</v>
      </c>
      <c r="G253" t="s">
        <v>47</v>
      </c>
      <c r="H253" t="s">
        <v>57</v>
      </c>
      <c r="I253" t="s">
        <v>49</v>
      </c>
      <c r="J253">
        <f>VLOOKUP(B253,自助退!B:F,5,FALSE)</f>
        <v>736</v>
      </c>
      <c r="K253" s="40" t="str">
        <f t="shared" si="3"/>
        <v/>
      </c>
    </row>
    <row r="254" spans="1:11" ht="14.25">
      <c r="A254" s="62">
        <v>42898.477106481485</v>
      </c>
      <c r="B254" s="15">
        <v>153519</v>
      </c>
      <c r="C254" t="s">
        <v>5871</v>
      </c>
      <c r="D254" t="s">
        <v>5872</v>
      </c>
      <c r="E254" t="s">
        <v>5873</v>
      </c>
      <c r="F254" s="15">
        <v>-165</v>
      </c>
      <c r="G254" t="s">
        <v>47</v>
      </c>
      <c r="H254" t="s">
        <v>55</v>
      </c>
      <c r="I254" t="s">
        <v>49</v>
      </c>
      <c r="J254">
        <f>VLOOKUP(B254,自助退!B:F,5,FALSE)</f>
        <v>165</v>
      </c>
      <c r="K254" s="40" t="str">
        <f t="shared" si="3"/>
        <v/>
      </c>
    </row>
    <row r="255" spans="1:11" ht="14.25">
      <c r="A255" s="62">
        <v>42898.479467592595</v>
      </c>
      <c r="B255" s="15">
        <v>153712</v>
      </c>
      <c r="C255" t="s">
        <v>5874</v>
      </c>
      <c r="D255" t="s">
        <v>5875</v>
      </c>
      <c r="E255" t="s">
        <v>5876</v>
      </c>
      <c r="F255" s="15">
        <v>-1211</v>
      </c>
      <c r="G255" t="s">
        <v>47</v>
      </c>
      <c r="H255" t="s">
        <v>78</v>
      </c>
      <c r="I255" t="s">
        <v>49</v>
      </c>
      <c r="J255">
        <f>VLOOKUP(B255,自助退!B:F,5,FALSE)</f>
        <v>1211</v>
      </c>
      <c r="K255" s="40" t="str">
        <f t="shared" si="3"/>
        <v/>
      </c>
    </row>
    <row r="256" spans="1:11" ht="14.25">
      <c r="A256" s="62">
        <v>42898.47997685185</v>
      </c>
      <c r="B256" s="15">
        <v>153749</v>
      </c>
      <c r="C256" t="s">
        <v>5877</v>
      </c>
      <c r="D256" t="s">
        <v>5878</v>
      </c>
      <c r="E256" t="s">
        <v>5879</v>
      </c>
      <c r="F256" s="15">
        <v>-96</v>
      </c>
      <c r="G256" t="s">
        <v>47</v>
      </c>
      <c r="H256" t="s">
        <v>58</v>
      </c>
      <c r="I256" t="s">
        <v>49</v>
      </c>
      <c r="J256">
        <f>VLOOKUP(B256,自助退!B:F,5,FALSE)</f>
        <v>96</v>
      </c>
      <c r="K256" s="40" t="str">
        <f t="shared" si="3"/>
        <v/>
      </c>
    </row>
    <row r="257" spans="1:11" ht="14.25">
      <c r="A257" s="62">
        <v>42898.480613425927</v>
      </c>
      <c r="B257" s="15">
        <v>153789</v>
      </c>
      <c r="C257" t="s">
        <v>5880</v>
      </c>
      <c r="D257" t="s">
        <v>5881</v>
      </c>
      <c r="E257" t="s">
        <v>5882</v>
      </c>
      <c r="F257" s="15">
        <v>-594</v>
      </c>
      <c r="G257" t="s">
        <v>47</v>
      </c>
      <c r="H257" t="s">
        <v>78</v>
      </c>
      <c r="I257" t="s">
        <v>49</v>
      </c>
      <c r="J257">
        <f>VLOOKUP(B257,自助退!B:F,5,FALSE)</f>
        <v>594</v>
      </c>
      <c r="K257" s="40" t="str">
        <f t="shared" si="3"/>
        <v/>
      </c>
    </row>
    <row r="258" spans="1:11" ht="14.25">
      <c r="A258" s="62">
        <v>42898.480787037035</v>
      </c>
      <c r="B258" s="15">
        <v>153807</v>
      </c>
      <c r="D258" t="s">
        <v>5883</v>
      </c>
      <c r="E258" t="s">
        <v>5884</v>
      </c>
      <c r="F258" s="15">
        <v>-407</v>
      </c>
      <c r="G258" t="s">
        <v>47</v>
      </c>
      <c r="H258" t="s">
        <v>70</v>
      </c>
      <c r="I258" t="s">
        <v>85</v>
      </c>
      <c r="J258">
        <f>VLOOKUP(B258,自助退!B:F,5,FALSE)</f>
        <v>407</v>
      </c>
      <c r="K258" s="40" t="str">
        <f t="shared" si="3"/>
        <v/>
      </c>
    </row>
    <row r="259" spans="1:11" ht="14.25">
      <c r="A259" s="62">
        <v>42898.48101851852</v>
      </c>
      <c r="B259" s="15">
        <v>153820</v>
      </c>
      <c r="C259" t="s">
        <v>5885</v>
      </c>
      <c r="D259" t="s">
        <v>5886</v>
      </c>
      <c r="E259" t="s">
        <v>5887</v>
      </c>
      <c r="F259" s="15">
        <v>-500</v>
      </c>
      <c r="G259" t="s">
        <v>47</v>
      </c>
      <c r="H259" t="s">
        <v>61</v>
      </c>
      <c r="I259" t="s">
        <v>49</v>
      </c>
      <c r="J259">
        <f>VLOOKUP(B259,自助退!B:F,5,FALSE)</f>
        <v>500</v>
      </c>
      <c r="K259" s="40" t="str">
        <f t="shared" ref="K259:K322" si="4">IF(F259=J259*-1,"",1)</f>
        <v/>
      </c>
    </row>
    <row r="260" spans="1:11" ht="14.25">
      <c r="A260" s="62">
        <v>42898.486226851855</v>
      </c>
      <c r="B260" s="15">
        <v>154171</v>
      </c>
      <c r="C260" t="s">
        <v>5888</v>
      </c>
      <c r="D260" t="s">
        <v>5889</v>
      </c>
      <c r="E260" t="s">
        <v>5890</v>
      </c>
      <c r="F260" s="15">
        <v>-5000</v>
      </c>
      <c r="G260" t="s">
        <v>47</v>
      </c>
      <c r="H260" t="s">
        <v>56</v>
      </c>
      <c r="I260" t="s">
        <v>49</v>
      </c>
      <c r="J260">
        <f>VLOOKUP(B260,自助退!B:F,5,FALSE)</f>
        <v>5000</v>
      </c>
      <c r="K260" s="40" t="str">
        <f t="shared" si="4"/>
        <v/>
      </c>
    </row>
    <row r="261" spans="1:11" ht="14.25">
      <c r="A261" s="62">
        <v>42898.486967592595</v>
      </c>
      <c r="B261" s="15">
        <v>154224</v>
      </c>
      <c r="C261" t="s">
        <v>5891</v>
      </c>
      <c r="D261" t="s">
        <v>5892</v>
      </c>
      <c r="E261" t="s">
        <v>5893</v>
      </c>
      <c r="F261" s="15">
        <v>-87</v>
      </c>
      <c r="G261" t="s">
        <v>47</v>
      </c>
      <c r="H261" t="s">
        <v>56</v>
      </c>
      <c r="I261" t="s">
        <v>49</v>
      </c>
      <c r="J261">
        <f>VLOOKUP(B261,自助退!B:F,5,FALSE)</f>
        <v>87</v>
      </c>
      <c r="K261" s="40" t="str">
        <f t="shared" si="4"/>
        <v/>
      </c>
    </row>
    <row r="262" spans="1:11" ht="14.25">
      <c r="A262" s="62">
        <v>42898.490520833337</v>
      </c>
      <c r="B262" s="15">
        <v>154444</v>
      </c>
      <c r="C262" t="s">
        <v>5894</v>
      </c>
      <c r="D262" t="s">
        <v>5895</v>
      </c>
      <c r="E262" t="s">
        <v>5896</v>
      </c>
      <c r="F262" s="15">
        <v>-100</v>
      </c>
      <c r="G262" t="s">
        <v>47</v>
      </c>
      <c r="H262" t="s">
        <v>72</v>
      </c>
      <c r="I262" t="s">
        <v>49</v>
      </c>
      <c r="J262">
        <f>VLOOKUP(B262,自助退!B:F,5,FALSE)</f>
        <v>100</v>
      </c>
      <c r="K262" s="40" t="str">
        <f t="shared" si="4"/>
        <v/>
      </c>
    </row>
    <row r="263" spans="1:11" ht="14.25">
      <c r="A263" s="62">
        <v>42898.501944444448</v>
      </c>
      <c r="B263" s="15">
        <v>154954</v>
      </c>
      <c r="C263" t="s">
        <v>5897</v>
      </c>
      <c r="D263" t="s">
        <v>5898</v>
      </c>
      <c r="E263" t="s">
        <v>5899</v>
      </c>
      <c r="F263" s="15">
        <v>-405</v>
      </c>
      <c r="G263" t="s">
        <v>47</v>
      </c>
      <c r="H263" t="s">
        <v>58</v>
      </c>
      <c r="I263" t="s">
        <v>49</v>
      </c>
      <c r="J263">
        <f>VLOOKUP(B263,自助退!B:F,5,FALSE)</f>
        <v>405</v>
      </c>
      <c r="K263" s="40" t="str">
        <f t="shared" si="4"/>
        <v/>
      </c>
    </row>
    <row r="264" spans="1:11" ht="14.25">
      <c r="A264" s="62">
        <v>42898.509930555556</v>
      </c>
      <c r="B264" s="15">
        <v>155145</v>
      </c>
      <c r="C264" t="s">
        <v>5900</v>
      </c>
      <c r="D264" t="s">
        <v>5901</v>
      </c>
      <c r="E264" t="s">
        <v>5902</v>
      </c>
      <c r="F264" s="15">
        <v>-100</v>
      </c>
      <c r="G264" t="s">
        <v>47</v>
      </c>
      <c r="H264" t="s">
        <v>64</v>
      </c>
      <c r="I264" t="s">
        <v>49</v>
      </c>
      <c r="J264">
        <f>VLOOKUP(B264,自助退!B:F,5,FALSE)</f>
        <v>100</v>
      </c>
      <c r="K264" s="40" t="str">
        <f t="shared" si="4"/>
        <v/>
      </c>
    </row>
    <row r="265" spans="1:11" ht="14.25">
      <c r="A265" s="62">
        <v>42898.524467592593</v>
      </c>
      <c r="B265" s="15">
        <v>155420</v>
      </c>
      <c r="C265" t="s">
        <v>5903</v>
      </c>
      <c r="D265" t="s">
        <v>5904</v>
      </c>
      <c r="E265" t="s">
        <v>5905</v>
      </c>
      <c r="F265" s="15">
        <v>-20</v>
      </c>
      <c r="G265" t="s">
        <v>47</v>
      </c>
      <c r="H265" t="s">
        <v>74</v>
      </c>
      <c r="I265" t="s">
        <v>49</v>
      </c>
      <c r="J265">
        <f>VLOOKUP(B265,自助退!B:F,5,FALSE)</f>
        <v>20</v>
      </c>
      <c r="K265" s="40" t="str">
        <f t="shared" si="4"/>
        <v/>
      </c>
    </row>
    <row r="266" spans="1:11" ht="14.25">
      <c r="A266" s="62">
        <v>42898.567604166667</v>
      </c>
      <c r="B266" s="15">
        <v>155814</v>
      </c>
      <c r="C266" t="s">
        <v>5906</v>
      </c>
      <c r="D266" t="s">
        <v>5907</v>
      </c>
      <c r="E266" t="s">
        <v>5908</v>
      </c>
      <c r="F266" s="15">
        <v>-235</v>
      </c>
      <c r="G266" t="s">
        <v>47</v>
      </c>
      <c r="H266" t="s">
        <v>84</v>
      </c>
      <c r="I266" t="s">
        <v>49</v>
      </c>
      <c r="J266">
        <f>VLOOKUP(B266,自助退!B:F,5,FALSE)</f>
        <v>235</v>
      </c>
      <c r="K266" s="40" t="str">
        <f t="shared" si="4"/>
        <v/>
      </c>
    </row>
    <row r="267" spans="1:11" ht="14.25">
      <c r="A267" s="62">
        <v>42898.568680555552</v>
      </c>
      <c r="B267" s="15">
        <v>155829</v>
      </c>
      <c r="C267" t="s">
        <v>5909</v>
      </c>
      <c r="D267" t="s">
        <v>5910</v>
      </c>
      <c r="E267" t="s">
        <v>5911</v>
      </c>
      <c r="F267" s="15">
        <v>-10</v>
      </c>
      <c r="G267" t="s">
        <v>47</v>
      </c>
      <c r="H267" t="s">
        <v>80</v>
      </c>
      <c r="I267" t="s">
        <v>49</v>
      </c>
      <c r="J267">
        <f>VLOOKUP(B267,自助退!B:F,5,FALSE)</f>
        <v>10</v>
      </c>
      <c r="K267" s="40" t="str">
        <f t="shared" si="4"/>
        <v/>
      </c>
    </row>
    <row r="268" spans="1:11" ht="14.25">
      <c r="A268" s="62">
        <v>42898.569490740738</v>
      </c>
      <c r="B268" s="15">
        <v>155841</v>
      </c>
      <c r="D268" t="s">
        <v>5912</v>
      </c>
      <c r="E268" t="s">
        <v>5913</v>
      </c>
      <c r="F268" s="15">
        <v>-500</v>
      </c>
      <c r="G268" t="s">
        <v>47</v>
      </c>
      <c r="H268" t="s">
        <v>80</v>
      </c>
      <c r="I268" t="s">
        <v>85</v>
      </c>
      <c r="J268">
        <f>VLOOKUP(B268,自助退!B:F,5,FALSE)</f>
        <v>500</v>
      </c>
      <c r="K268" s="40" t="str">
        <f t="shared" si="4"/>
        <v/>
      </c>
    </row>
    <row r="269" spans="1:11" ht="14.25">
      <c r="A269" s="62">
        <v>42898.570636574077</v>
      </c>
      <c r="B269" s="15">
        <v>155861</v>
      </c>
      <c r="C269" t="s">
        <v>5914</v>
      </c>
      <c r="D269" t="s">
        <v>5915</v>
      </c>
      <c r="E269" t="s">
        <v>5916</v>
      </c>
      <c r="F269" s="15">
        <v>-70</v>
      </c>
      <c r="G269" t="s">
        <v>47</v>
      </c>
      <c r="H269" t="s">
        <v>79</v>
      </c>
      <c r="I269" t="s">
        <v>49</v>
      </c>
      <c r="J269">
        <f>VLOOKUP(B269,自助退!B:F,5,FALSE)</f>
        <v>70</v>
      </c>
      <c r="K269" s="40" t="str">
        <f t="shared" si="4"/>
        <v/>
      </c>
    </row>
    <row r="270" spans="1:11" ht="14.25">
      <c r="A270" s="62">
        <v>42898.573622685188</v>
      </c>
      <c r="B270" s="15">
        <v>155916</v>
      </c>
      <c r="C270" t="s">
        <v>5917</v>
      </c>
      <c r="D270" t="s">
        <v>5918</v>
      </c>
      <c r="E270" t="s">
        <v>5919</v>
      </c>
      <c r="F270" s="15">
        <v>-332</v>
      </c>
      <c r="G270" t="s">
        <v>47</v>
      </c>
      <c r="H270" t="s">
        <v>54</v>
      </c>
      <c r="I270" t="s">
        <v>49</v>
      </c>
      <c r="J270">
        <f>VLOOKUP(B270,自助退!B:F,5,FALSE)</f>
        <v>332</v>
      </c>
      <c r="K270" s="40" t="str">
        <f t="shared" si="4"/>
        <v/>
      </c>
    </row>
    <row r="271" spans="1:11" ht="14.25">
      <c r="A271" s="62">
        <v>42898.5778587963</v>
      </c>
      <c r="B271" s="15">
        <v>155979</v>
      </c>
      <c r="C271" t="s">
        <v>5920</v>
      </c>
      <c r="D271" t="s">
        <v>5921</v>
      </c>
      <c r="E271" t="s">
        <v>5922</v>
      </c>
      <c r="F271" s="15">
        <v>-72</v>
      </c>
      <c r="G271" t="s">
        <v>47</v>
      </c>
      <c r="H271" t="s">
        <v>66</v>
      </c>
      <c r="I271" t="s">
        <v>49</v>
      </c>
      <c r="J271">
        <f>VLOOKUP(B271,自助退!B:F,5,FALSE)</f>
        <v>72</v>
      </c>
      <c r="K271" s="40" t="str">
        <f t="shared" si="4"/>
        <v/>
      </c>
    </row>
    <row r="272" spans="1:11" ht="14.25">
      <c r="A272" s="62">
        <v>42898.605196759258</v>
      </c>
      <c r="B272" s="15">
        <v>157254</v>
      </c>
      <c r="D272" t="s">
        <v>3288</v>
      </c>
      <c r="E272" t="s">
        <v>3289</v>
      </c>
      <c r="F272" s="15">
        <v>-194</v>
      </c>
      <c r="G272" t="s">
        <v>47</v>
      </c>
      <c r="H272" t="s">
        <v>74</v>
      </c>
      <c r="I272" t="s">
        <v>85</v>
      </c>
      <c r="J272">
        <f>VLOOKUP(B272,自助退!B:F,5,FALSE)</f>
        <v>194</v>
      </c>
      <c r="K272" s="40" t="str">
        <f t="shared" si="4"/>
        <v/>
      </c>
    </row>
    <row r="273" spans="1:11" ht="14.25">
      <c r="A273" s="62">
        <v>42898.612604166665</v>
      </c>
      <c r="B273" s="15">
        <v>157742</v>
      </c>
      <c r="C273" t="s">
        <v>5923</v>
      </c>
      <c r="D273" t="s">
        <v>5924</v>
      </c>
      <c r="E273" t="s">
        <v>5925</v>
      </c>
      <c r="F273" s="15">
        <v>-909</v>
      </c>
      <c r="G273" t="s">
        <v>47</v>
      </c>
      <c r="H273" t="s">
        <v>66</v>
      </c>
      <c r="I273" t="s">
        <v>49</v>
      </c>
      <c r="J273">
        <f>VLOOKUP(B273,自助退!B:F,5,FALSE)</f>
        <v>909</v>
      </c>
      <c r="K273" s="40" t="str">
        <f t="shared" si="4"/>
        <v/>
      </c>
    </row>
    <row r="274" spans="1:11" ht="14.25">
      <c r="A274" s="62">
        <v>42898.615601851852</v>
      </c>
      <c r="B274" s="15">
        <v>157949</v>
      </c>
      <c r="D274" t="s">
        <v>5926</v>
      </c>
      <c r="E274" t="s">
        <v>5927</v>
      </c>
      <c r="F274" s="15">
        <v>-129</v>
      </c>
      <c r="G274" t="s">
        <v>47</v>
      </c>
      <c r="H274" t="s">
        <v>58</v>
      </c>
      <c r="I274" t="s">
        <v>85</v>
      </c>
      <c r="J274">
        <f>VLOOKUP(B274,自助退!B:F,5,FALSE)</f>
        <v>129</v>
      </c>
      <c r="K274" s="40" t="str">
        <f t="shared" si="4"/>
        <v/>
      </c>
    </row>
    <row r="275" spans="1:11" ht="14.25">
      <c r="A275" s="62">
        <v>42898.617905092593</v>
      </c>
      <c r="B275" s="15">
        <v>158109</v>
      </c>
      <c r="C275" t="s">
        <v>5928</v>
      </c>
      <c r="D275" t="s">
        <v>5929</v>
      </c>
      <c r="E275" t="s">
        <v>5930</v>
      </c>
      <c r="F275" s="15">
        <v>-1094</v>
      </c>
      <c r="G275" t="s">
        <v>47</v>
      </c>
      <c r="H275" t="s">
        <v>51</v>
      </c>
      <c r="I275" t="s">
        <v>49</v>
      </c>
      <c r="J275">
        <f>VLOOKUP(B275,自助退!B:F,5,FALSE)</f>
        <v>1094</v>
      </c>
      <c r="K275" s="40" t="str">
        <f t="shared" si="4"/>
        <v/>
      </c>
    </row>
    <row r="276" spans="1:11" ht="14.25">
      <c r="A276" s="62">
        <v>42898.619050925925</v>
      </c>
      <c r="B276" s="15">
        <v>158199</v>
      </c>
      <c r="C276" t="s">
        <v>5931</v>
      </c>
      <c r="D276" t="s">
        <v>5932</v>
      </c>
      <c r="E276" t="s">
        <v>5933</v>
      </c>
      <c r="F276" s="15">
        <v>-3652</v>
      </c>
      <c r="G276" t="s">
        <v>47</v>
      </c>
      <c r="H276" t="s">
        <v>56</v>
      </c>
      <c r="I276" t="s">
        <v>49</v>
      </c>
      <c r="J276">
        <f>VLOOKUP(B276,自助退!B:F,5,FALSE)</f>
        <v>3652</v>
      </c>
      <c r="K276" s="40" t="str">
        <f t="shared" si="4"/>
        <v/>
      </c>
    </row>
    <row r="277" spans="1:11" ht="14.25">
      <c r="A277" s="62">
        <v>42898.621388888889</v>
      </c>
      <c r="B277" s="15">
        <v>158359</v>
      </c>
      <c r="C277" t="s">
        <v>5934</v>
      </c>
      <c r="D277" t="s">
        <v>5935</v>
      </c>
      <c r="E277" t="s">
        <v>5936</v>
      </c>
      <c r="F277" s="15">
        <v>-500</v>
      </c>
      <c r="G277" t="s">
        <v>47</v>
      </c>
      <c r="H277" t="s">
        <v>59</v>
      </c>
      <c r="I277" t="s">
        <v>49</v>
      </c>
      <c r="J277">
        <f>VLOOKUP(B277,自助退!B:F,5,FALSE)</f>
        <v>500</v>
      </c>
      <c r="K277" s="40" t="str">
        <f t="shared" si="4"/>
        <v/>
      </c>
    </row>
    <row r="278" spans="1:11" ht="14.25">
      <c r="A278" s="62">
        <v>42898.625173611108</v>
      </c>
      <c r="B278" s="15">
        <v>158667</v>
      </c>
      <c r="C278" t="s">
        <v>5937</v>
      </c>
      <c r="D278" t="s">
        <v>5938</v>
      </c>
      <c r="E278" t="s">
        <v>5939</v>
      </c>
      <c r="F278" s="15">
        <v>-830</v>
      </c>
      <c r="G278" t="s">
        <v>47</v>
      </c>
      <c r="H278" t="s">
        <v>66</v>
      </c>
      <c r="I278" t="s">
        <v>49</v>
      </c>
      <c r="J278">
        <f>VLOOKUP(B278,自助退!B:F,5,FALSE)</f>
        <v>830</v>
      </c>
      <c r="K278" s="40" t="str">
        <f t="shared" si="4"/>
        <v/>
      </c>
    </row>
    <row r="279" spans="1:11" ht="14.25">
      <c r="A279" s="62">
        <v>42898.639525462961</v>
      </c>
      <c r="B279" s="15">
        <v>159694</v>
      </c>
      <c r="C279" t="s">
        <v>5940</v>
      </c>
      <c r="D279" t="s">
        <v>5514</v>
      </c>
      <c r="E279" t="s">
        <v>5515</v>
      </c>
      <c r="F279" s="15">
        <v>-342</v>
      </c>
      <c r="G279" t="s">
        <v>47</v>
      </c>
      <c r="H279" t="s">
        <v>63</v>
      </c>
      <c r="I279" t="s">
        <v>49</v>
      </c>
      <c r="J279">
        <f>VLOOKUP(B279,自助退!B:F,5,FALSE)</f>
        <v>342</v>
      </c>
      <c r="K279" s="40" t="str">
        <f t="shared" si="4"/>
        <v/>
      </c>
    </row>
    <row r="280" spans="1:11" ht="14.25">
      <c r="A280" s="62">
        <v>42898.640625</v>
      </c>
      <c r="B280" s="15">
        <v>159754</v>
      </c>
      <c r="D280" t="s">
        <v>2247</v>
      </c>
      <c r="E280" t="s">
        <v>2248</v>
      </c>
      <c r="F280" s="15">
        <v>-500</v>
      </c>
      <c r="G280" t="s">
        <v>47</v>
      </c>
      <c r="H280" t="s">
        <v>71</v>
      </c>
      <c r="I280" t="s">
        <v>85</v>
      </c>
      <c r="J280">
        <f>VLOOKUP(B280,自助退!B:F,5,FALSE)</f>
        <v>500</v>
      </c>
      <c r="K280" s="40" t="str">
        <f t="shared" si="4"/>
        <v/>
      </c>
    </row>
    <row r="281" spans="1:11" ht="14.25">
      <c r="A281" s="62">
        <v>42898.641099537039</v>
      </c>
      <c r="B281" s="15">
        <v>159779</v>
      </c>
      <c r="C281" t="s">
        <v>5941</v>
      </c>
      <c r="D281" t="s">
        <v>5942</v>
      </c>
      <c r="E281" t="s">
        <v>5943</v>
      </c>
      <c r="F281" s="15">
        <v>-2700</v>
      </c>
      <c r="G281" t="s">
        <v>47</v>
      </c>
      <c r="H281" t="s">
        <v>71</v>
      </c>
      <c r="I281" t="s">
        <v>49</v>
      </c>
      <c r="J281">
        <f>VLOOKUP(B281,自助退!B:F,5,FALSE)</f>
        <v>2700</v>
      </c>
      <c r="K281" s="40" t="str">
        <f t="shared" si="4"/>
        <v/>
      </c>
    </row>
    <row r="282" spans="1:11" ht="14.25">
      <c r="A282" s="62">
        <v>42898.641539351855</v>
      </c>
      <c r="B282" s="15">
        <v>159804</v>
      </c>
      <c r="C282" t="s">
        <v>5944</v>
      </c>
      <c r="D282" t="s">
        <v>5945</v>
      </c>
      <c r="E282" t="s">
        <v>5946</v>
      </c>
      <c r="F282" s="15">
        <v>-100</v>
      </c>
      <c r="G282" t="s">
        <v>47</v>
      </c>
      <c r="H282" t="s">
        <v>69</v>
      </c>
      <c r="I282" t="s">
        <v>49</v>
      </c>
      <c r="J282">
        <f>VLOOKUP(B282,自助退!B:F,5,FALSE)</f>
        <v>100</v>
      </c>
      <c r="K282" s="40" t="str">
        <f t="shared" si="4"/>
        <v/>
      </c>
    </row>
    <row r="283" spans="1:11" ht="14.25">
      <c r="A283" s="62">
        <v>42898.644259259258</v>
      </c>
      <c r="B283" s="15">
        <v>159995</v>
      </c>
      <c r="C283" t="s">
        <v>5947</v>
      </c>
      <c r="D283" t="s">
        <v>5948</v>
      </c>
      <c r="E283" t="s">
        <v>5949</v>
      </c>
      <c r="F283" s="15">
        <v>-500</v>
      </c>
      <c r="G283" t="s">
        <v>47</v>
      </c>
      <c r="H283" t="s">
        <v>70</v>
      </c>
      <c r="I283" t="s">
        <v>49</v>
      </c>
      <c r="J283">
        <f>VLOOKUP(B283,自助退!B:F,5,FALSE)</f>
        <v>500</v>
      </c>
      <c r="K283" s="40" t="str">
        <f t="shared" si="4"/>
        <v/>
      </c>
    </row>
    <row r="284" spans="1:11" ht="14.25">
      <c r="A284" s="62">
        <v>42898.649004629631</v>
      </c>
      <c r="B284" s="15">
        <v>160300</v>
      </c>
      <c r="C284" t="s">
        <v>5950</v>
      </c>
      <c r="D284" t="s">
        <v>5951</v>
      </c>
      <c r="E284" t="s">
        <v>5952</v>
      </c>
      <c r="F284" s="15">
        <v>-137</v>
      </c>
      <c r="G284" t="s">
        <v>47</v>
      </c>
      <c r="H284" t="s">
        <v>61</v>
      </c>
      <c r="I284" t="s">
        <v>49</v>
      </c>
      <c r="J284">
        <f>VLOOKUP(B284,自助退!B:F,5,FALSE)</f>
        <v>137</v>
      </c>
      <c r="K284" s="40" t="str">
        <f t="shared" si="4"/>
        <v/>
      </c>
    </row>
    <row r="285" spans="1:11" ht="14.25">
      <c r="A285" s="62">
        <v>42898.649699074071</v>
      </c>
      <c r="B285" s="15">
        <v>160349</v>
      </c>
      <c r="C285" t="s">
        <v>5953</v>
      </c>
      <c r="D285" t="s">
        <v>5954</v>
      </c>
      <c r="E285" t="s">
        <v>5955</v>
      </c>
      <c r="F285" s="15">
        <v>-1594</v>
      </c>
      <c r="G285" t="s">
        <v>47</v>
      </c>
      <c r="H285" t="s">
        <v>76</v>
      </c>
      <c r="I285" t="s">
        <v>49</v>
      </c>
      <c r="J285">
        <f>VLOOKUP(B285,自助退!B:F,5,FALSE)</f>
        <v>1594</v>
      </c>
      <c r="K285" s="40" t="str">
        <f t="shared" si="4"/>
        <v/>
      </c>
    </row>
    <row r="286" spans="1:11" ht="14.25">
      <c r="A286" s="62">
        <v>42898.652280092596</v>
      </c>
      <c r="B286" s="15">
        <v>160508</v>
      </c>
      <c r="C286" t="s">
        <v>5956</v>
      </c>
      <c r="D286" t="s">
        <v>5957</v>
      </c>
      <c r="E286" t="s">
        <v>5958</v>
      </c>
      <c r="F286" s="15">
        <v>-492</v>
      </c>
      <c r="G286" t="s">
        <v>47</v>
      </c>
      <c r="H286" t="s">
        <v>84</v>
      </c>
      <c r="I286" t="s">
        <v>49</v>
      </c>
      <c r="J286">
        <f>VLOOKUP(B286,自助退!B:F,5,FALSE)</f>
        <v>492</v>
      </c>
      <c r="K286" s="40" t="str">
        <f t="shared" si="4"/>
        <v/>
      </c>
    </row>
    <row r="287" spans="1:11" ht="14.25">
      <c r="A287" s="62">
        <v>42898.658368055556</v>
      </c>
      <c r="B287" s="15">
        <v>160917</v>
      </c>
      <c r="C287" t="s">
        <v>5959</v>
      </c>
      <c r="D287" t="s">
        <v>5960</v>
      </c>
      <c r="E287" t="s">
        <v>5961</v>
      </c>
      <c r="F287" s="15">
        <v>-500</v>
      </c>
      <c r="G287" t="s">
        <v>47</v>
      </c>
      <c r="H287" t="s">
        <v>60</v>
      </c>
      <c r="I287" t="s">
        <v>49</v>
      </c>
      <c r="J287">
        <f>VLOOKUP(B287,自助退!B:F,5,FALSE)</f>
        <v>500</v>
      </c>
      <c r="K287" s="40" t="str">
        <f t="shared" si="4"/>
        <v/>
      </c>
    </row>
    <row r="288" spans="1:11" ht="14.25">
      <c r="A288" s="62">
        <v>42898.664363425924</v>
      </c>
      <c r="B288" s="15">
        <v>161264</v>
      </c>
      <c r="C288" t="s">
        <v>5962</v>
      </c>
      <c r="D288" t="s">
        <v>5963</v>
      </c>
      <c r="E288" t="s">
        <v>5964</v>
      </c>
      <c r="F288" s="15">
        <v>-565</v>
      </c>
      <c r="G288" t="s">
        <v>47</v>
      </c>
      <c r="H288" t="s">
        <v>56</v>
      </c>
      <c r="I288" t="s">
        <v>49</v>
      </c>
      <c r="J288">
        <f>VLOOKUP(B288,自助退!B:F,5,FALSE)</f>
        <v>565</v>
      </c>
      <c r="K288" s="40" t="str">
        <f t="shared" si="4"/>
        <v/>
      </c>
    </row>
    <row r="289" spans="1:11" ht="14.25">
      <c r="A289" s="62">
        <v>42898.670590277776</v>
      </c>
      <c r="B289" s="15">
        <v>161656</v>
      </c>
      <c r="C289" t="s">
        <v>5965</v>
      </c>
      <c r="D289" t="s">
        <v>5966</v>
      </c>
      <c r="E289" t="s">
        <v>5967</v>
      </c>
      <c r="F289" s="15">
        <v>-989</v>
      </c>
      <c r="G289" t="s">
        <v>47</v>
      </c>
      <c r="H289" t="s">
        <v>66</v>
      </c>
      <c r="I289" t="s">
        <v>49</v>
      </c>
      <c r="J289">
        <f>VLOOKUP(B289,自助退!B:F,5,FALSE)</f>
        <v>989</v>
      </c>
      <c r="K289" s="40" t="str">
        <f t="shared" si="4"/>
        <v/>
      </c>
    </row>
    <row r="290" spans="1:11" ht="14.25">
      <c r="A290" s="62">
        <v>42898.681331018517</v>
      </c>
      <c r="B290" s="15">
        <v>162307</v>
      </c>
      <c r="C290" t="s">
        <v>5968</v>
      </c>
      <c r="D290" t="s">
        <v>5969</v>
      </c>
      <c r="E290" t="s">
        <v>5970</v>
      </c>
      <c r="F290" s="15">
        <v>-623</v>
      </c>
      <c r="G290" t="s">
        <v>47</v>
      </c>
      <c r="H290" t="s">
        <v>48</v>
      </c>
      <c r="I290" t="s">
        <v>49</v>
      </c>
      <c r="J290">
        <f>VLOOKUP(B290,自助退!B:F,5,FALSE)</f>
        <v>623</v>
      </c>
      <c r="K290" s="40" t="str">
        <f t="shared" si="4"/>
        <v/>
      </c>
    </row>
    <row r="291" spans="1:11" ht="14.25">
      <c r="A291" s="62">
        <v>42898.682546296295</v>
      </c>
      <c r="B291" s="15">
        <v>162380</v>
      </c>
      <c r="C291" t="s">
        <v>5971</v>
      </c>
      <c r="D291" t="s">
        <v>5972</v>
      </c>
      <c r="E291" t="s">
        <v>5973</v>
      </c>
      <c r="F291" s="15">
        <v>-406</v>
      </c>
      <c r="G291" t="s">
        <v>47</v>
      </c>
      <c r="H291" t="s">
        <v>70</v>
      </c>
      <c r="I291" t="s">
        <v>49</v>
      </c>
      <c r="J291">
        <f>VLOOKUP(B291,自助退!B:F,5,FALSE)</f>
        <v>406</v>
      </c>
      <c r="K291" s="40" t="str">
        <f t="shared" si="4"/>
        <v/>
      </c>
    </row>
    <row r="292" spans="1:11" ht="14.25">
      <c r="A292" s="62">
        <v>42898.682881944442</v>
      </c>
      <c r="B292" s="15">
        <v>162397</v>
      </c>
      <c r="C292" t="s">
        <v>5974</v>
      </c>
      <c r="D292" t="s">
        <v>5975</v>
      </c>
      <c r="E292" t="s">
        <v>5976</v>
      </c>
      <c r="F292" s="15">
        <v>-22</v>
      </c>
      <c r="G292" t="s">
        <v>47</v>
      </c>
      <c r="H292" t="s">
        <v>75</v>
      </c>
      <c r="I292" t="s">
        <v>49</v>
      </c>
      <c r="J292">
        <f>VLOOKUP(B292,自助退!B:F,5,FALSE)</f>
        <v>22</v>
      </c>
      <c r="K292" s="40" t="str">
        <f t="shared" si="4"/>
        <v/>
      </c>
    </row>
    <row r="293" spans="1:11" ht="14.25">
      <c r="A293" s="62">
        <v>42898.684108796297</v>
      </c>
      <c r="B293" s="15">
        <v>162456</v>
      </c>
      <c r="C293" t="s">
        <v>5977</v>
      </c>
      <c r="D293" t="s">
        <v>5978</v>
      </c>
      <c r="E293" t="s">
        <v>97</v>
      </c>
      <c r="F293" s="15">
        <v>-500</v>
      </c>
      <c r="G293" t="s">
        <v>47</v>
      </c>
      <c r="H293" t="s">
        <v>74</v>
      </c>
      <c r="I293" t="s">
        <v>49</v>
      </c>
      <c r="J293">
        <f>VLOOKUP(B293,自助退!B:F,5,FALSE)</f>
        <v>500</v>
      </c>
      <c r="K293" s="40" t="str">
        <f t="shared" si="4"/>
        <v/>
      </c>
    </row>
    <row r="294" spans="1:11" ht="14.25">
      <c r="A294" s="62">
        <v>42898.684606481482</v>
      </c>
      <c r="B294" s="15">
        <v>162481</v>
      </c>
      <c r="C294" t="s">
        <v>5979</v>
      </c>
      <c r="D294" t="s">
        <v>5978</v>
      </c>
      <c r="E294" t="s">
        <v>97</v>
      </c>
      <c r="F294" s="15">
        <v>-64</v>
      </c>
      <c r="G294" t="s">
        <v>47</v>
      </c>
      <c r="H294" t="s">
        <v>74</v>
      </c>
      <c r="I294" t="s">
        <v>49</v>
      </c>
      <c r="J294">
        <f>VLOOKUP(B294,自助退!B:F,5,FALSE)</f>
        <v>64</v>
      </c>
      <c r="K294" s="40" t="str">
        <f t="shared" si="4"/>
        <v/>
      </c>
    </row>
    <row r="295" spans="1:11" ht="14.25">
      <c r="A295" s="62">
        <v>42898.684918981482</v>
      </c>
      <c r="B295" s="15">
        <v>162501</v>
      </c>
      <c r="D295" t="s">
        <v>5980</v>
      </c>
      <c r="E295" t="s">
        <v>5981</v>
      </c>
      <c r="F295" s="15">
        <v>-4000</v>
      </c>
      <c r="G295" t="s">
        <v>47</v>
      </c>
      <c r="H295" t="s">
        <v>64</v>
      </c>
      <c r="I295" t="s">
        <v>85</v>
      </c>
      <c r="J295">
        <f>VLOOKUP(B295,自助退!B:F,5,FALSE)</f>
        <v>4000</v>
      </c>
      <c r="K295" s="40" t="str">
        <f t="shared" si="4"/>
        <v/>
      </c>
    </row>
    <row r="296" spans="1:11" ht="14.25">
      <c r="A296" s="62">
        <v>42898.686666666668</v>
      </c>
      <c r="B296" s="15">
        <v>162589</v>
      </c>
      <c r="C296" t="s">
        <v>5982</v>
      </c>
      <c r="D296" t="s">
        <v>5983</v>
      </c>
      <c r="E296" t="s">
        <v>5984</v>
      </c>
      <c r="F296" s="15">
        <v>-691</v>
      </c>
      <c r="G296" t="s">
        <v>47</v>
      </c>
      <c r="H296" t="s">
        <v>58</v>
      </c>
      <c r="I296" t="s">
        <v>49</v>
      </c>
      <c r="J296">
        <f>VLOOKUP(B296,自助退!B:F,5,FALSE)</f>
        <v>691</v>
      </c>
      <c r="K296" s="40" t="str">
        <f t="shared" si="4"/>
        <v/>
      </c>
    </row>
    <row r="297" spans="1:11" ht="14.25">
      <c r="A297" s="62">
        <v>42898.688414351855</v>
      </c>
      <c r="B297" s="15">
        <v>162689</v>
      </c>
      <c r="C297" t="s">
        <v>5985</v>
      </c>
      <c r="D297" t="s">
        <v>5986</v>
      </c>
      <c r="E297" t="s">
        <v>5987</v>
      </c>
      <c r="F297" s="15">
        <v>-83</v>
      </c>
      <c r="G297" t="s">
        <v>47</v>
      </c>
      <c r="H297" t="s">
        <v>83</v>
      </c>
      <c r="I297" t="s">
        <v>49</v>
      </c>
      <c r="J297">
        <f>VLOOKUP(B297,自助退!B:F,5,FALSE)</f>
        <v>83</v>
      </c>
      <c r="K297" s="40" t="str">
        <f t="shared" si="4"/>
        <v/>
      </c>
    </row>
    <row r="298" spans="1:11" ht="14.25">
      <c r="A298" s="62">
        <v>42898.694745370369</v>
      </c>
      <c r="B298" s="15">
        <v>162993</v>
      </c>
      <c r="C298" t="s">
        <v>5988</v>
      </c>
      <c r="D298" t="s">
        <v>5989</v>
      </c>
      <c r="E298" t="s">
        <v>5990</v>
      </c>
      <c r="F298" s="15">
        <v>-700</v>
      </c>
      <c r="G298" t="s">
        <v>47</v>
      </c>
      <c r="H298" t="s">
        <v>96</v>
      </c>
      <c r="I298" t="s">
        <v>49</v>
      </c>
      <c r="J298">
        <f>VLOOKUP(B298,自助退!B:F,5,FALSE)</f>
        <v>700</v>
      </c>
      <c r="K298" s="40" t="str">
        <f t="shared" si="4"/>
        <v/>
      </c>
    </row>
    <row r="299" spans="1:11" ht="14.25">
      <c r="A299" s="62">
        <v>42898.697905092595</v>
      </c>
      <c r="B299" s="15">
        <v>163146</v>
      </c>
      <c r="C299" t="s">
        <v>5991</v>
      </c>
      <c r="D299" t="s">
        <v>5992</v>
      </c>
      <c r="E299" t="s">
        <v>5993</v>
      </c>
      <c r="F299" s="15">
        <v>-95</v>
      </c>
      <c r="G299" t="s">
        <v>47</v>
      </c>
      <c r="H299" t="s">
        <v>51</v>
      </c>
      <c r="I299" t="s">
        <v>49</v>
      </c>
      <c r="J299">
        <f>VLOOKUP(B299,自助退!B:F,5,FALSE)</f>
        <v>95</v>
      </c>
      <c r="K299" s="40" t="str">
        <f t="shared" si="4"/>
        <v/>
      </c>
    </row>
    <row r="300" spans="1:11" ht="14.25">
      <c r="A300" s="62">
        <v>42898.697939814818</v>
      </c>
      <c r="B300" s="15">
        <v>163149</v>
      </c>
      <c r="C300" t="s">
        <v>5994</v>
      </c>
      <c r="D300" t="s">
        <v>5995</v>
      </c>
      <c r="E300" t="s">
        <v>5996</v>
      </c>
      <c r="F300" s="15">
        <v>-1200</v>
      </c>
      <c r="G300" t="s">
        <v>47</v>
      </c>
      <c r="H300" t="s">
        <v>74</v>
      </c>
      <c r="I300" t="s">
        <v>49</v>
      </c>
      <c r="J300">
        <f>VLOOKUP(B300,自助退!B:F,5,FALSE)</f>
        <v>1200</v>
      </c>
      <c r="K300" s="40" t="str">
        <f t="shared" si="4"/>
        <v/>
      </c>
    </row>
    <row r="301" spans="1:11" ht="14.25">
      <c r="A301" s="62">
        <v>42898.699745370373</v>
      </c>
      <c r="B301" s="15">
        <v>163234</v>
      </c>
      <c r="C301" t="s">
        <v>5997</v>
      </c>
      <c r="D301" t="s">
        <v>5998</v>
      </c>
      <c r="E301" t="s">
        <v>5999</v>
      </c>
      <c r="F301" s="15">
        <v>-77</v>
      </c>
      <c r="G301" t="s">
        <v>47</v>
      </c>
      <c r="H301" t="s">
        <v>61</v>
      </c>
      <c r="I301" t="s">
        <v>49</v>
      </c>
      <c r="J301">
        <f>VLOOKUP(B301,自助退!B:F,5,FALSE)</f>
        <v>77</v>
      </c>
      <c r="K301" s="40" t="str">
        <f t="shared" si="4"/>
        <v/>
      </c>
    </row>
    <row r="302" spans="1:11" ht="14.25">
      <c r="A302" s="62">
        <v>42898.703020833331</v>
      </c>
      <c r="B302" s="15">
        <v>163372</v>
      </c>
      <c r="D302" t="s">
        <v>6000</v>
      </c>
      <c r="E302" t="s">
        <v>6001</v>
      </c>
      <c r="F302" s="15">
        <v>-58</v>
      </c>
      <c r="G302" t="s">
        <v>47</v>
      </c>
      <c r="H302" t="s">
        <v>63</v>
      </c>
      <c r="I302" t="s">
        <v>85</v>
      </c>
      <c r="J302">
        <f>VLOOKUP(B302,自助退!B:F,5,FALSE)</f>
        <v>58</v>
      </c>
      <c r="K302" s="40" t="str">
        <f t="shared" si="4"/>
        <v/>
      </c>
    </row>
    <row r="303" spans="1:11" ht="14.25">
      <c r="A303" s="62">
        <v>42898.709803240738</v>
      </c>
      <c r="B303" s="15">
        <v>163643</v>
      </c>
      <c r="C303" t="s">
        <v>6002</v>
      </c>
      <c r="D303" t="s">
        <v>6003</v>
      </c>
      <c r="E303" t="s">
        <v>6004</v>
      </c>
      <c r="F303" s="15">
        <v>-57</v>
      </c>
      <c r="G303" t="s">
        <v>47</v>
      </c>
      <c r="H303" t="s">
        <v>66</v>
      </c>
      <c r="I303" t="s">
        <v>49</v>
      </c>
      <c r="J303">
        <f>VLOOKUP(B303,自助退!B:F,5,FALSE)</f>
        <v>57</v>
      </c>
      <c r="K303" s="40" t="str">
        <f t="shared" si="4"/>
        <v/>
      </c>
    </row>
    <row r="304" spans="1:11" ht="14.25">
      <c r="A304" s="62">
        <v>42898.710023148145</v>
      </c>
      <c r="B304" s="15">
        <v>163654</v>
      </c>
      <c r="C304" t="s">
        <v>6005</v>
      </c>
      <c r="D304" t="s">
        <v>6006</v>
      </c>
      <c r="E304" t="s">
        <v>6007</v>
      </c>
      <c r="F304" s="15">
        <v>-455</v>
      </c>
      <c r="G304" t="s">
        <v>47</v>
      </c>
      <c r="H304" t="s">
        <v>58</v>
      </c>
      <c r="I304" t="s">
        <v>49</v>
      </c>
      <c r="J304">
        <f>VLOOKUP(B304,自助退!B:F,5,FALSE)</f>
        <v>455</v>
      </c>
      <c r="K304" s="40" t="str">
        <f t="shared" si="4"/>
        <v/>
      </c>
    </row>
    <row r="305" spans="1:11" ht="14.25">
      <c r="A305" s="62">
        <v>42898.711331018516</v>
      </c>
      <c r="B305" s="15">
        <v>163699</v>
      </c>
      <c r="D305" t="s">
        <v>6008</v>
      </c>
      <c r="E305" t="s">
        <v>6009</v>
      </c>
      <c r="F305" s="15">
        <v>-650</v>
      </c>
      <c r="G305" t="s">
        <v>47</v>
      </c>
      <c r="H305" t="s">
        <v>96</v>
      </c>
      <c r="I305" t="s">
        <v>85</v>
      </c>
      <c r="J305">
        <f>VLOOKUP(B305,自助退!B:F,5,FALSE)</f>
        <v>650</v>
      </c>
      <c r="K305" s="40" t="str">
        <f t="shared" si="4"/>
        <v/>
      </c>
    </row>
    <row r="306" spans="1:11" ht="14.25">
      <c r="A306" s="62">
        <v>42898.722905092596</v>
      </c>
      <c r="B306" s="15">
        <v>164078</v>
      </c>
      <c r="C306" t="s">
        <v>6010</v>
      </c>
      <c r="D306" t="s">
        <v>5828</v>
      </c>
      <c r="E306" t="s">
        <v>5829</v>
      </c>
      <c r="F306" s="15">
        <v>-744</v>
      </c>
      <c r="G306" t="s">
        <v>47</v>
      </c>
      <c r="H306" t="s">
        <v>77</v>
      </c>
      <c r="I306" t="s">
        <v>49</v>
      </c>
      <c r="J306">
        <f>VLOOKUP(B306,自助退!B:F,5,FALSE)</f>
        <v>744</v>
      </c>
      <c r="K306" s="40" t="str">
        <f t="shared" si="4"/>
        <v/>
      </c>
    </row>
    <row r="307" spans="1:11" ht="14.25">
      <c r="A307" s="62">
        <v>42898.722939814812</v>
      </c>
      <c r="B307" s="15">
        <v>164079</v>
      </c>
      <c r="C307" t="s">
        <v>6011</v>
      </c>
      <c r="D307" t="s">
        <v>6012</v>
      </c>
      <c r="E307" t="s">
        <v>6013</v>
      </c>
      <c r="F307" s="15">
        <v>-52</v>
      </c>
      <c r="G307" t="s">
        <v>47</v>
      </c>
      <c r="H307" t="s">
        <v>84</v>
      </c>
      <c r="I307" t="s">
        <v>49</v>
      </c>
      <c r="J307">
        <f>VLOOKUP(B307,自助退!B:F,5,FALSE)</f>
        <v>52</v>
      </c>
      <c r="K307" s="40" t="str">
        <f t="shared" si="4"/>
        <v/>
      </c>
    </row>
    <row r="308" spans="1:11" ht="14.25">
      <c r="A308" s="62">
        <v>42898.728796296295</v>
      </c>
      <c r="B308" s="15">
        <v>164268</v>
      </c>
      <c r="C308" t="s">
        <v>6014</v>
      </c>
      <c r="D308" t="s">
        <v>6015</v>
      </c>
      <c r="E308" t="s">
        <v>6016</v>
      </c>
      <c r="F308" s="15">
        <v>-5000</v>
      </c>
      <c r="G308" t="s">
        <v>47</v>
      </c>
      <c r="H308" t="s">
        <v>71</v>
      </c>
      <c r="I308" t="s">
        <v>49</v>
      </c>
      <c r="J308">
        <f>VLOOKUP(B308,自助退!B:F,5,FALSE)</f>
        <v>5000</v>
      </c>
      <c r="K308" s="40" t="str">
        <f t="shared" si="4"/>
        <v/>
      </c>
    </row>
    <row r="309" spans="1:11" ht="14.25">
      <c r="A309" s="62">
        <v>42898.729513888888</v>
      </c>
      <c r="B309" s="15">
        <v>164293</v>
      </c>
      <c r="C309" t="s">
        <v>6017</v>
      </c>
      <c r="D309" t="s">
        <v>6018</v>
      </c>
      <c r="E309" t="s">
        <v>6019</v>
      </c>
      <c r="F309" s="15">
        <v>-400</v>
      </c>
      <c r="G309" t="s">
        <v>47</v>
      </c>
      <c r="H309" t="s">
        <v>66</v>
      </c>
      <c r="I309" t="s">
        <v>49</v>
      </c>
      <c r="J309">
        <f>VLOOKUP(B309,自助退!B:F,5,FALSE)</f>
        <v>400</v>
      </c>
      <c r="K309" s="40" t="str">
        <f t="shared" si="4"/>
        <v/>
      </c>
    </row>
    <row r="310" spans="1:11" ht="14.25">
      <c r="A310" s="62">
        <v>42898.743680555555</v>
      </c>
      <c r="B310" s="15">
        <v>164567</v>
      </c>
      <c r="C310" t="s">
        <v>6020</v>
      </c>
      <c r="D310" t="s">
        <v>6021</v>
      </c>
      <c r="E310" t="s">
        <v>6022</v>
      </c>
      <c r="F310" s="15">
        <v>-252</v>
      </c>
      <c r="G310" t="s">
        <v>47</v>
      </c>
      <c r="H310" t="s">
        <v>59</v>
      </c>
      <c r="I310" t="s">
        <v>49</v>
      </c>
      <c r="J310">
        <f>VLOOKUP(B310,自助退!B:F,5,FALSE)</f>
        <v>252</v>
      </c>
      <c r="K310" s="40" t="str">
        <f t="shared" si="4"/>
        <v/>
      </c>
    </row>
    <row r="311" spans="1:11" ht="14.25">
      <c r="A311" s="62">
        <v>42898.743819444448</v>
      </c>
      <c r="B311" s="15">
        <v>164571</v>
      </c>
      <c r="C311" t="s">
        <v>6023</v>
      </c>
      <c r="D311" t="s">
        <v>6024</v>
      </c>
      <c r="E311" t="s">
        <v>6025</v>
      </c>
      <c r="F311" s="15">
        <v>-214</v>
      </c>
      <c r="G311" t="s">
        <v>47</v>
      </c>
      <c r="H311" t="s">
        <v>70</v>
      </c>
      <c r="I311" t="s">
        <v>49</v>
      </c>
      <c r="J311">
        <f>VLOOKUP(B311,自助退!B:F,5,FALSE)</f>
        <v>214</v>
      </c>
      <c r="K311" s="40" t="str">
        <f t="shared" si="4"/>
        <v/>
      </c>
    </row>
    <row r="312" spans="1:11" ht="14.25">
      <c r="A312" s="62">
        <v>42898.746631944443</v>
      </c>
      <c r="B312" s="15">
        <v>164632</v>
      </c>
      <c r="D312" t="s">
        <v>6026</v>
      </c>
      <c r="E312" t="s">
        <v>6027</v>
      </c>
      <c r="F312" s="15">
        <v>-555</v>
      </c>
      <c r="G312" t="s">
        <v>47</v>
      </c>
      <c r="H312" t="s">
        <v>66</v>
      </c>
      <c r="I312" t="s">
        <v>85</v>
      </c>
      <c r="J312">
        <f>VLOOKUP(B312,自助退!B:F,5,FALSE)</f>
        <v>555</v>
      </c>
      <c r="K312" s="40" t="str">
        <f t="shared" si="4"/>
        <v/>
      </c>
    </row>
    <row r="313" spans="1:11" ht="14.25">
      <c r="A313" s="62">
        <v>42898.746921296297</v>
      </c>
      <c r="B313" s="15">
        <v>164636</v>
      </c>
      <c r="C313" t="s">
        <v>6028</v>
      </c>
      <c r="D313" t="s">
        <v>6029</v>
      </c>
      <c r="E313" t="s">
        <v>6030</v>
      </c>
      <c r="F313" s="15">
        <v>-43</v>
      </c>
      <c r="G313" t="s">
        <v>47</v>
      </c>
      <c r="H313" t="s">
        <v>56</v>
      </c>
      <c r="I313" t="s">
        <v>49</v>
      </c>
      <c r="J313">
        <f>VLOOKUP(B313,自助退!B:F,5,FALSE)</f>
        <v>43</v>
      </c>
      <c r="K313" s="40" t="str">
        <f t="shared" si="4"/>
        <v/>
      </c>
    </row>
    <row r="314" spans="1:11" ht="14.25">
      <c r="A314" s="62">
        <v>42898.747233796297</v>
      </c>
      <c r="B314" s="15">
        <v>164641</v>
      </c>
      <c r="C314" t="s">
        <v>6031</v>
      </c>
      <c r="D314" t="s">
        <v>6032</v>
      </c>
      <c r="E314" t="s">
        <v>6033</v>
      </c>
      <c r="F314" s="15">
        <v>-247</v>
      </c>
      <c r="G314" t="s">
        <v>47</v>
      </c>
      <c r="H314" t="s">
        <v>48</v>
      </c>
      <c r="I314" t="s">
        <v>49</v>
      </c>
      <c r="J314">
        <f>VLOOKUP(B314,自助退!B:F,5,FALSE)</f>
        <v>247</v>
      </c>
      <c r="K314" s="40" t="str">
        <f t="shared" si="4"/>
        <v/>
      </c>
    </row>
    <row r="315" spans="1:11" ht="14.25">
      <c r="A315" s="62">
        <v>42898.759120370371</v>
      </c>
      <c r="B315" s="15">
        <v>164750</v>
      </c>
      <c r="C315" t="s">
        <v>6034</v>
      </c>
      <c r="D315" t="s">
        <v>6035</v>
      </c>
      <c r="E315" t="s">
        <v>6036</v>
      </c>
      <c r="F315" s="15">
        <v>-497</v>
      </c>
      <c r="G315" t="s">
        <v>47</v>
      </c>
      <c r="H315" t="s">
        <v>64</v>
      </c>
      <c r="I315" t="s">
        <v>49</v>
      </c>
      <c r="J315">
        <f>VLOOKUP(B315,自助退!B:F,5,FALSE)</f>
        <v>497</v>
      </c>
      <c r="K315" s="40" t="str">
        <f t="shared" si="4"/>
        <v/>
      </c>
    </row>
    <row r="316" spans="1:11" ht="14.25">
      <c r="A316" s="62">
        <v>42898.832650462966</v>
      </c>
      <c r="B316" s="15">
        <v>165002</v>
      </c>
      <c r="C316" t="s">
        <v>6037</v>
      </c>
      <c r="D316" t="s">
        <v>6038</v>
      </c>
      <c r="E316" t="s">
        <v>6039</v>
      </c>
      <c r="F316" s="15">
        <v>-491</v>
      </c>
      <c r="G316" t="s">
        <v>47</v>
      </c>
      <c r="H316" t="s">
        <v>71</v>
      </c>
      <c r="I316" t="s">
        <v>49</v>
      </c>
      <c r="J316">
        <f>VLOOKUP(B316,自助退!B:F,5,FALSE)</f>
        <v>491</v>
      </c>
      <c r="K316" s="40" t="str">
        <f t="shared" si="4"/>
        <v/>
      </c>
    </row>
    <row r="317" spans="1:11" ht="14.25">
      <c r="A317" s="62">
        <v>42899.346562500003</v>
      </c>
      <c r="B317" s="15">
        <v>167077</v>
      </c>
      <c r="C317" t="s">
        <v>6040</v>
      </c>
      <c r="D317" t="s">
        <v>6041</v>
      </c>
      <c r="E317" t="s">
        <v>6042</v>
      </c>
      <c r="F317" s="15">
        <v>-1000</v>
      </c>
      <c r="G317" t="s">
        <v>47</v>
      </c>
      <c r="H317" t="s">
        <v>57</v>
      </c>
      <c r="I317" t="s">
        <v>49</v>
      </c>
      <c r="J317">
        <f>VLOOKUP(B317,自助退!B:F,5,FALSE)</f>
        <v>1000</v>
      </c>
      <c r="K317" s="40" t="str">
        <f t="shared" si="4"/>
        <v/>
      </c>
    </row>
    <row r="318" spans="1:11" ht="14.25">
      <c r="A318" s="62">
        <v>42899.360925925925</v>
      </c>
      <c r="B318" s="15">
        <v>168155</v>
      </c>
      <c r="C318" t="s">
        <v>6043</v>
      </c>
      <c r="D318" t="s">
        <v>6044</v>
      </c>
      <c r="E318" t="s">
        <v>6045</v>
      </c>
      <c r="F318" s="15">
        <v>-96</v>
      </c>
      <c r="G318" t="s">
        <v>47</v>
      </c>
      <c r="H318" t="s">
        <v>51</v>
      </c>
      <c r="I318" t="s">
        <v>49</v>
      </c>
      <c r="J318">
        <f>VLOOKUP(B318,自助退!B:F,5,FALSE)</f>
        <v>96</v>
      </c>
      <c r="K318" s="40" t="str">
        <f t="shared" si="4"/>
        <v/>
      </c>
    </row>
    <row r="319" spans="1:11" ht="14.25">
      <c r="A319" s="62">
        <v>42899.365312499998</v>
      </c>
      <c r="B319" s="15">
        <v>168545</v>
      </c>
      <c r="D319" t="s">
        <v>6046</v>
      </c>
      <c r="E319" t="s">
        <v>6047</v>
      </c>
      <c r="F319" s="15">
        <v>-1684</v>
      </c>
      <c r="G319" t="s">
        <v>47</v>
      </c>
      <c r="H319" t="s">
        <v>69</v>
      </c>
      <c r="I319" t="s">
        <v>85</v>
      </c>
      <c r="J319">
        <f>VLOOKUP(B319,自助退!B:F,5,FALSE)</f>
        <v>1684</v>
      </c>
      <c r="K319" s="40" t="str">
        <f t="shared" si="4"/>
        <v/>
      </c>
    </row>
    <row r="320" spans="1:11" ht="14.25">
      <c r="A320" s="62">
        <v>42899.370358796295</v>
      </c>
      <c r="B320" s="15">
        <v>169033</v>
      </c>
      <c r="D320" t="s">
        <v>6048</v>
      </c>
      <c r="E320" t="s">
        <v>6049</v>
      </c>
      <c r="F320" s="15">
        <v>-65</v>
      </c>
      <c r="G320" t="s">
        <v>47</v>
      </c>
      <c r="H320" t="s">
        <v>64</v>
      </c>
      <c r="I320" t="s">
        <v>85</v>
      </c>
      <c r="J320">
        <f>VLOOKUP(B320,自助退!B:F,5,FALSE)</f>
        <v>65</v>
      </c>
      <c r="K320" s="40" t="str">
        <f t="shared" si="4"/>
        <v/>
      </c>
    </row>
    <row r="321" spans="1:11" ht="14.25">
      <c r="A321" s="62">
        <v>42899.374884259261</v>
      </c>
      <c r="B321" s="15">
        <v>169415</v>
      </c>
      <c r="C321" t="s">
        <v>6050</v>
      </c>
      <c r="D321" t="s">
        <v>6051</v>
      </c>
      <c r="E321" t="s">
        <v>6052</v>
      </c>
      <c r="F321" s="15">
        <v>-450</v>
      </c>
      <c r="G321" t="s">
        <v>47</v>
      </c>
      <c r="H321" t="s">
        <v>66</v>
      </c>
      <c r="I321" t="s">
        <v>49</v>
      </c>
      <c r="J321">
        <f>VLOOKUP(B321,自助退!B:F,5,FALSE)</f>
        <v>450</v>
      </c>
      <c r="K321" s="40" t="str">
        <f t="shared" si="4"/>
        <v/>
      </c>
    </row>
    <row r="322" spans="1:11" ht="14.25">
      <c r="A322" s="62">
        <v>42899.387638888889</v>
      </c>
      <c r="B322" s="15">
        <v>170565</v>
      </c>
      <c r="D322" t="s">
        <v>5783</v>
      </c>
      <c r="E322" t="s">
        <v>5784</v>
      </c>
      <c r="F322" s="15">
        <v>-349</v>
      </c>
      <c r="G322" t="s">
        <v>47</v>
      </c>
      <c r="H322" t="s">
        <v>74</v>
      </c>
      <c r="I322" t="s">
        <v>85</v>
      </c>
      <c r="J322">
        <f>VLOOKUP(B322,自助退!B:F,5,FALSE)</f>
        <v>349</v>
      </c>
      <c r="K322" s="40" t="str">
        <f t="shared" si="4"/>
        <v/>
      </c>
    </row>
    <row r="323" spans="1:11" ht="14.25">
      <c r="A323" s="62">
        <v>42899.388124999998</v>
      </c>
      <c r="B323" s="15">
        <v>170613</v>
      </c>
      <c r="C323" t="s">
        <v>6053</v>
      </c>
      <c r="D323" t="s">
        <v>6054</v>
      </c>
      <c r="E323" t="s">
        <v>6055</v>
      </c>
      <c r="F323" s="15">
        <v>-1000</v>
      </c>
      <c r="G323" t="s">
        <v>47</v>
      </c>
      <c r="H323" t="s">
        <v>66</v>
      </c>
      <c r="I323" t="s">
        <v>49</v>
      </c>
      <c r="J323">
        <f>VLOOKUP(B323,自助退!B:F,5,FALSE)</f>
        <v>1000</v>
      </c>
      <c r="K323" s="40" t="str">
        <f t="shared" ref="K323:K386" si="5">IF(F323=J323*-1,"",1)</f>
        <v/>
      </c>
    </row>
    <row r="324" spans="1:11" ht="14.25">
      <c r="A324" s="62">
        <v>42899.393043981479</v>
      </c>
      <c r="B324" s="15">
        <v>171088</v>
      </c>
      <c r="C324" t="s">
        <v>6056</v>
      </c>
      <c r="D324" t="s">
        <v>6057</v>
      </c>
      <c r="E324" t="s">
        <v>6058</v>
      </c>
      <c r="F324" s="15">
        <v>-5084</v>
      </c>
      <c r="G324" t="s">
        <v>47</v>
      </c>
      <c r="H324" t="s">
        <v>72</v>
      </c>
      <c r="I324" t="s">
        <v>49</v>
      </c>
      <c r="J324">
        <f>VLOOKUP(B324,自助退!B:F,5,FALSE)</f>
        <v>5084</v>
      </c>
      <c r="K324" s="40" t="str">
        <f t="shared" si="5"/>
        <v/>
      </c>
    </row>
    <row r="325" spans="1:11" ht="14.25">
      <c r="A325" s="62">
        <v>42899.394108796296</v>
      </c>
      <c r="B325" s="15">
        <v>171184</v>
      </c>
      <c r="D325" t="s">
        <v>4196</v>
      </c>
      <c r="E325" t="s">
        <v>4197</v>
      </c>
      <c r="F325" s="15">
        <v>-412</v>
      </c>
      <c r="G325" t="s">
        <v>47</v>
      </c>
      <c r="H325" t="s">
        <v>64</v>
      </c>
      <c r="I325" t="s">
        <v>85</v>
      </c>
      <c r="J325">
        <f>VLOOKUP(B325,自助退!B:F,5,FALSE)</f>
        <v>412</v>
      </c>
      <c r="K325" s="40" t="str">
        <f t="shared" si="5"/>
        <v/>
      </c>
    </row>
    <row r="326" spans="1:11" ht="14.25">
      <c r="A326" s="62">
        <v>42899.394872685189</v>
      </c>
      <c r="B326" s="15">
        <v>171254</v>
      </c>
      <c r="C326" t="s">
        <v>6059</v>
      </c>
      <c r="D326" t="s">
        <v>6060</v>
      </c>
      <c r="E326" t="s">
        <v>6061</v>
      </c>
      <c r="F326" s="15">
        <v>-493</v>
      </c>
      <c r="G326" t="s">
        <v>47</v>
      </c>
      <c r="H326" t="s">
        <v>66</v>
      </c>
      <c r="I326" t="s">
        <v>49</v>
      </c>
      <c r="J326">
        <f>VLOOKUP(B326,自助退!B:F,5,FALSE)</f>
        <v>493</v>
      </c>
      <c r="K326" s="40" t="str">
        <f t="shared" si="5"/>
        <v/>
      </c>
    </row>
    <row r="327" spans="1:11" ht="14.25">
      <c r="A327" s="62">
        <v>42899.408495370371</v>
      </c>
      <c r="B327" s="15">
        <v>172543</v>
      </c>
      <c r="C327" t="s">
        <v>6062</v>
      </c>
      <c r="D327" t="s">
        <v>6063</v>
      </c>
      <c r="E327" t="s">
        <v>6064</v>
      </c>
      <c r="F327" s="15">
        <v>-320</v>
      </c>
      <c r="G327" t="s">
        <v>47</v>
      </c>
      <c r="H327" t="s">
        <v>61</v>
      </c>
      <c r="I327" t="s">
        <v>49</v>
      </c>
      <c r="J327">
        <f>VLOOKUP(B327,自助退!B:F,5,FALSE)</f>
        <v>320</v>
      </c>
      <c r="K327" s="40" t="str">
        <f t="shared" si="5"/>
        <v/>
      </c>
    </row>
    <row r="328" spans="1:11" ht="14.25">
      <c r="A328" s="62">
        <v>42899.409548611111</v>
      </c>
      <c r="B328" s="15">
        <v>172636</v>
      </c>
      <c r="C328" t="s">
        <v>6065</v>
      </c>
      <c r="D328" t="s">
        <v>6066</v>
      </c>
      <c r="E328" t="s">
        <v>6067</v>
      </c>
      <c r="F328" s="15">
        <v>-255</v>
      </c>
      <c r="G328" t="s">
        <v>47</v>
      </c>
      <c r="H328" t="s">
        <v>73</v>
      </c>
      <c r="I328" t="s">
        <v>49</v>
      </c>
      <c r="J328">
        <f>VLOOKUP(B328,自助退!B:F,5,FALSE)</f>
        <v>255</v>
      </c>
      <c r="K328" s="40" t="str">
        <f t="shared" si="5"/>
        <v/>
      </c>
    </row>
    <row r="329" spans="1:11" ht="14.25">
      <c r="A329" s="62">
        <v>42899.414571759262</v>
      </c>
      <c r="B329" s="15">
        <v>173081</v>
      </c>
      <c r="C329" t="s">
        <v>6068</v>
      </c>
      <c r="D329" t="s">
        <v>6069</v>
      </c>
      <c r="E329" t="s">
        <v>6070</v>
      </c>
      <c r="F329" s="15">
        <v>-279</v>
      </c>
      <c r="G329" t="s">
        <v>47</v>
      </c>
      <c r="H329" t="s">
        <v>70</v>
      </c>
      <c r="I329" t="s">
        <v>49</v>
      </c>
      <c r="J329">
        <f>VLOOKUP(B329,自助退!B:F,5,FALSE)</f>
        <v>279</v>
      </c>
      <c r="K329" s="40" t="str">
        <f t="shared" si="5"/>
        <v/>
      </c>
    </row>
    <row r="330" spans="1:11" ht="14.25">
      <c r="A330" s="62">
        <v>42899.427546296298</v>
      </c>
      <c r="B330" s="15">
        <v>174213</v>
      </c>
      <c r="D330" t="s">
        <v>6071</v>
      </c>
      <c r="E330" t="s">
        <v>6072</v>
      </c>
      <c r="F330" s="15">
        <v>-470</v>
      </c>
      <c r="G330" t="s">
        <v>47</v>
      </c>
      <c r="H330" t="s">
        <v>64</v>
      </c>
      <c r="I330" t="s">
        <v>85</v>
      </c>
      <c r="J330">
        <f>VLOOKUP(B330,自助退!B:F,5,FALSE)</f>
        <v>470</v>
      </c>
      <c r="K330" s="40" t="str">
        <f t="shared" si="5"/>
        <v/>
      </c>
    </row>
    <row r="331" spans="1:11" ht="14.25">
      <c r="A331" s="62">
        <v>42899.428784722222</v>
      </c>
      <c r="B331" s="15">
        <v>174332</v>
      </c>
      <c r="C331" t="s">
        <v>6073</v>
      </c>
      <c r="D331" t="s">
        <v>6074</v>
      </c>
      <c r="E331" t="s">
        <v>6075</v>
      </c>
      <c r="F331" s="15">
        <v>-247</v>
      </c>
      <c r="G331" t="s">
        <v>47</v>
      </c>
      <c r="H331" t="s">
        <v>57</v>
      </c>
      <c r="I331" t="s">
        <v>49</v>
      </c>
      <c r="J331">
        <f>VLOOKUP(B331,自助退!B:F,5,FALSE)</f>
        <v>247</v>
      </c>
      <c r="K331" s="40" t="str">
        <f t="shared" si="5"/>
        <v/>
      </c>
    </row>
    <row r="332" spans="1:11" ht="14.25">
      <c r="A332" s="62">
        <v>42899.436701388891</v>
      </c>
      <c r="B332" s="15">
        <v>175052</v>
      </c>
      <c r="D332" t="s">
        <v>6076</v>
      </c>
      <c r="E332" t="s">
        <v>6077</v>
      </c>
      <c r="F332" s="15">
        <v>-24</v>
      </c>
      <c r="G332" t="s">
        <v>47</v>
      </c>
      <c r="H332" t="s">
        <v>64</v>
      </c>
      <c r="I332" t="s">
        <v>85</v>
      </c>
      <c r="J332">
        <f>VLOOKUP(B332,自助退!B:F,5,FALSE)</f>
        <v>24</v>
      </c>
      <c r="K332" s="40" t="str">
        <f t="shared" si="5"/>
        <v/>
      </c>
    </row>
    <row r="333" spans="1:11" ht="14.25">
      <c r="A333" s="62">
        <v>42899.440451388888</v>
      </c>
      <c r="B333" s="15">
        <v>175321</v>
      </c>
      <c r="C333" t="s">
        <v>6078</v>
      </c>
      <c r="D333" t="s">
        <v>6079</v>
      </c>
      <c r="E333" t="s">
        <v>6080</v>
      </c>
      <c r="F333" s="15">
        <v>-7706</v>
      </c>
      <c r="G333" t="s">
        <v>47</v>
      </c>
      <c r="H333" t="s">
        <v>61</v>
      </c>
      <c r="I333" t="s">
        <v>49</v>
      </c>
      <c r="J333">
        <f>VLOOKUP(B333,自助退!B:F,5,FALSE)</f>
        <v>7706</v>
      </c>
      <c r="K333" s="40" t="str">
        <f t="shared" si="5"/>
        <v/>
      </c>
    </row>
    <row r="334" spans="1:11" ht="14.25">
      <c r="A334" s="62">
        <v>42899.447870370372</v>
      </c>
      <c r="B334" s="15">
        <v>175931</v>
      </c>
      <c r="C334" t="s">
        <v>6081</v>
      </c>
      <c r="D334" t="s">
        <v>6082</v>
      </c>
      <c r="E334" t="s">
        <v>6083</v>
      </c>
      <c r="F334" s="15">
        <v>-900</v>
      </c>
      <c r="G334" t="s">
        <v>47</v>
      </c>
      <c r="H334" t="s">
        <v>59</v>
      </c>
      <c r="I334" t="s">
        <v>49</v>
      </c>
      <c r="J334">
        <f>VLOOKUP(B334,自助退!B:F,5,FALSE)</f>
        <v>900</v>
      </c>
      <c r="K334" s="40" t="str">
        <f t="shared" si="5"/>
        <v/>
      </c>
    </row>
    <row r="335" spans="1:11" ht="14.25">
      <c r="A335" s="62">
        <v>42899.451620370368</v>
      </c>
      <c r="B335" s="15">
        <v>176226</v>
      </c>
      <c r="D335" t="s">
        <v>5320</v>
      </c>
      <c r="E335" t="s">
        <v>5321</v>
      </c>
      <c r="F335" s="15">
        <v>-529</v>
      </c>
      <c r="G335" t="s">
        <v>47</v>
      </c>
      <c r="H335" t="s">
        <v>64</v>
      </c>
      <c r="I335" t="s">
        <v>85</v>
      </c>
      <c r="J335">
        <f>VLOOKUP(B335,自助退!B:F,5,FALSE)</f>
        <v>529</v>
      </c>
      <c r="K335" s="40" t="str">
        <f t="shared" si="5"/>
        <v/>
      </c>
    </row>
    <row r="336" spans="1:11" ht="14.25">
      <c r="A336" s="62">
        <v>42899.455555555556</v>
      </c>
      <c r="B336" s="15">
        <v>176588</v>
      </c>
      <c r="D336" t="s">
        <v>6084</v>
      </c>
      <c r="E336" t="s">
        <v>6085</v>
      </c>
      <c r="F336" s="15">
        <v>-80</v>
      </c>
      <c r="G336" t="s">
        <v>47</v>
      </c>
      <c r="H336" t="s">
        <v>63</v>
      </c>
      <c r="I336" t="s">
        <v>85</v>
      </c>
      <c r="J336">
        <f>VLOOKUP(B336,自助退!B:F,5,FALSE)</f>
        <v>80</v>
      </c>
      <c r="K336" s="40" t="str">
        <f t="shared" si="5"/>
        <v/>
      </c>
    </row>
    <row r="337" spans="1:11" ht="14.25">
      <c r="A337" s="62">
        <v>42899.455833333333</v>
      </c>
      <c r="B337" s="15">
        <v>176620</v>
      </c>
      <c r="C337" t="s">
        <v>6086</v>
      </c>
      <c r="D337" t="s">
        <v>6087</v>
      </c>
      <c r="E337" t="s">
        <v>6088</v>
      </c>
      <c r="F337" s="15">
        <v>-127</v>
      </c>
      <c r="G337" t="s">
        <v>47</v>
      </c>
      <c r="H337" t="s">
        <v>67</v>
      </c>
      <c r="I337" t="s">
        <v>49</v>
      </c>
      <c r="J337">
        <f>VLOOKUP(B337,自助退!B:F,5,FALSE)</f>
        <v>127</v>
      </c>
      <c r="K337" s="40" t="str">
        <f t="shared" si="5"/>
        <v/>
      </c>
    </row>
    <row r="338" spans="1:11" ht="14.25">
      <c r="A338" s="62">
        <v>42899.457650462966</v>
      </c>
      <c r="B338" s="15">
        <v>176729</v>
      </c>
      <c r="C338" t="s">
        <v>6089</v>
      </c>
      <c r="D338" t="s">
        <v>6090</v>
      </c>
      <c r="E338" t="s">
        <v>6091</v>
      </c>
      <c r="F338" s="15">
        <v>-3807</v>
      </c>
      <c r="G338" t="s">
        <v>47</v>
      </c>
      <c r="H338" t="s">
        <v>54</v>
      </c>
      <c r="I338" t="s">
        <v>49</v>
      </c>
      <c r="J338">
        <f>VLOOKUP(B338,自助退!B:F,5,FALSE)</f>
        <v>3807</v>
      </c>
      <c r="K338" s="40" t="str">
        <f t="shared" si="5"/>
        <v/>
      </c>
    </row>
    <row r="339" spans="1:11" ht="14.25">
      <c r="A339" s="62">
        <v>42899.468645833331</v>
      </c>
      <c r="B339" s="15">
        <v>177533</v>
      </c>
      <c r="C339" t="s">
        <v>6092</v>
      </c>
      <c r="D339" t="s">
        <v>6093</v>
      </c>
      <c r="E339" t="s">
        <v>6094</v>
      </c>
      <c r="F339" s="15">
        <v>-104</v>
      </c>
      <c r="G339" t="s">
        <v>47</v>
      </c>
      <c r="H339" t="s">
        <v>65</v>
      </c>
      <c r="I339" t="s">
        <v>49</v>
      </c>
      <c r="J339">
        <f>VLOOKUP(B339,自助退!B:F,5,FALSE)</f>
        <v>104</v>
      </c>
      <c r="K339" s="40" t="str">
        <f t="shared" si="5"/>
        <v/>
      </c>
    </row>
    <row r="340" spans="1:11" ht="14.25">
      <c r="A340" s="62">
        <v>42899.469351851854</v>
      </c>
      <c r="B340" s="15">
        <v>177572</v>
      </c>
      <c r="C340" t="s">
        <v>6095</v>
      </c>
      <c r="D340" t="s">
        <v>6096</v>
      </c>
      <c r="E340" t="s">
        <v>6097</v>
      </c>
      <c r="F340" s="15">
        <v>-89</v>
      </c>
      <c r="G340" t="s">
        <v>47</v>
      </c>
      <c r="H340" t="s">
        <v>4448</v>
      </c>
      <c r="I340" t="s">
        <v>49</v>
      </c>
      <c r="J340">
        <f>VLOOKUP(B340,自助退!B:F,5,FALSE)</f>
        <v>89</v>
      </c>
      <c r="K340" s="40" t="str">
        <f t="shared" si="5"/>
        <v/>
      </c>
    </row>
    <row r="341" spans="1:11" ht="14.25">
      <c r="A341" s="62">
        <v>42899.47283564815</v>
      </c>
      <c r="B341" s="15">
        <v>177788</v>
      </c>
      <c r="C341" t="s">
        <v>6098</v>
      </c>
      <c r="D341" t="s">
        <v>6099</v>
      </c>
      <c r="E341" t="s">
        <v>6100</v>
      </c>
      <c r="F341" s="15">
        <v>-12</v>
      </c>
      <c r="G341" t="s">
        <v>47</v>
      </c>
      <c r="H341" t="s">
        <v>54</v>
      </c>
      <c r="I341" t="s">
        <v>49</v>
      </c>
      <c r="J341">
        <f>VLOOKUP(B341,自助退!B:F,5,FALSE)</f>
        <v>12</v>
      </c>
      <c r="K341" s="40" t="str">
        <f t="shared" si="5"/>
        <v/>
      </c>
    </row>
    <row r="342" spans="1:11" ht="14.25">
      <c r="A342" s="62">
        <v>42899.475474537037</v>
      </c>
      <c r="B342" s="15">
        <v>177970</v>
      </c>
      <c r="C342" t="s">
        <v>6101</v>
      </c>
      <c r="D342" t="s">
        <v>6102</v>
      </c>
      <c r="E342" t="s">
        <v>6103</v>
      </c>
      <c r="F342" s="15">
        <v>-115</v>
      </c>
      <c r="G342" t="s">
        <v>47</v>
      </c>
      <c r="H342" t="s">
        <v>57</v>
      </c>
      <c r="I342" t="s">
        <v>49</v>
      </c>
      <c r="J342">
        <f>VLOOKUP(B342,自助退!B:F,5,FALSE)</f>
        <v>115</v>
      </c>
      <c r="K342" s="40" t="str">
        <f t="shared" si="5"/>
        <v/>
      </c>
    </row>
    <row r="343" spans="1:11" ht="14.25">
      <c r="A343" s="62">
        <v>42899.482372685183</v>
      </c>
      <c r="B343" s="15">
        <v>178326</v>
      </c>
      <c r="C343" t="s">
        <v>6104</v>
      </c>
      <c r="D343" t="s">
        <v>6105</v>
      </c>
      <c r="E343" t="s">
        <v>6106</v>
      </c>
      <c r="F343" s="15">
        <v>-2126</v>
      </c>
      <c r="G343" t="s">
        <v>47</v>
      </c>
      <c r="H343" t="s">
        <v>54</v>
      </c>
      <c r="I343" t="s">
        <v>49</v>
      </c>
      <c r="J343">
        <f>VLOOKUP(B343,自助退!B:F,5,FALSE)</f>
        <v>2126</v>
      </c>
      <c r="K343" s="40" t="str">
        <f t="shared" si="5"/>
        <v/>
      </c>
    </row>
    <row r="344" spans="1:11" ht="14.25">
      <c r="A344" s="62">
        <v>42899.485578703701</v>
      </c>
      <c r="B344" s="15">
        <v>178485</v>
      </c>
      <c r="C344" t="s">
        <v>6107</v>
      </c>
      <c r="D344" t="s">
        <v>6108</v>
      </c>
      <c r="E344" t="s">
        <v>6109</v>
      </c>
      <c r="F344" s="15">
        <v>-148</v>
      </c>
      <c r="G344" t="s">
        <v>47</v>
      </c>
      <c r="H344" t="s">
        <v>61</v>
      </c>
      <c r="I344" t="s">
        <v>49</v>
      </c>
      <c r="J344">
        <f>VLOOKUP(B344,自助退!B:F,5,FALSE)</f>
        <v>148</v>
      </c>
      <c r="K344" s="40" t="str">
        <f t="shared" si="5"/>
        <v/>
      </c>
    </row>
    <row r="345" spans="1:11" ht="14.25">
      <c r="A345" s="62">
        <v>42899.487604166665</v>
      </c>
      <c r="B345" s="15">
        <v>178574</v>
      </c>
      <c r="C345" t="s">
        <v>6110</v>
      </c>
      <c r="D345" t="s">
        <v>6111</v>
      </c>
      <c r="E345" t="s">
        <v>6112</v>
      </c>
      <c r="F345" s="15">
        <v>-255</v>
      </c>
      <c r="G345" t="s">
        <v>47</v>
      </c>
      <c r="H345" t="s">
        <v>62</v>
      </c>
      <c r="I345" t="s">
        <v>49</v>
      </c>
      <c r="J345">
        <f>VLOOKUP(B345,自助退!B:F,5,FALSE)</f>
        <v>255</v>
      </c>
      <c r="K345" s="40" t="str">
        <f t="shared" si="5"/>
        <v/>
      </c>
    </row>
    <row r="346" spans="1:11" ht="14.25">
      <c r="A346" s="62">
        <v>42899.488530092596</v>
      </c>
      <c r="B346" s="15">
        <v>178602</v>
      </c>
      <c r="D346" t="s">
        <v>6113</v>
      </c>
      <c r="E346" t="s">
        <v>6114</v>
      </c>
      <c r="F346" s="15">
        <v>-294</v>
      </c>
      <c r="G346" t="s">
        <v>47</v>
      </c>
      <c r="H346" t="s">
        <v>83</v>
      </c>
      <c r="I346" t="s">
        <v>85</v>
      </c>
      <c r="J346">
        <f>VLOOKUP(B346,自助退!B:F,5,FALSE)</f>
        <v>294</v>
      </c>
      <c r="K346" s="40" t="str">
        <f t="shared" si="5"/>
        <v/>
      </c>
    </row>
    <row r="347" spans="1:11" ht="14.25">
      <c r="A347" s="62">
        <v>42899.489178240743</v>
      </c>
      <c r="B347" s="15">
        <v>178633</v>
      </c>
      <c r="C347" t="s">
        <v>6115</v>
      </c>
      <c r="D347" t="s">
        <v>6116</v>
      </c>
      <c r="E347" t="s">
        <v>6117</v>
      </c>
      <c r="F347" s="15">
        <v>-900</v>
      </c>
      <c r="G347" t="s">
        <v>47</v>
      </c>
      <c r="H347" t="s">
        <v>76</v>
      </c>
      <c r="I347" t="s">
        <v>49</v>
      </c>
      <c r="J347">
        <f>VLOOKUP(B347,自助退!B:F,5,FALSE)</f>
        <v>900</v>
      </c>
      <c r="K347" s="40" t="str">
        <f t="shared" si="5"/>
        <v/>
      </c>
    </row>
    <row r="348" spans="1:11" ht="14.25">
      <c r="A348" s="62">
        <v>42899.503888888888</v>
      </c>
      <c r="B348" s="15">
        <v>179123</v>
      </c>
      <c r="C348" t="s">
        <v>6118</v>
      </c>
      <c r="D348" t="s">
        <v>6119</v>
      </c>
      <c r="E348" t="s">
        <v>6120</v>
      </c>
      <c r="F348" s="15">
        <v>-362</v>
      </c>
      <c r="G348" t="s">
        <v>47</v>
      </c>
      <c r="H348" t="s">
        <v>56</v>
      </c>
      <c r="I348" t="s">
        <v>49</v>
      </c>
      <c r="J348">
        <f>VLOOKUP(B348,自助退!B:F,5,FALSE)</f>
        <v>362</v>
      </c>
      <c r="K348" s="40" t="str">
        <f t="shared" si="5"/>
        <v/>
      </c>
    </row>
    <row r="349" spans="1:11" ht="14.25">
      <c r="A349" s="62">
        <v>42899.52621527778</v>
      </c>
      <c r="B349" s="15">
        <v>179402</v>
      </c>
      <c r="C349" t="s">
        <v>6121</v>
      </c>
      <c r="D349" t="s">
        <v>6122</v>
      </c>
      <c r="E349" t="s">
        <v>6123</v>
      </c>
      <c r="F349" s="15">
        <v>-1000</v>
      </c>
      <c r="G349" t="s">
        <v>47</v>
      </c>
      <c r="H349" t="s">
        <v>58</v>
      </c>
      <c r="I349" t="s">
        <v>49</v>
      </c>
      <c r="J349">
        <f>VLOOKUP(B349,自助退!B:F,5,FALSE)</f>
        <v>1000</v>
      </c>
      <c r="K349" s="40" t="str">
        <f t="shared" si="5"/>
        <v/>
      </c>
    </row>
    <row r="350" spans="1:11" ht="14.25">
      <c r="A350" s="62">
        <v>42899.528009259258</v>
      </c>
      <c r="B350" s="15">
        <v>179431</v>
      </c>
      <c r="C350" t="s">
        <v>6124</v>
      </c>
      <c r="D350" t="s">
        <v>6125</v>
      </c>
      <c r="E350" t="s">
        <v>6126</v>
      </c>
      <c r="F350" s="15">
        <v>-16</v>
      </c>
      <c r="G350" t="s">
        <v>47</v>
      </c>
      <c r="H350" t="s">
        <v>60</v>
      </c>
      <c r="I350" t="s">
        <v>49</v>
      </c>
      <c r="J350">
        <f>VLOOKUP(B350,自助退!B:F,5,FALSE)</f>
        <v>16</v>
      </c>
      <c r="K350" s="40" t="str">
        <f t="shared" si="5"/>
        <v/>
      </c>
    </row>
    <row r="351" spans="1:11" ht="14.25">
      <c r="A351" s="62">
        <v>42899.581597222219</v>
      </c>
      <c r="B351" s="15">
        <v>179955</v>
      </c>
      <c r="C351" t="s">
        <v>6127</v>
      </c>
      <c r="D351" t="s">
        <v>6128</v>
      </c>
      <c r="E351" t="s">
        <v>6129</v>
      </c>
      <c r="F351" s="15">
        <v>-2000</v>
      </c>
      <c r="G351" t="s">
        <v>47</v>
      </c>
      <c r="H351" t="s">
        <v>54</v>
      </c>
      <c r="I351" t="s">
        <v>49</v>
      </c>
      <c r="J351">
        <f>VLOOKUP(B351,自助退!B:F,5,FALSE)</f>
        <v>2000</v>
      </c>
      <c r="K351" s="40" t="str">
        <f t="shared" si="5"/>
        <v/>
      </c>
    </row>
    <row r="352" spans="1:11" ht="14.25">
      <c r="A352" s="62">
        <v>42899.585451388892</v>
      </c>
      <c r="B352" s="15">
        <v>180048</v>
      </c>
      <c r="C352" t="s">
        <v>6130</v>
      </c>
      <c r="D352" t="s">
        <v>6131</v>
      </c>
      <c r="E352" t="s">
        <v>6129</v>
      </c>
      <c r="F352" s="15">
        <v>-2000</v>
      </c>
      <c r="G352" t="s">
        <v>47</v>
      </c>
      <c r="H352" t="s">
        <v>72</v>
      </c>
      <c r="I352" t="s">
        <v>49</v>
      </c>
      <c r="J352">
        <f>VLOOKUP(B352,自助退!B:F,5,FALSE)</f>
        <v>2000</v>
      </c>
      <c r="K352" s="40" t="str">
        <f t="shared" si="5"/>
        <v/>
      </c>
    </row>
    <row r="353" spans="1:11" ht="14.25">
      <c r="A353" s="62">
        <v>42899.598761574074</v>
      </c>
      <c r="B353" s="15">
        <v>180653</v>
      </c>
      <c r="C353" t="s">
        <v>6132</v>
      </c>
      <c r="D353" t="s">
        <v>6133</v>
      </c>
      <c r="E353" t="s">
        <v>6134</v>
      </c>
      <c r="F353" s="15">
        <v>-494</v>
      </c>
      <c r="G353" t="s">
        <v>47</v>
      </c>
      <c r="H353" t="s">
        <v>63</v>
      </c>
      <c r="I353" t="s">
        <v>49</v>
      </c>
      <c r="J353">
        <f>VLOOKUP(B353,自助退!B:F,5,FALSE)</f>
        <v>494</v>
      </c>
      <c r="K353" s="40" t="str">
        <f t="shared" si="5"/>
        <v/>
      </c>
    </row>
    <row r="354" spans="1:11" ht="14.25">
      <c r="A354" s="62">
        <v>42899.621840277781</v>
      </c>
      <c r="B354" s="15">
        <v>182060</v>
      </c>
      <c r="C354" t="s">
        <v>6135</v>
      </c>
      <c r="D354" t="s">
        <v>6136</v>
      </c>
      <c r="E354" t="s">
        <v>6137</v>
      </c>
      <c r="F354" s="15">
        <v>-170</v>
      </c>
      <c r="G354" t="s">
        <v>47</v>
      </c>
      <c r="H354" t="s">
        <v>51</v>
      </c>
      <c r="I354" t="s">
        <v>49</v>
      </c>
      <c r="J354">
        <f>VLOOKUP(B354,自助退!B:F,5,FALSE)</f>
        <v>170</v>
      </c>
      <c r="K354" s="40" t="str">
        <f t="shared" si="5"/>
        <v/>
      </c>
    </row>
    <row r="355" spans="1:11" ht="14.25">
      <c r="A355" s="62">
        <v>42899.627060185187</v>
      </c>
      <c r="B355" s="15">
        <v>182452</v>
      </c>
      <c r="C355" t="s">
        <v>6138</v>
      </c>
      <c r="D355" t="s">
        <v>6139</v>
      </c>
      <c r="E355" t="s">
        <v>6140</v>
      </c>
      <c r="F355" s="15">
        <v>-312</v>
      </c>
      <c r="G355" t="s">
        <v>47</v>
      </c>
      <c r="H355" t="s">
        <v>67</v>
      </c>
      <c r="I355" t="s">
        <v>49</v>
      </c>
      <c r="J355">
        <f>VLOOKUP(B355,自助退!B:F,5,FALSE)</f>
        <v>312</v>
      </c>
      <c r="K355" s="40" t="str">
        <f t="shared" si="5"/>
        <v/>
      </c>
    </row>
    <row r="356" spans="1:11" ht="14.25">
      <c r="A356" s="62">
        <v>42899.631990740738</v>
      </c>
      <c r="B356" s="15">
        <v>182762</v>
      </c>
      <c r="C356" t="s">
        <v>6141</v>
      </c>
      <c r="D356" t="s">
        <v>6142</v>
      </c>
      <c r="E356" t="s">
        <v>6143</v>
      </c>
      <c r="F356" s="15">
        <v>-500</v>
      </c>
      <c r="G356" t="s">
        <v>47</v>
      </c>
      <c r="H356" t="s">
        <v>71</v>
      </c>
      <c r="I356" t="s">
        <v>49</v>
      </c>
      <c r="J356">
        <f>VLOOKUP(B356,自助退!B:F,5,FALSE)</f>
        <v>500</v>
      </c>
      <c r="K356" s="40" t="str">
        <f t="shared" si="5"/>
        <v/>
      </c>
    </row>
    <row r="357" spans="1:11" ht="14.25">
      <c r="A357" s="62">
        <v>42899.641041666669</v>
      </c>
      <c r="B357" s="15">
        <v>183297</v>
      </c>
      <c r="D357" t="s">
        <v>6144</v>
      </c>
      <c r="E357" t="s">
        <v>6145</v>
      </c>
      <c r="F357" s="15">
        <v>-373</v>
      </c>
      <c r="G357" t="s">
        <v>47</v>
      </c>
      <c r="H357" t="s">
        <v>78</v>
      </c>
      <c r="I357" t="s">
        <v>85</v>
      </c>
      <c r="J357">
        <f>VLOOKUP(B357,自助退!B:F,5,FALSE)</f>
        <v>373</v>
      </c>
      <c r="K357" s="40" t="str">
        <f t="shared" si="5"/>
        <v/>
      </c>
    </row>
    <row r="358" spans="1:11" ht="14.25">
      <c r="A358" s="62">
        <v>42899.64135416667</v>
      </c>
      <c r="B358" s="15">
        <v>183319</v>
      </c>
      <c r="C358" t="s">
        <v>6146</v>
      </c>
      <c r="D358" t="s">
        <v>6147</v>
      </c>
      <c r="E358" t="s">
        <v>6148</v>
      </c>
      <c r="F358" s="15">
        <v>-1350</v>
      </c>
      <c r="G358" t="s">
        <v>47</v>
      </c>
      <c r="H358" t="s">
        <v>75</v>
      </c>
      <c r="I358" t="s">
        <v>49</v>
      </c>
      <c r="J358">
        <f>VLOOKUP(B358,自助退!B:F,5,FALSE)</f>
        <v>1350</v>
      </c>
      <c r="K358" s="40" t="str">
        <f t="shared" si="5"/>
        <v/>
      </c>
    </row>
    <row r="359" spans="1:11" ht="14.25">
      <c r="A359" s="62">
        <v>42899.644884259258</v>
      </c>
      <c r="B359" s="15">
        <v>183544</v>
      </c>
      <c r="D359" t="s">
        <v>6149</v>
      </c>
      <c r="E359" t="s">
        <v>6150</v>
      </c>
      <c r="F359" s="15">
        <v>-20</v>
      </c>
      <c r="G359" t="s">
        <v>47</v>
      </c>
      <c r="H359" t="s">
        <v>4447</v>
      </c>
      <c r="I359" t="s">
        <v>85</v>
      </c>
      <c r="J359">
        <f>VLOOKUP(B359,自助退!B:F,5,FALSE)</f>
        <v>20</v>
      </c>
      <c r="K359" s="40" t="str">
        <f t="shared" si="5"/>
        <v/>
      </c>
    </row>
    <row r="360" spans="1:11" ht="14.25">
      <c r="A360" s="62">
        <v>42899.648240740738</v>
      </c>
      <c r="B360" s="15">
        <v>183715</v>
      </c>
      <c r="C360" t="s">
        <v>6151</v>
      </c>
      <c r="D360" t="s">
        <v>6152</v>
      </c>
      <c r="E360" t="s">
        <v>6153</v>
      </c>
      <c r="F360" s="15">
        <v>-250</v>
      </c>
      <c r="G360" t="s">
        <v>47</v>
      </c>
      <c r="H360" t="s">
        <v>51</v>
      </c>
      <c r="I360" t="s">
        <v>49</v>
      </c>
      <c r="J360">
        <f>VLOOKUP(B360,自助退!B:F,5,FALSE)</f>
        <v>250</v>
      </c>
      <c r="K360" s="40" t="str">
        <f t="shared" si="5"/>
        <v/>
      </c>
    </row>
    <row r="361" spans="1:11" ht="14.25">
      <c r="A361" s="62">
        <v>42899.652905092589</v>
      </c>
      <c r="B361" s="15">
        <v>183960</v>
      </c>
      <c r="C361" t="s">
        <v>6154</v>
      </c>
      <c r="D361" t="s">
        <v>3240</v>
      </c>
      <c r="E361" t="s">
        <v>3241</v>
      </c>
      <c r="F361" s="15">
        <v>-96</v>
      </c>
      <c r="G361" t="s">
        <v>47</v>
      </c>
      <c r="H361" t="s">
        <v>64</v>
      </c>
      <c r="I361" t="s">
        <v>49</v>
      </c>
      <c r="J361">
        <f>VLOOKUP(B361,自助退!B:F,5,FALSE)</f>
        <v>96</v>
      </c>
      <c r="K361" s="40" t="str">
        <f t="shared" si="5"/>
        <v/>
      </c>
    </row>
    <row r="362" spans="1:11" ht="14.25">
      <c r="A362" s="62">
        <v>42899.653935185182</v>
      </c>
      <c r="B362" s="15">
        <v>184002</v>
      </c>
      <c r="C362" t="s">
        <v>6155</v>
      </c>
      <c r="D362" t="s">
        <v>6156</v>
      </c>
      <c r="E362" t="s">
        <v>6157</v>
      </c>
      <c r="F362" s="15">
        <v>-92</v>
      </c>
      <c r="G362" t="s">
        <v>47</v>
      </c>
      <c r="H362" t="s">
        <v>64</v>
      </c>
      <c r="I362" t="s">
        <v>49</v>
      </c>
      <c r="J362">
        <f>VLOOKUP(B362,自助退!B:F,5,FALSE)</f>
        <v>92</v>
      </c>
      <c r="K362" s="40" t="str">
        <f t="shared" si="5"/>
        <v/>
      </c>
    </row>
    <row r="363" spans="1:11" ht="14.25">
      <c r="A363" s="62">
        <v>42899.660046296296</v>
      </c>
      <c r="B363" s="15">
        <v>184381</v>
      </c>
      <c r="C363" t="s">
        <v>6158</v>
      </c>
      <c r="D363" t="s">
        <v>6159</v>
      </c>
      <c r="E363" t="s">
        <v>6160</v>
      </c>
      <c r="F363" s="15">
        <v>-834</v>
      </c>
      <c r="G363" t="s">
        <v>47</v>
      </c>
      <c r="H363" t="s">
        <v>63</v>
      </c>
      <c r="I363" t="s">
        <v>49</v>
      </c>
      <c r="J363">
        <f>VLOOKUP(B363,自助退!B:F,5,FALSE)</f>
        <v>834</v>
      </c>
      <c r="K363" s="40" t="str">
        <f t="shared" si="5"/>
        <v/>
      </c>
    </row>
    <row r="364" spans="1:11" ht="14.25">
      <c r="A364" s="62">
        <v>42899.668321759258</v>
      </c>
      <c r="B364" s="15">
        <v>184804</v>
      </c>
      <c r="C364" t="s">
        <v>6161</v>
      </c>
      <c r="D364" t="s">
        <v>6131</v>
      </c>
      <c r="E364" t="s">
        <v>6129</v>
      </c>
      <c r="F364" s="15">
        <v>-1569</v>
      </c>
      <c r="G364" t="s">
        <v>47</v>
      </c>
      <c r="H364" t="s">
        <v>59</v>
      </c>
      <c r="I364" t="s">
        <v>49</v>
      </c>
      <c r="J364">
        <f>VLOOKUP(B364,自助退!B:F,5,FALSE)</f>
        <v>1569</v>
      </c>
      <c r="K364" s="40" t="str">
        <f t="shared" si="5"/>
        <v/>
      </c>
    </row>
    <row r="365" spans="1:11" ht="14.25">
      <c r="A365" s="62">
        <v>42899.668611111112</v>
      </c>
      <c r="B365" s="15">
        <v>184828</v>
      </c>
      <c r="C365" t="s">
        <v>6162</v>
      </c>
      <c r="D365" t="s">
        <v>6163</v>
      </c>
      <c r="E365" t="s">
        <v>6164</v>
      </c>
      <c r="F365" s="15">
        <v>-1214</v>
      </c>
      <c r="G365" t="s">
        <v>47</v>
      </c>
      <c r="H365" t="s">
        <v>70</v>
      </c>
      <c r="I365" t="s">
        <v>49</v>
      </c>
      <c r="J365">
        <f>VLOOKUP(B365,自助退!B:F,5,FALSE)</f>
        <v>1214</v>
      </c>
      <c r="K365" s="40" t="str">
        <f t="shared" si="5"/>
        <v/>
      </c>
    </row>
    <row r="366" spans="1:11" ht="14.25">
      <c r="A366" s="62">
        <v>42899.671516203707</v>
      </c>
      <c r="B366" s="15">
        <v>184968</v>
      </c>
      <c r="C366" t="s">
        <v>6165</v>
      </c>
      <c r="D366" t="s">
        <v>6166</v>
      </c>
      <c r="E366" t="s">
        <v>6167</v>
      </c>
      <c r="F366" s="15">
        <v>-257</v>
      </c>
      <c r="G366" t="s">
        <v>47</v>
      </c>
      <c r="H366" t="s">
        <v>66</v>
      </c>
      <c r="I366" t="s">
        <v>49</v>
      </c>
      <c r="J366">
        <f>VLOOKUP(B366,自助退!B:F,5,FALSE)</f>
        <v>257</v>
      </c>
      <c r="K366" s="40" t="str">
        <f t="shared" si="5"/>
        <v/>
      </c>
    </row>
    <row r="367" spans="1:11" ht="14.25">
      <c r="A367" s="62">
        <v>42899.683749999997</v>
      </c>
      <c r="B367" s="15">
        <v>185453</v>
      </c>
      <c r="C367" t="s">
        <v>6168</v>
      </c>
      <c r="D367" t="s">
        <v>6169</v>
      </c>
      <c r="E367" t="s">
        <v>6170</v>
      </c>
      <c r="F367" s="15">
        <v>-547</v>
      </c>
      <c r="G367" t="s">
        <v>47</v>
      </c>
      <c r="H367" t="s">
        <v>77</v>
      </c>
      <c r="I367" t="s">
        <v>49</v>
      </c>
      <c r="J367">
        <f>VLOOKUP(B367,自助退!B:F,5,FALSE)</f>
        <v>547</v>
      </c>
      <c r="K367" s="40" t="str">
        <f t="shared" si="5"/>
        <v/>
      </c>
    </row>
    <row r="368" spans="1:11" ht="14.25">
      <c r="A368" s="62">
        <v>42899.683958333335</v>
      </c>
      <c r="B368" s="15">
        <v>185470</v>
      </c>
      <c r="C368" t="s">
        <v>6171</v>
      </c>
      <c r="D368" t="s">
        <v>6172</v>
      </c>
      <c r="E368" t="s">
        <v>6173</v>
      </c>
      <c r="F368" s="15">
        <v>-986</v>
      </c>
      <c r="G368" t="s">
        <v>47</v>
      </c>
      <c r="H368" t="s">
        <v>61</v>
      </c>
      <c r="I368" t="s">
        <v>49</v>
      </c>
      <c r="J368">
        <f>VLOOKUP(B368,自助退!B:F,5,FALSE)</f>
        <v>986</v>
      </c>
      <c r="K368" s="40" t="str">
        <f t="shared" si="5"/>
        <v/>
      </c>
    </row>
    <row r="369" spans="1:11" ht="14.25">
      <c r="A369" s="62">
        <v>42899.684039351851</v>
      </c>
      <c r="B369" s="15">
        <v>185474</v>
      </c>
      <c r="C369" t="s">
        <v>6174</v>
      </c>
      <c r="D369" t="s">
        <v>6175</v>
      </c>
      <c r="E369" t="s">
        <v>6176</v>
      </c>
      <c r="F369" s="15">
        <v>-204</v>
      </c>
      <c r="G369" t="s">
        <v>47</v>
      </c>
      <c r="H369" t="s">
        <v>64</v>
      </c>
      <c r="I369" t="s">
        <v>49</v>
      </c>
      <c r="J369">
        <f>VLOOKUP(B369,自助退!B:F,5,FALSE)</f>
        <v>204</v>
      </c>
      <c r="K369" s="40" t="str">
        <f t="shared" si="5"/>
        <v/>
      </c>
    </row>
    <row r="370" spans="1:11" ht="14.25">
      <c r="A370" s="62">
        <v>42899.688923611109</v>
      </c>
      <c r="B370" s="15">
        <v>185708</v>
      </c>
      <c r="D370" t="s">
        <v>6177</v>
      </c>
      <c r="E370" t="s">
        <v>6178</v>
      </c>
      <c r="F370" s="15">
        <v>-7</v>
      </c>
      <c r="G370" t="s">
        <v>47</v>
      </c>
      <c r="H370" t="s">
        <v>4448</v>
      </c>
      <c r="I370" t="s">
        <v>85</v>
      </c>
      <c r="J370">
        <f>VLOOKUP(B370,自助退!B:F,5,FALSE)</f>
        <v>7</v>
      </c>
      <c r="K370" s="40" t="str">
        <f t="shared" si="5"/>
        <v/>
      </c>
    </row>
    <row r="371" spans="1:11" ht="14.25">
      <c r="A371" s="62">
        <v>42899.695717592593</v>
      </c>
      <c r="B371" s="15">
        <v>186015</v>
      </c>
      <c r="C371" t="s">
        <v>6179</v>
      </c>
      <c r="D371" t="s">
        <v>6180</v>
      </c>
      <c r="E371" t="s">
        <v>6181</v>
      </c>
      <c r="F371" s="15">
        <v>-646</v>
      </c>
      <c r="G371" t="s">
        <v>47</v>
      </c>
      <c r="H371" t="s">
        <v>63</v>
      </c>
      <c r="I371" t="s">
        <v>49</v>
      </c>
      <c r="J371">
        <f>VLOOKUP(B371,自助退!B:F,5,FALSE)</f>
        <v>646</v>
      </c>
      <c r="K371" s="40" t="str">
        <f t="shared" si="5"/>
        <v/>
      </c>
    </row>
    <row r="372" spans="1:11" ht="14.25">
      <c r="A372" s="62">
        <v>42899.69939814815</v>
      </c>
      <c r="B372" s="15">
        <v>186159</v>
      </c>
      <c r="C372" t="s">
        <v>6182</v>
      </c>
      <c r="D372" t="s">
        <v>6183</v>
      </c>
      <c r="E372" t="s">
        <v>6184</v>
      </c>
      <c r="F372" s="15">
        <v>-492</v>
      </c>
      <c r="G372" t="s">
        <v>47</v>
      </c>
      <c r="H372" t="s">
        <v>4448</v>
      </c>
      <c r="I372" t="s">
        <v>49</v>
      </c>
      <c r="J372">
        <f>VLOOKUP(B372,自助退!B:F,5,FALSE)</f>
        <v>492</v>
      </c>
      <c r="K372" s="40" t="str">
        <f t="shared" si="5"/>
        <v/>
      </c>
    </row>
    <row r="373" spans="1:11" ht="14.25">
      <c r="A373" s="62">
        <v>42899.708541666667</v>
      </c>
      <c r="B373" s="15">
        <v>186504</v>
      </c>
      <c r="C373" t="s">
        <v>6185</v>
      </c>
      <c r="D373" t="s">
        <v>6186</v>
      </c>
      <c r="E373" t="s">
        <v>6187</v>
      </c>
      <c r="F373" s="15">
        <v>-500</v>
      </c>
      <c r="G373" t="s">
        <v>47</v>
      </c>
      <c r="H373" t="s">
        <v>62</v>
      </c>
      <c r="I373" t="s">
        <v>49</v>
      </c>
      <c r="J373">
        <f>VLOOKUP(B373,自助退!B:F,5,FALSE)</f>
        <v>500</v>
      </c>
      <c r="K373" s="40" t="str">
        <f t="shared" si="5"/>
        <v/>
      </c>
    </row>
    <row r="374" spans="1:11" ht="14.25">
      <c r="A374" s="62">
        <v>42899.719282407408</v>
      </c>
      <c r="B374" s="15">
        <v>186892</v>
      </c>
      <c r="D374" t="s">
        <v>6188</v>
      </c>
      <c r="E374" t="s">
        <v>6189</v>
      </c>
      <c r="F374" s="15">
        <v>-133</v>
      </c>
      <c r="G374" t="s">
        <v>47</v>
      </c>
      <c r="H374" t="s">
        <v>70</v>
      </c>
      <c r="I374" t="s">
        <v>85</v>
      </c>
      <c r="J374">
        <f>VLOOKUP(B374,自助退!B:F,5,FALSE)</f>
        <v>133</v>
      </c>
      <c r="K374" s="40" t="str">
        <f t="shared" si="5"/>
        <v/>
      </c>
    </row>
    <row r="375" spans="1:11" ht="14.25">
      <c r="A375" s="62">
        <v>42899.731527777774</v>
      </c>
      <c r="B375" s="15">
        <v>187237</v>
      </c>
      <c r="D375" t="s">
        <v>6190</v>
      </c>
      <c r="E375" t="s">
        <v>6191</v>
      </c>
      <c r="F375" s="15">
        <v>-1500</v>
      </c>
      <c r="G375" t="s">
        <v>47</v>
      </c>
      <c r="H375" t="s">
        <v>75</v>
      </c>
      <c r="I375" t="s">
        <v>85</v>
      </c>
      <c r="J375">
        <f>VLOOKUP(B375,自助退!B:F,5,FALSE)</f>
        <v>1500</v>
      </c>
      <c r="K375" s="40" t="str">
        <f t="shared" si="5"/>
        <v/>
      </c>
    </row>
    <row r="376" spans="1:11" ht="14.25">
      <c r="A376" s="62">
        <v>42899.733275462961</v>
      </c>
      <c r="B376" s="15">
        <v>187258</v>
      </c>
      <c r="C376" t="s">
        <v>6192</v>
      </c>
      <c r="D376" t="s">
        <v>6193</v>
      </c>
      <c r="E376" t="s">
        <v>6194</v>
      </c>
      <c r="F376" s="15">
        <v>-91</v>
      </c>
      <c r="G376" t="s">
        <v>47</v>
      </c>
      <c r="H376" t="s">
        <v>64</v>
      </c>
      <c r="I376" t="s">
        <v>49</v>
      </c>
      <c r="J376">
        <f>VLOOKUP(B376,自助退!B:F,5,FALSE)</f>
        <v>91</v>
      </c>
      <c r="K376" s="40" t="str">
        <f t="shared" si="5"/>
        <v/>
      </c>
    </row>
    <row r="377" spans="1:11" ht="14.25">
      <c r="A377" s="62">
        <v>42899.733287037037</v>
      </c>
      <c r="B377" s="15">
        <v>187257</v>
      </c>
      <c r="C377" t="s">
        <v>6195</v>
      </c>
      <c r="D377" t="s">
        <v>6196</v>
      </c>
      <c r="E377" t="s">
        <v>6197</v>
      </c>
      <c r="F377" s="15">
        <v>-102</v>
      </c>
      <c r="G377" t="s">
        <v>47</v>
      </c>
      <c r="H377" t="s">
        <v>76</v>
      </c>
      <c r="I377" t="s">
        <v>49</v>
      </c>
      <c r="J377">
        <f>VLOOKUP(B377,自助退!B:F,5,FALSE)</f>
        <v>102</v>
      </c>
      <c r="K377" s="40" t="str">
        <f t="shared" si="5"/>
        <v/>
      </c>
    </row>
    <row r="378" spans="1:11" ht="14.25">
      <c r="A378" s="62">
        <v>42899.753854166665</v>
      </c>
      <c r="B378" s="15">
        <v>187486</v>
      </c>
      <c r="C378" t="s">
        <v>6198</v>
      </c>
      <c r="D378" t="s">
        <v>6199</v>
      </c>
      <c r="E378" t="s">
        <v>6200</v>
      </c>
      <c r="F378" s="15">
        <v>-1005</v>
      </c>
      <c r="G378" t="s">
        <v>47</v>
      </c>
      <c r="H378" t="s">
        <v>67</v>
      </c>
      <c r="I378" t="s">
        <v>49</v>
      </c>
      <c r="J378">
        <f>VLOOKUP(B378,自助退!B:F,5,FALSE)</f>
        <v>1005</v>
      </c>
      <c r="K378" s="40" t="str">
        <f t="shared" si="5"/>
        <v/>
      </c>
    </row>
    <row r="379" spans="1:11" ht="14.25">
      <c r="A379" s="62">
        <v>42899.814282407409</v>
      </c>
      <c r="B379" s="15">
        <v>187720</v>
      </c>
      <c r="C379" t="s">
        <v>6201</v>
      </c>
      <c r="D379" t="s">
        <v>6202</v>
      </c>
      <c r="E379" t="s">
        <v>6203</v>
      </c>
      <c r="F379" s="15">
        <v>-1759</v>
      </c>
      <c r="G379" t="s">
        <v>47</v>
      </c>
      <c r="H379" t="s">
        <v>71</v>
      </c>
      <c r="I379" t="s">
        <v>49</v>
      </c>
      <c r="J379">
        <f>VLOOKUP(B379,自助退!B:F,5,FALSE)</f>
        <v>1759</v>
      </c>
      <c r="K379" s="40" t="str">
        <f t="shared" si="5"/>
        <v/>
      </c>
    </row>
    <row r="380" spans="1:11" ht="14.25">
      <c r="A380" s="62">
        <v>42900.320219907408</v>
      </c>
      <c r="B380" s="15">
        <v>188772</v>
      </c>
      <c r="C380" t="s">
        <v>6204</v>
      </c>
      <c r="D380" t="s">
        <v>6205</v>
      </c>
      <c r="E380" t="s">
        <v>6206</v>
      </c>
      <c r="F380" s="15">
        <v>-90</v>
      </c>
      <c r="G380" t="s">
        <v>47</v>
      </c>
      <c r="H380" t="s">
        <v>54</v>
      </c>
      <c r="I380" t="s">
        <v>49</v>
      </c>
      <c r="J380">
        <f>VLOOKUP(B380,自助退!B:F,5,FALSE)</f>
        <v>90</v>
      </c>
      <c r="K380" s="40" t="str">
        <f t="shared" si="5"/>
        <v/>
      </c>
    </row>
    <row r="381" spans="1:11" ht="14.25">
      <c r="A381" s="62">
        <v>42900.360763888886</v>
      </c>
      <c r="B381" s="15">
        <v>190640</v>
      </c>
      <c r="D381" t="s">
        <v>6207</v>
      </c>
      <c r="E381" t="s">
        <v>6208</v>
      </c>
      <c r="F381" s="15">
        <v>-700</v>
      </c>
      <c r="G381" t="s">
        <v>47</v>
      </c>
      <c r="H381" t="s">
        <v>61</v>
      </c>
      <c r="I381" t="s">
        <v>85</v>
      </c>
      <c r="J381">
        <f>VLOOKUP(B381,自助退!B:F,5,FALSE)</f>
        <v>700</v>
      </c>
      <c r="K381" s="40" t="str">
        <f t="shared" si="5"/>
        <v/>
      </c>
    </row>
    <row r="382" spans="1:11" ht="14.25">
      <c r="A382" s="62">
        <v>42900.361886574072</v>
      </c>
      <c r="B382" s="15">
        <v>190742</v>
      </c>
      <c r="C382" t="s">
        <v>6209</v>
      </c>
      <c r="D382" t="s">
        <v>6210</v>
      </c>
      <c r="E382" t="s">
        <v>6211</v>
      </c>
      <c r="F382" s="15">
        <v>-148</v>
      </c>
      <c r="G382" t="s">
        <v>47</v>
      </c>
      <c r="H382" t="s">
        <v>67</v>
      </c>
      <c r="I382" t="s">
        <v>49</v>
      </c>
      <c r="J382">
        <f>VLOOKUP(B382,自助退!B:F,5,FALSE)</f>
        <v>148</v>
      </c>
      <c r="K382" s="40" t="str">
        <f t="shared" si="5"/>
        <v/>
      </c>
    </row>
    <row r="383" spans="1:11" ht="14.25">
      <c r="A383" s="62">
        <v>42900.367777777778</v>
      </c>
      <c r="B383" s="15">
        <v>191284</v>
      </c>
      <c r="C383" t="s">
        <v>6212</v>
      </c>
      <c r="D383" t="s">
        <v>6213</v>
      </c>
      <c r="E383" t="s">
        <v>6214</v>
      </c>
      <c r="F383" s="15">
        <v>-105</v>
      </c>
      <c r="G383" t="s">
        <v>47</v>
      </c>
      <c r="H383" t="s">
        <v>65</v>
      </c>
      <c r="I383" t="s">
        <v>49</v>
      </c>
      <c r="J383">
        <f>VLOOKUP(B383,自助退!B:F,5,FALSE)</f>
        <v>105</v>
      </c>
      <c r="K383" s="40" t="str">
        <f t="shared" si="5"/>
        <v/>
      </c>
    </row>
    <row r="384" spans="1:11" ht="14.25">
      <c r="A384" s="62">
        <v>42900.375949074078</v>
      </c>
      <c r="B384" s="15">
        <v>192006</v>
      </c>
      <c r="C384" t="s">
        <v>6215</v>
      </c>
      <c r="D384" t="s">
        <v>6216</v>
      </c>
      <c r="E384" t="s">
        <v>6217</v>
      </c>
      <c r="F384" s="15">
        <v>-139</v>
      </c>
      <c r="G384" t="s">
        <v>47</v>
      </c>
      <c r="H384" t="s">
        <v>76</v>
      </c>
      <c r="I384" t="s">
        <v>49</v>
      </c>
      <c r="J384">
        <f>VLOOKUP(B384,自助退!B:F,5,FALSE)</f>
        <v>139</v>
      </c>
      <c r="K384" s="40" t="str">
        <f t="shared" si="5"/>
        <v/>
      </c>
    </row>
    <row r="385" spans="1:11" ht="14.25">
      <c r="A385" s="62">
        <v>42900.379236111112</v>
      </c>
      <c r="B385" s="15">
        <v>192346</v>
      </c>
      <c r="D385" t="s">
        <v>6218</v>
      </c>
      <c r="E385" t="s">
        <v>98</v>
      </c>
      <c r="F385" s="15">
        <v>-4000</v>
      </c>
      <c r="G385" t="s">
        <v>47</v>
      </c>
      <c r="H385" t="s">
        <v>73</v>
      </c>
      <c r="I385" t="s">
        <v>85</v>
      </c>
      <c r="J385">
        <f>VLOOKUP(B385,自助退!B:F,5,FALSE)</f>
        <v>4000</v>
      </c>
      <c r="K385" s="40" t="str">
        <f t="shared" si="5"/>
        <v/>
      </c>
    </row>
    <row r="386" spans="1:11" ht="14.25">
      <c r="A386" s="62">
        <v>42900.387743055559</v>
      </c>
      <c r="B386" s="15">
        <v>193102</v>
      </c>
      <c r="C386" t="s">
        <v>6219</v>
      </c>
      <c r="D386" t="s">
        <v>6220</v>
      </c>
      <c r="E386" t="s">
        <v>6221</v>
      </c>
      <c r="F386" s="15">
        <v>-1500</v>
      </c>
      <c r="G386" t="s">
        <v>47</v>
      </c>
      <c r="H386" t="s">
        <v>74</v>
      </c>
      <c r="I386" t="s">
        <v>49</v>
      </c>
      <c r="J386">
        <f>VLOOKUP(B386,自助退!B:F,5,FALSE)</f>
        <v>1500</v>
      </c>
      <c r="K386" s="40" t="str">
        <f t="shared" si="5"/>
        <v/>
      </c>
    </row>
    <row r="387" spans="1:11" ht="14.25">
      <c r="A387" s="62">
        <v>42900.388483796298</v>
      </c>
      <c r="B387" s="15">
        <v>193160</v>
      </c>
      <c r="C387" t="s">
        <v>6222</v>
      </c>
      <c r="D387" t="s">
        <v>6223</v>
      </c>
      <c r="E387" t="s">
        <v>6224</v>
      </c>
      <c r="F387" s="15">
        <v>-2000</v>
      </c>
      <c r="G387" t="s">
        <v>47</v>
      </c>
      <c r="H387" t="s">
        <v>74</v>
      </c>
      <c r="I387" t="s">
        <v>49</v>
      </c>
      <c r="J387">
        <f>VLOOKUP(B387,自助退!B:F,5,FALSE)</f>
        <v>2000</v>
      </c>
      <c r="K387" s="40" t="str">
        <f t="shared" ref="K387:K450" si="6">IF(F387=J387*-1,"",1)</f>
        <v/>
      </c>
    </row>
    <row r="388" spans="1:11" ht="14.25">
      <c r="A388" s="62">
        <v>42900.389513888891</v>
      </c>
      <c r="B388" s="15">
        <v>193245</v>
      </c>
      <c r="D388" t="s">
        <v>6225</v>
      </c>
      <c r="E388" t="s">
        <v>6226</v>
      </c>
      <c r="F388" s="15">
        <v>-943</v>
      </c>
      <c r="G388" t="s">
        <v>47</v>
      </c>
      <c r="H388" t="s">
        <v>66</v>
      </c>
      <c r="I388" t="s">
        <v>85</v>
      </c>
      <c r="J388">
        <f>VLOOKUP(B388,自助退!B:F,5,FALSE)</f>
        <v>943</v>
      </c>
      <c r="K388" s="40" t="str">
        <f t="shared" si="6"/>
        <v/>
      </c>
    </row>
    <row r="389" spans="1:11" ht="14.25">
      <c r="A389" s="62">
        <v>42900.391469907408</v>
      </c>
      <c r="B389" s="15">
        <v>193380</v>
      </c>
      <c r="D389" t="s">
        <v>6227</v>
      </c>
      <c r="E389" t="s">
        <v>6228</v>
      </c>
      <c r="F389" s="15">
        <v>-263</v>
      </c>
      <c r="G389" t="s">
        <v>47</v>
      </c>
      <c r="H389" t="s">
        <v>66</v>
      </c>
      <c r="I389" t="s">
        <v>85</v>
      </c>
      <c r="J389">
        <f>VLOOKUP(B389,自助退!B:F,5,FALSE)</f>
        <v>263</v>
      </c>
      <c r="K389" s="40" t="str">
        <f t="shared" si="6"/>
        <v/>
      </c>
    </row>
    <row r="390" spans="1:11" ht="14.25">
      <c r="A390" s="62">
        <v>42900.392199074071</v>
      </c>
      <c r="B390" s="15">
        <v>193442</v>
      </c>
      <c r="C390" t="s">
        <v>6229</v>
      </c>
      <c r="D390" t="s">
        <v>6230</v>
      </c>
      <c r="E390" t="s">
        <v>6231</v>
      </c>
      <c r="F390" s="15">
        <v>-192</v>
      </c>
      <c r="G390" t="s">
        <v>47</v>
      </c>
      <c r="H390" t="s">
        <v>66</v>
      </c>
      <c r="I390" t="s">
        <v>49</v>
      </c>
      <c r="J390">
        <f>VLOOKUP(B390,自助退!B:F,5,FALSE)</f>
        <v>192</v>
      </c>
      <c r="K390" s="40" t="str">
        <f t="shared" si="6"/>
        <v/>
      </c>
    </row>
    <row r="391" spans="1:11" ht="14.25">
      <c r="A391" s="62">
        <v>42900.407824074071</v>
      </c>
      <c r="B391" s="15">
        <v>194852</v>
      </c>
      <c r="C391" t="s">
        <v>6232</v>
      </c>
      <c r="D391" t="s">
        <v>6233</v>
      </c>
      <c r="E391" t="s">
        <v>6234</v>
      </c>
      <c r="F391" s="15">
        <v>-1800</v>
      </c>
      <c r="G391" t="s">
        <v>47</v>
      </c>
      <c r="H391" t="s">
        <v>72</v>
      </c>
      <c r="I391" t="s">
        <v>49</v>
      </c>
      <c r="J391">
        <f>VLOOKUP(B391,自助退!B:F,5,FALSE)</f>
        <v>1800</v>
      </c>
      <c r="K391" s="40" t="str">
        <f t="shared" si="6"/>
        <v/>
      </c>
    </row>
    <row r="392" spans="1:11" ht="14.25">
      <c r="A392" s="62">
        <v>42900.412546296298</v>
      </c>
      <c r="B392" s="15">
        <v>195219</v>
      </c>
      <c r="D392" t="s">
        <v>6235</v>
      </c>
      <c r="E392" t="s">
        <v>6236</v>
      </c>
      <c r="F392" s="15">
        <v>-96</v>
      </c>
      <c r="G392" t="s">
        <v>47</v>
      </c>
      <c r="H392" t="s">
        <v>77</v>
      </c>
      <c r="I392" t="s">
        <v>85</v>
      </c>
      <c r="J392">
        <f>VLOOKUP(B392,自助退!B:F,5,FALSE)</f>
        <v>96</v>
      </c>
      <c r="K392" s="40" t="str">
        <f t="shared" si="6"/>
        <v/>
      </c>
    </row>
    <row r="393" spans="1:11" ht="14.25">
      <c r="A393" s="62">
        <v>42900.414039351854</v>
      </c>
      <c r="B393" s="15">
        <v>195344</v>
      </c>
      <c r="C393" t="s">
        <v>6237</v>
      </c>
      <c r="D393" t="s">
        <v>5632</v>
      </c>
      <c r="E393" t="s">
        <v>5633</v>
      </c>
      <c r="F393" s="15">
        <v>-500</v>
      </c>
      <c r="G393" t="s">
        <v>47</v>
      </c>
      <c r="H393" t="s">
        <v>63</v>
      </c>
      <c r="I393" t="s">
        <v>49</v>
      </c>
      <c r="J393">
        <f>VLOOKUP(B393,自助退!B:F,5,FALSE)</f>
        <v>500</v>
      </c>
      <c r="K393" s="40" t="str">
        <f t="shared" si="6"/>
        <v/>
      </c>
    </row>
    <row r="394" spans="1:11" ht="14.25">
      <c r="A394" s="62">
        <v>42900.429432870369</v>
      </c>
      <c r="B394" s="15">
        <v>196608</v>
      </c>
      <c r="C394" t="s">
        <v>6238</v>
      </c>
      <c r="D394" t="s">
        <v>6239</v>
      </c>
      <c r="E394" t="s">
        <v>6240</v>
      </c>
      <c r="F394" s="15">
        <v>-341</v>
      </c>
      <c r="G394" t="s">
        <v>47</v>
      </c>
      <c r="H394" t="s">
        <v>72</v>
      </c>
      <c r="I394" t="s">
        <v>49</v>
      </c>
      <c r="J394">
        <f>VLOOKUP(B394,自助退!B:F,5,FALSE)</f>
        <v>341</v>
      </c>
      <c r="K394" s="40" t="str">
        <f t="shared" si="6"/>
        <v/>
      </c>
    </row>
    <row r="395" spans="1:11" ht="14.25">
      <c r="A395" s="62">
        <v>42900.438356481478</v>
      </c>
      <c r="B395" s="15">
        <v>197286</v>
      </c>
      <c r="C395" t="s">
        <v>6241</v>
      </c>
      <c r="D395" t="s">
        <v>6242</v>
      </c>
      <c r="E395" t="s">
        <v>2736</v>
      </c>
      <c r="F395" s="15">
        <v>-480</v>
      </c>
      <c r="G395" t="s">
        <v>47</v>
      </c>
      <c r="H395" t="s">
        <v>75</v>
      </c>
      <c r="I395" t="s">
        <v>49</v>
      </c>
      <c r="J395">
        <f>VLOOKUP(B395,自助退!B:F,5,FALSE)</f>
        <v>480</v>
      </c>
      <c r="K395" s="40" t="str">
        <f t="shared" si="6"/>
        <v/>
      </c>
    </row>
    <row r="396" spans="1:11" ht="14.25">
      <c r="A396" s="62">
        <v>42900.443935185183</v>
      </c>
      <c r="B396" s="15">
        <v>197635</v>
      </c>
      <c r="C396" t="s">
        <v>6243</v>
      </c>
      <c r="D396" t="s">
        <v>6244</v>
      </c>
      <c r="E396" t="s">
        <v>6245</v>
      </c>
      <c r="F396" s="15">
        <v>-118</v>
      </c>
      <c r="G396" t="s">
        <v>47</v>
      </c>
      <c r="H396" t="s">
        <v>50</v>
      </c>
      <c r="I396" t="s">
        <v>49</v>
      </c>
      <c r="J396">
        <f>VLOOKUP(B396,自助退!B:F,5,FALSE)</f>
        <v>118</v>
      </c>
      <c r="K396" s="40" t="str">
        <f t="shared" si="6"/>
        <v/>
      </c>
    </row>
    <row r="397" spans="1:11" ht="14.25">
      <c r="A397" s="62">
        <v>42900.451064814813</v>
      </c>
      <c r="B397" s="15">
        <v>198144</v>
      </c>
      <c r="C397" t="s">
        <v>6246</v>
      </c>
      <c r="D397" t="s">
        <v>5358</v>
      </c>
      <c r="E397" t="s">
        <v>5359</v>
      </c>
      <c r="F397" s="15">
        <v>-79</v>
      </c>
      <c r="G397" t="s">
        <v>47</v>
      </c>
      <c r="H397" t="s">
        <v>51</v>
      </c>
      <c r="I397" t="s">
        <v>49</v>
      </c>
      <c r="J397">
        <f>VLOOKUP(B397,自助退!B:F,5,FALSE)</f>
        <v>79</v>
      </c>
      <c r="K397" s="40" t="str">
        <f t="shared" si="6"/>
        <v/>
      </c>
    </row>
    <row r="398" spans="1:11" ht="14.25">
      <c r="A398" s="62">
        <v>42900.455474537041</v>
      </c>
      <c r="B398" s="15">
        <v>198490</v>
      </c>
      <c r="C398" t="s">
        <v>6247</v>
      </c>
      <c r="D398" t="s">
        <v>6248</v>
      </c>
      <c r="E398" t="s">
        <v>6249</v>
      </c>
      <c r="F398" s="15">
        <v>-4015</v>
      </c>
      <c r="G398" t="s">
        <v>47</v>
      </c>
      <c r="H398" t="s">
        <v>50</v>
      </c>
      <c r="I398" t="s">
        <v>49</v>
      </c>
      <c r="J398">
        <f>VLOOKUP(B398,自助退!B:F,5,FALSE)</f>
        <v>4015</v>
      </c>
      <c r="K398" s="40" t="str">
        <f t="shared" si="6"/>
        <v/>
      </c>
    </row>
    <row r="399" spans="1:11" ht="14.25">
      <c r="A399" s="62">
        <v>42900.45857638889</v>
      </c>
      <c r="B399" s="15">
        <v>198721</v>
      </c>
      <c r="D399" t="s">
        <v>6250</v>
      </c>
      <c r="E399" t="s">
        <v>6251</v>
      </c>
      <c r="F399" s="15">
        <v>-41</v>
      </c>
      <c r="G399" t="s">
        <v>47</v>
      </c>
      <c r="H399" t="s">
        <v>59</v>
      </c>
      <c r="I399" t="s">
        <v>85</v>
      </c>
      <c r="J399">
        <f>VLOOKUP(B399,自助退!B:F,5,FALSE)</f>
        <v>41</v>
      </c>
      <c r="K399" s="40" t="str">
        <f t="shared" si="6"/>
        <v/>
      </c>
    </row>
    <row r="400" spans="1:11" ht="14.25">
      <c r="A400" s="62">
        <v>42900.460381944446</v>
      </c>
      <c r="B400" s="15">
        <v>198867</v>
      </c>
      <c r="C400" t="s">
        <v>6252</v>
      </c>
      <c r="D400" t="s">
        <v>6253</v>
      </c>
      <c r="E400" t="s">
        <v>6254</v>
      </c>
      <c r="F400" s="15">
        <v>-323</v>
      </c>
      <c r="G400" t="s">
        <v>47</v>
      </c>
      <c r="H400" t="s">
        <v>48</v>
      </c>
      <c r="I400" t="s">
        <v>49</v>
      </c>
      <c r="J400">
        <f>VLOOKUP(B400,自助退!B:F,5,FALSE)</f>
        <v>323</v>
      </c>
      <c r="K400" s="40" t="str">
        <f t="shared" si="6"/>
        <v/>
      </c>
    </row>
    <row r="401" spans="1:11" ht="14.25">
      <c r="A401" s="62">
        <v>42900.462233796294</v>
      </c>
      <c r="B401" s="15">
        <v>198994</v>
      </c>
      <c r="C401" t="s">
        <v>6255</v>
      </c>
      <c r="D401" t="s">
        <v>6256</v>
      </c>
      <c r="E401" t="s">
        <v>6257</v>
      </c>
      <c r="F401" s="15">
        <v>-500</v>
      </c>
      <c r="G401" t="s">
        <v>47</v>
      </c>
      <c r="H401" t="s">
        <v>66</v>
      </c>
      <c r="I401" t="s">
        <v>49</v>
      </c>
      <c r="J401">
        <f>VLOOKUP(B401,自助退!B:F,5,FALSE)</f>
        <v>500</v>
      </c>
      <c r="K401" s="40" t="str">
        <f t="shared" si="6"/>
        <v/>
      </c>
    </row>
    <row r="402" spans="1:11" ht="14.25">
      <c r="A402" s="62">
        <v>42900.462442129632</v>
      </c>
      <c r="B402" s="15">
        <v>199007</v>
      </c>
      <c r="C402" t="s">
        <v>6258</v>
      </c>
      <c r="D402" t="s">
        <v>6256</v>
      </c>
      <c r="E402" t="s">
        <v>6257</v>
      </c>
      <c r="F402" s="15">
        <v>-500</v>
      </c>
      <c r="G402" t="s">
        <v>47</v>
      </c>
      <c r="H402" t="s">
        <v>66</v>
      </c>
      <c r="I402" t="s">
        <v>49</v>
      </c>
      <c r="J402">
        <f>VLOOKUP(B402,自助退!B:F,5,FALSE)</f>
        <v>500</v>
      </c>
      <c r="K402" s="40" t="str">
        <f t="shared" si="6"/>
        <v/>
      </c>
    </row>
    <row r="403" spans="1:11" ht="14.25">
      <c r="A403" s="62">
        <v>42900.480613425927</v>
      </c>
      <c r="B403" s="15">
        <v>200090</v>
      </c>
      <c r="C403" t="s">
        <v>6259</v>
      </c>
      <c r="D403" t="s">
        <v>6260</v>
      </c>
      <c r="E403" t="s">
        <v>6261</v>
      </c>
      <c r="F403" s="15">
        <v>-380</v>
      </c>
      <c r="G403" t="s">
        <v>47</v>
      </c>
      <c r="H403" t="s">
        <v>63</v>
      </c>
      <c r="I403" t="s">
        <v>49</v>
      </c>
      <c r="J403">
        <f>VLOOKUP(B403,自助退!B:F,5,FALSE)</f>
        <v>380</v>
      </c>
      <c r="K403" s="40" t="str">
        <f t="shared" si="6"/>
        <v/>
      </c>
    </row>
    <row r="404" spans="1:11" ht="14.25">
      <c r="A404" s="62">
        <v>42900.484907407408</v>
      </c>
      <c r="B404" s="15">
        <v>200311</v>
      </c>
      <c r="C404" t="s">
        <v>6262</v>
      </c>
      <c r="D404" t="s">
        <v>6263</v>
      </c>
      <c r="E404" t="s">
        <v>6264</v>
      </c>
      <c r="F404" s="15">
        <v>-200</v>
      </c>
      <c r="G404" t="s">
        <v>47</v>
      </c>
      <c r="H404" t="s">
        <v>67</v>
      </c>
      <c r="I404" t="s">
        <v>49</v>
      </c>
      <c r="J404">
        <f>VLOOKUP(B404,自助退!B:F,5,FALSE)</f>
        <v>200</v>
      </c>
      <c r="K404" s="40" t="str">
        <f t="shared" si="6"/>
        <v/>
      </c>
    </row>
    <row r="405" spans="1:11" ht="14.25">
      <c r="A405" s="62">
        <v>42900.485266203701</v>
      </c>
      <c r="B405" s="15">
        <v>200323</v>
      </c>
      <c r="C405" t="s">
        <v>6265</v>
      </c>
      <c r="D405" t="s">
        <v>6263</v>
      </c>
      <c r="E405" t="s">
        <v>6264</v>
      </c>
      <c r="F405" s="15">
        <v>-200</v>
      </c>
      <c r="G405" t="s">
        <v>47</v>
      </c>
      <c r="H405" t="s">
        <v>67</v>
      </c>
      <c r="I405" t="s">
        <v>49</v>
      </c>
      <c r="J405">
        <f>VLOOKUP(B405,自助退!B:F,5,FALSE)</f>
        <v>200</v>
      </c>
      <c r="K405" s="40" t="str">
        <f t="shared" si="6"/>
        <v/>
      </c>
    </row>
    <row r="406" spans="1:11" ht="14.25">
      <c r="A406" s="62">
        <v>42900.487326388888</v>
      </c>
      <c r="B406" s="15">
        <v>200423</v>
      </c>
      <c r="D406" t="s">
        <v>2262</v>
      </c>
      <c r="E406" t="s">
        <v>2263</v>
      </c>
      <c r="F406" s="15">
        <v>-1092</v>
      </c>
      <c r="G406" t="s">
        <v>47</v>
      </c>
      <c r="H406" t="s">
        <v>64</v>
      </c>
      <c r="I406" t="s">
        <v>85</v>
      </c>
      <c r="J406">
        <f>VLOOKUP(B406,自助退!B:F,5,FALSE)</f>
        <v>1092</v>
      </c>
      <c r="K406" s="40" t="str">
        <f t="shared" si="6"/>
        <v/>
      </c>
    </row>
    <row r="407" spans="1:11" ht="14.25">
      <c r="A407" s="62">
        <v>42900.487870370373</v>
      </c>
      <c r="B407" s="15">
        <v>200448</v>
      </c>
      <c r="C407" t="s">
        <v>6266</v>
      </c>
      <c r="D407" t="s">
        <v>6267</v>
      </c>
      <c r="E407" t="s">
        <v>6268</v>
      </c>
      <c r="F407" s="15">
        <v>-137</v>
      </c>
      <c r="G407" t="s">
        <v>47</v>
      </c>
      <c r="H407" t="s">
        <v>83</v>
      </c>
      <c r="I407" t="s">
        <v>49</v>
      </c>
      <c r="J407">
        <f>VLOOKUP(B407,自助退!B:F,5,FALSE)</f>
        <v>137</v>
      </c>
      <c r="K407" s="40" t="str">
        <f t="shared" si="6"/>
        <v/>
      </c>
    </row>
    <row r="408" spans="1:11" ht="14.25">
      <c r="A408" s="62">
        <v>42900.488402777781</v>
      </c>
      <c r="B408" s="15">
        <v>200463</v>
      </c>
      <c r="C408" t="s">
        <v>6269</v>
      </c>
      <c r="D408" t="s">
        <v>6270</v>
      </c>
      <c r="E408" t="s">
        <v>6271</v>
      </c>
      <c r="F408" s="15">
        <v>-454</v>
      </c>
      <c r="G408" t="s">
        <v>47</v>
      </c>
      <c r="H408" t="s">
        <v>71</v>
      </c>
      <c r="I408" t="s">
        <v>49</v>
      </c>
      <c r="J408">
        <f>VLOOKUP(B408,自助退!B:F,5,FALSE)</f>
        <v>454</v>
      </c>
      <c r="K408" s="40" t="str">
        <f t="shared" si="6"/>
        <v/>
      </c>
    </row>
    <row r="409" spans="1:11" ht="14.25">
      <c r="A409" s="62">
        <v>42900.488749999997</v>
      </c>
      <c r="B409" s="15">
        <v>200487</v>
      </c>
      <c r="C409" t="s">
        <v>6272</v>
      </c>
      <c r="D409" t="s">
        <v>6273</v>
      </c>
      <c r="E409" t="s">
        <v>6274</v>
      </c>
      <c r="F409" s="15">
        <v>-151</v>
      </c>
      <c r="G409" t="s">
        <v>47</v>
      </c>
      <c r="H409" t="s">
        <v>61</v>
      </c>
      <c r="I409" t="s">
        <v>49</v>
      </c>
      <c r="J409">
        <f>VLOOKUP(B409,自助退!B:F,5,FALSE)</f>
        <v>151</v>
      </c>
      <c r="K409" s="40" t="str">
        <f t="shared" si="6"/>
        <v/>
      </c>
    </row>
    <row r="410" spans="1:11" ht="14.25">
      <c r="A410" s="62">
        <v>42900.488900462966</v>
      </c>
      <c r="B410" s="15">
        <v>200495</v>
      </c>
      <c r="C410" t="s">
        <v>6275</v>
      </c>
      <c r="D410" t="s">
        <v>6276</v>
      </c>
      <c r="E410" t="s">
        <v>6277</v>
      </c>
      <c r="F410" s="15">
        <v>-1808</v>
      </c>
      <c r="G410" t="s">
        <v>47</v>
      </c>
      <c r="H410" t="s">
        <v>71</v>
      </c>
      <c r="I410" t="s">
        <v>49</v>
      </c>
      <c r="J410">
        <f>VLOOKUP(B410,自助退!B:F,5,FALSE)</f>
        <v>1808</v>
      </c>
      <c r="K410" s="40" t="str">
        <f t="shared" si="6"/>
        <v/>
      </c>
    </row>
    <row r="411" spans="1:11" ht="14.25">
      <c r="A411" s="62">
        <v>42900.491608796299</v>
      </c>
      <c r="B411" s="15">
        <v>200595</v>
      </c>
      <c r="D411" t="s">
        <v>6278</v>
      </c>
      <c r="E411" t="s">
        <v>6279</v>
      </c>
      <c r="F411" s="15">
        <v>-343</v>
      </c>
      <c r="G411" t="s">
        <v>47</v>
      </c>
      <c r="H411" t="s">
        <v>69</v>
      </c>
      <c r="I411" t="s">
        <v>85</v>
      </c>
      <c r="J411">
        <f>VLOOKUP(B411,自助退!B:F,5,FALSE)</f>
        <v>343</v>
      </c>
      <c r="K411" s="40" t="str">
        <f t="shared" si="6"/>
        <v/>
      </c>
    </row>
    <row r="412" spans="1:11" ht="14.25">
      <c r="A412" s="62">
        <v>42900.492071759261</v>
      </c>
      <c r="B412" s="15">
        <v>200615</v>
      </c>
      <c r="C412" t="s">
        <v>6280</v>
      </c>
      <c r="D412" t="s">
        <v>6281</v>
      </c>
      <c r="E412" t="s">
        <v>6282</v>
      </c>
      <c r="F412" s="15">
        <v>-455</v>
      </c>
      <c r="G412" t="s">
        <v>47</v>
      </c>
      <c r="H412" t="s">
        <v>60</v>
      </c>
      <c r="I412" t="s">
        <v>49</v>
      </c>
      <c r="J412">
        <f>VLOOKUP(B412,自助退!B:F,5,FALSE)</f>
        <v>455</v>
      </c>
      <c r="K412" s="40" t="str">
        <f t="shared" si="6"/>
        <v/>
      </c>
    </row>
    <row r="413" spans="1:11" ht="14.25">
      <c r="A413" s="62">
        <v>42900.492418981485</v>
      </c>
      <c r="B413" s="15">
        <v>200630</v>
      </c>
      <c r="C413" t="s">
        <v>6283</v>
      </c>
      <c r="D413" t="s">
        <v>6284</v>
      </c>
      <c r="E413" t="s">
        <v>6285</v>
      </c>
      <c r="F413" s="15">
        <v>-300</v>
      </c>
      <c r="G413" t="s">
        <v>47</v>
      </c>
      <c r="H413" t="s">
        <v>60</v>
      </c>
      <c r="I413" t="s">
        <v>49</v>
      </c>
      <c r="J413">
        <f>VLOOKUP(B413,自助退!B:F,5,FALSE)</f>
        <v>300</v>
      </c>
      <c r="K413" s="40" t="str">
        <f t="shared" si="6"/>
        <v/>
      </c>
    </row>
    <row r="414" spans="1:11" ht="14.25">
      <c r="A414" s="62">
        <v>42900.496481481481</v>
      </c>
      <c r="B414" s="15">
        <v>200792</v>
      </c>
      <c r="C414" t="s">
        <v>6286</v>
      </c>
      <c r="D414" t="s">
        <v>6287</v>
      </c>
      <c r="E414" t="s">
        <v>6288</v>
      </c>
      <c r="F414" s="15">
        <v>-50</v>
      </c>
      <c r="G414" t="s">
        <v>47</v>
      </c>
      <c r="H414" t="s">
        <v>64</v>
      </c>
      <c r="I414" t="s">
        <v>49</v>
      </c>
      <c r="J414">
        <f>VLOOKUP(B414,自助退!B:F,5,FALSE)</f>
        <v>50</v>
      </c>
      <c r="K414" s="40" t="str">
        <f t="shared" si="6"/>
        <v/>
      </c>
    </row>
    <row r="415" spans="1:11" ht="14.25">
      <c r="A415" s="62">
        <v>42900.499212962961</v>
      </c>
      <c r="B415" s="15">
        <v>200894</v>
      </c>
      <c r="D415" t="s">
        <v>6289</v>
      </c>
      <c r="E415" t="s">
        <v>6290</v>
      </c>
      <c r="F415" s="15">
        <v>-79</v>
      </c>
      <c r="G415" t="s">
        <v>47</v>
      </c>
      <c r="H415" t="s">
        <v>57</v>
      </c>
      <c r="I415" t="s">
        <v>85</v>
      </c>
      <c r="J415">
        <f>VLOOKUP(B415,自助退!B:F,5,FALSE)</f>
        <v>79</v>
      </c>
      <c r="K415" s="40" t="str">
        <f t="shared" si="6"/>
        <v/>
      </c>
    </row>
    <row r="416" spans="1:11" ht="14.25">
      <c r="A416" s="62">
        <v>42900.506215277775</v>
      </c>
      <c r="B416" s="15">
        <v>201096</v>
      </c>
      <c r="C416" t="s">
        <v>6291</v>
      </c>
      <c r="D416" t="s">
        <v>6292</v>
      </c>
      <c r="E416" t="s">
        <v>6293</v>
      </c>
      <c r="F416" s="15">
        <v>-765</v>
      </c>
      <c r="G416" t="s">
        <v>47</v>
      </c>
      <c r="H416" t="s">
        <v>66</v>
      </c>
      <c r="I416" t="s">
        <v>49</v>
      </c>
      <c r="J416">
        <f>VLOOKUP(B416,自助退!B:F,5,FALSE)</f>
        <v>765</v>
      </c>
      <c r="K416" s="40" t="str">
        <f t="shared" si="6"/>
        <v/>
      </c>
    </row>
    <row r="417" spans="1:11" ht="14.25">
      <c r="A417" s="62">
        <v>42900.5075462963</v>
      </c>
      <c r="B417" s="15">
        <v>201121</v>
      </c>
      <c r="C417" t="s">
        <v>6294</v>
      </c>
      <c r="D417" t="s">
        <v>6295</v>
      </c>
      <c r="E417" t="s">
        <v>6296</v>
      </c>
      <c r="F417" s="15">
        <v>-765</v>
      </c>
      <c r="G417" t="s">
        <v>47</v>
      </c>
      <c r="H417" t="s">
        <v>66</v>
      </c>
      <c r="I417" t="s">
        <v>49</v>
      </c>
      <c r="J417">
        <f>VLOOKUP(B417,自助退!B:F,5,FALSE)</f>
        <v>765</v>
      </c>
      <c r="K417" s="40" t="str">
        <f t="shared" si="6"/>
        <v/>
      </c>
    </row>
    <row r="418" spans="1:11" ht="14.25">
      <c r="A418" s="62">
        <v>42900.50854166667</v>
      </c>
      <c r="B418" s="15">
        <v>201138</v>
      </c>
      <c r="C418" t="s">
        <v>6297</v>
      </c>
      <c r="D418" t="s">
        <v>6298</v>
      </c>
      <c r="E418" t="s">
        <v>6299</v>
      </c>
      <c r="F418" s="15">
        <v>-300</v>
      </c>
      <c r="G418" t="s">
        <v>47</v>
      </c>
      <c r="H418" t="s">
        <v>66</v>
      </c>
      <c r="I418" t="s">
        <v>49</v>
      </c>
      <c r="J418">
        <f>VLOOKUP(B418,自助退!B:F,5,FALSE)</f>
        <v>300</v>
      </c>
      <c r="K418" s="40" t="str">
        <f t="shared" si="6"/>
        <v/>
      </c>
    </row>
    <row r="419" spans="1:11" ht="14.25">
      <c r="A419" s="62">
        <v>42900.508900462963</v>
      </c>
      <c r="B419" s="15">
        <v>201148</v>
      </c>
      <c r="C419" t="s">
        <v>6300</v>
      </c>
      <c r="D419" t="s">
        <v>6301</v>
      </c>
      <c r="E419" t="s">
        <v>6302</v>
      </c>
      <c r="F419" s="15">
        <v>-27</v>
      </c>
      <c r="G419" t="s">
        <v>47</v>
      </c>
      <c r="H419" t="s">
        <v>54</v>
      </c>
      <c r="I419" t="s">
        <v>49</v>
      </c>
      <c r="J419">
        <f>VLOOKUP(B419,自助退!B:F,5,FALSE)</f>
        <v>27</v>
      </c>
      <c r="K419" s="40" t="str">
        <f t="shared" si="6"/>
        <v/>
      </c>
    </row>
    <row r="420" spans="1:11" ht="14.25">
      <c r="A420" s="62">
        <v>42900.517013888886</v>
      </c>
      <c r="B420" s="15">
        <v>201286</v>
      </c>
      <c r="C420" t="s">
        <v>6303</v>
      </c>
      <c r="D420" t="s">
        <v>6304</v>
      </c>
      <c r="E420" t="s">
        <v>6305</v>
      </c>
      <c r="F420" s="15">
        <v>-72</v>
      </c>
      <c r="G420" t="s">
        <v>47</v>
      </c>
      <c r="H420" t="s">
        <v>4448</v>
      </c>
      <c r="I420" t="s">
        <v>49</v>
      </c>
      <c r="J420">
        <f>VLOOKUP(B420,自助退!B:F,5,FALSE)</f>
        <v>72</v>
      </c>
      <c r="K420" s="40" t="str">
        <f t="shared" si="6"/>
        <v/>
      </c>
    </row>
    <row r="421" spans="1:11" ht="14.25">
      <c r="A421" s="62">
        <v>42900.519675925927</v>
      </c>
      <c r="B421" s="15">
        <v>201314</v>
      </c>
      <c r="C421" t="s">
        <v>6306</v>
      </c>
      <c r="D421" t="s">
        <v>6307</v>
      </c>
      <c r="E421" t="s">
        <v>6308</v>
      </c>
      <c r="F421" s="15">
        <v>-9633</v>
      </c>
      <c r="G421" t="s">
        <v>47</v>
      </c>
      <c r="H421" t="s">
        <v>74</v>
      </c>
      <c r="I421" t="s">
        <v>49</v>
      </c>
      <c r="J421">
        <f>VLOOKUP(B421,自助退!B:F,5,FALSE)</f>
        <v>9633</v>
      </c>
      <c r="K421" s="40" t="str">
        <f t="shared" si="6"/>
        <v/>
      </c>
    </row>
    <row r="422" spans="1:11" ht="14.25">
      <c r="A422" s="62">
        <v>42900.522835648146</v>
      </c>
      <c r="B422" s="15">
        <v>201342</v>
      </c>
      <c r="D422" t="s">
        <v>6309</v>
      </c>
      <c r="E422" t="s">
        <v>6310</v>
      </c>
      <c r="F422" s="15">
        <v>-600</v>
      </c>
      <c r="G422" t="s">
        <v>47</v>
      </c>
      <c r="H422" t="s">
        <v>54</v>
      </c>
      <c r="I422" t="s">
        <v>85</v>
      </c>
      <c r="J422">
        <f>VLOOKUP(B422,自助退!B:F,5,FALSE)</f>
        <v>600</v>
      </c>
      <c r="K422" s="40" t="str">
        <f t="shared" si="6"/>
        <v/>
      </c>
    </row>
    <row r="423" spans="1:11" ht="14.25">
      <c r="A423" s="62">
        <v>42900.526712962965</v>
      </c>
      <c r="B423" s="15">
        <v>201368</v>
      </c>
      <c r="C423" t="s">
        <v>6311</v>
      </c>
      <c r="D423" t="s">
        <v>6312</v>
      </c>
      <c r="E423" t="s">
        <v>6313</v>
      </c>
      <c r="F423" s="15">
        <v>-700</v>
      </c>
      <c r="G423" t="s">
        <v>47</v>
      </c>
      <c r="H423" t="s">
        <v>54</v>
      </c>
      <c r="I423" t="s">
        <v>49</v>
      </c>
      <c r="J423">
        <f>VLOOKUP(B423,自助退!B:F,5,FALSE)</f>
        <v>700</v>
      </c>
      <c r="K423" s="40" t="str">
        <f t="shared" si="6"/>
        <v/>
      </c>
    </row>
    <row r="424" spans="1:11" ht="14.25">
      <c r="A424" s="62">
        <v>42900.530439814815</v>
      </c>
      <c r="B424" s="15">
        <v>201403</v>
      </c>
      <c r="C424" t="s">
        <v>6314</v>
      </c>
      <c r="D424" t="s">
        <v>6315</v>
      </c>
      <c r="E424" t="s">
        <v>6316</v>
      </c>
      <c r="F424" s="15">
        <v>-362</v>
      </c>
      <c r="G424" t="s">
        <v>47</v>
      </c>
      <c r="H424" t="s">
        <v>63</v>
      </c>
      <c r="I424" t="s">
        <v>49</v>
      </c>
      <c r="J424">
        <f>VLOOKUP(B424,自助退!B:F,5,FALSE)</f>
        <v>362</v>
      </c>
      <c r="K424" s="40" t="str">
        <f t="shared" si="6"/>
        <v/>
      </c>
    </row>
    <row r="425" spans="1:11" ht="14.25">
      <c r="A425" s="62">
        <v>42900.567013888889</v>
      </c>
      <c r="B425" s="15">
        <v>201628</v>
      </c>
      <c r="C425" t="s">
        <v>6317</v>
      </c>
      <c r="D425" t="s">
        <v>6318</v>
      </c>
      <c r="E425" t="s">
        <v>6319</v>
      </c>
      <c r="F425" s="15">
        <v>-327</v>
      </c>
      <c r="G425" t="s">
        <v>47</v>
      </c>
      <c r="H425" t="s">
        <v>67</v>
      </c>
      <c r="I425" t="s">
        <v>49</v>
      </c>
      <c r="J425">
        <f>VLOOKUP(B425,自助退!B:F,5,FALSE)</f>
        <v>327</v>
      </c>
      <c r="K425" s="40" t="str">
        <f t="shared" si="6"/>
        <v/>
      </c>
    </row>
    <row r="426" spans="1:11" ht="14.25">
      <c r="A426" s="62">
        <v>42900.616550925923</v>
      </c>
      <c r="B426" s="15">
        <v>203594</v>
      </c>
      <c r="C426" t="s">
        <v>6320</v>
      </c>
      <c r="D426" t="s">
        <v>6321</v>
      </c>
      <c r="E426" t="s">
        <v>6322</v>
      </c>
      <c r="F426" s="15">
        <v>-20</v>
      </c>
      <c r="G426" t="s">
        <v>47</v>
      </c>
      <c r="H426" t="s">
        <v>99</v>
      </c>
      <c r="I426" t="s">
        <v>49</v>
      </c>
      <c r="J426">
        <f>VLOOKUP(B426,自助退!B:F,5,FALSE)</f>
        <v>20</v>
      </c>
      <c r="K426" s="40" t="str">
        <f t="shared" si="6"/>
        <v/>
      </c>
    </row>
    <row r="427" spans="1:11" ht="14.25">
      <c r="A427" s="62">
        <v>42900.620266203703</v>
      </c>
      <c r="B427" s="15">
        <v>203820</v>
      </c>
      <c r="C427" t="s">
        <v>6323</v>
      </c>
      <c r="D427" t="s">
        <v>6324</v>
      </c>
      <c r="E427" t="s">
        <v>6325</v>
      </c>
      <c r="F427" s="15">
        <v>-400</v>
      </c>
      <c r="G427" t="s">
        <v>47</v>
      </c>
      <c r="H427" t="s">
        <v>83</v>
      </c>
      <c r="I427" t="s">
        <v>49</v>
      </c>
      <c r="J427">
        <f>VLOOKUP(B427,自助退!B:F,5,FALSE)</f>
        <v>400</v>
      </c>
      <c r="K427" s="40" t="str">
        <f t="shared" si="6"/>
        <v/>
      </c>
    </row>
    <row r="428" spans="1:11" ht="14.25">
      <c r="A428" s="62">
        <v>42900.625196759262</v>
      </c>
      <c r="B428" s="15">
        <v>204103</v>
      </c>
      <c r="D428" t="s">
        <v>3676</v>
      </c>
      <c r="E428" t="s">
        <v>3677</v>
      </c>
      <c r="F428" s="15">
        <v>-2100</v>
      </c>
      <c r="G428" t="s">
        <v>47</v>
      </c>
      <c r="H428" t="s">
        <v>99</v>
      </c>
      <c r="I428" t="s">
        <v>85</v>
      </c>
      <c r="J428">
        <f>VLOOKUP(B428,自助退!B:F,5,FALSE)</f>
        <v>2100</v>
      </c>
      <c r="K428" s="40" t="str">
        <f t="shared" si="6"/>
        <v/>
      </c>
    </row>
    <row r="429" spans="1:11" ht="14.25">
      <c r="A429" s="62">
        <v>42900.629548611112</v>
      </c>
      <c r="B429" s="15">
        <v>204324</v>
      </c>
      <c r="C429" t="s">
        <v>6326</v>
      </c>
      <c r="D429" t="s">
        <v>6327</v>
      </c>
      <c r="E429" t="s">
        <v>6328</v>
      </c>
      <c r="F429" s="15">
        <v>-1347</v>
      </c>
      <c r="G429" t="s">
        <v>47</v>
      </c>
      <c r="H429" t="s">
        <v>63</v>
      </c>
      <c r="I429" t="s">
        <v>49</v>
      </c>
      <c r="J429">
        <f>VLOOKUP(B429,自助退!B:F,5,FALSE)</f>
        <v>1347</v>
      </c>
      <c r="K429" s="40" t="str">
        <f t="shared" si="6"/>
        <v/>
      </c>
    </row>
    <row r="430" spans="1:11" ht="14.25">
      <c r="A430" s="62">
        <v>42900.62972222222</v>
      </c>
      <c r="B430" s="15">
        <v>204338</v>
      </c>
      <c r="C430" t="s">
        <v>6329</v>
      </c>
      <c r="D430" t="s">
        <v>6330</v>
      </c>
      <c r="E430" t="s">
        <v>6331</v>
      </c>
      <c r="F430" s="15">
        <v>-373</v>
      </c>
      <c r="G430" t="s">
        <v>47</v>
      </c>
      <c r="H430" t="s">
        <v>61</v>
      </c>
      <c r="I430" t="s">
        <v>49</v>
      </c>
      <c r="J430">
        <f>VLOOKUP(B430,自助退!B:F,5,FALSE)</f>
        <v>373</v>
      </c>
      <c r="K430" s="40" t="str">
        <f t="shared" si="6"/>
        <v/>
      </c>
    </row>
    <row r="431" spans="1:11" ht="14.25">
      <c r="A431" s="62">
        <v>42900.63380787037</v>
      </c>
      <c r="B431" s="15">
        <v>204547</v>
      </c>
      <c r="C431" t="s">
        <v>6332</v>
      </c>
      <c r="D431" t="s">
        <v>6333</v>
      </c>
      <c r="E431" t="s">
        <v>6334</v>
      </c>
      <c r="F431" s="15">
        <v>-110</v>
      </c>
      <c r="G431" t="s">
        <v>47</v>
      </c>
      <c r="H431" t="s">
        <v>60</v>
      </c>
      <c r="I431" t="s">
        <v>49</v>
      </c>
      <c r="J431">
        <f>VLOOKUP(B431,自助退!B:F,5,FALSE)</f>
        <v>110</v>
      </c>
      <c r="K431" s="40" t="str">
        <f t="shared" si="6"/>
        <v/>
      </c>
    </row>
    <row r="432" spans="1:11" ht="14.25">
      <c r="A432" s="62">
        <v>42900.646319444444</v>
      </c>
      <c r="B432" s="15">
        <v>205217</v>
      </c>
      <c r="C432" t="s">
        <v>6335</v>
      </c>
      <c r="D432" t="s">
        <v>5430</v>
      </c>
      <c r="E432" t="s">
        <v>5431</v>
      </c>
      <c r="F432" s="15">
        <v>-6001</v>
      </c>
      <c r="G432" t="s">
        <v>47</v>
      </c>
      <c r="H432" t="s">
        <v>6336</v>
      </c>
      <c r="I432" t="s">
        <v>49</v>
      </c>
      <c r="J432">
        <f>VLOOKUP(B432,自助退!B:F,5,FALSE)</f>
        <v>6001</v>
      </c>
      <c r="K432" s="40" t="str">
        <f t="shared" si="6"/>
        <v/>
      </c>
    </row>
    <row r="433" spans="1:11" ht="14.25">
      <c r="A433" s="62">
        <v>42900.648530092592</v>
      </c>
      <c r="B433" s="15">
        <v>205378</v>
      </c>
      <c r="C433" t="s">
        <v>6337</v>
      </c>
      <c r="D433" t="s">
        <v>6338</v>
      </c>
      <c r="E433" t="s">
        <v>6339</v>
      </c>
      <c r="F433" s="15">
        <v>-450</v>
      </c>
      <c r="G433" t="s">
        <v>47</v>
      </c>
      <c r="H433" t="s">
        <v>84</v>
      </c>
      <c r="I433" t="s">
        <v>49</v>
      </c>
      <c r="J433">
        <f>VLOOKUP(B433,自助退!B:F,5,FALSE)</f>
        <v>450</v>
      </c>
      <c r="K433" s="40" t="str">
        <f t="shared" si="6"/>
        <v/>
      </c>
    </row>
    <row r="434" spans="1:11" ht="14.25">
      <c r="A434" s="62">
        <v>42900.656539351854</v>
      </c>
      <c r="B434" s="15">
        <v>205842</v>
      </c>
      <c r="C434" t="s">
        <v>6340</v>
      </c>
      <c r="D434" t="s">
        <v>6341</v>
      </c>
      <c r="E434" t="s">
        <v>6342</v>
      </c>
      <c r="F434" s="15">
        <v>-1354</v>
      </c>
      <c r="G434" t="s">
        <v>47</v>
      </c>
      <c r="H434" t="s">
        <v>70</v>
      </c>
      <c r="I434" t="s">
        <v>49</v>
      </c>
      <c r="J434">
        <f>VLOOKUP(B434,自助退!B:F,5,FALSE)</f>
        <v>1354</v>
      </c>
      <c r="K434" s="40" t="str">
        <f t="shared" si="6"/>
        <v/>
      </c>
    </row>
    <row r="435" spans="1:11" ht="14.25">
      <c r="A435" s="62">
        <v>42900.65934027778</v>
      </c>
      <c r="B435" s="15">
        <v>206015</v>
      </c>
      <c r="C435" t="s">
        <v>6343</v>
      </c>
      <c r="D435" t="s">
        <v>6344</v>
      </c>
      <c r="E435" t="s">
        <v>6345</v>
      </c>
      <c r="F435" s="15">
        <v>-1000</v>
      </c>
      <c r="G435" t="s">
        <v>47</v>
      </c>
      <c r="H435" t="s">
        <v>72</v>
      </c>
      <c r="I435" t="s">
        <v>49</v>
      </c>
      <c r="J435">
        <f>VLOOKUP(B435,自助退!B:F,5,FALSE)</f>
        <v>1000</v>
      </c>
      <c r="K435" s="40" t="str">
        <f t="shared" si="6"/>
        <v/>
      </c>
    </row>
    <row r="436" spans="1:11" ht="14.25">
      <c r="A436" s="62">
        <v>42900.666620370372</v>
      </c>
      <c r="B436" s="15">
        <v>206419</v>
      </c>
      <c r="C436" t="s">
        <v>6346</v>
      </c>
      <c r="D436" t="s">
        <v>6347</v>
      </c>
      <c r="E436" t="s">
        <v>6348</v>
      </c>
      <c r="F436" s="15">
        <v>-150</v>
      </c>
      <c r="G436" t="s">
        <v>47</v>
      </c>
      <c r="H436" t="s">
        <v>79</v>
      </c>
      <c r="I436" t="s">
        <v>49</v>
      </c>
      <c r="J436">
        <f>VLOOKUP(B436,自助退!B:F,5,FALSE)</f>
        <v>150</v>
      </c>
      <c r="K436" s="40" t="str">
        <f t="shared" si="6"/>
        <v/>
      </c>
    </row>
    <row r="437" spans="1:11" ht="14.25">
      <c r="A437" s="62">
        <v>42900.666666666664</v>
      </c>
      <c r="B437" s="15">
        <v>206423</v>
      </c>
      <c r="C437" t="s">
        <v>6349</v>
      </c>
      <c r="D437" t="s">
        <v>6350</v>
      </c>
      <c r="E437" t="s">
        <v>6351</v>
      </c>
      <c r="F437" s="15">
        <v>-18</v>
      </c>
      <c r="G437" t="s">
        <v>47</v>
      </c>
      <c r="H437" t="s">
        <v>70</v>
      </c>
      <c r="I437" t="s">
        <v>49</v>
      </c>
      <c r="J437">
        <f>VLOOKUP(B437,自助退!B:F,5,FALSE)</f>
        <v>18</v>
      </c>
      <c r="K437" s="40" t="str">
        <f t="shared" si="6"/>
        <v/>
      </c>
    </row>
    <row r="438" spans="1:11" ht="14.25">
      <c r="A438" s="62">
        <v>42900.667546296296</v>
      </c>
      <c r="B438" s="15">
        <v>206464</v>
      </c>
      <c r="C438" t="s">
        <v>6352</v>
      </c>
      <c r="D438" t="s">
        <v>6353</v>
      </c>
      <c r="E438" t="s">
        <v>6354</v>
      </c>
      <c r="F438" s="15">
        <v>-200</v>
      </c>
      <c r="G438" t="s">
        <v>47</v>
      </c>
      <c r="H438" t="s">
        <v>72</v>
      </c>
      <c r="I438" t="s">
        <v>49</v>
      </c>
      <c r="J438">
        <f>VLOOKUP(B438,自助退!B:F,5,FALSE)</f>
        <v>200</v>
      </c>
      <c r="K438" s="40" t="str">
        <f t="shared" si="6"/>
        <v/>
      </c>
    </row>
    <row r="439" spans="1:11" ht="14.25">
      <c r="A439" s="62">
        <v>42900.669085648151</v>
      </c>
      <c r="B439" s="15">
        <v>206532</v>
      </c>
      <c r="C439" t="s">
        <v>6355</v>
      </c>
      <c r="D439" t="s">
        <v>6356</v>
      </c>
      <c r="E439" t="s">
        <v>6357</v>
      </c>
      <c r="F439" s="15">
        <v>-250</v>
      </c>
      <c r="G439" t="s">
        <v>47</v>
      </c>
      <c r="H439" t="s">
        <v>67</v>
      </c>
      <c r="I439" t="s">
        <v>49</v>
      </c>
      <c r="J439">
        <f>VLOOKUP(B439,自助退!B:F,5,FALSE)</f>
        <v>250</v>
      </c>
      <c r="K439" s="40" t="str">
        <f t="shared" si="6"/>
        <v/>
      </c>
    </row>
    <row r="440" spans="1:11" ht="14.25">
      <c r="A440" s="62">
        <v>42900.678761574076</v>
      </c>
      <c r="B440" s="15">
        <v>206957</v>
      </c>
      <c r="D440" t="s">
        <v>6358</v>
      </c>
      <c r="E440" t="s">
        <v>6359</v>
      </c>
      <c r="F440" s="15">
        <v>-179</v>
      </c>
      <c r="G440" t="s">
        <v>47</v>
      </c>
      <c r="H440" t="s">
        <v>64</v>
      </c>
      <c r="I440" t="s">
        <v>85</v>
      </c>
      <c r="J440">
        <f>VLOOKUP(B440,自助退!B:F,5,FALSE)</f>
        <v>179</v>
      </c>
      <c r="K440" s="40" t="str">
        <f t="shared" si="6"/>
        <v/>
      </c>
    </row>
    <row r="441" spans="1:11" ht="14.25">
      <c r="A441" s="62">
        <v>42900.682789351849</v>
      </c>
      <c r="B441" s="15">
        <v>207141</v>
      </c>
      <c r="C441" t="s">
        <v>6360</v>
      </c>
      <c r="D441" t="s">
        <v>6361</v>
      </c>
      <c r="E441" t="s">
        <v>6362</v>
      </c>
      <c r="F441" s="15">
        <v>-40</v>
      </c>
      <c r="G441" t="s">
        <v>47</v>
      </c>
      <c r="H441" t="s">
        <v>60</v>
      </c>
      <c r="I441" t="s">
        <v>49</v>
      </c>
      <c r="J441">
        <f>VLOOKUP(B441,自助退!B:F,5,FALSE)</f>
        <v>40</v>
      </c>
      <c r="K441" s="40" t="str">
        <f t="shared" si="6"/>
        <v/>
      </c>
    </row>
    <row r="442" spans="1:11" ht="14.25">
      <c r="A442" s="62">
        <v>42900.700474537036</v>
      </c>
      <c r="B442" s="15">
        <v>207822</v>
      </c>
      <c r="C442" t="s">
        <v>6363</v>
      </c>
      <c r="D442" t="s">
        <v>6364</v>
      </c>
      <c r="E442" t="s">
        <v>6365</v>
      </c>
      <c r="F442" s="15">
        <v>-80</v>
      </c>
      <c r="G442" t="s">
        <v>47</v>
      </c>
      <c r="H442" t="s">
        <v>72</v>
      </c>
      <c r="I442" t="s">
        <v>49</v>
      </c>
      <c r="J442">
        <f>VLOOKUP(B442,自助退!B:F,5,FALSE)</f>
        <v>80</v>
      </c>
      <c r="K442" s="40" t="str">
        <f t="shared" si="6"/>
        <v/>
      </c>
    </row>
    <row r="443" spans="1:11" ht="14.25">
      <c r="A443" s="62">
        <v>42900.702476851853</v>
      </c>
      <c r="B443" s="15">
        <v>207920</v>
      </c>
      <c r="C443" t="s">
        <v>6366</v>
      </c>
      <c r="D443" t="s">
        <v>6367</v>
      </c>
      <c r="E443" t="s">
        <v>6368</v>
      </c>
      <c r="F443" s="15">
        <v>-263</v>
      </c>
      <c r="G443" t="s">
        <v>47</v>
      </c>
      <c r="H443" t="s">
        <v>4446</v>
      </c>
      <c r="I443" t="s">
        <v>49</v>
      </c>
      <c r="J443">
        <f>VLOOKUP(B443,自助退!B:F,5,FALSE)</f>
        <v>263</v>
      </c>
      <c r="K443" s="40" t="str">
        <f t="shared" si="6"/>
        <v/>
      </c>
    </row>
    <row r="444" spans="1:11" ht="14.25">
      <c r="A444" s="62">
        <v>42900.705231481479</v>
      </c>
      <c r="B444" s="15">
        <v>208022</v>
      </c>
      <c r="D444" t="s">
        <v>6369</v>
      </c>
      <c r="E444" t="s">
        <v>6370</v>
      </c>
      <c r="F444" s="15">
        <v>-816</v>
      </c>
      <c r="G444" t="s">
        <v>47</v>
      </c>
      <c r="H444" t="s">
        <v>4446</v>
      </c>
      <c r="I444" t="s">
        <v>85</v>
      </c>
      <c r="J444">
        <f>VLOOKUP(B444,自助退!B:F,5,FALSE)</f>
        <v>816</v>
      </c>
      <c r="K444" s="40" t="str">
        <f t="shared" si="6"/>
        <v/>
      </c>
    </row>
    <row r="445" spans="1:11" ht="14.25">
      <c r="A445" s="62">
        <v>42900.706469907411</v>
      </c>
      <c r="B445" s="15">
        <v>208069</v>
      </c>
      <c r="C445" t="s">
        <v>6371</v>
      </c>
      <c r="D445" t="s">
        <v>6372</v>
      </c>
      <c r="E445" t="s">
        <v>6373</v>
      </c>
      <c r="F445" s="15">
        <v>-1000</v>
      </c>
      <c r="G445" t="s">
        <v>47</v>
      </c>
      <c r="H445" t="s">
        <v>79</v>
      </c>
      <c r="I445" t="s">
        <v>49</v>
      </c>
      <c r="J445">
        <f>VLOOKUP(B445,自助退!B:F,5,FALSE)</f>
        <v>1000</v>
      </c>
      <c r="K445" s="40" t="str">
        <f t="shared" si="6"/>
        <v/>
      </c>
    </row>
    <row r="446" spans="1:11" ht="14.25">
      <c r="A446" s="62">
        <v>42900.711956018517</v>
      </c>
      <c r="B446" s="15">
        <v>208223</v>
      </c>
      <c r="C446" t="s">
        <v>6374</v>
      </c>
      <c r="D446" t="s">
        <v>6375</v>
      </c>
      <c r="E446" t="s">
        <v>6376</v>
      </c>
      <c r="F446" s="15">
        <v>-400</v>
      </c>
      <c r="G446" t="s">
        <v>47</v>
      </c>
      <c r="H446" t="s">
        <v>64</v>
      </c>
      <c r="I446" t="s">
        <v>49</v>
      </c>
      <c r="J446">
        <f>VLOOKUP(B446,自助退!B:F,5,FALSE)</f>
        <v>400</v>
      </c>
      <c r="K446" s="40" t="str">
        <f t="shared" si="6"/>
        <v/>
      </c>
    </row>
    <row r="447" spans="1:11" ht="14.25">
      <c r="A447" s="62">
        <v>42900.71497685185</v>
      </c>
      <c r="B447" s="15">
        <v>208294</v>
      </c>
      <c r="C447" t="s">
        <v>6377</v>
      </c>
      <c r="D447" t="s">
        <v>6378</v>
      </c>
      <c r="E447" t="s">
        <v>6379</v>
      </c>
      <c r="F447" s="15">
        <v>-73</v>
      </c>
      <c r="G447" t="s">
        <v>47</v>
      </c>
      <c r="H447" t="s">
        <v>84</v>
      </c>
      <c r="I447" t="s">
        <v>49</v>
      </c>
      <c r="J447">
        <f>VLOOKUP(B447,自助退!B:F,5,FALSE)</f>
        <v>73</v>
      </c>
      <c r="K447" s="40" t="str">
        <f t="shared" si="6"/>
        <v/>
      </c>
    </row>
    <row r="448" spans="1:11" ht="14.25">
      <c r="A448" s="62">
        <v>42900.716249999998</v>
      </c>
      <c r="B448" s="15">
        <v>208324</v>
      </c>
      <c r="C448" t="s">
        <v>6380</v>
      </c>
      <c r="D448" t="s">
        <v>6381</v>
      </c>
      <c r="E448" t="s">
        <v>6382</v>
      </c>
      <c r="F448" s="15">
        <v>-343</v>
      </c>
      <c r="G448" t="s">
        <v>47</v>
      </c>
      <c r="H448" t="s">
        <v>64</v>
      </c>
      <c r="I448" t="s">
        <v>49</v>
      </c>
      <c r="J448">
        <f>VLOOKUP(B448,自助退!B:F,5,FALSE)</f>
        <v>343</v>
      </c>
      <c r="K448" s="40" t="str">
        <f t="shared" si="6"/>
        <v/>
      </c>
    </row>
    <row r="449" spans="1:11" ht="14.25">
      <c r="A449" s="62">
        <v>42900.717592592591</v>
      </c>
      <c r="B449" s="15">
        <v>208376</v>
      </c>
      <c r="C449" t="s">
        <v>6383</v>
      </c>
      <c r="D449" t="s">
        <v>6384</v>
      </c>
      <c r="E449" t="s">
        <v>6385</v>
      </c>
      <c r="F449" s="15">
        <v>-500</v>
      </c>
      <c r="G449" t="s">
        <v>47</v>
      </c>
      <c r="H449" t="s">
        <v>59</v>
      </c>
      <c r="I449" t="s">
        <v>49</v>
      </c>
      <c r="J449">
        <f>VLOOKUP(B449,自助退!B:F,5,FALSE)</f>
        <v>500</v>
      </c>
      <c r="K449" s="40" t="str">
        <f t="shared" si="6"/>
        <v/>
      </c>
    </row>
    <row r="450" spans="1:11" ht="14.25">
      <c r="A450" s="62">
        <v>42900.727256944447</v>
      </c>
      <c r="B450" s="15">
        <v>208571</v>
      </c>
      <c r="C450" t="s">
        <v>6386</v>
      </c>
      <c r="D450" t="s">
        <v>6387</v>
      </c>
      <c r="E450" t="s">
        <v>6388</v>
      </c>
      <c r="F450" s="15">
        <v>-119</v>
      </c>
      <c r="G450" t="s">
        <v>47</v>
      </c>
      <c r="H450" t="s">
        <v>76</v>
      </c>
      <c r="I450" t="s">
        <v>49</v>
      </c>
      <c r="J450">
        <f>VLOOKUP(B450,自助退!B:F,5,FALSE)</f>
        <v>119</v>
      </c>
      <c r="K450" s="40" t="str">
        <f t="shared" si="6"/>
        <v/>
      </c>
    </row>
    <row r="451" spans="1:11" ht="14.25">
      <c r="A451" s="62">
        <v>42900.739965277775</v>
      </c>
      <c r="B451" s="15">
        <v>208831</v>
      </c>
      <c r="C451" t="s">
        <v>6389</v>
      </c>
      <c r="D451" t="s">
        <v>6390</v>
      </c>
      <c r="E451" t="s">
        <v>6391</v>
      </c>
      <c r="F451" s="15">
        <v>-1990</v>
      </c>
      <c r="G451" t="s">
        <v>47</v>
      </c>
      <c r="H451" t="s">
        <v>54</v>
      </c>
      <c r="I451" t="s">
        <v>49</v>
      </c>
      <c r="J451">
        <f>VLOOKUP(B451,自助退!B:F,5,FALSE)</f>
        <v>1990</v>
      </c>
      <c r="K451" s="40" t="str">
        <f t="shared" ref="K451:K514" si="7">IF(F451=J451*-1,"",1)</f>
        <v/>
      </c>
    </row>
    <row r="452" spans="1:11" ht="14.25">
      <c r="A452" s="62">
        <v>42900.740925925929</v>
      </c>
      <c r="B452" s="15">
        <v>208848</v>
      </c>
      <c r="C452" t="s">
        <v>6392</v>
      </c>
      <c r="D452" t="s">
        <v>6393</v>
      </c>
      <c r="E452" t="s">
        <v>6394</v>
      </c>
      <c r="F452" s="15">
        <v>-300</v>
      </c>
      <c r="G452" t="s">
        <v>47</v>
      </c>
      <c r="H452" t="s">
        <v>59</v>
      </c>
      <c r="I452" t="s">
        <v>49</v>
      </c>
      <c r="J452">
        <f>VLOOKUP(B452,自助退!B:F,5,FALSE)</f>
        <v>300</v>
      </c>
      <c r="K452" s="40" t="str">
        <f t="shared" si="7"/>
        <v/>
      </c>
    </row>
    <row r="453" spans="1:11" ht="14.25">
      <c r="A453" s="62">
        <v>42900.740937499999</v>
      </c>
      <c r="B453" s="15">
        <v>208849</v>
      </c>
      <c r="C453" t="s">
        <v>6395</v>
      </c>
      <c r="D453" t="s">
        <v>6396</v>
      </c>
      <c r="E453" t="s">
        <v>6397</v>
      </c>
      <c r="F453" s="15">
        <v>-3</v>
      </c>
      <c r="G453" t="s">
        <v>47</v>
      </c>
      <c r="H453" t="s">
        <v>70</v>
      </c>
      <c r="I453" t="s">
        <v>49</v>
      </c>
      <c r="J453">
        <f>VLOOKUP(B453,自助退!B:F,5,FALSE)</f>
        <v>3</v>
      </c>
      <c r="K453" s="40" t="str">
        <f t="shared" si="7"/>
        <v/>
      </c>
    </row>
    <row r="454" spans="1:11" ht="14.25">
      <c r="A454" s="62">
        <v>42900.742766203701</v>
      </c>
      <c r="B454" s="15">
        <v>208867</v>
      </c>
      <c r="D454" t="s">
        <v>6398</v>
      </c>
      <c r="E454" t="s">
        <v>6399</v>
      </c>
      <c r="F454" s="15">
        <v>-244</v>
      </c>
      <c r="G454" t="s">
        <v>47</v>
      </c>
      <c r="H454" t="s">
        <v>66</v>
      </c>
      <c r="I454" t="s">
        <v>85</v>
      </c>
      <c r="J454">
        <f>VLOOKUP(B454,自助退!B:F,5,FALSE)</f>
        <v>244</v>
      </c>
      <c r="K454" s="40" t="str">
        <f t="shared" si="7"/>
        <v/>
      </c>
    </row>
    <row r="455" spans="1:11" ht="14.25">
      <c r="A455" s="62">
        <v>42901.381006944444</v>
      </c>
      <c r="B455" s="15">
        <v>213738</v>
      </c>
      <c r="C455" t="s">
        <v>6400</v>
      </c>
      <c r="D455" t="s">
        <v>6401</v>
      </c>
      <c r="E455" t="s">
        <v>6402</v>
      </c>
      <c r="F455" s="15">
        <v>-90</v>
      </c>
      <c r="G455" t="s">
        <v>47</v>
      </c>
      <c r="H455" t="s">
        <v>74</v>
      </c>
      <c r="I455" t="s">
        <v>49</v>
      </c>
      <c r="J455">
        <f>VLOOKUP(B455,自助退!B:F,5,FALSE)</f>
        <v>90</v>
      </c>
      <c r="K455" s="40" t="str">
        <f t="shared" si="7"/>
        <v/>
      </c>
    </row>
    <row r="456" spans="1:11" ht="14.25">
      <c r="A456" s="62">
        <v>42901.389745370368</v>
      </c>
      <c r="B456" s="15">
        <v>214397</v>
      </c>
      <c r="D456" t="s">
        <v>6403</v>
      </c>
      <c r="E456" t="s">
        <v>6404</v>
      </c>
      <c r="F456" s="15">
        <v>-464</v>
      </c>
      <c r="G456" t="s">
        <v>47</v>
      </c>
      <c r="H456" t="s">
        <v>64</v>
      </c>
      <c r="I456" t="s">
        <v>85</v>
      </c>
      <c r="J456">
        <f>VLOOKUP(B456,自助退!B:F,5,FALSE)</f>
        <v>464</v>
      </c>
      <c r="K456" s="40" t="str">
        <f t="shared" si="7"/>
        <v/>
      </c>
    </row>
    <row r="457" spans="1:11" ht="14.25">
      <c r="A457" s="62">
        <v>42901.401319444441</v>
      </c>
      <c r="B457" s="15">
        <v>215303</v>
      </c>
      <c r="C457" t="s">
        <v>6405</v>
      </c>
      <c r="D457" t="s">
        <v>6406</v>
      </c>
      <c r="E457" t="s">
        <v>6407</v>
      </c>
      <c r="F457" s="15">
        <v>-650</v>
      </c>
      <c r="G457" t="s">
        <v>47</v>
      </c>
      <c r="H457" t="s">
        <v>62</v>
      </c>
      <c r="I457" t="s">
        <v>49</v>
      </c>
      <c r="J457">
        <f>VLOOKUP(B457,自助退!B:F,5,FALSE)</f>
        <v>650</v>
      </c>
      <c r="K457" s="40" t="str">
        <f t="shared" si="7"/>
        <v/>
      </c>
    </row>
    <row r="458" spans="1:11" ht="14.25">
      <c r="A458" s="62">
        <v>42901.404513888891</v>
      </c>
      <c r="B458" s="15">
        <v>215522</v>
      </c>
      <c r="C458" t="s">
        <v>6408</v>
      </c>
      <c r="D458" t="s">
        <v>6409</v>
      </c>
      <c r="E458" t="s">
        <v>6410</v>
      </c>
      <c r="F458" s="15">
        <v>-371</v>
      </c>
      <c r="G458" t="s">
        <v>47</v>
      </c>
      <c r="H458" t="s">
        <v>64</v>
      </c>
      <c r="I458" t="s">
        <v>49</v>
      </c>
      <c r="J458">
        <f>VLOOKUP(B458,自助退!B:F,5,FALSE)</f>
        <v>371</v>
      </c>
      <c r="K458" s="40" t="str">
        <f t="shared" si="7"/>
        <v/>
      </c>
    </row>
    <row r="459" spans="1:11" ht="14.25">
      <c r="A459" s="62">
        <v>42901.406238425923</v>
      </c>
      <c r="B459" s="15">
        <v>215662</v>
      </c>
      <c r="C459" t="s">
        <v>6411</v>
      </c>
      <c r="D459" t="s">
        <v>6412</v>
      </c>
      <c r="E459" t="s">
        <v>6413</v>
      </c>
      <c r="F459" s="15">
        <v>-250</v>
      </c>
      <c r="G459" t="s">
        <v>47</v>
      </c>
      <c r="H459" t="s">
        <v>70</v>
      </c>
      <c r="I459" t="s">
        <v>49</v>
      </c>
      <c r="J459">
        <f>VLOOKUP(B459,自助退!B:F,5,FALSE)</f>
        <v>250</v>
      </c>
      <c r="K459" s="40" t="str">
        <f t="shared" si="7"/>
        <v/>
      </c>
    </row>
    <row r="460" spans="1:11" ht="14.25">
      <c r="A460" s="62">
        <v>42901.407951388886</v>
      </c>
      <c r="B460" s="15">
        <v>215780</v>
      </c>
      <c r="C460" t="s">
        <v>6414</v>
      </c>
      <c r="D460" t="s">
        <v>6415</v>
      </c>
      <c r="E460" t="s">
        <v>6416</v>
      </c>
      <c r="F460" s="15">
        <v>-130</v>
      </c>
      <c r="G460" t="s">
        <v>47</v>
      </c>
      <c r="H460" t="s">
        <v>4447</v>
      </c>
      <c r="I460" t="s">
        <v>49</v>
      </c>
      <c r="J460">
        <f>VLOOKUP(B460,自助退!B:F,5,FALSE)</f>
        <v>130</v>
      </c>
      <c r="K460" s="40" t="str">
        <f t="shared" si="7"/>
        <v/>
      </c>
    </row>
    <row r="461" spans="1:11" ht="14.25">
      <c r="A461" s="62">
        <v>42901.409895833334</v>
      </c>
      <c r="B461" s="15">
        <v>215957</v>
      </c>
      <c r="C461" t="s">
        <v>6417</v>
      </c>
      <c r="D461" t="s">
        <v>6418</v>
      </c>
      <c r="E461" t="s">
        <v>6419</v>
      </c>
      <c r="F461" s="15">
        <v>-300</v>
      </c>
      <c r="G461" t="s">
        <v>47</v>
      </c>
      <c r="H461" t="s">
        <v>57</v>
      </c>
      <c r="I461" t="s">
        <v>49</v>
      </c>
      <c r="J461">
        <f>VLOOKUP(B461,自助退!B:F,5,FALSE)</f>
        <v>300</v>
      </c>
      <c r="K461" s="40" t="str">
        <f t="shared" si="7"/>
        <v/>
      </c>
    </row>
    <row r="462" spans="1:11" ht="14.25">
      <c r="A462" s="62">
        <v>42901.410682870373</v>
      </c>
      <c r="B462" s="15">
        <v>216007</v>
      </c>
      <c r="C462" t="s">
        <v>6420</v>
      </c>
      <c r="D462" t="s">
        <v>6421</v>
      </c>
      <c r="E462" t="s">
        <v>6422</v>
      </c>
      <c r="F462" s="15">
        <v>-380</v>
      </c>
      <c r="G462" t="s">
        <v>47</v>
      </c>
      <c r="H462" t="s">
        <v>57</v>
      </c>
      <c r="I462" t="s">
        <v>49</v>
      </c>
      <c r="J462">
        <f>VLOOKUP(B462,自助退!B:F,5,FALSE)</f>
        <v>380</v>
      </c>
      <c r="K462" s="40" t="str">
        <f t="shared" si="7"/>
        <v/>
      </c>
    </row>
    <row r="463" spans="1:11" ht="14.25">
      <c r="A463" s="62">
        <v>42901.423564814817</v>
      </c>
      <c r="B463" s="15">
        <v>216993</v>
      </c>
      <c r="C463" t="s">
        <v>6423</v>
      </c>
      <c r="D463" t="s">
        <v>6424</v>
      </c>
      <c r="E463" t="s">
        <v>6425</v>
      </c>
      <c r="F463" s="15">
        <v>-194</v>
      </c>
      <c r="G463" t="s">
        <v>47</v>
      </c>
      <c r="H463" t="s">
        <v>78</v>
      </c>
      <c r="I463" t="s">
        <v>49</v>
      </c>
      <c r="J463">
        <f>VLOOKUP(B463,自助退!B:F,5,FALSE)</f>
        <v>194</v>
      </c>
      <c r="K463" s="40" t="str">
        <f t="shared" si="7"/>
        <v/>
      </c>
    </row>
    <row r="464" spans="1:11" ht="14.25">
      <c r="A464" s="62">
        <v>42901.428113425929</v>
      </c>
      <c r="B464" s="15">
        <v>217336</v>
      </c>
      <c r="C464" t="s">
        <v>6426</v>
      </c>
      <c r="D464" t="s">
        <v>6427</v>
      </c>
      <c r="E464" t="s">
        <v>6428</v>
      </c>
      <c r="F464" s="15">
        <v>-236</v>
      </c>
      <c r="G464" t="s">
        <v>47</v>
      </c>
      <c r="H464" t="s">
        <v>56</v>
      </c>
      <c r="I464" t="s">
        <v>49</v>
      </c>
      <c r="J464">
        <f>VLOOKUP(B464,自助退!B:F,5,FALSE)</f>
        <v>236</v>
      </c>
      <c r="K464" s="40" t="str">
        <f t="shared" si="7"/>
        <v/>
      </c>
    </row>
    <row r="465" spans="1:11" ht="14.25">
      <c r="A465" s="62">
        <v>42901.438344907408</v>
      </c>
      <c r="B465" s="15">
        <v>218058</v>
      </c>
      <c r="C465" t="s">
        <v>6429</v>
      </c>
      <c r="D465" t="s">
        <v>6430</v>
      </c>
      <c r="E465" t="s">
        <v>6431</v>
      </c>
      <c r="F465" s="15">
        <v>-67</v>
      </c>
      <c r="G465" t="s">
        <v>47</v>
      </c>
      <c r="H465" t="s">
        <v>69</v>
      </c>
      <c r="I465" t="s">
        <v>49</v>
      </c>
      <c r="J465">
        <f>VLOOKUP(B465,自助退!B:F,5,FALSE)</f>
        <v>67</v>
      </c>
      <c r="K465" s="40" t="str">
        <f t="shared" si="7"/>
        <v/>
      </c>
    </row>
    <row r="466" spans="1:11" ht="14.25">
      <c r="A466" s="62">
        <v>42901.44321759259</v>
      </c>
      <c r="B466" s="15">
        <v>218379</v>
      </c>
      <c r="C466" t="s">
        <v>6432</v>
      </c>
      <c r="D466" t="s">
        <v>6433</v>
      </c>
      <c r="E466" t="s">
        <v>6434</v>
      </c>
      <c r="F466" s="15">
        <v>-21</v>
      </c>
      <c r="G466" t="s">
        <v>47</v>
      </c>
      <c r="H466" t="s">
        <v>64</v>
      </c>
      <c r="I466" t="s">
        <v>49</v>
      </c>
      <c r="J466">
        <f>VLOOKUP(B466,自助退!B:F,5,FALSE)</f>
        <v>21</v>
      </c>
      <c r="K466" s="40" t="str">
        <f t="shared" si="7"/>
        <v/>
      </c>
    </row>
    <row r="467" spans="1:11" ht="14.25">
      <c r="A467" s="62">
        <v>42901.445868055554</v>
      </c>
      <c r="B467" s="15">
        <v>218592</v>
      </c>
      <c r="C467" t="s">
        <v>6435</v>
      </c>
      <c r="D467" t="s">
        <v>6436</v>
      </c>
      <c r="E467" t="s">
        <v>6437</v>
      </c>
      <c r="F467" s="15">
        <v>-170</v>
      </c>
      <c r="G467" t="s">
        <v>47</v>
      </c>
      <c r="H467" t="s">
        <v>61</v>
      </c>
      <c r="I467" t="s">
        <v>49</v>
      </c>
      <c r="J467">
        <f>VLOOKUP(B467,自助退!B:F,5,FALSE)</f>
        <v>170</v>
      </c>
      <c r="K467" s="40" t="str">
        <f t="shared" si="7"/>
        <v/>
      </c>
    </row>
    <row r="468" spans="1:11" ht="14.25">
      <c r="A468" s="62">
        <v>42901.449699074074</v>
      </c>
      <c r="B468" s="15">
        <v>218824</v>
      </c>
      <c r="C468" t="s">
        <v>6438</v>
      </c>
      <c r="D468" t="s">
        <v>6439</v>
      </c>
      <c r="E468" t="s">
        <v>6440</v>
      </c>
      <c r="F468" s="15">
        <v>-1428</v>
      </c>
      <c r="G468" t="s">
        <v>47</v>
      </c>
      <c r="H468" t="s">
        <v>50</v>
      </c>
      <c r="I468" t="s">
        <v>49</v>
      </c>
      <c r="J468">
        <f>VLOOKUP(B468,自助退!B:F,5,FALSE)</f>
        <v>1428</v>
      </c>
      <c r="K468" s="40" t="str">
        <f t="shared" si="7"/>
        <v/>
      </c>
    </row>
    <row r="469" spans="1:11" ht="14.25">
      <c r="A469" s="62">
        <v>42901.458506944444</v>
      </c>
      <c r="B469" s="15">
        <v>219413</v>
      </c>
      <c r="C469" t="s">
        <v>6441</v>
      </c>
      <c r="D469" t="s">
        <v>6442</v>
      </c>
      <c r="E469" t="s">
        <v>6443</v>
      </c>
      <c r="F469" s="15">
        <v>-57</v>
      </c>
      <c r="G469" t="s">
        <v>47</v>
      </c>
      <c r="H469" t="s">
        <v>57</v>
      </c>
      <c r="I469" t="s">
        <v>49</v>
      </c>
      <c r="J469">
        <f>VLOOKUP(B469,自助退!B:F,5,FALSE)</f>
        <v>57</v>
      </c>
      <c r="K469" s="40" t="str">
        <f t="shared" si="7"/>
        <v/>
      </c>
    </row>
    <row r="470" spans="1:11" ht="14.25">
      <c r="A470" s="62">
        <v>42901.462777777779</v>
      </c>
      <c r="B470" s="15">
        <v>219649</v>
      </c>
      <c r="C470" t="s">
        <v>6444</v>
      </c>
      <c r="D470" t="s">
        <v>6445</v>
      </c>
      <c r="E470" t="s">
        <v>6446</v>
      </c>
      <c r="F470" s="15">
        <v>-90</v>
      </c>
      <c r="G470" t="s">
        <v>47</v>
      </c>
      <c r="H470" t="s">
        <v>68</v>
      </c>
      <c r="I470" t="s">
        <v>49</v>
      </c>
      <c r="J470">
        <f>VLOOKUP(B470,自助退!B:F,5,FALSE)</f>
        <v>90</v>
      </c>
      <c r="K470" s="40" t="str">
        <f t="shared" si="7"/>
        <v/>
      </c>
    </row>
    <row r="471" spans="1:11" ht="14.25">
      <c r="A471" s="62">
        <v>42901.464837962965</v>
      </c>
      <c r="B471" s="15">
        <v>219762</v>
      </c>
      <c r="D471" t="s">
        <v>6447</v>
      </c>
      <c r="E471" t="s">
        <v>6448</v>
      </c>
      <c r="F471" s="15">
        <v>-600</v>
      </c>
      <c r="G471" t="s">
        <v>47</v>
      </c>
      <c r="H471" t="s">
        <v>59</v>
      </c>
      <c r="I471" t="s">
        <v>85</v>
      </c>
      <c r="J471">
        <f>VLOOKUP(B471,自助退!B:F,5,FALSE)</f>
        <v>600</v>
      </c>
      <c r="K471" s="40" t="str">
        <f t="shared" si="7"/>
        <v/>
      </c>
    </row>
    <row r="472" spans="1:11" ht="14.25">
      <c r="A472" s="62">
        <v>42901.47278935185</v>
      </c>
      <c r="B472" s="15">
        <v>220302</v>
      </c>
      <c r="C472" t="s">
        <v>6449</v>
      </c>
      <c r="D472" t="s">
        <v>6450</v>
      </c>
      <c r="E472" t="s">
        <v>6451</v>
      </c>
      <c r="F472" s="15">
        <v>-301</v>
      </c>
      <c r="G472" t="s">
        <v>47</v>
      </c>
      <c r="H472" t="s">
        <v>58</v>
      </c>
      <c r="I472" t="s">
        <v>49</v>
      </c>
      <c r="J472">
        <f>VLOOKUP(B472,自助退!B:F,5,FALSE)</f>
        <v>301</v>
      </c>
      <c r="K472" s="40" t="str">
        <f t="shared" si="7"/>
        <v/>
      </c>
    </row>
    <row r="473" spans="1:11" ht="14.25">
      <c r="A473" s="62">
        <v>42901.475856481484</v>
      </c>
      <c r="B473" s="15">
        <v>220513</v>
      </c>
      <c r="C473" t="s">
        <v>6452</v>
      </c>
      <c r="D473" t="s">
        <v>6453</v>
      </c>
      <c r="E473" t="s">
        <v>6454</v>
      </c>
      <c r="F473" s="15">
        <v>-600</v>
      </c>
      <c r="G473" t="s">
        <v>47</v>
      </c>
      <c r="H473" t="s">
        <v>96</v>
      </c>
      <c r="I473" t="s">
        <v>49</v>
      </c>
      <c r="J473">
        <f>VLOOKUP(B473,自助退!B:F,5,FALSE)</f>
        <v>600</v>
      </c>
      <c r="K473" s="40" t="str">
        <f t="shared" si="7"/>
        <v/>
      </c>
    </row>
    <row r="474" spans="1:11" ht="14.25">
      <c r="A474" s="62">
        <v>42901.47724537037</v>
      </c>
      <c r="B474" s="15">
        <v>220600</v>
      </c>
      <c r="C474" t="s">
        <v>6455</v>
      </c>
      <c r="D474" t="s">
        <v>6456</v>
      </c>
      <c r="E474" t="s">
        <v>6457</v>
      </c>
      <c r="F474" s="15">
        <v>-990</v>
      </c>
      <c r="G474" t="s">
        <v>47</v>
      </c>
      <c r="H474" t="s">
        <v>78</v>
      </c>
      <c r="I474" t="s">
        <v>49</v>
      </c>
      <c r="J474">
        <f>VLOOKUP(B474,自助退!B:F,5,FALSE)</f>
        <v>990</v>
      </c>
      <c r="K474" s="40" t="str">
        <f t="shared" si="7"/>
        <v/>
      </c>
    </row>
    <row r="475" spans="1:11" ht="14.25">
      <c r="A475" s="62">
        <v>42901.47824074074</v>
      </c>
      <c r="B475" s="15">
        <v>220652</v>
      </c>
      <c r="D475" t="s">
        <v>6458</v>
      </c>
      <c r="E475" t="s">
        <v>100</v>
      </c>
      <c r="F475" s="15">
        <v>-405</v>
      </c>
      <c r="G475" t="s">
        <v>47</v>
      </c>
      <c r="H475" t="s">
        <v>61</v>
      </c>
      <c r="I475" t="s">
        <v>85</v>
      </c>
      <c r="J475">
        <f>VLOOKUP(B475,自助退!B:F,5,FALSE)</f>
        <v>405</v>
      </c>
      <c r="K475" s="40" t="str">
        <f t="shared" si="7"/>
        <v/>
      </c>
    </row>
    <row r="476" spans="1:11" ht="14.25">
      <c r="A476" s="62">
        <v>42901.478344907409</v>
      </c>
      <c r="B476" s="15">
        <v>220663</v>
      </c>
      <c r="C476" t="s">
        <v>6459</v>
      </c>
      <c r="D476" t="s">
        <v>6460</v>
      </c>
      <c r="E476" t="s">
        <v>6461</v>
      </c>
      <c r="F476" s="15">
        <v>-92</v>
      </c>
      <c r="G476" t="s">
        <v>47</v>
      </c>
      <c r="H476" t="s">
        <v>60</v>
      </c>
      <c r="I476" t="s">
        <v>49</v>
      </c>
      <c r="J476">
        <f>VLOOKUP(B476,自助退!B:F,5,FALSE)</f>
        <v>92</v>
      </c>
      <c r="K476" s="40" t="str">
        <f t="shared" si="7"/>
        <v/>
      </c>
    </row>
    <row r="477" spans="1:11" ht="14.25">
      <c r="A477" s="62">
        <v>42901.480543981481</v>
      </c>
      <c r="B477" s="15">
        <v>220764</v>
      </c>
      <c r="D477" t="s">
        <v>3769</v>
      </c>
      <c r="E477" t="s">
        <v>3770</v>
      </c>
      <c r="F477" s="15">
        <v>-115</v>
      </c>
      <c r="G477" t="s">
        <v>47</v>
      </c>
      <c r="H477" t="s">
        <v>57</v>
      </c>
      <c r="I477" t="s">
        <v>85</v>
      </c>
      <c r="J477">
        <f>VLOOKUP(B477,自助退!B:F,5,FALSE)</f>
        <v>115</v>
      </c>
      <c r="K477" s="40" t="str">
        <f t="shared" si="7"/>
        <v/>
      </c>
    </row>
    <row r="478" spans="1:11" ht="14.25">
      <c r="A478" s="62">
        <v>42901.516851851855</v>
      </c>
      <c r="B478" s="15">
        <v>221911</v>
      </c>
      <c r="C478" t="s">
        <v>6462</v>
      </c>
      <c r="D478" t="s">
        <v>6463</v>
      </c>
      <c r="E478" t="s">
        <v>6464</v>
      </c>
      <c r="F478" s="15">
        <v>-96</v>
      </c>
      <c r="G478" t="s">
        <v>47</v>
      </c>
      <c r="H478" t="s">
        <v>72</v>
      </c>
      <c r="I478" t="s">
        <v>49</v>
      </c>
      <c r="J478">
        <f>VLOOKUP(B478,自助退!B:F,5,FALSE)</f>
        <v>96</v>
      </c>
      <c r="K478" s="40" t="str">
        <f t="shared" si="7"/>
        <v/>
      </c>
    </row>
    <row r="479" spans="1:11" ht="14.25">
      <c r="A479" s="62">
        <v>42901.566678240742</v>
      </c>
      <c r="B479" s="15">
        <v>222397</v>
      </c>
      <c r="D479" t="s">
        <v>6465</v>
      </c>
      <c r="E479" t="s">
        <v>6466</v>
      </c>
      <c r="F479" s="15">
        <v>-249</v>
      </c>
      <c r="G479" t="s">
        <v>47</v>
      </c>
      <c r="H479" t="s">
        <v>66</v>
      </c>
      <c r="I479" t="s">
        <v>85</v>
      </c>
      <c r="J479">
        <f>VLOOKUP(B479,自助退!B:F,5,FALSE)</f>
        <v>249</v>
      </c>
      <c r="K479" s="40" t="str">
        <f t="shared" si="7"/>
        <v/>
      </c>
    </row>
    <row r="480" spans="1:11" ht="14.25">
      <c r="A480" s="62">
        <v>42901.596539351849</v>
      </c>
      <c r="B480" s="15">
        <v>223229</v>
      </c>
      <c r="C480" t="s">
        <v>6467</v>
      </c>
      <c r="D480" t="s">
        <v>6468</v>
      </c>
      <c r="E480" t="s">
        <v>6469</v>
      </c>
      <c r="F480" s="15">
        <v>-50</v>
      </c>
      <c r="G480" t="s">
        <v>47</v>
      </c>
      <c r="H480" t="s">
        <v>63</v>
      </c>
      <c r="I480" t="s">
        <v>49</v>
      </c>
      <c r="J480">
        <f>VLOOKUP(B480,自助退!B:F,5,FALSE)</f>
        <v>50</v>
      </c>
      <c r="K480" s="40" t="str">
        <f t="shared" si="7"/>
        <v/>
      </c>
    </row>
    <row r="481" spans="1:11" ht="14.25">
      <c r="A481" s="62">
        <v>42901.600219907406</v>
      </c>
      <c r="B481" s="15">
        <v>223408</v>
      </c>
      <c r="C481" t="s">
        <v>6470</v>
      </c>
      <c r="D481" t="s">
        <v>6471</v>
      </c>
      <c r="E481" t="s">
        <v>6472</v>
      </c>
      <c r="F481" s="15">
        <v>-1500</v>
      </c>
      <c r="G481" t="s">
        <v>47</v>
      </c>
      <c r="H481" t="s">
        <v>66</v>
      </c>
      <c r="I481" t="s">
        <v>49</v>
      </c>
      <c r="J481">
        <f>VLOOKUP(B481,自助退!B:F,5,FALSE)</f>
        <v>1500</v>
      </c>
      <c r="K481" s="40" t="str">
        <f t="shared" si="7"/>
        <v/>
      </c>
    </row>
    <row r="482" spans="1:11" ht="14.25">
      <c r="A482" s="62">
        <v>42901.621469907404</v>
      </c>
      <c r="B482" s="15">
        <v>224664</v>
      </c>
      <c r="C482" t="s">
        <v>6473</v>
      </c>
      <c r="D482" t="s">
        <v>6474</v>
      </c>
      <c r="E482" t="s">
        <v>6475</v>
      </c>
      <c r="F482" s="15">
        <v>-829</v>
      </c>
      <c r="G482" t="s">
        <v>47</v>
      </c>
      <c r="H482" t="s">
        <v>96</v>
      </c>
      <c r="I482" t="s">
        <v>49</v>
      </c>
      <c r="J482">
        <f>VLOOKUP(B482,自助退!B:F,5,FALSE)</f>
        <v>829</v>
      </c>
      <c r="K482" s="40" t="str">
        <f t="shared" si="7"/>
        <v/>
      </c>
    </row>
    <row r="483" spans="1:11" ht="14.25">
      <c r="A483" s="62">
        <v>42901.621793981481</v>
      </c>
      <c r="B483" s="15">
        <v>224687</v>
      </c>
      <c r="C483" t="s">
        <v>6476</v>
      </c>
      <c r="D483" t="s">
        <v>6477</v>
      </c>
      <c r="E483" t="s">
        <v>6478</v>
      </c>
      <c r="F483" s="15">
        <v>-62</v>
      </c>
      <c r="G483" t="s">
        <v>47</v>
      </c>
      <c r="H483" t="s">
        <v>69</v>
      </c>
      <c r="I483" t="s">
        <v>49</v>
      </c>
      <c r="J483">
        <f>VLOOKUP(B483,自助退!B:F,5,FALSE)</f>
        <v>62</v>
      </c>
      <c r="K483" s="40" t="str">
        <f t="shared" si="7"/>
        <v/>
      </c>
    </row>
    <row r="484" spans="1:11" ht="14.25">
      <c r="A484" s="62">
        <v>42901.622731481482</v>
      </c>
      <c r="B484" s="15">
        <v>224761</v>
      </c>
      <c r="C484" t="s">
        <v>6479</v>
      </c>
      <c r="D484" t="s">
        <v>6480</v>
      </c>
      <c r="E484" t="s">
        <v>6481</v>
      </c>
      <c r="F484" s="15">
        <v>-350</v>
      </c>
      <c r="G484" t="s">
        <v>47</v>
      </c>
      <c r="H484" t="s">
        <v>69</v>
      </c>
      <c r="I484" t="s">
        <v>49</v>
      </c>
      <c r="J484">
        <f>VLOOKUP(B484,自助退!B:F,5,FALSE)</f>
        <v>350</v>
      </c>
      <c r="K484" s="40" t="str">
        <f t="shared" si="7"/>
        <v/>
      </c>
    </row>
    <row r="485" spans="1:11" ht="14.25">
      <c r="A485" s="62">
        <v>42901.625740740739</v>
      </c>
      <c r="B485" s="15">
        <v>224976</v>
      </c>
      <c r="C485" t="s">
        <v>6482</v>
      </c>
      <c r="D485" t="s">
        <v>6483</v>
      </c>
      <c r="E485" t="s">
        <v>6484</v>
      </c>
      <c r="F485" s="15">
        <v>-290</v>
      </c>
      <c r="G485" t="s">
        <v>47</v>
      </c>
      <c r="H485" t="s">
        <v>65</v>
      </c>
      <c r="I485" t="s">
        <v>49</v>
      </c>
      <c r="J485">
        <f>VLOOKUP(B485,自助退!B:F,5,FALSE)</f>
        <v>290</v>
      </c>
      <c r="K485" s="40" t="str">
        <f t="shared" si="7"/>
        <v/>
      </c>
    </row>
    <row r="486" spans="1:11" ht="14.25">
      <c r="A486" s="62">
        <v>42901.630601851852</v>
      </c>
      <c r="B486" s="15">
        <v>225274</v>
      </c>
      <c r="C486" t="s">
        <v>6485</v>
      </c>
      <c r="D486" t="s">
        <v>6486</v>
      </c>
      <c r="E486" t="s">
        <v>6487</v>
      </c>
      <c r="F486" s="15">
        <v>-3000</v>
      </c>
      <c r="G486" t="s">
        <v>47</v>
      </c>
      <c r="H486" t="s">
        <v>58</v>
      </c>
      <c r="I486" t="s">
        <v>49</v>
      </c>
      <c r="J486">
        <f>VLOOKUP(B486,自助退!B:F,5,FALSE)</f>
        <v>3000</v>
      </c>
      <c r="K486" s="40" t="str">
        <f t="shared" si="7"/>
        <v/>
      </c>
    </row>
    <row r="487" spans="1:11" ht="14.25">
      <c r="A487" s="62">
        <v>42901.632708333331</v>
      </c>
      <c r="B487" s="15">
        <v>225418</v>
      </c>
      <c r="C487" t="s">
        <v>6488</v>
      </c>
      <c r="D487" t="s">
        <v>6489</v>
      </c>
      <c r="E487" t="s">
        <v>6490</v>
      </c>
      <c r="F487" s="15">
        <v>-862</v>
      </c>
      <c r="G487" t="s">
        <v>47</v>
      </c>
      <c r="H487" t="s">
        <v>69</v>
      </c>
      <c r="I487" t="s">
        <v>49</v>
      </c>
      <c r="J487">
        <f>VLOOKUP(B487,自助退!B:F,5,FALSE)</f>
        <v>862</v>
      </c>
      <c r="K487" s="40" t="str">
        <f t="shared" si="7"/>
        <v/>
      </c>
    </row>
    <row r="488" spans="1:11" ht="14.25">
      <c r="A488" s="62">
        <v>42901.63480324074</v>
      </c>
      <c r="B488" s="15">
        <v>225544</v>
      </c>
      <c r="C488" t="s">
        <v>6491</v>
      </c>
      <c r="D488" t="s">
        <v>6492</v>
      </c>
      <c r="E488" t="s">
        <v>6493</v>
      </c>
      <c r="F488" s="15">
        <v>-901</v>
      </c>
      <c r="G488" t="s">
        <v>47</v>
      </c>
      <c r="H488" t="s">
        <v>62</v>
      </c>
      <c r="I488" t="s">
        <v>49</v>
      </c>
      <c r="J488">
        <f>VLOOKUP(B488,自助退!B:F,5,FALSE)</f>
        <v>901</v>
      </c>
      <c r="K488" s="40" t="str">
        <f t="shared" si="7"/>
        <v/>
      </c>
    </row>
    <row r="489" spans="1:11" ht="14.25">
      <c r="A489" s="62">
        <v>42901.646365740744</v>
      </c>
      <c r="B489" s="15">
        <v>226255</v>
      </c>
      <c r="D489" t="s">
        <v>3433</v>
      </c>
      <c r="E489" t="s">
        <v>101</v>
      </c>
      <c r="F489" s="15">
        <v>-9990</v>
      </c>
      <c r="G489" t="s">
        <v>47</v>
      </c>
      <c r="H489" t="s">
        <v>4446</v>
      </c>
      <c r="I489" t="s">
        <v>85</v>
      </c>
      <c r="J489">
        <f>VLOOKUP(B489,自助退!B:F,5,FALSE)</f>
        <v>9990</v>
      </c>
      <c r="K489" s="40" t="str">
        <f t="shared" si="7"/>
        <v/>
      </c>
    </row>
    <row r="490" spans="1:11" ht="14.25">
      <c r="A490" s="62">
        <v>42901.648148148146</v>
      </c>
      <c r="B490" s="15">
        <v>226333</v>
      </c>
      <c r="C490" t="s">
        <v>6494</v>
      </c>
      <c r="D490" t="s">
        <v>6495</v>
      </c>
      <c r="E490" t="s">
        <v>6496</v>
      </c>
      <c r="F490" s="15">
        <v>-3000</v>
      </c>
      <c r="G490" t="s">
        <v>47</v>
      </c>
      <c r="H490" t="s">
        <v>4446</v>
      </c>
      <c r="I490" t="s">
        <v>49</v>
      </c>
      <c r="J490">
        <f>VLOOKUP(B490,自助退!B:F,5,FALSE)</f>
        <v>3000</v>
      </c>
      <c r="K490" s="40" t="str">
        <f t="shared" si="7"/>
        <v/>
      </c>
    </row>
    <row r="491" spans="1:11" ht="14.25">
      <c r="A491" s="62">
        <v>42901.652986111112</v>
      </c>
      <c r="B491" s="15">
        <v>226624</v>
      </c>
      <c r="C491" t="s">
        <v>6497</v>
      </c>
      <c r="D491" t="s">
        <v>6498</v>
      </c>
      <c r="E491" t="s">
        <v>6499</v>
      </c>
      <c r="F491" s="15">
        <v>-2893</v>
      </c>
      <c r="G491" t="s">
        <v>47</v>
      </c>
      <c r="H491" t="s">
        <v>70</v>
      </c>
      <c r="I491" t="s">
        <v>49</v>
      </c>
      <c r="J491">
        <f>VLOOKUP(B491,自助退!B:F,5,FALSE)</f>
        <v>2893</v>
      </c>
      <c r="K491" s="40" t="str">
        <f t="shared" si="7"/>
        <v/>
      </c>
    </row>
    <row r="492" spans="1:11" ht="14.25">
      <c r="A492" s="62">
        <v>42901.656365740739</v>
      </c>
      <c r="B492" s="15">
        <v>226837</v>
      </c>
      <c r="C492" t="s">
        <v>6500</v>
      </c>
      <c r="D492" t="s">
        <v>6501</v>
      </c>
      <c r="E492" t="s">
        <v>6502</v>
      </c>
      <c r="F492" s="15">
        <v>-42</v>
      </c>
      <c r="G492" t="s">
        <v>47</v>
      </c>
      <c r="H492" t="s">
        <v>53</v>
      </c>
      <c r="I492" t="s">
        <v>49</v>
      </c>
      <c r="J492">
        <f>VLOOKUP(B492,自助退!B:F,5,FALSE)</f>
        <v>42</v>
      </c>
      <c r="K492" s="40" t="str">
        <f t="shared" si="7"/>
        <v/>
      </c>
    </row>
    <row r="493" spans="1:11" ht="14.25">
      <c r="A493" s="62">
        <v>42901.658993055556</v>
      </c>
      <c r="B493" s="15">
        <v>226996</v>
      </c>
      <c r="C493" t="s">
        <v>6503</v>
      </c>
      <c r="D493" t="s">
        <v>6504</v>
      </c>
      <c r="E493" t="s">
        <v>5925</v>
      </c>
      <c r="F493" s="15">
        <v>-400</v>
      </c>
      <c r="G493" t="s">
        <v>47</v>
      </c>
      <c r="H493" t="s">
        <v>74</v>
      </c>
      <c r="I493" t="s">
        <v>49</v>
      </c>
      <c r="J493">
        <f>VLOOKUP(B493,自助退!B:F,5,FALSE)</f>
        <v>400</v>
      </c>
      <c r="K493" s="40" t="str">
        <f t="shared" si="7"/>
        <v/>
      </c>
    </row>
    <row r="494" spans="1:11" ht="14.25">
      <c r="A494" s="62">
        <v>42901.660752314812</v>
      </c>
      <c r="B494" s="15">
        <v>227067</v>
      </c>
      <c r="C494" t="s">
        <v>6505</v>
      </c>
      <c r="D494" t="s">
        <v>6506</v>
      </c>
      <c r="E494" t="s">
        <v>6507</v>
      </c>
      <c r="F494" s="15">
        <v>-782</v>
      </c>
      <c r="G494" t="s">
        <v>47</v>
      </c>
      <c r="H494" t="s">
        <v>78</v>
      </c>
      <c r="I494" t="s">
        <v>49</v>
      </c>
      <c r="J494">
        <f>VLOOKUP(B494,自助退!B:F,5,FALSE)</f>
        <v>782</v>
      </c>
      <c r="K494" s="40" t="str">
        <f t="shared" si="7"/>
        <v/>
      </c>
    </row>
    <row r="495" spans="1:11" ht="14.25">
      <c r="A495" s="62">
        <v>42901.661087962966</v>
      </c>
      <c r="B495" s="15">
        <v>227083</v>
      </c>
      <c r="C495" t="s">
        <v>6508</v>
      </c>
      <c r="D495" t="s">
        <v>6509</v>
      </c>
      <c r="E495" t="s">
        <v>6510</v>
      </c>
      <c r="F495" s="15">
        <v>-299</v>
      </c>
      <c r="G495" t="s">
        <v>47</v>
      </c>
      <c r="H495" t="s">
        <v>72</v>
      </c>
      <c r="I495" t="s">
        <v>49</v>
      </c>
      <c r="J495">
        <f>VLOOKUP(B495,自助退!B:F,5,FALSE)</f>
        <v>299</v>
      </c>
      <c r="K495" s="40" t="str">
        <f t="shared" si="7"/>
        <v/>
      </c>
    </row>
    <row r="496" spans="1:11" ht="14.25">
      <c r="A496" s="62">
        <v>42901.665289351855</v>
      </c>
      <c r="B496" s="15">
        <v>227308</v>
      </c>
      <c r="D496" t="s">
        <v>6511</v>
      </c>
      <c r="E496" t="s">
        <v>102</v>
      </c>
      <c r="F496" s="15">
        <v>-2700</v>
      </c>
      <c r="G496" t="s">
        <v>47</v>
      </c>
      <c r="H496" t="s">
        <v>63</v>
      </c>
      <c r="I496" t="s">
        <v>85</v>
      </c>
      <c r="J496">
        <f>VLOOKUP(B496,自助退!B:F,5,FALSE)</f>
        <v>2700</v>
      </c>
      <c r="K496" s="40" t="str">
        <f t="shared" si="7"/>
        <v/>
      </c>
    </row>
    <row r="497" spans="1:11" ht="14.25">
      <c r="A497" s="62">
        <v>42901.67082175926</v>
      </c>
      <c r="B497" s="15">
        <v>227563</v>
      </c>
      <c r="D497" t="s">
        <v>6512</v>
      </c>
      <c r="E497" t="s">
        <v>103</v>
      </c>
      <c r="F497" s="15">
        <v>-135</v>
      </c>
      <c r="G497" t="s">
        <v>47</v>
      </c>
      <c r="H497" t="s">
        <v>60</v>
      </c>
      <c r="I497" t="s">
        <v>85</v>
      </c>
      <c r="J497">
        <f>VLOOKUP(B497,自助退!B:F,5,FALSE)</f>
        <v>135</v>
      </c>
      <c r="K497" s="40" t="str">
        <f t="shared" si="7"/>
        <v/>
      </c>
    </row>
    <row r="498" spans="1:11" ht="14.25">
      <c r="A498" s="62">
        <v>42901.674178240741</v>
      </c>
      <c r="B498" s="15">
        <v>227740</v>
      </c>
      <c r="C498" t="s">
        <v>6513</v>
      </c>
      <c r="D498" t="s">
        <v>6514</v>
      </c>
      <c r="E498" t="s">
        <v>6515</v>
      </c>
      <c r="F498" s="15">
        <v>-840</v>
      </c>
      <c r="G498" t="s">
        <v>47</v>
      </c>
      <c r="H498" t="s">
        <v>59</v>
      </c>
      <c r="I498" t="s">
        <v>49</v>
      </c>
      <c r="J498">
        <f>VLOOKUP(B498,自助退!B:F,5,FALSE)</f>
        <v>840</v>
      </c>
      <c r="K498" s="40" t="str">
        <f t="shared" si="7"/>
        <v/>
      </c>
    </row>
    <row r="499" spans="1:11" ht="14.25">
      <c r="A499" s="62">
        <v>42901.67796296296</v>
      </c>
      <c r="B499" s="15">
        <v>227914</v>
      </c>
      <c r="C499" t="s">
        <v>6516</v>
      </c>
      <c r="D499" t="s">
        <v>6517</v>
      </c>
      <c r="E499" t="s">
        <v>6518</v>
      </c>
      <c r="F499" s="15">
        <v>-12</v>
      </c>
      <c r="G499" t="s">
        <v>47</v>
      </c>
      <c r="H499" t="s">
        <v>64</v>
      </c>
      <c r="I499" t="s">
        <v>49</v>
      </c>
      <c r="J499">
        <f>VLOOKUP(B499,自助退!B:F,5,FALSE)</f>
        <v>12</v>
      </c>
      <c r="K499" s="40" t="str">
        <f t="shared" si="7"/>
        <v/>
      </c>
    </row>
    <row r="500" spans="1:11" ht="14.25">
      <c r="A500" s="62">
        <v>42901.683425925927</v>
      </c>
      <c r="B500" s="15">
        <v>228235</v>
      </c>
      <c r="C500" t="s">
        <v>6519</v>
      </c>
      <c r="D500" t="s">
        <v>6520</v>
      </c>
      <c r="E500" t="s">
        <v>6521</v>
      </c>
      <c r="F500" s="15">
        <v>-250</v>
      </c>
      <c r="G500" t="s">
        <v>47</v>
      </c>
      <c r="H500" t="s">
        <v>63</v>
      </c>
      <c r="I500" t="s">
        <v>49</v>
      </c>
      <c r="J500">
        <f>VLOOKUP(B500,自助退!B:F,5,FALSE)</f>
        <v>250</v>
      </c>
      <c r="K500" s="40" t="str">
        <f t="shared" si="7"/>
        <v/>
      </c>
    </row>
    <row r="501" spans="1:11" ht="14.25">
      <c r="A501" s="62">
        <v>42901.68509259259</v>
      </c>
      <c r="B501" s="15">
        <v>228308</v>
      </c>
      <c r="C501" t="s">
        <v>6522</v>
      </c>
      <c r="D501" t="s">
        <v>6523</v>
      </c>
      <c r="E501" t="s">
        <v>6524</v>
      </c>
      <c r="F501" s="15">
        <v>-300</v>
      </c>
      <c r="G501" t="s">
        <v>47</v>
      </c>
      <c r="H501" t="s">
        <v>68</v>
      </c>
      <c r="I501" t="s">
        <v>49</v>
      </c>
      <c r="J501">
        <f>VLOOKUP(B501,自助退!B:F,5,FALSE)</f>
        <v>300</v>
      </c>
      <c r="K501" s="40" t="str">
        <f t="shared" si="7"/>
        <v/>
      </c>
    </row>
    <row r="502" spans="1:11" ht="14.25">
      <c r="A502" s="62">
        <v>42901.696782407409</v>
      </c>
      <c r="B502" s="15">
        <v>228852</v>
      </c>
      <c r="D502" t="s">
        <v>6525</v>
      </c>
      <c r="E502" t="s">
        <v>104</v>
      </c>
      <c r="F502" s="15">
        <v>-38</v>
      </c>
      <c r="G502" t="s">
        <v>47</v>
      </c>
      <c r="H502" t="s">
        <v>56</v>
      </c>
      <c r="I502" t="s">
        <v>85</v>
      </c>
      <c r="J502">
        <f>VLOOKUP(B502,自助退!B:F,5,FALSE)</f>
        <v>38</v>
      </c>
      <c r="K502" s="40" t="str">
        <f t="shared" si="7"/>
        <v/>
      </c>
    </row>
    <row r="503" spans="1:11" ht="14.25">
      <c r="A503" s="62">
        <v>42901.702928240738</v>
      </c>
      <c r="B503" s="15">
        <v>229114</v>
      </c>
      <c r="C503" t="s">
        <v>6526</v>
      </c>
      <c r="D503" t="s">
        <v>6527</v>
      </c>
      <c r="E503" t="s">
        <v>6528</v>
      </c>
      <c r="F503" s="15">
        <v>-139</v>
      </c>
      <c r="G503" t="s">
        <v>47</v>
      </c>
      <c r="H503" t="s">
        <v>78</v>
      </c>
      <c r="I503" t="s">
        <v>49</v>
      </c>
      <c r="J503">
        <f>VLOOKUP(B503,自助退!B:F,5,FALSE)</f>
        <v>139</v>
      </c>
      <c r="K503" s="40" t="str">
        <f t="shared" si="7"/>
        <v/>
      </c>
    </row>
    <row r="504" spans="1:11" ht="14.25">
      <c r="A504" s="62">
        <v>42901.725046296298</v>
      </c>
      <c r="B504" s="15">
        <v>229784</v>
      </c>
      <c r="C504" t="s">
        <v>6529</v>
      </c>
      <c r="D504" t="s">
        <v>6530</v>
      </c>
      <c r="E504" t="s">
        <v>6531</v>
      </c>
      <c r="F504" s="15">
        <v>-439</v>
      </c>
      <c r="G504" t="s">
        <v>47</v>
      </c>
      <c r="H504" t="s">
        <v>72</v>
      </c>
      <c r="I504" t="s">
        <v>49</v>
      </c>
      <c r="J504">
        <f>VLOOKUP(B504,自助退!B:F,5,FALSE)</f>
        <v>439</v>
      </c>
      <c r="K504" s="40" t="str">
        <f t="shared" si="7"/>
        <v/>
      </c>
    </row>
    <row r="505" spans="1:11" ht="14.25">
      <c r="A505" s="62">
        <v>42901.731215277781</v>
      </c>
      <c r="B505" s="15">
        <v>229905</v>
      </c>
      <c r="C505" t="s">
        <v>6532</v>
      </c>
      <c r="D505" t="s">
        <v>6533</v>
      </c>
      <c r="E505" t="s">
        <v>6534</v>
      </c>
      <c r="F505" s="15">
        <v>-400</v>
      </c>
      <c r="G505" t="s">
        <v>47</v>
      </c>
      <c r="H505" t="s">
        <v>66</v>
      </c>
      <c r="I505" t="s">
        <v>49</v>
      </c>
      <c r="J505">
        <f>VLOOKUP(B505,自助退!B:F,5,FALSE)</f>
        <v>400</v>
      </c>
      <c r="K505" s="40" t="str">
        <f t="shared" si="7"/>
        <v/>
      </c>
    </row>
    <row r="506" spans="1:11" ht="14.25">
      <c r="A506" s="62">
        <v>42901.737592592595</v>
      </c>
      <c r="B506" s="15">
        <v>230031</v>
      </c>
      <c r="C506" t="s">
        <v>6535</v>
      </c>
      <c r="D506" t="s">
        <v>6536</v>
      </c>
      <c r="E506" t="s">
        <v>6537</v>
      </c>
      <c r="F506" s="15">
        <v>-160</v>
      </c>
      <c r="G506" t="s">
        <v>47</v>
      </c>
      <c r="H506" t="s">
        <v>75</v>
      </c>
      <c r="I506" t="s">
        <v>49</v>
      </c>
      <c r="J506">
        <f>VLOOKUP(B506,自助退!B:F,5,FALSE)</f>
        <v>160</v>
      </c>
      <c r="K506" s="40" t="str">
        <f t="shared" si="7"/>
        <v/>
      </c>
    </row>
    <row r="507" spans="1:11" ht="14.25">
      <c r="A507" s="62">
        <v>42901.749826388892</v>
      </c>
      <c r="B507" s="15">
        <v>230217</v>
      </c>
      <c r="C507" t="s">
        <v>6538</v>
      </c>
      <c r="D507" t="s">
        <v>6539</v>
      </c>
      <c r="E507" t="s">
        <v>6540</v>
      </c>
      <c r="F507" s="15">
        <v>-382</v>
      </c>
      <c r="G507" t="s">
        <v>47</v>
      </c>
      <c r="H507" t="s">
        <v>60</v>
      </c>
      <c r="I507" t="s">
        <v>49</v>
      </c>
      <c r="J507">
        <f>VLOOKUP(B507,自助退!B:F,5,FALSE)</f>
        <v>382</v>
      </c>
      <c r="K507" s="40" t="str">
        <f t="shared" si="7"/>
        <v/>
      </c>
    </row>
    <row r="508" spans="1:11" ht="14.25">
      <c r="A508" s="62">
        <v>42902.322951388887</v>
      </c>
      <c r="B508" s="15">
        <v>231469</v>
      </c>
      <c r="C508" t="s">
        <v>218</v>
      </c>
      <c r="D508" t="s">
        <v>219</v>
      </c>
      <c r="E508" t="s">
        <v>220</v>
      </c>
      <c r="F508" s="15">
        <v>-300</v>
      </c>
      <c r="G508" t="s">
        <v>47</v>
      </c>
      <c r="H508" t="s">
        <v>62</v>
      </c>
      <c r="I508" t="s">
        <v>49</v>
      </c>
      <c r="J508">
        <f>VLOOKUP(B508,自助退!B:F,5,FALSE)</f>
        <v>300</v>
      </c>
      <c r="K508" s="40" t="str">
        <f t="shared" si="7"/>
        <v/>
      </c>
    </row>
    <row r="509" spans="1:11" ht="14.25">
      <c r="A509" s="62">
        <v>42902.369502314818</v>
      </c>
      <c r="B509" s="15">
        <v>234133</v>
      </c>
      <c r="C509" t="s">
        <v>221</v>
      </c>
      <c r="D509" t="s">
        <v>222</v>
      </c>
      <c r="E509" t="s">
        <v>223</v>
      </c>
      <c r="F509" s="15">
        <v>-978</v>
      </c>
      <c r="G509" t="s">
        <v>47</v>
      </c>
      <c r="H509" t="s">
        <v>59</v>
      </c>
      <c r="I509" t="s">
        <v>49</v>
      </c>
      <c r="J509">
        <f>VLOOKUP(B509,自助退!B:F,5,FALSE)</f>
        <v>978</v>
      </c>
      <c r="K509" s="40" t="str">
        <f t="shared" si="7"/>
        <v/>
      </c>
    </row>
    <row r="510" spans="1:11" ht="14.25">
      <c r="A510" s="62">
        <v>42902.369849537034</v>
      </c>
      <c r="B510" s="15">
        <v>234166</v>
      </c>
      <c r="C510" t="s">
        <v>224</v>
      </c>
      <c r="D510" t="s">
        <v>225</v>
      </c>
      <c r="E510" t="s">
        <v>226</v>
      </c>
      <c r="F510" s="15">
        <v>-1604</v>
      </c>
      <c r="G510" t="s">
        <v>47</v>
      </c>
      <c r="H510" t="s">
        <v>59</v>
      </c>
      <c r="I510" t="s">
        <v>49</v>
      </c>
      <c r="J510">
        <f>VLOOKUP(B510,自助退!B:F,5,FALSE)</f>
        <v>1604</v>
      </c>
      <c r="K510" s="40" t="str">
        <f t="shared" si="7"/>
        <v/>
      </c>
    </row>
    <row r="511" spans="1:11" ht="14.25">
      <c r="A511" s="62">
        <v>42902.382071759261</v>
      </c>
      <c r="B511" s="15">
        <v>235193</v>
      </c>
      <c r="D511" t="s">
        <v>228</v>
      </c>
      <c r="E511" t="s">
        <v>210</v>
      </c>
      <c r="F511" s="15">
        <v>-564</v>
      </c>
      <c r="G511" t="s">
        <v>47</v>
      </c>
      <c r="H511" t="s">
        <v>60</v>
      </c>
      <c r="I511" t="s">
        <v>85</v>
      </c>
      <c r="J511">
        <f>VLOOKUP(B511,自助退!B:F,5,FALSE)</f>
        <v>564</v>
      </c>
      <c r="K511" s="40" t="str">
        <f t="shared" si="7"/>
        <v/>
      </c>
    </row>
    <row r="512" spans="1:11" ht="14.25">
      <c r="A512" s="62">
        <v>42902.38858796296</v>
      </c>
      <c r="B512" s="15">
        <v>235734</v>
      </c>
      <c r="C512" t="s">
        <v>229</v>
      </c>
      <c r="D512" t="s">
        <v>230</v>
      </c>
      <c r="E512" t="s">
        <v>231</v>
      </c>
      <c r="F512" s="15">
        <v>-17</v>
      </c>
      <c r="G512" t="s">
        <v>47</v>
      </c>
      <c r="H512" t="s">
        <v>69</v>
      </c>
      <c r="I512" t="s">
        <v>49</v>
      </c>
      <c r="J512">
        <f>VLOOKUP(B512,自助退!B:F,5,FALSE)</f>
        <v>17</v>
      </c>
      <c r="K512" s="40" t="str">
        <f t="shared" si="7"/>
        <v/>
      </c>
    </row>
    <row r="513" spans="1:11" ht="14.25">
      <c r="A513" s="62">
        <v>42902.391099537039</v>
      </c>
      <c r="B513" s="15">
        <v>235929</v>
      </c>
      <c r="C513" t="s">
        <v>232</v>
      </c>
      <c r="D513" t="s">
        <v>233</v>
      </c>
      <c r="E513" t="s">
        <v>234</v>
      </c>
      <c r="F513" s="15">
        <v>-400</v>
      </c>
      <c r="G513" t="s">
        <v>47</v>
      </c>
      <c r="H513" t="s">
        <v>62</v>
      </c>
      <c r="I513" t="s">
        <v>49</v>
      </c>
      <c r="J513">
        <f>VLOOKUP(B513,自助退!B:F,5,FALSE)</f>
        <v>400</v>
      </c>
      <c r="K513" s="40" t="str">
        <f t="shared" si="7"/>
        <v/>
      </c>
    </row>
    <row r="514" spans="1:11" ht="14.25">
      <c r="A514" s="62">
        <v>42902.395752314813</v>
      </c>
      <c r="B514" s="15">
        <v>236295</v>
      </c>
      <c r="C514" t="s">
        <v>235</v>
      </c>
      <c r="D514" t="s">
        <v>236</v>
      </c>
      <c r="E514" t="s">
        <v>237</v>
      </c>
      <c r="F514" s="15">
        <v>-46</v>
      </c>
      <c r="G514" t="s">
        <v>47</v>
      </c>
      <c r="H514" t="s">
        <v>99</v>
      </c>
      <c r="I514" t="s">
        <v>49</v>
      </c>
      <c r="J514">
        <f>VLOOKUP(B514,自助退!B:F,5,FALSE)</f>
        <v>46</v>
      </c>
      <c r="K514" s="40" t="str">
        <f t="shared" si="7"/>
        <v/>
      </c>
    </row>
    <row r="515" spans="1:11" ht="14.25">
      <c r="A515" s="62">
        <v>42902.404363425929</v>
      </c>
      <c r="B515" s="15">
        <v>237012</v>
      </c>
      <c r="C515" t="s">
        <v>238</v>
      </c>
      <c r="D515" t="s">
        <v>239</v>
      </c>
      <c r="E515" t="s">
        <v>240</v>
      </c>
      <c r="F515" s="15">
        <v>-1468</v>
      </c>
      <c r="G515" t="s">
        <v>47</v>
      </c>
      <c r="H515" t="s">
        <v>52</v>
      </c>
      <c r="I515" t="s">
        <v>49</v>
      </c>
      <c r="J515">
        <f>VLOOKUP(B515,自助退!B:F,5,FALSE)</f>
        <v>1468</v>
      </c>
      <c r="K515" s="40" t="str">
        <f t="shared" ref="K515:K578" si="8">IF(F515=J515*-1,"",1)</f>
        <v/>
      </c>
    </row>
    <row r="516" spans="1:11" ht="14.25">
      <c r="A516" s="62">
        <v>42902.410532407404</v>
      </c>
      <c r="B516" s="15">
        <v>237491</v>
      </c>
      <c r="C516" t="s">
        <v>241</v>
      </c>
      <c r="D516" t="s">
        <v>242</v>
      </c>
      <c r="E516" t="s">
        <v>243</v>
      </c>
      <c r="F516" s="15">
        <v>-328</v>
      </c>
      <c r="G516" t="s">
        <v>47</v>
      </c>
      <c r="H516" t="s">
        <v>63</v>
      </c>
      <c r="I516" t="s">
        <v>49</v>
      </c>
      <c r="J516">
        <f>VLOOKUP(B516,自助退!B:F,5,FALSE)</f>
        <v>328</v>
      </c>
      <c r="K516" s="40" t="str">
        <f t="shared" si="8"/>
        <v/>
      </c>
    </row>
    <row r="517" spans="1:11" ht="14.25">
      <c r="A517" s="62">
        <v>42902.410902777781</v>
      </c>
      <c r="B517" s="15">
        <v>237510</v>
      </c>
      <c r="C517" t="s">
        <v>244</v>
      </c>
      <c r="D517" t="s">
        <v>245</v>
      </c>
      <c r="E517" t="s">
        <v>246</v>
      </c>
      <c r="F517" s="15">
        <v>-600</v>
      </c>
      <c r="G517" t="s">
        <v>47</v>
      </c>
      <c r="H517" t="s">
        <v>99</v>
      </c>
      <c r="I517" t="s">
        <v>49</v>
      </c>
      <c r="J517">
        <f>VLOOKUP(B517,自助退!B:F,5,FALSE)</f>
        <v>600</v>
      </c>
      <c r="K517" s="40" t="str">
        <f t="shared" si="8"/>
        <v/>
      </c>
    </row>
    <row r="518" spans="1:11" ht="14.25">
      <c r="A518" s="62">
        <v>42902.418958333335</v>
      </c>
      <c r="B518" s="15">
        <v>238140</v>
      </c>
      <c r="C518" t="s">
        <v>247</v>
      </c>
      <c r="D518" t="s">
        <v>248</v>
      </c>
      <c r="E518" t="s">
        <v>249</v>
      </c>
      <c r="F518" s="15">
        <v>-8411</v>
      </c>
      <c r="G518" t="s">
        <v>47</v>
      </c>
      <c r="H518" t="s">
        <v>58</v>
      </c>
      <c r="I518" t="s">
        <v>49</v>
      </c>
      <c r="J518">
        <f>VLOOKUP(B518,自助退!B:F,5,FALSE)</f>
        <v>8411</v>
      </c>
      <c r="K518" s="40" t="str">
        <f t="shared" si="8"/>
        <v/>
      </c>
    </row>
    <row r="519" spans="1:11" ht="14.25">
      <c r="A519" s="62">
        <v>42902.423194444447</v>
      </c>
      <c r="B519" s="15">
        <v>238488</v>
      </c>
      <c r="D519" t="s">
        <v>250</v>
      </c>
      <c r="E519" t="s">
        <v>200</v>
      </c>
      <c r="F519" s="15">
        <v>-800</v>
      </c>
      <c r="G519" t="s">
        <v>47</v>
      </c>
      <c r="H519" t="s">
        <v>68</v>
      </c>
      <c r="I519" t="s">
        <v>85</v>
      </c>
      <c r="J519">
        <f>VLOOKUP(B519,自助退!B:F,5,FALSE)</f>
        <v>800</v>
      </c>
      <c r="K519" s="40" t="str">
        <f t="shared" si="8"/>
        <v/>
      </c>
    </row>
    <row r="520" spans="1:11" ht="14.25">
      <c r="A520" s="62">
        <v>42902.423796296294</v>
      </c>
      <c r="B520" s="15">
        <v>238523</v>
      </c>
      <c r="C520" t="s">
        <v>251</v>
      </c>
      <c r="D520" t="s">
        <v>252</v>
      </c>
      <c r="E520" t="s">
        <v>253</v>
      </c>
      <c r="F520" s="15">
        <v>-800</v>
      </c>
      <c r="G520" t="s">
        <v>47</v>
      </c>
      <c r="H520" t="s">
        <v>68</v>
      </c>
      <c r="I520" t="s">
        <v>49</v>
      </c>
      <c r="J520">
        <f>VLOOKUP(B520,自助退!B:F,5,FALSE)</f>
        <v>800</v>
      </c>
      <c r="K520" s="40" t="str">
        <f t="shared" si="8"/>
        <v/>
      </c>
    </row>
    <row r="521" spans="1:11" ht="14.25">
      <c r="A521" s="62">
        <v>42902.425266203703</v>
      </c>
      <c r="B521" s="15">
        <v>238661</v>
      </c>
      <c r="D521" t="s">
        <v>255</v>
      </c>
      <c r="E521" t="s">
        <v>194</v>
      </c>
      <c r="F521" s="15">
        <v>-363</v>
      </c>
      <c r="G521" t="s">
        <v>47</v>
      </c>
      <c r="H521" t="s">
        <v>55</v>
      </c>
      <c r="I521" t="s">
        <v>85</v>
      </c>
      <c r="J521">
        <f>VLOOKUP(B521,自助退!B:F,5,FALSE)</f>
        <v>363</v>
      </c>
      <c r="K521" s="40" t="str">
        <f t="shared" si="8"/>
        <v/>
      </c>
    </row>
    <row r="522" spans="1:11" ht="14.25">
      <c r="A522" s="62">
        <v>42902.429594907408</v>
      </c>
      <c r="B522" s="15">
        <v>239000</v>
      </c>
      <c r="C522" t="s">
        <v>256</v>
      </c>
      <c r="D522" t="s">
        <v>257</v>
      </c>
      <c r="E522" t="s">
        <v>258</v>
      </c>
      <c r="F522" s="15">
        <v>-450</v>
      </c>
      <c r="G522" t="s">
        <v>47</v>
      </c>
      <c r="H522" t="s">
        <v>70</v>
      </c>
      <c r="I522" t="s">
        <v>49</v>
      </c>
      <c r="J522">
        <f>VLOOKUP(B522,自助退!B:F,5,FALSE)</f>
        <v>450</v>
      </c>
      <c r="K522" s="40" t="str">
        <f t="shared" si="8"/>
        <v/>
      </c>
    </row>
    <row r="523" spans="1:11" ht="14.25">
      <c r="A523" s="62">
        <v>42902.433020833334</v>
      </c>
      <c r="B523" s="15">
        <v>239243</v>
      </c>
      <c r="D523" t="s">
        <v>260</v>
      </c>
      <c r="E523" t="s">
        <v>188</v>
      </c>
      <c r="F523" s="15">
        <v>-4</v>
      </c>
      <c r="G523" t="s">
        <v>47</v>
      </c>
      <c r="H523" t="s">
        <v>65</v>
      </c>
      <c r="I523" t="s">
        <v>85</v>
      </c>
      <c r="J523">
        <f>VLOOKUP(B523,自助退!B:F,5,FALSE)</f>
        <v>4</v>
      </c>
      <c r="K523" s="40" t="str">
        <f t="shared" si="8"/>
        <v/>
      </c>
    </row>
    <row r="524" spans="1:11" ht="14.25">
      <c r="A524" s="62">
        <v>42902.443356481483</v>
      </c>
      <c r="B524" s="15">
        <v>239988</v>
      </c>
      <c r="D524" t="s">
        <v>262</v>
      </c>
      <c r="E524" t="s">
        <v>208</v>
      </c>
      <c r="F524" s="15">
        <v>-612</v>
      </c>
      <c r="G524" t="s">
        <v>47</v>
      </c>
      <c r="H524" t="s">
        <v>58</v>
      </c>
      <c r="I524" t="s">
        <v>85</v>
      </c>
      <c r="J524">
        <f>VLOOKUP(B524,自助退!B:F,5,FALSE)</f>
        <v>612</v>
      </c>
      <c r="K524" s="40" t="str">
        <f t="shared" si="8"/>
        <v/>
      </c>
    </row>
    <row r="525" spans="1:11" ht="14.25">
      <c r="A525" s="62">
        <v>42902.456284722219</v>
      </c>
      <c r="B525" s="15">
        <v>240770</v>
      </c>
      <c r="C525" t="s">
        <v>263</v>
      </c>
      <c r="D525" t="s">
        <v>264</v>
      </c>
      <c r="E525" t="s">
        <v>265</v>
      </c>
      <c r="F525" s="15">
        <v>-259</v>
      </c>
      <c r="G525" t="s">
        <v>47</v>
      </c>
      <c r="H525" t="s">
        <v>55</v>
      </c>
      <c r="I525" t="s">
        <v>49</v>
      </c>
      <c r="J525">
        <f>VLOOKUP(B525,自助退!B:F,5,FALSE)</f>
        <v>259</v>
      </c>
      <c r="K525" s="40" t="str">
        <f t="shared" si="8"/>
        <v/>
      </c>
    </row>
    <row r="526" spans="1:11" ht="14.25">
      <c r="A526" s="62">
        <v>42902.460081018522</v>
      </c>
      <c r="B526" s="15">
        <v>241018</v>
      </c>
      <c r="C526" t="s">
        <v>266</v>
      </c>
      <c r="D526" t="s">
        <v>267</v>
      </c>
      <c r="E526" t="s">
        <v>268</v>
      </c>
      <c r="F526" s="15">
        <v>-86</v>
      </c>
      <c r="G526" t="s">
        <v>47</v>
      </c>
      <c r="H526" t="s">
        <v>57</v>
      </c>
      <c r="I526" t="s">
        <v>49</v>
      </c>
      <c r="J526">
        <f>VLOOKUP(B526,自助退!B:F,5,FALSE)</f>
        <v>86</v>
      </c>
      <c r="K526" s="40" t="str">
        <f t="shared" si="8"/>
        <v/>
      </c>
    </row>
    <row r="527" spans="1:11" ht="14.25">
      <c r="A527" s="62">
        <v>42902.460486111115</v>
      </c>
      <c r="B527" s="15">
        <v>241041</v>
      </c>
      <c r="C527" t="s">
        <v>269</v>
      </c>
      <c r="D527" t="s">
        <v>270</v>
      </c>
      <c r="E527" t="s">
        <v>271</v>
      </c>
      <c r="F527" s="15">
        <v>-115</v>
      </c>
      <c r="G527" t="s">
        <v>47</v>
      </c>
      <c r="H527" t="s">
        <v>57</v>
      </c>
      <c r="I527" t="s">
        <v>49</v>
      </c>
      <c r="J527">
        <f>VLOOKUP(B527,自助退!B:F,5,FALSE)</f>
        <v>115</v>
      </c>
      <c r="K527" s="40" t="str">
        <f t="shared" si="8"/>
        <v/>
      </c>
    </row>
    <row r="528" spans="1:11" ht="14.25">
      <c r="A528" s="62">
        <v>42902.461446759262</v>
      </c>
      <c r="B528" s="15">
        <v>241111</v>
      </c>
      <c r="C528" t="s">
        <v>272</v>
      </c>
      <c r="D528" t="s">
        <v>273</v>
      </c>
      <c r="E528" t="s">
        <v>274</v>
      </c>
      <c r="F528" s="15">
        <v>-72</v>
      </c>
      <c r="G528" t="s">
        <v>47</v>
      </c>
      <c r="H528" t="s">
        <v>57</v>
      </c>
      <c r="I528" t="s">
        <v>49</v>
      </c>
      <c r="J528">
        <f>VLOOKUP(B528,自助退!B:F,5,FALSE)</f>
        <v>72</v>
      </c>
      <c r="K528" s="40" t="str">
        <f t="shared" si="8"/>
        <v/>
      </c>
    </row>
    <row r="529" spans="1:11" ht="14.25">
      <c r="A529" s="62">
        <v>42902.465532407405</v>
      </c>
      <c r="B529" s="15">
        <v>241389</v>
      </c>
      <c r="C529" t="s">
        <v>275</v>
      </c>
      <c r="D529" t="s">
        <v>276</v>
      </c>
      <c r="E529" t="s">
        <v>277</v>
      </c>
      <c r="F529" s="15">
        <v>-2000</v>
      </c>
      <c r="G529" t="s">
        <v>47</v>
      </c>
      <c r="H529" t="s">
        <v>61</v>
      </c>
      <c r="I529" t="s">
        <v>49</v>
      </c>
      <c r="J529">
        <f>VLOOKUP(B529,自助退!B:F,5,FALSE)</f>
        <v>2000</v>
      </c>
      <c r="K529" s="40" t="str">
        <f t="shared" si="8"/>
        <v/>
      </c>
    </row>
    <row r="530" spans="1:11" ht="14.25">
      <c r="A530" s="62">
        <v>42902.470659722225</v>
      </c>
      <c r="B530" s="15">
        <v>241690</v>
      </c>
      <c r="C530" t="s">
        <v>278</v>
      </c>
      <c r="D530" t="s">
        <v>279</v>
      </c>
      <c r="E530" t="s">
        <v>280</v>
      </c>
      <c r="F530" s="15">
        <v>-38</v>
      </c>
      <c r="G530" t="s">
        <v>47</v>
      </c>
      <c r="H530" t="s">
        <v>78</v>
      </c>
      <c r="I530" t="s">
        <v>49</v>
      </c>
      <c r="J530">
        <f>VLOOKUP(B530,自助退!B:F,5,FALSE)</f>
        <v>38</v>
      </c>
      <c r="K530" s="40" t="str">
        <f t="shared" si="8"/>
        <v/>
      </c>
    </row>
    <row r="531" spans="1:11" ht="14.25">
      <c r="A531" s="62">
        <v>42902.47556712963</v>
      </c>
      <c r="B531" s="15">
        <v>241974</v>
      </c>
      <c r="C531" t="s">
        <v>281</v>
      </c>
      <c r="D531" t="s">
        <v>282</v>
      </c>
      <c r="E531" t="s">
        <v>283</v>
      </c>
      <c r="F531" s="15">
        <v>-1019</v>
      </c>
      <c r="G531" t="s">
        <v>47</v>
      </c>
      <c r="H531" t="s">
        <v>63</v>
      </c>
      <c r="I531" t="s">
        <v>49</v>
      </c>
      <c r="J531">
        <f>VLOOKUP(B531,自助退!B:F,5,FALSE)</f>
        <v>1019</v>
      </c>
      <c r="K531" s="40" t="str">
        <f t="shared" si="8"/>
        <v/>
      </c>
    </row>
    <row r="532" spans="1:11" ht="14.25">
      <c r="A532" s="62">
        <v>42902.475949074076</v>
      </c>
      <c r="B532" s="15">
        <v>242004</v>
      </c>
      <c r="C532" t="s">
        <v>284</v>
      </c>
      <c r="D532" t="s">
        <v>285</v>
      </c>
      <c r="E532" t="s">
        <v>286</v>
      </c>
      <c r="F532" s="15">
        <v>-165</v>
      </c>
      <c r="G532" t="s">
        <v>47</v>
      </c>
      <c r="H532" t="s">
        <v>56</v>
      </c>
      <c r="I532" t="s">
        <v>49</v>
      </c>
      <c r="J532">
        <f>VLOOKUP(B532,自助退!B:F,5,FALSE)</f>
        <v>165</v>
      </c>
      <c r="K532" s="40" t="str">
        <f t="shared" si="8"/>
        <v/>
      </c>
    </row>
    <row r="533" spans="1:11" ht="14.25">
      <c r="A533" s="62">
        <v>42902.477384259262</v>
      </c>
      <c r="B533" s="15">
        <v>242065</v>
      </c>
      <c r="D533" t="s">
        <v>288</v>
      </c>
      <c r="E533" t="s">
        <v>202</v>
      </c>
      <c r="F533" s="15">
        <v>-406</v>
      </c>
      <c r="G533" t="s">
        <v>47</v>
      </c>
      <c r="H533" t="s">
        <v>57</v>
      </c>
      <c r="I533" t="s">
        <v>85</v>
      </c>
      <c r="J533">
        <f>VLOOKUP(B533,自助退!B:F,5,FALSE)</f>
        <v>406</v>
      </c>
      <c r="K533" s="40" t="str">
        <f t="shared" si="8"/>
        <v/>
      </c>
    </row>
    <row r="534" spans="1:11" ht="14.25">
      <c r="A534" s="62">
        <v>42902.477777777778</v>
      </c>
      <c r="B534" s="15">
        <v>242085</v>
      </c>
      <c r="D534" t="s">
        <v>290</v>
      </c>
      <c r="E534" t="s">
        <v>204</v>
      </c>
      <c r="F534" s="15">
        <v>-755</v>
      </c>
      <c r="G534" t="s">
        <v>47</v>
      </c>
      <c r="H534" t="s">
        <v>57</v>
      </c>
      <c r="I534" t="s">
        <v>85</v>
      </c>
      <c r="J534">
        <f>VLOOKUP(B534,自助退!B:F,5,FALSE)</f>
        <v>755</v>
      </c>
      <c r="K534" s="40" t="str">
        <f t="shared" si="8"/>
        <v/>
      </c>
    </row>
    <row r="535" spans="1:11" ht="14.25">
      <c r="A535" s="62">
        <v>42902.491203703707</v>
      </c>
      <c r="B535" s="15">
        <v>242688</v>
      </c>
      <c r="C535" t="s">
        <v>291</v>
      </c>
      <c r="D535" t="s">
        <v>292</v>
      </c>
      <c r="E535" t="s">
        <v>192</v>
      </c>
      <c r="F535" s="15">
        <v>-265</v>
      </c>
      <c r="G535" t="s">
        <v>47</v>
      </c>
      <c r="H535" t="s">
        <v>57</v>
      </c>
      <c r="I535" t="s">
        <v>49</v>
      </c>
      <c r="J535">
        <f>VLOOKUP(B535,自助退!B:F,5,FALSE)</f>
        <v>265</v>
      </c>
      <c r="K535" s="40" t="str">
        <f t="shared" si="8"/>
        <v/>
      </c>
    </row>
    <row r="536" spans="1:11" ht="14.25">
      <c r="A536" s="62">
        <v>42902.496076388888</v>
      </c>
      <c r="B536" s="15">
        <v>242872</v>
      </c>
      <c r="D536" t="s">
        <v>294</v>
      </c>
      <c r="E536" t="s">
        <v>198</v>
      </c>
      <c r="F536" s="15">
        <v>-420</v>
      </c>
      <c r="G536" t="s">
        <v>47</v>
      </c>
      <c r="H536" t="s">
        <v>74</v>
      </c>
      <c r="I536" t="s">
        <v>85</v>
      </c>
      <c r="J536">
        <f>VLOOKUP(B536,自助退!B:F,5,FALSE)</f>
        <v>420</v>
      </c>
      <c r="K536" s="40" t="str">
        <f t="shared" si="8"/>
        <v/>
      </c>
    </row>
    <row r="537" spans="1:11" ht="14.25">
      <c r="A537" s="62">
        <v>42902.496377314812</v>
      </c>
      <c r="B537" s="15">
        <v>242884</v>
      </c>
      <c r="C537" t="s">
        <v>295</v>
      </c>
      <c r="D537" t="s">
        <v>296</v>
      </c>
      <c r="E537" t="s">
        <v>297</v>
      </c>
      <c r="F537" s="15">
        <v>-583</v>
      </c>
      <c r="G537" t="s">
        <v>47</v>
      </c>
      <c r="H537" t="s">
        <v>74</v>
      </c>
      <c r="I537" t="s">
        <v>49</v>
      </c>
      <c r="J537">
        <f>VLOOKUP(B537,自助退!B:F,5,FALSE)</f>
        <v>583</v>
      </c>
      <c r="K537" s="40" t="str">
        <f t="shared" si="8"/>
        <v/>
      </c>
    </row>
    <row r="538" spans="1:11" ht="14.25">
      <c r="A538" s="62">
        <v>42902.497118055559</v>
      </c>
      <c r="B538" s="15">
        <v>242908</v>
      </c>
      <c r="C538" t="s">
        <v>298</v>
      </c>
      <c r="D538" t="s">
        <v>299</v>
      </c>
      <c r="E538" t="s">
        <v>300</v>
      </c>
      <c r="F538" s="15">
        <v>-206</v>
      </c>
      <c r="G538" t="s">
        <v>47</v>
      </c>
      <c r="H538" t="s">
        <v>65</v>
      </c>
      <c r="I538" t="s">
        <v>49</v>
      </c>
      <c r="J538">
        <f>VLOOKUP(B538,自助退!B:F,5,FALSE)</f>
        <v>206</v>
      </c>
      <c r="K538" s="40" t="str">
        <f t="shared" si="8"/>
        <v/>
      </c>
    </row>
    <row r="539" spans="1:11" ht="14.25">
      <c r="A539" s="62">
        <v>42902.499050925922</v>
      </c>
      <c r="B539" s="15">
        <v>242992</v>
      </c>
      <c r="D539" t="s">
        <v>302</v>
      </c>
      <c r="E539" t="s">
        <v>192</v>
      </c>
      <c r="F539" s="15">
        <v>-702</v>
      </c>
      <c r="G539" t="s">
        <v>47</v>
      </c>
      <c r="H539" t="s">
        <v>79</v>
      </c>
      <c r="I539" t="s">
        <v>85</v>
      </c>
      <c r="J539">
        <f>VLOOKUP(B539,自助退!B:F,5,FALSE)</f>
        <v>702</v>
      </c>
      <c r="K539" s="40" t="str">
        <f t="shared" si="8"/>
        <v/>
      </c>
    </row>
    <row r="540" spans="1:11" ht="14.25">
      <c r="A540" s="62">
        <v>42902.499421296299</v>
      </c>
      <c r="B540" s="15">
        <v>243002</v>
      </c>
      <c r="C540" t="s">
        <v>303</v>
      </c>
      <c r="D540" t="s">
        <v>304</v>
      </c>
      <c r="E540" t="s">
        <v>305</v>
      </c>
      <c r="F540" s="15">
        <v>-450</v>
      </c>
      <c r="G540" t="s">
        <v>47</v>
      </c>
      <c r="H540" t="s">
        <v>61</v>
      </c>
      <c r="I540" t="s">
        <v>49</v>
      </c>
      <c r="J540">
        <f>VLOOKUP(B540,自助退!B:F,5,FALSE)</f>
        <v>450</v>
      </c>
      <c r="K540" s="40" t="str">
        <f t="shared" si="8"/>
        <v/>
      </c>
    </row>
    <row r="541" spans="1:11" ht="14.25">
      <c r="A541" s="62">
        <v>42902.524004629631</v>
      </c>
      <c r="B541" s="15">
        <v>243391</v>
      </c>
      <c r="C541" t="s">
        <v>306</v>
      </c>
      <c r="D541" t="s">
        <v>307</v>
      </c>
      <c r="E541" t="s">
        <v>308</v>
      </c>
      <c r="F541" s="15">
        <v>-200</v>
      </c>
      <c r="G541" t="s">
        <v>47</v>
      </c>
      <c r="H541" t="s">
        <v>64</v>
      </c>
      <c r="I541" t="s">
        <v>49</v>
      </c>
      <c r="J541">
        <f>VLOOKUP(B541,自助退!B:F,5,FALSE)</f>
        <v>200</v>
      </c>
      <c r="K541" s="40" t="str">
        <f t="shared" si="8"/>
        <v/>
      </c>
    </row>
    <row r="542" spans="1:11" ht="14.25">
      <c r="A542" s="62">
        <v>42902.535636574074</v>
      </c>
      <c r="B542" s="15">
        <v>243473</v>
      </c>
      <c r="D542" t="s">
        <v>310</v>
      </c>
      <c r="E542" t="s">
        <v>196</v>
      </c>
      <c r="F542" s="15">
        <v>-882</v>
      </c>
      <c r="G542" t="s">
        <v>47</v>
      </c>
      <c r="H542" t="s">
        <v>74</v>
      </c>
      <c r="I542" t="s">
        <v>85</v>
      </c>
      <c r="J542">
        <f>VLOOKUP(B542,自助退!B:F,5,FALSE)</f>
        <v>882</v>
      </c>
      <c r="K542" s="40" t="str">
        <f t="shared" si="8"/>
        <v/>
      </c>
    </row>
    <row r="543" spans="1:11" ht="14.25">
      <c r="A543" s="62">
        <v>42902.568622685183</v>
      </c>
      <c r="B543" s="15">
        <v>243737</v>
      </c>
      <c r="C543" t="s">
        <v>311</v>
      </c>
      <c r="D543" t="s">
        <v>312</v>
      </c>
      <c r="E543" t="s">
        <v>313</v>
      </c>
      <c r="F543" s="15">
        <v>-6780</v>
      </c>
      <c r="G543" t="s">
        <v>47</v>
      </c>
      <c r="H543" t="s">
        <v>80</v>
      </c>
      <c r="I543" t="s">
        <v>49</v>
      </c>
      <c r="J543">
        <f>VLOOKUP(B543,自助退!B:F,5,FALSE)</f>
        <v>6780</v>
      </c>
      <c r="K543" s="40" t="str">
        <f t="shared" si="8"/>
        <v/>
      </c>
    </row>
    <row r="544" spans="1:11" ht="14.25">
      <c r="A544" s="62">
        <v>42902.603518518517</v>
      </c>
      <c r="B544" s="15">
        <v>244745</v>
      </c>
      <c r="C544" t="s">
        <v>314</v>
      </c>
      <c r="D544" t="s">
        <v>315</v>
      </c>
      <c r="E544" t="s">
        <v>316</v>
      </c>
      <c r="F544" s="15">
        <v>-475</v>
      </c>
      <c r="G544" t="s">
        <v>47</v>
      </c>
      <c r="H544" t="s">
        <v>66</v>
      </c>
      <c r="I544" t="s">
        <v>49</v>
      </c>
      <c r="J544">
        <f>VLOOKUP(B544,自助退!B:F,5,FALSE)</f>
        <v>475</v>
      </c>
      <c r="K544" s="40" t="str">
        <f t="shared" si="8"/>
        <v/>
      </c>
    </row>
    <row r="545" spans="1:11" ht="14.25">
      <c r="A545" s="62">
        <v>42902.603622685187</v>
      </c>
      <c r="B545" s="15">
        <v>244752</v>
      </c>
      <c r="C545" t="s">
        <v>317</v>
      </c>
      <c r="D545" t="s">
        <v>318</v>
      </c>
      <c r="E545" t="s">
        <v>319</v>
      </c>
      <c r="F545" s="15">
        <v>-65</v>
      </c>
      <c r="G545" t="s">
        <v>47</v>
      </c>
      <c r="H545" t="s">
        <v>79</v>
      </c>
      <c r="I545" t="s">
        <v>49</v>
      </c>
      <c r="J545">
        <f>VLOOKUP(B545,自助退!B:F,5,FALSE)</f>
        <v>65</v>
      </c>
      <c r="K545" s="40" t="str">
        <f t="shared" si="8"/>
        <v/>
      </c>
    </row>
    <row r="546" spans="1:11" ht="14.25">
      <c r="A546" s="62">
        <v>42902.609351851854</v>
      </c>
      <c r="B546" s="15">
        <v>245076</v>
      </c>
      <c r="C546" t="s">
        <v>320</v>
      </c>
      <c r="D546" t="s">
        <v>321</v>
      </c>
      <c r="E546" t="s">
        <v>190</v>
      </c>
      <c r="F546" s="15">
        <v>-200</v>
      </c>
      <c r="G546" t="s">
        <v>47</v>
      </c>
      <c r="H546" t="s">
        <v>59</v>
      </c>
      <c r="I546" t="s">
        <v>49</v>
      </c>
      <c r="J546">
        <f>VLOOKUP(B546,自助退!B:F,5,FALSE)</f>
        <v>200</v>
      </c>
      <c r="K546" s="40" t="str">
        <f t="shared" si="8"/>
        <v/>
      </c>
    </row>
    <row r="547" spans="1:11" ht="14.25">
      <c r="A547" s="62">
        <v>42902.609826388885</v>
      </c>
      <c r="B547" s="15">
        <v>245108</v>
      </c>
      <c r="D547" t="s">
        <v>321</v>
      </c>
      <c r="E547" t="s">
        <v>190</v>
      </c>
      <c r="F547" s="15">
        <v>-250</v>
      </c>
      <c r="G547" t="s">
        <v>47</v>
      </c>
      <c r="H547" t="s">
        <v>59</v>
      </c>
      <c r="I547" t="s">
        <v>85</v>
      </c>
      <c r="J547">
        <f>VLOOKUP(B547,自助退!B:F,5,FALSE)</f>
        <v>250</v>
      </c>
      <c r="K547" s="40" t="str">
        <f t="shared" si="8"/>
        <v/>
      </c>
    </row>
    <row r="548" spans="1:11" ht="14.25">
      <c r="A548" s="62">
        <v>42902.623263888891</v>
      </c>
      <c r="B548" s="15">
        <v>245863</v>
      </c>
      <c r="C548" t="s">
        <v>323</v>
      </c>
      <c r="D548" t="s">
        <v>324</v>
      </c>
      <c r="E548" t="s">
        <v>325</v>
      </c>
      <c r="F548" s="15">
        <v>-82</v>
      </c>
      <c r="G548" t="s">
        <v>47</v>
      </c>
      <c r="H548" t="s">
        <v>74</v>
      </c>
      <c r="I548" t="s">
        <v>49</v>
      </c>
      <c r="J548">
        <f>VLOOKUP(B548,自助退!B:F,5,FALSE)</f>
        <v>82</v>
      </c>
      <c r="K548" s="40" t="str">
        <f t="shared" si="8"/>
        <v/>
      </c>
    </row>
    <row r="549" spans="1:11" ht="14.25">
      <c r="A549" s="62">
        <v>42902.632453703707</v>
      </c>
      <c r="B549" s="15">
        <v>246353</v>
      </c>
      <c r="C549" t="s">
        <v>326</v>
      </c>
      <c r="D549" t="s">
        <v>327</v>
      </c>
      <c r="E549" t="s">
        <v>328</v>
      </c>
      <c r="F549" s="15">
        <v>-100</v>
      </c>
      <c r="G549" t="s">
        <v>47</v>
      </c>
      <c r="H549" t="s">
        <v>79</v>
      </c>
      <c r="I549" t="s">
        <v>49</v>
      </c>
      <c r="J549">
        <f>VLOOKUP(B549,自助退!B:F,5,FALSE)</f>
        <v>100</v>
      </c>
      <c r="K549" s="40" t="str">
        <f t="shared" si="8"/>
        <v/>
      </c>
    </row>
    <row r="550" spans="1:11" ht="14.25">
      <c r="A550" s="62">
        <v>42902.633796296293</v>
      </c>
      <c r="B550" s="15">
        <v>246398</v>
      </c>
      <c r="C550" t="s">
        <v>329</v>
      </c>
      <c r="D550" t="s">
        <v>330</v>
      </c>
      <c r="E550" t="s">
        <v>331</v>
      </c>
      <c r="F550" s="15">
        <v>-190</v>
      </c>
      <c r="G550" t="s">
        <v>47</v>
      </c>
      <c r="H550" t="s">
        <v>68</v>
      </c>
      <c r="I550" t="s">
        <v>49</v>
      </c>
      <c r="J550">
        <f>VLOOKUP(B550,自助退!B:F,5,FALSE)</f>
        <v>190</v>
      </c>
      <c r="K550" s="40" t="str">
        <f t="shared" si="8"/>
        <v/>
      </c>
    </row>
    <row r="551" spans="1:11" ht="14.25">
      <c r="A551" s="62">
        <v>42902.636608796296</v>
      </c>
      <c r="B551" s="15">
        <v>246572</v>
      </c>
      <c r="C551" t="s">
        <v>332</v>
      </c>
      <c r="D551" t="s">
        <v>333</v>
      </c>
      <c r="E551" t="s">
        <v>334</v>
      </c>
      <c r="F551" s="15">
        <v>-42</v>
      </c>
      <c r="G551" t="s">
        <v>47</v>
      </c>
      <c r="H551" t="s">
        <v>74</v>
      </c>
      <c r="I551" t="s">
        <v>49</v>
      </c>
      <c r="J551">
        <f>VLOOKUP(B551,自助退!B:F,5,FALSE)</f>
        <v>42</v>
      </c>
      <c r="K551" s="40" t="str">
        <f t="shared" si="8"/>
        <v/>
      </c>
    </row>
    <row r="552" spans="1:11" ht="14.25">
      <c r="A552" s="62">
        <v>42902.638356481482</v>
      </c>
      <c r="B552" s="15">
        <v>246663</v>
      </c>
      <c r="C552" t="s">
        <v>335</v>
      </c>
      <c r="D552" t="s">
        <v>336</v>
      </c>
      <c r="E552" t="s">
        <v>337</v>
      </c>
      <c r="F552" s="15">
        <v>-3</v>
      </c>
      <c r="G552" t="s">
        <v>47</v>
      </c>
      <c r="H552" t="s">
        <v>73</v>
      </c>
      <c r="I552" t="s">
        <v>49</v>
      </c>
      <c r="J552">
        <f>VLOOKUP(B552,自助退!B:F,5,FALSE)</f>
        <v>3</v>
      </c>
      <c r="K552" s="40" t="str">
        <f t="shared" si="8"/>
        <v/>
      </c>
    </row>
    <row r="553" spans="1:11" ht="14.25">
      <c r="A553" s="62">
        <v>42902.64162037037</v>
      </c>
      <c r="B553" s="15">
        <v>246844</v>
      </c>
      <c r="C553" t="s">
        <v>338</v>
      </c>
      <c r="D553" t="s">
        <v>339</v>
      </c>
      <c r="E553" t="s">
        <v>340</v>
      </c>
      <c r="F553" s="15">
        <v>-157</v>
      </c>
      <c r="G553" t="s">
        <v>47</v>
      </c>
      <c r="H553" t="s">
        <v>78</v>
      </c>
      <c r="I553" t="s">
        <v>49</v>
      </c>
      <c r="J553">
        <f>VLOOKUP(B553,自助退!B:F,5,FALSE)</f>
        <v>157</v>
      </c>
      <c r="K553" s="40" t="str">
        <f t="shared" si="8"/>
        <v/>
      </c>
    </row>
    <row r="554" spans="1:11" ht="14.25">
      <c r="A554" s="62">
        <v>42902.643912037034</v>
      </c>
      <c r="B554" s="15">
        <v>246985</v>
      </c>
      <c r="D554" t="s">
        <v>342</v>
      </c>
      <c r="E554" t="s">
        <v>168</v>
      </c>
      <c r="F554" s="15">
        <v>-3200</v>
      </c>
      <c r="G554" t="s">
        <v>47</v>
      </c>
      <c r="H554" t="s">
        <v>58</v>
      </c>
      <c r="I554" t="s">
        <v>85</v>
      </c>
      <c r="J554">
        <f>VLOOKUP(B554,自助退!B:F,5,FALSE)</f>
        <v>3200</v>
      </c>
      <c r="K554" s="40" t="str">
        <f t="shared" si="8"/>
        <v/>
      </c>
    </row>
    <row r="555" spans="1:11" ht="14.25">
      <c r="A555" s="62">
        <v>42902.652222222219</v>
      </c>
      <c r="B555" s="15">
        <v>247421</v>
      </c>
      <c r="C555" t="s">
        <v>343</v>
      </c>
      <c r="D555" t="s">
        <v>344</v>
      </c>
      <c r="E555" t="s">
        <v>345</v>
      </c>
      <c r="F555" s="15">
        <v>-96</v>
      </c>
      <c r="G555" t="s">
        <v>47</v>
      </c>
      <c r="H555" t="s">
        <v>56</v>
      </c>
      <c r="I555" t="s">
        <v>49</v>
      </c>
      <c r="J555">
        <f>VLOOKUP(B555,自助退!B:F,5,FALSE)</f>
        <v>96</v>
      </c>
      <c r="K555" s="40" t="str">
        <f t="shared" si="8"/>
        <v/>
      </c>
    </row>
    <row r="556" spans="1:11" ht="14.25">
      <c r="A556" s="62">
        <v>42902.654988425929</v>
      </c>
      <c r="B556" s="15">
        <v>247573</v>
      </c>
      <c r="C556" t="s">
        <v>346</v>
      </c>
      <c r="D556" t="s">
        <v>347</v>
      </c>
      <c r="E556" t="s">
        <v>348</v>
      </c>
      <c r="F556" s="15">
        <v>-1000</v>
      </c>
      <c r="G556" t="s">
        <v>47</v>
      </c>
      <c r="H556" t="s">
        <v>66</v>
      </c>
      <c r="I556" t="s">
        <v>49</v>
      </c>
      <c r="J556">
        <f>VLOOKUP(B556,自助退!B:F,5,FALSE)</f>
        <v>1000</v>
      </c>
      <c r="K556" s="40" t="str">
        <f t="shared" si="8"/>
        <v/>
      </c>
    </row>
    <row r="557" spans="1:11" ht="14.25">
      <c r="A557" s="62">
        <v>42902.660208333335</v>
      </c>
      <c r="B557" s="15">
        <v>247852</v>
      </c>
      <c r="C557" t="s">
        <v>349</v>
      </c>
      <c r="D557" t="s">
        <v>350</v>
      </c>
      <c r="E557" t="s">
        <v>351</v>
      </c>
      <c r="F557" s="15">
        <v>-1000</v>
      </c>
      <c r="G557" t="s">
        <v>47</v>
      </c>
      <c r="H557" t="s">
        <v>56</v>
      </c>
      <c r="I557" t="s">
        <v>49</v>
      </c>
      <c r="J557">
        <f>VLOOKUP(B557,自助退!B:F,5,FALSE)</f>
        <v>1000</v>
      </c>
      <c r="K557" s="40" t="str">
        <f t="shared" si="8"/>
        <v/>
      </c>
    </row>
    <row r="558" spans="1:11" ht="14.25">
      <c r="A558" s="62">
        <v>42902.662627314814</v>
      </c>
      <c r="B558" s="15">
        <v>247954</v>
      </c>
      <c r="C558" t="s">
        <v>352</v>
      </c>
      <c r="D558" t="s">
        <v>353</v>
      </c>
      <c r="E558" t="s">
        <v>354</v>
      </c>
      <c r="F558" s="15">
        <v>-247</v>
      </c>
      <c r="G558" t="s">
        <v>47</v>
      </c>
      <c r="H558" t="s">
        <v>63</v>
      </c>
      <c r="I558" t="s">
        <v>49</v>
      </c>
      <c r="J558">
        <f>VLOOKUP(B558,自助退!B:F,5,FALSE)</f>
        <v>247</v>
      </c>
      <c r="K558" s="40" t="str">
        <f t="shared" si="8"/>
        <v/>
      </c>
    </row>
    <row r="559" spans="1:11" ht="14.25">
      <c r="A559" s="62">
        <v>42902.664756944447</v>
      </c>
      <c r="B559" s="15">
        <v>248069</v>
      </c>
      <c r="C559" t="s">
        <v>355</v>
      </c>
      <c r="D559" t="s">
        <v>356</v>
      </c>
      <c r="E559" t="s">
        <v>357</v>
      </c>
      <c r="F559" s="15">
        <v>-48</v>
      </c>
      <c r="G559" t="s">
        <v>47</v>
      </c>
      <c r="H559" t="s">
        <v>61</v>
      </c>
      <c r="I559" t="s">
        <v>49</v>
      </c>
      <c r="J559">
        <f>VLOOKUP(B559,自助退!B:F,5,FALSE)</f>
        <v>48</v>
      </c>
      <c r="K559" s="40" t="str">
        <f t="shared" si="8"/>
        <v/>
      </c>
    </row>
    <row r="560" spans="1:11" ht="14.25">
      <c r="A560" s="62">
        <v>42902.66810185185</v>
      </c>
      <c r="B560" s="15">
        <v>248252</v>
      </c>
      <c r="C560" t="s">
        <v>358</v>
      </c>
      <c r="D560" t="s">
        <v>359</v>
      </c>
      <c r="E560" t="s">
        <v>360</v>
      </c>
      <c r="F560" s="15">
        <v>-50</v>
      </c>
      <c r="G560" t="s">
        <v>47</v>
      </c>
      <c r="H560" t="s">
        <v>74</v>
      </c>
      <c r="I560" t="s">
        <v>49</v>
      </c>
      <c r="J560">
        <f>VLOOKUP(B560,自助退!B:F,5,FALSE)</f>
        <v>50</v>
      </c>
      <c r="K560" s="40" t="str">
        <f t="shared" si="8"/>
        <v/>
      </c>
    </row>
    <row r="561" spans="1:11" ht="14.25">
      <c r="A561" s="62">
        <v>42902.681319444448</v>
      </c>
      <c r="B561" s="15">
        <v>248869</v>
      </c>
      <c r="C561" t="s">
        <v>361</v>
      </c>
      <c r="D561" t="s">
        <v>362</v>
      </c>
      <c r="E561" t="s">
        <v>363</v>
      </c>
      <c r="F561" s="15">
        <v>-14</v>
      </c>
      <c r="G561" t="s">
        <v>47</v>
      </c>
      <c r="H561" t="s">
        <v>83</v>
      </c>
      <c r="I561" t="s">
        <v>49</v>
      </c>
      <c r="J561">
        <f>VLOOKUP(B561,自助退!B:F,5,FALSE)</f>
        <v>14</v>
      </c>
      <c r="K561" s="40" t="str">
        <f t="shared" si="8"/>
        <v/>
      </c>
    </row>
    <row r="562" spans="1:11" ht="14.25">
      <c r="A562" s="62">
        <v>42902.681759259256</v>
      </c>
      <c r="B562" s="15">
        <v>248891</v>
      </c>
      <c r="C562" t="s">
        <v>364</v>
      </c>
      <c r="D562" t="s">
        <v>43</v>
      </c>
      <c r="E562" t="s">
        <v>93</v>
      </c>
      <c r="F562" s="15">
        <v>-370</v>
      </c>
      <c r="G562" t="s">
        <v>47</v>
      </c>
      <c r="H562" t="s">
        <v>61</v>
      </c>
      <c r="I562" t="s">
        <v>49</v>
      </c>
      <c r="J562">
        <f>VLOOKUP(B562,自助退!B:F,5,FALSE)</f>
        <v>370</v>
      </c>
      <c r="K562" s="40" t="str">
        <f t="shared" si="8"/>
        <v/>
      </c>
    </row>
    <row r="563" spans="1:11" ht="14.25">
      <c r="A563" s="62">
        <v>42902.688217592593</v>
      </c>
      <c r="B563" s="15">
        <v>249220</v>
      </c>
      <c r="C563" t="s">
        <v>365</v>
      </c>
      <c r="D563" t="s">
        <v>366</v>
      </c>
      <c r="E563" t="s">
        <v>367</v>
      </c>
      <c r="F563" s="15">
        <v>-230</v>
      </c>
      <c r="G563" t="s">
        <v>47</v>
      </c>
      <c r="H563" t="s">
        <v>56</v>
      </c>
      <c r="I563" t="s">
        <v>49</v>
      </c>
      <c r="J563">
        <f>VLOOKUP(B563,自助退!B:F,5,FALSE)</f>
        <v>230</v>
      </c>
      <c r="K563" s="40" t="str">
        <f t="shared" si="8"/>
        <v/>
      </c>
    </row>
    <row r="564" spans="1:11" ht="14.25">
      <c r="A564" s="62">
        <v>42902.690879629627</v>
      </c>
      <c r="B564" s="15">
        <v>249300</v>
      </c>
      <c r="C564" t="s">
        <v>368</v>
      </c>
      <c r="D564" t="s">
        <v>369</v>
      </c>
      <c r="E564" t="s">
        <v>370</v>
      </c>
      <c r="F564" s="15">
        <v>-990</v>
      </c>
      <c r="G564" t="s">
        <v>47</v>
      </c>
      <c r="H564" t="s">
        <v>78</v>
      </c>
      <c r="I564" t="s">
        <v>49</v>
      </c>
      <c r="J564">
        <f>VLOOKUP(B564,自助退!B:F,5,FALSE)</f>
        <v>990</v>
      </c>
      <c r="K564" s="40" t="str">
        <f t="shared" si="8"/>
        <v/>
      </c>
    </row>
    <row r="565" spans="1:11" ht="14.25">
      <c r="A565" s="62">
        <v>42902.692083333335</v>
      </c>
      <c r="B565" s="15">
        <v>249343</v>
      </c>
      <c r="C565" t="s">
        <v>371</v>
      </c>
      <c r="D565" t="s">
        <v>372</v>
      </c>
      <c r="E565" t="s">
        <v>373</v>
      </c>
      <c r="F565" s="15">
        <v>-150</v>
      </c>
      <c r="G565" t="s">
        <v>47</v>
      </c>
      <c r="H565" t="s">
        <v>58</v>
      </c>
      <c r="I565" t="s">
        <v>49</v>
      </c>
      <c r="J565">
        <f>VLOOKUP(B565,自助退!B:F,5,FALSE)</f>
        <v>150</v>
      </c>
      <c r="K565" s="40" t="str">
        <f t="shared" si="8"/>
        <v/>
      </c>
    </row>
    <row r="566" spans="1:11" ht="14.25">
      <c r="A566" s="62">
        <v>42902.694976851853</v>
      </c>
      <c r="B566" s="15">
        <v>249427</v>
      </c>
      <c r="C566" t="s">
        <v>374</v>
      </c>
      <c r="D566" t="s">
        <v>375</v>
      </c>
      <c r="E566" t="s">
        <v>376</v>
      </c>
      <c r="F566" s="15">
        <v>-256</v>
      </c>
      <c r="G566" t="s">
        <v>47</v>
      </c>
      <c r="H566" t="s">
        <v>54</v>
      </c>
      <c r="I566" t="s">
        <v>49</v>
      </c>
      <c r="J566">
        <f>VLOOKUP(B566,自助退!B:F,5,FALSE)</f>
        <v>256</v>
      </c>
      <c r="K566" s="40" t="str">
        <f t="shared" si="8"/>
        <v/>
      </c>
    </row>
    <row r="567" spans="1:11" ht="14.25">
      <c r="A567" s="62">
        <v>42902.697395833333</v>
      </c>
      <c r="B567" s="15">
        <v>249519</v>
      </c>
      <c r="C567" t="s">
        <v>377</v>
      </c>
      <c r="D567" t="s">
        <v>378</v>
      </c>
      <c r="E567" t="s">
        <v>379</v>
      </c>
      <c r="F567" s="15">
        <v>-19</v>
      </c>
      <c r="G567" t="s">
        <v>47</v>
      </c>
      <c r="H567" t="s">
        <v>54</v>
      </c>
      <c r="I567" t="s">
        <v>49</v>
      </c>
      <c r="J567">
        <f>VLOOKUP(B567,自助退!B:F,5,FALSE)</f>
        <v>19</v>
      </c>
      <c r="K567" s="40" t="str">
        <f t="shared" si="8"/>
        <v/>
      </c>
    </row>
    <row r="568" spans="1:11" ht="14.25">
      <c r="A568" s="62">
        <v>42902.70621527778</v>
      </c>
      <c r="B568" s="15">
        <v>249799</v>
      </c>
      <c r="C568" t="s">
        <v>380</v>
      </c>
      <c r="D568" t="s">
        <v>381</v>
      </c>
      <c r="E568" t="s">
        <v>382</v>
      </c>
      <c r="F568" s="15">
        <v>-3680</v>
      </c>
      <c r="G568" t="s">
        <v>47</v>
      </c>
      <c r="H568" t="s">
        <v>58</v>
      </c>
      <c r="I568" t="s">
        <v>49</v>
      </c>
      <c r="J568">
        <f>VLOOKUP(B568,自助退!B:F,5,FALSE)</f>
        <v>3680</v>
      </c>
      <c r="K568" s="40" t="str">
        <f t="shared" si="8"/>
        <v/>
      </c>
    </row>
    <row r="569" spans="1:11" ht="14.25">
      <c r="A569" s="62">
        <v>42902.714155092595</v>
      </c>
      <c r="B569" s="15">
        <v>250025</v>
      </c>
      <c r="C569" t="s">
        <v>383</v>
      </c>
      <c r="D569" t="s">
        <v>384</v>
      </c>
      <c r="E569" t="s">
        <v>385</v>
      </c>
      <c r="F569" s="15">
        <v>-696</v>
      </c>
      <c r="G569" t="s">
        <v>47</v>
      </c>
      <c r="H569" t="s">
        <v>77</v>
      </c>
      <c r="I569" t="s">
        <v>49</v>
      </c>
      <c r="J569">
        <f>VLOOKUP(B569,自助退!B:F,5,FALSE)</f>
        <v>696</v>
      </c>
      <c r="K569" s="40" t="str">
        <f t="shared" si="8"/>
        <v/>
      </c>
    </row>
    <row r="570" spans="1:11" ht="14.25">
      <c r="A570" s="62">
        <v>42902.725312499999</v>
      </c>
      <c r="B570" s="15">
        <v>250266</v>
      </c>
      <c r="C570" t="s">
        <v>386</v>
      </c>
      <c r="D570" t="s">
        <v>387</v>
      </c>
      <c r="E570" t="s">
        <v>388</v>
      </c>
      <c r="F570" s="15">
        <v>-80</v>
      </c>
      <c r="G570" t="s">
        <v>47</v>
      </c>
      <c r="H570" t="s">
        <v>68</v>
      </c>
      <c r="I570" t="s">
        <v>49</v>
      </c>
      <c r="J570">
        <f>VLOOKUP(B570,自助退!B:F,5,FALSE)</f>
        <v>80</v>
      </c>
      <c r="K570" s="40" t="str">
        <f t="shared" si="8"/>
        <v/>
      </c>
    </row>
    <row r="571" spans="1:11" ht="14.25">
      <c r="A571" s="62">
        <v>42902.72755787037</v>
      </c>
      <c r="B571" s="15">
        <v>250329</v>
      </c>
      <c r="C571" t="s">
        <v>389</v>
      </c>
      <c r="D571" t="s">
        <v>390</v>
      </c>
      <c r="E571" t="s">
        <v>391</v>
      </c>
      <c r="F571" s="15">
        <v>-250</v>
      </c>
      <c r="G571" t="s">
        <v>47</v>
      </c>
      <c r="H571" t="s">
        <v>77</v>
      </c>
      <c r="I571" t="s">
        <v>49</v>
      </c>
      <c r="J571">
        <f>VLOOKUP(B571,自助退!B:F,5,FALSE)</f>
        <v>250</v>
      </c>
      <c r="K571" s="40" t="str">
        <f t="shared" si="8"/>
        <v/>
      </c>
    </row>
    <row r="572" spans="1:11" ht="14.25">
      <c r="A572" s="62">
        <v>42902.761967592596</v>
      </c>
      <c r="B572" s="15">
        <v>250606</v>
      </c>
      <c r="C572" t="s">
        <v>392</v>
      </c>
      <c r="D572" t="s">
        <v>393</v>
      </c>
      <c r="E572" t="s">
        <v>394</v>
      </c>
      <c r="F572" s="15">
        <v>-300</v>
      </c>
      <c r="G572" t="s">
        <v>47</v>
      </c>
      <c r="H572" t="s">
        <v>75</v>
      </c>
      <c r="I572" t="s">
        <v>49</v>
      </c>
      <c r="J572">
        <f>VLOOKUP(B572,自助退!B:F,5,FALSE)</f>
        <v>300</v>
      </c>
      <c r="K572" s="40" t="str">
        <f t="shared" si="8"/>
        <v/>
      </c>
    </row>
    <row r="573" spans="1:11" ht="14.25">
      <c r="A573" s="62">
        <v>42903.335497685184</v>
      </c>
      <c r="B573" s="15">
        <v>251601</v>
      </c>
      <c r="D573" t="s">
        <v>396</v>
      </c>
      <c r="E573" t="s">
        <v>183</v>
      </c>
      <c r="F573" s="15">
        <v>-500</v>
      </c>
      <c r="G573" t="s">
        <v>47</v>
      </c>
      <c r="H573" t="s">
        <v>73</v>
      </c>
      <c r="I573" t="s">
        <v>85</v>
      </c>
      <c r="J573">
        <f>VLOOKUP(B573,自助退!B:F,5,FALSE)</f>
        <v>500</v>
      </c>
      <c r="K573" s="40" t="str">
        <f t="shared" si="8"/>
        <v/>
      </c>
    </row>
    <row r="574" spans="1:11" ht="14.25">
      <c r="A574" s="62">
        <v>42903.338541666664</v>
      </c>
      <c r="B574" s="15">
        <v>251671</v>
      </c>
      <c r="C574" t="s">
        <v>397</v>
      </c>
      <c r="D574" t="s">
        <v>398</v>
      </c>
      <c r="E574" t="s">
        <v>399</v>
      </c>
      <c r="F574" s="15">
        <v>-4000</v>
      </c>
      <c r="G574" t="s">
        <v>47</v>
      </c>
      <c r="H574" t="s">
        <v>70</v>
      </c>
      <c r="I574" t="s">
        <v>49</v>
      </c>
      <c r="J574">
        <f>VLOOKUP(B574,自助退!B:F,5,FALSE)</f>
        <v>4000</v>
      </c>
      <c r="K574" s="40" t="str">
        <f t="shared" si="8"/>
        <v/>
      </c>
    </row>
    <row r="575" spans="1:11" ht="14.25">
      <c r="A575" s="62">
        <v>42903.363368055558</v>
      </c>
      <c r="B575" s="15">
        <v>252412</v>
      </c>
      <c r="C575" t="s">
        <v>400</v>
      </c>
      <c r="D575" t="s">
        <v>401</v>
      </c>
      <c r="E575" t="s">
        <v>402</v>
      </c>
      <c r="F575" s="15">
        <v>-250</v>
      </c>
      <c r="G575" t="s">
        <v>47</v>
      </c>
      <c r="H575" t="s">
        <v>58</v>
      </c>
      <c r="I575" t="s">
        <v>49</v>
      </c>
      <c r="J575">
        <f>VLOOKUP(B575,自助退!B:F,5,FALSE)</f>
        <v>250</v>
      </c>
      <c r="K575" s="40" t="str">
        <f t="shared" si="8"/>
        <v/>
      </c>
    </row>
    <row r="576" spans="1:11" ht="14.25">
      <c r="A576" s="62">
        <v>42903.364108796297</v>
      </c>
      <c r="B576" s="15">
        <v>252441</v>
      </c>
      <c r="C576" t="s">
        <v>403</v>
      </c>
      <c r="D576" t="s">
        <v>404</v>
      </c>
      <c r="E576" t="s">
        <v>405</v>
      </c>
      <c r="F576" s="15">
        <v>-350</v>
      </c>
      <c r="G576" t="s">
        <v>47</v>
      </c>
      <c r="H576" t="s">
        <v>58</v>
      </c>
      <c r="I576" t="s">
        <v>49</v>
      </c>
      <c r="J576">
        <f>VLOOKUP(B576,自助退!B:F,5,FALSE)</f>
        <v>350</v>
      </c>
      <c r="K576" s="40" t="str">
        <f t="shared" si="8"/>
        <v/>
      </c>
    </row>
    <row r="577" spans="1:11" ht="14.25">
      <c r="A577" s="62">
        <v>42903.369363425925</v>
      </c>
      <c r="B577" s="15">
        <v>252634</v>
      </c>
      <c r="C577" t="s">
        <v>406</v>
      </c>
      <c r="D577" t="s">
        <v>407</v>
      </c>
      <c r="E577" t="s">
        <v>408</v>
      </c>
      <c r="F577" s="15">
        <v>-1000</v>
      </c>
      <c r="G577" t="s">
        <v>47</v>
      </c>
      <c r="H577" t="s">
        <v>58</v>
      </c>
      <c r="I577" t="s">
        <v>49</v>
      </c>
      <c r="J577">
        <f>VLOOKUP(B577,自助退!B:F,5,FALSE)</f>
        <v>1000</v>
      </c>
      <c r="K577" s="40" t="str">
        <f t="shared" si="8"/>
        <v/>
      </c>
    </row>
    <row r="578" spans="1:11" ht="14.25">
      <c r="A578" s="62">
        <v>42903.370185185187</v>
      </c>
      <c r="B578" s="15">
        <v>252653</v>
      </c>
      <c r="C578" t="s">
        <v>409</v>
      </c>
      <c r="D578" t="s">
        <v>410</v>
      </c>
      <c r="E578" t="s">
        <v>411</v>
      </c>
      <c r="F578" s="15">
        <v>-114</v>
      </c>
      <c r="G578" t="s">
        <v>47</v>
      </c>
      <c r="H578" t="s">
        <v>66</v>
      </c>
      <c r="I578" t="s">
        <v>49</v>
      </c>
      <c r="J578">
        <f>VLOOKUP(B578,自助退!B:F,5,FALSE)</f>
        <v>114</v>
      </c>
      <c r="K578" s="40" t="str">
        <f t="shared" si="8"/>
        <v/>
      </c>
    </row>
    <row r="579" spans="1:11" ht="14.25">
      <c r="A579" s="62">
        <v>42903.403634259259</v>
      </c>
      <c r="B579" s="15">
        <v>253996</v>
      </c>
      <c r="C579" t="s">
        <v>412</v>
      </c>
      <c r="D579" t="s">
        <v>413</v>
      </c>
      <c r="E579" t="s">
        <v>414</v>
      </c>
      <c r="F579" s="15">
        <v>-1319</v>
      </c>
      <c r="G579" t="s">
        <v>47</v>
      </c>
      <c r="H579" t="s">
        <v>84</v>
      </c>
      <c r="I579" t="s">
        <v>49</v>
      </c>
      <c r="J579">
        <f>VLOOKUP(B579,自助退!B:F,5,FALSE)</f>
        <v>1319</v>
      </c>
      <c r="K579" s="40" t="str">
        <f t="shared" ref="K579:K642" si="9">IF(F579=J579*-1,"",1)</f>
        <v/>
      </c>
    </row>
    <row r="580" spans="1:11" ht="14.25">
      <c r="A580" s="62">
        <v>42903.413726851853</v>
      </c>
      <c r="B580" s="15">
        <v>254407</v>
      </c>
      <c r="C580" t="s">
        <v>415</v>
      </c>
      <c r="D580" t="s">
        <v>416</v>
      </c>
      <c r="E580" t="s">
        <v>180</v>
      </c>
      <c r="F580" s="15">
        <v>-603</v>
      </c>
      <c r="G580" t="s">
        <v>47</v>
      </c>
      <c r="H580" t="s">
        <v>61</v>
      </c>
      <c r="I580" t="s">
        <v>49</v>
      </c>
      <c r="J580">
        <f>VLOOKUP(B580,自助退!B:F,5,FALSE)</f>
        <v>603</v>
      </c>
      <c r="K580" s="40" t="str">
        <f t="shared" si="9"/>
        <v/>
      </c>
    </row>
    <row r="581" spans="1:11" ht="14.25">
      <c r="A581" s="62">
        <v>42903.41479166667</v>
      </c>
      <c r="B581" s="15">
        <v>254456</v>
      </c>
      <c r="D581" t="s">
        <v>416</v>
      </c>
      <c r="E581" t="s">
        <v>180</v>
      </c>
      <c r="F581" s="15">
        <v>-400</v>
      </c>
      <c r="G581" t="s">
        <v>47</v>
      </c>
      <c r="H581" t="s">
        <v>61</v>
      </c>
      <c r="I581" t="s">
        <v>85</v>
      </c>
      <c r="J581">
        <f>VLOOKUP(B581,自助退!B:F,5,FALSE)</f>
        <v>400</v>
      </c>
      <c r="K581" s="40" t="str">
        <f t="shared" si="9"/>
        <v/>
      </c>
    </row>
    <row r="582" spans="1:11" ht="14.25">
      <c r="A582" s="62">
        <v>42903.466122685182</v>
      </c>
      <c r="B582" s="15">
        <v>256164</v>
      </c>
      <c r="C582" t="s">
        <v>418</v>
      </c>
      <c r="D582" t="s">
        <v>419</v>
      </c>
      <c r="E582" t="s">
        <v>420</v>
      </c>
      <c r="F582" s="15">
        <v>-322</v>
      </c>
      <c r="G582" t="s">
        <v>47</v>
      </c>
      <c r="H582" t="s">
        <v>63</v>
      </c>
      <c r="I582" t="s">
        <v>49</v>
      </c>
      <c r="J582">
        <f>VLOOKUP(B582,自助退!B:F,5,FALSE)</f>
        <v>322</v>
      </c>
      <c r="K582" s="40" t="str">
        <f t="shared" si="9"/>
        <v/>
      </c>
    </row>
    <row r="583" spans="1:11" ht="14.25">
      <c r="A583" s="62">
        <v>42903.467407407406</v>
      </c>
      <c r="B583" s="15">
        <v>256205</v>
      </c>
      <c r="C583" t="s">
        <v>421</v>
      </c>
      <c r="D583" t="s">
        <v>422</v>
      </c>
      <c r="E583" t="s">
        <v>423</v>
      </c>
      <c r="F583" s="15">
        <v>-89</v>
      </c>
      <c r="G583" t="s">
        <v>47</v>
      </c>
      <c r="H583" t="s">
        <v>71</v>
      </c>
      <c r="I583" t="s">
        <v>49</v>
      </c>
      <c r="J583">
        <f>VLOOKUP(B583,自助退!B:F,5,FALSE)</f>
        <v>89</v>
      </c>
      <c r="K583" s="40" t="str">
        <f t="shared" si="9"/>
        <v/>
      </c>
    </row>
    <row r="584" spans="1:11" ht="14.25">
      <c r="A584" s="62">
        <v>42903.470729166664</v>
      </c>
      <c r="B584" s="15">
        <v>256298</v>
      </c>
      <c r="D584" t="s">
        <v>425</v>
      </c>
      <c r="E584" t="s">
        <v>185</v>
      </c>
      <c r="F584" s="15">
        <v>-3000</v>
      </c>
      <c r="G584" t="s">
        <v>47</v>
      </c>
      <c r="H584" t="s">
        <v>84</v>
      </c>
      <c r="I584" t="s">
        <v>85</v>
      </c>
      <c r="J584">
        <f>VLOOKUP(B584,自助退!B:F,5,FALSE)</f>
        <v>3000</v>
      </c>
      <c r="K584" s="40" t="str">
        <f t="shared" si="9"/>
        <v/>
      </c>
    </row>
    <row r="585" spans="1:11" ht="14.25">
      <c r="A585" s="62">
        <v>42903.473738425928</v>
      </c>
      <c r="B585" s="15">
        <v>256383</v>
      </c>
      <c r="C585" t="s">
        <v>426</v>
      </c>
      <c r="D585" t="s">
        <v>427</v>
      </c>
      <c r="E585" t="s">
        <v>428</v>
      </c>
      <c r="F585" s="15">
        <v>-500</v>
      </c>
      <c r="G585" t="s">
        <v>47</v>
      </c>
      <c r="H585" t="s">
        <v>50</v>
      </c>
      <c r="I585" t="s">
        <v>49</v>
      </c>
      <c r="J585">
        <f>VLOOKUP(B585,自助退!B:F,5,FALSE)</f>
        <v>500</v>
      </c>
      <c r="K585" s="40" t="str">
        <f t="shared" si="9"/>
        <v/>
      </c>
    </row>
    <row r="586" spans="1:11" ht="14.25">
      <c r="A586" s="62">
        <v>42903.476689814815</v>
      </c>
      <c r="B586" s="15">
        <v>256458</v>
      </c>
      <c r="C586" t="s">
        <v>429</v>
      </c>
      <c r="D586" t="s">
        <v>430</v>
      </c>
      <c r="E586" t="s">
        <v>431</v>
      </c>
      <c r="F586" s="15">
        <v>-2735</v>
      </c>
      <c r="G586" t="s">
        <v>47</v>
      </c>
      <c r="H586" t="s">
        <v>70</v>
      </c>
      <c r="I586" t="s">
        <v>49</v>
      </c>
      <c r="J586">
        <f>VLOOKUP(B586,自助退!B:F,5,FALSE)</f>
        <v>2735</v>
      </c>
      <c r="K586" s="40" t="str">
        <f t="shared" si="9"/>
        <v/>
      </c>
    </row>
    <row r="587" spans="1:11" ht="14.25">
      <c r="A587" s="62">
        <v>42903.483958333331</v>
      </c>
      <c r="B587" s="15">
        <v>256625</v>
      </c>
      <c r="C587" t="s">
        <v>432</v>
      </c>
      <c r="D587" t="s">
        <v>433</v>
      </c>
      <c r="E587" t="s">
        <v>434</v>
      </c>
      <c r="F587" s="15">
        <v>-312</v>
      </c>
      <c r="G587" t="s">
        <v>47</v>
      </c>
      <c r="H587" t="s">
        <v>61</v>
      </c>
      <c r="I587" t="s">
        <v>49</v>
      </c>
      <c r="J587">
        <f>VLOOKUP(B587,自助退!B:F,5,FALSE)</f>
        <v>312</v>
      </c>
      <c r="K587" s="40" t="str">
        <f t="shared" si="9"/>
        <v/>
      </c>
    </row>
    <row r="588" spans="1:11" ht="14.25">
      <c r="A588" s="62">
        <v>42903.501215277778</v>
      </c>
      <c r="B588" s="15">
        <v>256942</v>
      </c>
      <c r="D588" t="s">
        <v>436</v>
      </c>
      <c r="E588" t="s">
        <v>176</v>
      </c>
      <c r="F588" s="15">
        <v>-295</v>
      </c>
      <c r="G588" t="s">
        <v>47</v>
      </c>
      <c r="H588" t="s">
        <v>61</v>
      </c>
      <c r="I588" t="s">
        <v>85</v>
      </c>
      <c r="J588">
        <f>VLOOKUP(B588,自助退!B:F,5,FALSE)</f>
        <v>295</v>
      </c>
      <c r="K588" s="40" t="str">
        <f t="shared" si="9"/>
        <v/>
      </c>
    </row>
    <row r="589" spans="1:11" ht="14.25">
      <c r="A589" s="62">
        <v>42903.50340277778</v>
      </c>
      <c r="B589" s="15">
        <v>256972</v>
      </c>
      <c r="C589" t="s">
        <v>437</v>
      </c>
      <c r="D589" t="s">
        <v>438</v>
      </c>
      <c r="E589" t="s">
        <v>439</v>
      </c>
      <c r="F589" s="15">
        <v>-900</v>
      </c>
      <c r="G589" t="s">
        <v>47</v>
      </c>
      <c r="H589" t="s">
        <v>54</v>
      </c>
      <c r="I589" t="s">
        <v>49</v>
      </c>
      <c r="J589">
        <f>VLOOKUP(B589,自助退!B:F,5,FALSE)</f>
        <v>900</v>
      </c>
      <c r="K589" s="40" t="str">
        <f t="shared" si="9"/>
        <v/>
      </c>
    </row>
    <row r="590" spans="1:11" ht="14.25">
      <c r="A590" s="62">
        <v>42903.506932870368</v>
      </c>
      <c r="B590" s="15">
        <v>257013</v>
      </c>
      <c r="C590" t="s">
        <v>440</v>
      </c>
      <c r="D590" t="s">
        <v>441</v>
      </c>
      <c r="E590" t="s">
        <v>442</v>
      </c>
      <c r="F590" s="15">
        <v>-244</v>
      </c>
      <c r="G590" t="s">
        <v>47</v>
      </c>
      <c r="H590" t="s">
        <v>53</v>
      </c>
      <c r="I590" t="s">
        <v>49</v>
      </c>
      <c r="J590">
        <f>VLOOKUP(B590,自助退!B:F,5,FALSE)</f>
        <v>244</v>
      </c>
      <c r="K590" s="40" t="str">
        <f t="shared" si="9"/>
        <v/>
      </c>
    </row>
    <row r="591" spans="1:11" ht="14.25">
      <c r="A591" s="62">
        <v>42903.531319444446</v>
      </c>
      <c r="B591" s="15">
        <v>257249</v>
      </c>
      <c r="C591" t="s">
        <v>443</v>
      </c>
      <c r="D591" t="s">
        <v>444</v>
      </c>
      <c r="E591" t="s">
        <v>445</v>
      </c>
      <c r="F591" s="15">
        <v>-850</v>
      </c>
      <c r="G591" t="s">
        <v>47</v>
      </c>
      <c r="H591" t="s">
        <v>74</v>
      </c>
      <c r="I591" t="s">
        <v>49</v>
      </c>
      <c r="J591">
        <f>VLOOKUP(B591,自助退!B:F,5,FALSE)</f>
        <v>850</v>
      </c>
      <c r="K591" s="40" t="str">
        <f t="shared" si="9"/>
        <v/>
      </c>
    </row>
    <row r="592" spans="1:11" ht="14.25">
      <c r="A592" s="62">
        <v>42903.572476851848</v>
      </c>
      <c r="B592" s="15">
        <v>257390</v>
      </c>
      <c r="C592" t="s">
        <v>446</v>
      </c>
      <c r="D592" t="s">
        <v>447</v>
      </c>
      <c r="E592" t="s">
        <v>448</v>
      </c>
      <c r="F592" s="15">
        <v>-2880</v>
      </c>
      <c r="G592" t="s">
        <v>47</v>
      </c>
      <c r="H592" t="s">
        <v>63</v>
      </c>
      <c r="I592" t="s">
        <v>49</v>
      </c>
      <c r="J592">
        <f>VLOOKUP(B592,自助退!B:F,5,FALSE)</f>
        <v>2880</v>
      </c>
      <c r="K592" s="40" t="str">
        <f t="shared" si="9"/>
        <v/>
      </c>
    </row>
    <row r="593" spans="1:11" ht="14.25">
      <c r="A593" s="62">
        <v>42903.577824074076</v>
      </c>
      <c r="B593" s="15">
        <v>257425</v>
      </c>
      <c r="C593" t="s">
        <v>449</v>
      </c>
      <c r="D593" t="s">
        <v>450</v>
      </c>
      <c r="E593" t="s">
        <v>451</v>
      </c>
      <c r="F593" s="15">
        <v>-3090</v>
      </c>
      <c r="G593" t="s">
        <v>47</v>
      </c>
      <c r="H593" t="s">
        <v>72</v>
      </c>
      <c r="I593" t="s">
        <v>49</v>
      </c>
      <c r="J593">
        <f>VLOOKUP(B593,自助退!B:F,5,FALSE)</f>
        <v>3090</v>
      </c>
      <c r="K593" s="40" t="str">
        <f t="shared" si="9"/>
        <v/>
      </c>
    </row>
    <row r="594" spans="1:11" ht="14.25">
      <c r="A594" s="62">
        <v>42903.600763888891</v>
      </c>
      <c r="B594" s="15">
        <v>257743</v>
      </c>
      <c r="C594" t="s">
        <v>452</v>
      </c>
      <c r="D594" t="s">
        <v>453</v>
      </c>
      <c r="E594" t="s">
        <v>454</v>
      </c>
      <c r="F594" s="15">
        <v>-80</v>
      </c>
      <c r="G594" t="s">
        <v>47</v>
      </c>
      <c r="H594" t="s">
        <v>62</v>
      </c>
      <c r="I594" t="s">
        <v>49</v>
      </c>
      <c r="J594">
        <f>VLOOKUP(B594,自助退!B:F,5,FALSE)</f>
        <v>80</v>
      </c>
      <c r="K594" s="40" t="str">
        <f t="shared" si="9"/>
        <v/>
      </c>
    </row>
    <row r="595" spans="1:11" ht="14.25">
      <c r="A595" s="62">
        <v>42903.642187500001</v>
      </c>
      <c r="B595" s="15">
        <v>258564</v>
      </c>
      <c r="C595" t="s">
        <v>455</v>
      </c>
      <c r="D595" t="s">
        <v>456</v>
      </c>
      <c r="E595" t="s">
        <v>457</v>
      </c>
      <c r="F595" s="15">
        <v>-500</v>
      </c>
      <c r="G595" t="s">
        <v>47</v>
      </c>
      <c r="H595" t="s">
        <v>84</v>
      </c>
      <c r="I595" t="s">
        <v>49</v>
      </c>
      <c r="J595">
        <f>VLOOKUP(B595,自助退!B:F,5,FALSE)</f>
        <v>500</v>
      </c>
      <c r="K595" s="40" t="str">
        <f t="shared" si="9"/>
        <v/>
      </c>
    </row>
    <row r="596" spans="1:11" ht="14.25">
      <c r="A596" s="62">
        <v>42903.658148148148</v>
      </c>
      <c r="B596" s="15">
        <v>258818</v>
      </c>
      <c r="C596" t="s">
        <v>458</v>
      </c>
      <c r="D596" t="s">
        <v>459</v>
      </c>
      <c r="E596" t="s">
        <v>460</v>
      </c>
      <c r="F596" s="15">
        <v>-150</v>
      </c>
      <c r="G596" t="s">
        <v>47</v>
      </c>
      <c r="H596" t="s">
        <v>70</v>
      </c>
      <c r="I596" t="s">
        <v>49</v>
      </c>
      <c r="J596">
        <f>VLOOKUP(B596,自助退!B:F,5,FALSE)</f>
        <v>150</v>
      </c>
      <c r="K596" s="40" t="str">
        <f t="shared" si="9"/>
        <v/>
      </c>
    </row>
    <row r="597" spans="1:11" ht="14.25">
      <c r="A597" s="62">
        <v>42903.660104166665</v>
      </c>
      <c r="B597" s="15">
        <v>258849</v>
      </c>
      <c r="C597" t="s">
        <v>461</v>
      </c>
      <c r="D597" t="s">
        <v>40</v>
      </c>
      <c r="E597" t="s">
        <v>94</v>
      </c>
      <c r="F597" s="15">
        <v>-9999</v>
      </c>
      <c r="G597" t="s">
        <v>47</v>
      </c>
      <c r="H597" t="s">
        <v>84</v>
      </c>
      <c r="I597" t="s">
        <v>49</v>
      </c>
      <c r="J597">
        <f>VLOOKUP(B597,自助退!B:F,5,FALSE)</f>
        <v>9999</v>
      </c>
      <c r="K597" s="40" t="str">
        <f t="shared" si="9"/>
        <v/>
      </c>
    </row>
    <row r="598" spans="1:11" ht="14.25">
      <c r="A598" s="62">
        <v>42903.66034722222</v>
      </c>
      <c r="B598" s="15">
        <v>258852</v>
      </c>
      <c r="C598" t="s">
        <v>462</v>
      </c>
      <c r="D598" t="s">
        <v>40</v>
      </c>
      <c r="E598" t="s">
        <v>94</v>
      </c>
      <c r="F598" s="15">
        <v>-1</v>
      </c>
      <c r="G598" t="s">
        <v>47</v>
      </c>
      <c r="H598" t="s">
        <v>84</v>
      </c>
      <c r="I598" t="s">
        <v>49</v>
      </c>
      <c r="J598">
        <f>VLOOKUP(B598,自助退!B:F,5,FALSE)</f>
        <v>1</v>
      </c>
      <c r="K598" s="40" t="str">
        <f t="shared" si="9"/>
        <v/>
      </c>
    </row>
    <row r="599" spans="1:11" ht="14.25">
      <c r="A599" s="62">
        <v>42903.661550925928</v>
      </c>
      <c r="B599" s="15">
        <v>258871</v>
      </c>
      <c r="C599" t="s">
        <v>463</v>
      </c>
      <c r="D599" t="s">
        <v>464</v>
      </c>
      <c r="E599" t="s">
        <v>465</v>
      </c>
      <c r="F599" s="15">
        <v>-32</v>
      </c>
      <c r="G599" t="s">
        <v>47</v>
      </c>
      <c r="H599" t="s">
        <v>66</v>
      </c>
      <c r="I599" t="s">
        <v>49</v>
      </c>
      <c r="J599">
        <f>VLOOKUP(B599,自助退!B:F,5,FALSE)</f>
        <v>32</v>
      </c>
      <c r="K599" s="40" t="str">
        <f t="shared" si="9"/>
        <v/>
      </c>
    </row>
    <row r="600" spans="1:11" ht="14.25">
      <c r="A600" s="62">
        <v>42903.66202546296</v>
      </c>
      <c r="B600" s="15">
        <v>258878</v>
      </c>
      <c r="C600" t="s">
        <v>466</v>
      </c>
      <c r="D600" t="s">
        <v>467</v>
      </c>
      <c r="E600" t="s">
        <v>468</v>
      </c>
      <c r="F600" s="15">
        <v>-1000</v>
      </c>
      <c r="G600" t="s">
        <v>47</v>
      </c>
      <c r="H600" t="s">
        <v>66</v>
      </c>
      <c r="I600" t="s">
        <v>49</v>
      </c>
      <c r="J600">
        <f>VLOOKUP(B600,自助退!B:F,5,FALSE)</f>
        <v>1000</v>
      </c>
      <c r="K600" s="40" t="str">
        <f t="shared" si="9"/>
        <v/>
      </c>
    </row>
    <row r="601" spans="1:11" ht="14.25">
      <c r="A601" s="62">
        <v>42903.662291666667</v>
      </c>
      <c r="B601" s="15">
        <v>258881</v>
      </c>
      <c r="C601" t="s">
        <v>469</v>
      </c>
      <c r="D601" t="s">
        <v>467</v>
      </c>
      <c r="E601" t="s">
        <v>468</v>
      </c>
      <c r="F601" s="15">
        <v>-761</v>
      </c>
      <c r="G601" t="s">
        <v>47</v>
      </c>
      <c r="H601" t="s">
        <v>66</v>
      </c>
      <c r="I601" t="s">
        <v>49</v>
      </c>
      <c r="J601">
        <f>VLOOKUP(B601,自助退!B:F,5,FALSE)</f>
        <v>761</v>
      </c>
      <c r="K601" s="40" t="str">
        <f t="shared" si="9"/>
        <v/>
      </c>
    </row>
    <row r="602" spans="1:11" ht="14.25">
      <c r="A602" s="62">
        <v>42903.668842592589</v>
      </c>
      <c r="B602" s="15">
        <v>258981</v>
      </c>
      <c r="C602" t="s">
        <v>470</v>
      </c>
      <c r="D602" t="s">
        <v>471</v>
      </c>
      <c r="E602" t="s">
        <v>472</v>
      </c>
      <c r="F602" s="15">
        <v>-10</v>
      </c>
      <c r="G602" t="s">
        <v>47</v>
      </c>
      <c r="H602" t="s">
        <v>80</v>
      </c>
      <c r="I602" t="s">
        <v>49</v>
      </c>
      <c r="J602">
        <f>VLOOKUP(B602,自助退!B:F,5,FALSE)</f>
        <v>10</v>
      </c>
      <c r="K602" s="40" t="str">
        <f t="shared" si="9"/>
        <v/>
      </c>
    </row>
    <row r="603" spans="1:11" ht="14.25">
      <c r="A603" s="62">
        <v>42903.678854166668</v>
      </c>
      <c r="B603" s="15">
        <v>259141</v>
      </c>
      <c r="C603" t="s">
        <v>473</v>
      </c>
      <c r="D603" t="s">
        <v>474</v>
      </c>
      <c r="E603" t="s">
        <v>475</v>
      </c>
      <c r="F603" s="15">
        <v>-203</v>
      </c>
      <c r="G603" t="s">
        <v>47</v>
      </c>
      <c r="H603" t="s">
        <v>74</v>
      </c>
      <c r="I603" t="s">
        <v>49</v>
      </c>
      <c r="J603">
        <f>VLOOKUP(B603,自助退!B:F,5,FALSE)</f>
        <v>203</v>
      </c>
      <c r="K603" s="40" t="str">
        <f t="shared" si="9"/>
        <v/>
      </c>
    </row>
    <row r="604" spans="1:11" ht="14.25">
      <c r="A604" s="62">
        <v>42903.689479166664</v>
      </c>
      <c r="B604" s="15">
        <v>259255</v>
      </c>
      <c r="D604" t="s">
        <v>477</v>
      </c>
      <c r="E604" t="s">
        <v>178</v>
      </c>
      <c r="F604" s="15">
        <v>-2138</v>
      </c>
      <c r="G604" t="s">
        <v>47</v>
      </c>
      <c r="H604" t="s">
        <v>54</v>
      </c>
      <c r="I604" t="s">
        <v>85</v>
      </c>
      <c r="J604">
        <f>VLOOKUP(B604,自助退!B:F,5,FALSE)</f>
        <v>2138</v>
      </c>
      <c r="K604" s="40" t="str">
        <f t="shared" si="9"/>
        <v/>
      </c>
    </row>
    <row r="605" spans="1:11" ht="14.25">
      <c r="A605" s="62">
        <v>42903.707094907404</v>
      </c>
      <c r="B605" s="15">
        <v>259400</v>
      </c>
      <c r="C605" t="s">
        <v>478</v>
      </c>
      <c r="D605" t="s">
        <v>479</v>
      </c>
      <c r="E605" t="s">
        <v>480</v>
      </c>
      <c r="F605" s="15">
        <v>-180</v>
      </c>
      <c r="G605" t="s">
        <v>47</v>
      </c>
      <c r="H605" t="s">
        <v>68</v>
      </c>
      <c r="I605" t="s">
        <v>49</v>
      </c>
      <c r="J605">
        <f>VLOOKUP(B605,自助退!B:F,5,FALSE)</f>
        <v>180</v>
      </c>
      <c r="K605" s="40" t="str">
        <f t="shared" si="9"/>
        <v/>
      </c>
    </row>
    <row r="606" spans="1:11" ht="14.25">
      <c r="A606" s="62">
        <v>42903.858506944445</v>
      </c>
      <c r="B606" s="15">
        <v>259857</v>
      </c>
      <c r="C606" t="s">
        <v>481</v>
      </c>
      <c r="D606" t="s">
        <v>482</v>
      </c>
      <c r="E606" t="s">
        <v>483</v>
      </c>
      <c r="F606" s="15">
        <v>-8000</v>
      </c>
      <c r="G606" t="s">
        <v>47</v>
      </c>
      <c r="H606" t="s">
        <v>71</v>
      </c>
      <c r="I606" t="s">
        <v>49</v>
      </c>
      <c r="J606">
        <f>VLOOKUP(B606,自助退!B:F,5,FALSE)</f>
        <v>8000</v>
      </c>
      <c r="K606" s="40" t="str">
        <f t="shared" si="9"/>
        <v/>
      </c>
    </row>
    <row r="607" spans="1:11" ht="14.25">
      <c r="A607" s="62">
        <v>42904.41815972222</v>
      </c>
      <c r="B607" s="15">
        <v>261084</v>
      </c>
      <c r="C607" t="s">
        <v>484</v>
      </c>
      <c r="D607" t="s">
        <v>485</v>
      </c>
      <c r="E607" t="s">
        <v>486</v>
      </c>
      <c r="F607" s="15">
        <v>-500</v>
      </c>
      <c r="G607" t="s">
        <v>47</v>
      </c>
      <c r="H607" t="s">
        <v>50</v>
      </c>
      <c r="I607" t="s">
        <v>49</v>
      </c>
      <c r="J607">
        <f>VLOOKUP(B607,自助退!B:F,5,FALSE)</f>
        <v>500</v>
      </c>
      <c r="K607" s="40" t="str">
        <f t="shared" si="9"/>
        <v/>
      </c>
    </row>
    <row r="608" spans="1:11" ht="14.25">
      <c r="A608" s="62">
        <v>42904.446655092594</v>
      </c>
      <c r="B608" s="15">
        <v>261394</v>
      </c>
      <c r="C608" t="s">
        <v>487</v>
      </c>
      <c r="D608" t="s">
        <v>488</v>
      </c>
      <c r="E608" t="s">
        <v>489</v>
      </c>
      <c r="F608" s="15">
        <v>-564</v>
      </c>
      <c r="G608" t="s">
        <v>47</v>
      </c>
      <c r="H608" t="s">
        <v>71</v>
      </c>
      <c r="I608" t="s">
        <v>49</v>
      </c>
      <c r="J608">
        <f>VLOOKUP(B608,自助退!B:F,5,FALSE)</f>
        <v>564</v>
      </c>
      <c r="K608" s="40" t="str">
        <f t="shared" si="9"/>
        <v/>
      </c>
    </row>
    <row r="609" spans="1:11" ht="14.25">
      <c r="A609" s="62">
        <v>42904.528668981482</v>
      </c>
      <c r="B609" s="15">
        <v>262036</v>
      </c>
      <c r="C609" t="s">
        <v>490</v>
      </c>
      <c r="D609" t="s">
        <v>491</v>
      </c>
      <c r="E609" t="s">
        <v>492</v>
      </c>
      <c r="F609" s="15">
        <v>-50</v>
      </c>
      <c r="G609" t="s">
        <v>47</v>
      </c>
      <c r="H609" t="s">
        <v>80</v>
      </c>
      <c r="I609" t="s">
        <v>49</v>
      </c>
      <c r="J609">
        <f>VLOOKUP(B609,自助退!B:F,5,FALSE)</f>
        <v>50</v>
      </c>
      <c r="K609" s="40" t="str">
        <f t="shared" si="9"/>
        <v/>
      </c>
    </row>
    <row r="610" spans="1:11" ht="14.25">
      <c r="A610" s="62">
        <v>42904.623495370368</v>
      </c>
      <c r="B610" s="15">
        <v>262477</v>
      </c>
      <c r="C610" t="s">
        <v>493</v>
      </c>
      <c r="D610" t="s">
        <v>494</v>
      </c>
      <c r="E610" t="s">
        <v>495</v>
      </c>
      <c r="F610" s="15">
        <v>-200</v>
      </c>
      <c r="G610" t="s">
        <v>47</v>
      </c>
      <c r="H610" t="s">
        <v>71</v>
      </c>
      <c r="I610" t="s">
        <v>49</v>
      </c>
      <c r="J610">
        <f>VLOOKUP(B610,自助退!B:F,5,FALSE)</f>
        <v>200</v>
      </c>
      <c r="K610" s="40" t="str">
        <f t="shared" si="9"/>
        <v/>
      </c>
    </row>
    <row r="611" spans="1:11" ht="14.25">
      <c r="A611" s="62">
        <v>42904.635185185187</v>
      </c>
      <c r="B611" s="15">
        <v>262532</v>
      </c>
      <c r="C611" t="s">
        <v>496</v>
      </c>
      <c r="D611" t="s">
        <v>497</v>
      </c>
      <c r="E611" t="s">
        <v>498</v>
      </c>
      <c r="F611" s="15">
        <v>-1414</v>
      </c>
      <c r="G611" t="s">
        <v>47</v>
      </c>
      <c r="H611" t="s">
        <v>50</v>
      </c>
      <c r="I611" t="s">
        <v>49</v>
      </c>
      <c r="J611">
        <f>VLOOKUP(B611,自助退!B:F,5,FALSE)</f>
        <v>1414</v>
      </c>
      <c r="K611" s="40" t="str">
        <f t="shared" si="9"/>
        <v/>
      </c>
    </row>
    <row r="612" spans="1:11" ht="14.25">
      <c r="A612" s="62">
        <v>42905.352337962962</v>
      </c>
      <c r="B612" s="15">
        <v>265887</v>
      </c>
      <c r="C612" t="s">
        <v>499</v>
      </c>
      <c r="D612" t="s">
        <v>500</v>
      </c>
      <c r="E612" t="s">
        <v>501</v>
      </c>
      <c r="F612" s="15">
        <v>-391</v>
      </c>
      <c r="G612" t="s">
        <v>47</v>
      </c>
      <c r="H612" t="s">
        <v>58</v>
      </c>
      <c r="I612" t="s">
        <v>49</v>
      </c>
      <c r="J612">
        <f>VLOOKUP(B612,自助退!B:F,5,FALSE)</f>
        <v>391</v>
      </c>
      <c r="K612" s="40" t="str">
        <f t="shared" si="9"/>
        <v/>
      </c>
    </row>
    <row r="613" spans="1:11" ht="14.25">
      <c r="A613" s="62">
        <v>42905.35564814815</v>
      </c>
      <c r="B613" s="15">
        <v>266147</v>
      </c>
      <c r="C613" t="s">
        <v>502</v>
      </c>
      <c r="D613" t="s">
        <v>503</v>
      </c>
      <c r="E613" t="s">
        <v>504</v>
      </c>
      <c r="F613" s="15">
        <v>-500</v>
      </c>
      <c r="G613" t="s">
        <v>47</v>
      </c>
      <c r="H613" t="s">
        <v>58</v>
      </c>
      <c r="I613" t="s">
        <v>49</v>
      </c>
      <c r="J613">
        <f>VLOOKUP(B613,自助退!B:F,5,FALSE)</f>
        <v>500</v>
      </c>
      <c r="K613" s="40" t="str">
        <f t="shared" si="9"/>
        <v/>
      </c>
    </row>
    <row r="614" spans="1:11" ht="14.25">
      <c r="A614" s="62">
        <v>42905.368194444447</v>
      </c>
      <c r="B614" s="15">
        <v>267415</v>
      </c>
      <c r="C614" t="s">
        <v>505</v>
      </c>
      <c r="D614" t="s">
        <v>506</v>
      </c>
      <c r="E614" t="s">
        <v>507</v>
      </c>
      <c r="F614" s="15">
        <v>-1000</v>
      </c>
      <c r="G614" t="s">
        <v>47</v>
      </c>
      <c r="H614" t="s">
        <v>96</v>
      </c>
      <c r="I614" t="s">
        <v>49</v>
      </c>
      <c r="J614">
        <f>VLOOKUP(B614,自助退!B:F,5,FALSE)</f>
        <v>1000</v>
      </c>
      <c r="K614" s="40" t="str">
        <f t="shared" si="9"/>
        <v/>
      </c>
    </row>
    <row r="615" spans="1:11" ht="14.25">
      <c r="A615" s="62">
        <v>42905.37222222222</v>
      </c>
      <c r="B615" s="15">
        <v>267863</v>
      </c>
      <c r="C615" t="s">
        <v>508</v>
      </c>
      <c r="D615" t="s">
        <v>509</v>
      </c>
      <c r="E615" t="s">
        <v>510</v>
      </c>
      <c r="F615" s="15">
        <v>-16</v>
      </c>
      <c r="G615" t="s">
        <v>47</v>
      </c>
      <c r="H615" t="s">
        <v>51</v>
      </c>
      <c r="I615" t="s">
        <v>49</v>
      </c>
      <c r="J615">
        <f>VLOOKUP(B615,自助退!B:F,5,FALSE)</f>
        <v>16</v>
      </c>
      <c r="K615" s="40" t="str">
        <f t="shared" si="9"/>
        <v/>
      </c>
    </row>
    <row r="616" spans="1:11" ht="14.25">
      <c r="A616" s="62">
        <v>42905.373067129629</v>
      </c>
      <c r="B616" s="15">
        <v>267948</v>
      </c>
      <c r="C616" t="s">
        <v>511</v>
      </c>
      <c r="D616" t="s">
        <v>512</v>
      </c>
      <c r="E616" t="s">
        <v>97</v>
      </c>
      <c r="F616" s="15">
        <v>-2700</v>
      </c>
      <c r="G616" t="s">
        <v>47</v>
      </c>
      <c r="H616" t="s">
        <v>65</v>
      </c>
      <c r="I616" t="s">
        <v>49</v>
      </c>
      <c r="J616">
        <f>VLOOKUP(B616,自助退!B:F,5,FALSE)</f>
        <v>2700</v>
      </c>
      <c r="K616" s="40" t="str">
        <f t="shared" si="9"/>
        <v/>
      </c>
    </row>
    <row r="617" spans="1:11" ht="14.25">
      <c r="A617" s="62">
        <v>42905.374293981484</v>
      </c>
      <c r="B617" s="15">
        <v>268073</v>
      </c>
      <c r="D617" t="s">
        <v>514</v>
      </c>
      <c r="E617" t="s">
        <v>515</v>
      </c>
      <c r="F617" s="15">
        <v>-60</v>
      </c>
      <c r="G617" t="s">
        <v>47</v>
      </c>
      <c r="H617" t="s">
        <v>65</v>
      </c>
      <c r="I617" t="s">
        <v>85</v>
      </c>
      <c r="J617">
        <f>VLOOKUP(B617,自助退!B:F,5,FALSE)</f>
        <v>60</v>
      </c>
      <c r="K617" s="40" t="str">
        <f t="shared" si="9"/>
        <v/>
      </c>
    </row>
    <row r="618" spans="1:11" ht="14.25">
      <c r="A618" s="62">
        <v>42905.401134259257</v>
      </c>
      <c r="B618" s="15">
        <v>270873</v>
      </c>
      <c r="D618" t="s">
        <v>517</v>
      </c>
      <c r="E618" t="s">
        <v>518</v>
      </c>
      <c r="F618" s="15">
        <v>-1490</v>
      </c>
      <c r="G618" t="s">
        <v>47</v>
      </c>
      <c r="H618" t="s">
        <v>61</v>
      </c>
      <c r="I618" t="s">
        <v>85</v>
      </c>
      <c r="J618">
        <f>VLOOKUP(B618,自助退!B:F,5,FALSE)</f>
        <v>1490</v>
      </c>
      <c r="K618" s="40" t="str">
        <f t="shared" si="9"/>
        <v/>
      </c>
    </row>
    <row r="619" spans="1:11" ht="14.25">
      <c r="A619" s="62">
        <v>42905.415520833332</v>
      </c>
      <c r="B619" s="15">
        <v>272478</v>
      </c>
      <c r="D619" t="s">
        <v>520</v>
      </c>
      <c r="E619" t="s">
        <v>166</v>
      </c>
      <c r="F619" s="15">
        <v>-885</v>
      </c>
      <c r="G619" t="s">
        <v>47</v>
      </c>
      <c r="H619" t="s">
        <v>51</v>
      </c>
      <c r="I619" t="s">
        <v>85</v>
      </c>
      <c r="J619">
        <f>VLOOKUP(B619,自助退!B:F,5,FALSE)</f>
        <v>885</v>
      </c>
      <c r="K619" s="40" t="str">
        <f t="shared" si="9"/>
        <v/>
      </c>
    </row>
    <row r="620" spans="1:11" ht="14.25">
      <c r="A620" s="62">
        <v>42905.422002314815</v>
      </c>
      <c r="B620" s="15">
        <v>273243</v>
      </c>
      <c r="C620" t="s">
        <v>521</v>
      </c>
      <c r="D620" t="s">
        <v>299</v>
      </c>
      <c r="E620" t="s">
        <v>300</v>
      </c>
      <c r="F620" s="15">
        <v>-487</v>
      </c>
      <c r="G620" t="s">
        <v>47</v>
      </c>
      <c r="H620" t="s">
        <v>78</v>
      </c>
      <c r="I620" t="s">
        <v>49</v>
      </c>
      <c r="J620">
        <f>VLOOKUP(B620,自助退!B:F,5,FALSE)</f>
        <v>487</v>
      </c>
      <c r="K620" s="40" t="str">
        <f t="shared" si="9"/>
        <v/>
      </c>
    </row>
    <row r="621" spans="1:11" ht="14.25">
      <c r="A621" s="62">
        <v>42905.423993055556</v>
      </c>
      <c r="B621" s="15">
        <v>273458</v>
      </c>
      <c r="D621" t="s">
        <v>523</v>
      </c>
      <c r="E621" t="s">
        <v>173</v>
      </c>
      <c r="F621" s="15">
        <v>-248</v>
      </c>
      <c r="G621" t="s">
        <v>47</v>
      </c>
      <c r="H621" t="s">
        <v>61</v>
      </c>
      <c r="I621" t="s">
        <v>85</v>
      </c>
      <c r="J621">
        <f>VLOOKUP(B621,自助退!B:F,5,FALSE)</f>
        <v>248</v>
      </c>
      <c r="K621" s="40" t="str">
        <f t="shared" si="9"/>
        <v/>
      </c>
    </row>
    <row r="622" spans="1:11" ht="14.25">
      <c r="A622" s="62">
        <v>42905.425578703704</v>
      </c>
      <c r="B622" s="15">
        <v>273636</v>
      </c>
      <c r="C622" t="s">
        <v>524</v>
      </c>
      <c r="D622" t="s">
        <v>525</v>
      </c>
      <c r="E622" t="s">
        <v>526</v>
      </c>
      <c r="F622" s="15">
        <v>-160</v>
      </c>
      <c r="G622" t="s">
        <v>47</v>
      </c>
      <c r="H622" t="s">
        <v>70</v>
      </c>
      <c r="I622" t="s">
        <v>49</v>
      </c>
      <c r="J622">
        <f>VLOOKUP(B622,自助退!B:F,5,FALSE)</f>
        <v>160</v>
      </c>
      <c r="K622" s="40" t="str">
        <f t="shared" si="9"/>
        <v/>
      </c>
    </row>
    <row r="623" spans="1:11" ht="14.25">
      <c r="A623" s="62">
        <v>42905.432314814818</v>
      </c>
      <c r="B623" s="15">
        <v>274255</v>
      </c>
      <c r="C623" t="s">
        <v>527</v>
      </c>
      <c r="D623" t="s">
        <v>528</v>
      </c>
      <c r="E623" t="s">
        <v>529</v>
      </c>
      <c r="F623" s="15">
        <v>-400</v>
      </c>
      <c r="G623" t="s">
        <v>47</v>
      </c>
      <c r="H623" t="s">
        <v>54</v>
      </c>
      <c r="I623" t="s">
        <v>49</v>
      </c>
      <c r="J623">
        <f>VLOOKUP(B623,自助退!B:F,5,FALSE)</f>
        <v>400</v>
      </c>
      <c r="K623" s="40" t="str">
        <f t="shared" si="9"/>
        <v/>
      </c>
    </row>
    <row r="624" spans="1:11" ht="14.25">
      <c r="A624" s="62">
        <v>42905.435636574075</v>
      </c>
      <c r="B624" s="15">
        <v>274566</v>
      </c>
      <c r="C624" t="s">
        <v>530</v>
      </c>
      <c r="D624" t="s">
        <v>531</v>
      </c>
      <c r="E624" t="s">
        <v>532</v>
      </c>
      <c r="F624" s="15">
        <v>-12</v>
      </c>
      <c r="G624" t="s">
        <v>47</v>
      </c>
      <c r="H624" t="s">
        <v>48</v>
      </c>
      <c r="I624" t="s">
        <v>49</v>
      </c>
      <c r="J624">
        <f>VLOOKUP(B624,自助退!B:F,5,FALSE)</f>
        <v>12</v>
      </c>
      <c r="K624" s="40" t="str">
        <f t="shared" si="9"/>
        <v/>
      </c>
    </row>
    <row r="625" spans="1:11" ht="14.25">
      <c r="A625" s="62">
        <v>42905.436631944445</v>
      </c>
      <c r="B625" s="15">
        <v>274674</v>
      </c>
      <c r="D625" t="s">
        <v>534</v>
      </c>
      <c r="E625" t="s">
        <v>170</v>
      </c>
      <c r="F625" s="15">
        <v>-674</v>
      </c>
      <c r="G625" t="s">
        <v>47</v>
      </c>
      <c r="H625" t="s">
        <v>59</v>
      </c>
      <c r="I625" t="s">
        <v>85</v>
      </c>
      <c r="J625">
        <f>VLOOKUP(B625,自助退!B:F,5,FALSE)</f>
        <v>674</v>
      </c>
      <c r="K625" s="40" t="str">
        <f t="shared" si="9"/>
        <v/>
      </c>
    </row>
    <row r="626" spans="1:11" ht="14.25">
      <c r="A626" s="62">
        <v>42905.436956018515</v>
      </c>
      <c r="B626" s="15">
        <v>274709</v>
      </c>
      <c r="C626" t="s">
        <v>535</v>
      </c>
      <c r="D626" t="s">
        <v>536</v>
      </c>
      <c r="E626" t="s">
        <v>537</v>
      </c>
      <c r="F626" s="15">
        <v>-567</v>
      </c>
      <c r="G626" t="s">
        <v>47</v>
      </c>
      <c r="H626" t="s">
        <v>70</v>
      </c>
      <c r="I626" t="s">
        <v>49</v>
      </c>
      <c r="J626">
        <f>VLOOKUP(B626,自助退!B:F,5,FALSE)</f>
        <v>567</v>
      </c>
      <c r="K626" s="40" t="str">
        <f t="shared" si="9"/>
        <v/>
      </c>
    </row>
    <row r="627" spans="1:11" ht="14.25">
      <c r="A627" s="62">
        <v>42905.446238425924</v>
      </c>
      <c r="B627" s="15">
        <v>275708</v>
      </c>
      <c r="C627" t="s">
        <v>538</v>
      </c>
      <c r="D627" t="s">
        <v>539</v>
      </c>
      <c r="E627" t="s">
        <v>540</v>
      </c>
      <c r="F627" s="15">
        <v>-5000</v>
      </c>
      <c r="G627" t="s">
        <v>47</v>
      </c>
      <c r="H627" t="s">
        <v>54</v>
      </c>
      <c r="I627" t="s">
        <v>49</v>
      </c>
      <c r="J627">
        <f>VLOOKUP(B627,自助退!B:F,5,FALSE)</f>
        <v>5000</v>
      </c>
      <c r="K627" s="40" t="str">
        <f t="shared" si="9"/>
        <v/>
      </c>
    </row>
    <row r="628" spans="1:11" ht="14.25">
      <c r="A628" s="62">
        <v>42905.446840277778</v>
      </c>
      <c r="B628" s="15">
        <v>275782</v>
      </c>
      <c r="C628" t="s">
        <v>541</v>
      </c>
      <c r="D628" t="s">
        <v>528</v>
      </c>
      <c r="E628" t="s">
        <v>529</v>
      </c>
      <c r="F628" s="15">
        <v>-50</v>
      </c>
      <c r="G628" t="s">
        <v>47</v>
      </c>
      <c r="H628" t="s">
        <v>54</v>
      </c>
      <c r="I628" t="s">
        <v>49</v>
      </c>
      <c r="J628">
        <f>VLOOKUP(B628,自助退!B:F,5,FALSE)</f>
        <v>50</v>
      </c>
      <c r="K628" s="40" t="str">
        <f t="shared" si="9"/>
        <v/>
      </c>
    </row>
    <row r="629" spans="1:11" ht="14.25">
      <c r="A629" s="62">
        <v>42905.450462962966</v>
      </c>
      <c r="B629" s="15">
        <v>276100</v>
      </c>
      <c r="C629" t="s">
        <v>542</v>
      </c>
      <c r="D629" t="s">
        <v>543</v>
      </c>
      <c r="E629" t="s">
        <v>544</v>
      </c>
      <c r="F629" s="15">
        <v>-482</v>
      </c>
      <c r="G629" t="s">
        <v>47</v>
      </c>
      <c r="H629" t="s">
        <v>63</v>
      </c>
      <c r="I629" t="s">
        <v>49</v>
      </c>
      <c r="J629">
        <f>VLOOKUP(B629,自助退!B:F,5,FALSE)</f>
        <v>482</v>
      </c>
      <c r="K629" s="40" t="str">
        <f t="shared" si="9"/>
        <v/>
      </c>
    </row>
    <row r="630" spans="1:11" ht="14.25">
      <c r="A630" s="62">
        <v>42905.466921296298</v>
      </c>
      <c r="B630" s="15">
        <v>277614</v>
      </c>
      <c r="C630" t="s">
        <v>545</v>
      </c>
      <c r="D630" t="s">
        <v>546</v>
      </c>
      <c r="E630" t="s">
        <v>547</v>
      </c>
      <c r="F630" s="15">
        <v>-197</v>
      </c>
      <c r="G630" t="s">
        <v>47</v>
      </c>
      <c r="H630" t="s">
        <v>67</v>
      </c>
      <c r="I630" t="s">
        <v>49</v>
      </c>
      <c r="J630">
        <f>VLOOKUP(B630,自助退!B:F,5,FALSE)</f>
        <v>197</v>
      </c>
      <c r="K630" s="40" t="str">
        <f t="shared" si="9"/>
        <v/>
      </c>
    </row>
    <row r="631" spans="1:11" ht="14.25">
      <c r="A631" s="62">
        <v>42905.471388888887</v>
      </c>
      <c r="B631" s="15">
        <v>277953</v>
      </c>
      <c r="C631" t="s">
        <v>548</v>
      </c>
      <c r="D631" t="s">
        <v>549</v>
      </c>
      <c r="E631" t="s">
        <v>550</v>
      </c>
      <c r="F631" s="15">
        <v>-2257</v>
      </c>
      <c r="G631" t="s">
        <v>47</v>
      </c>
      <c r="H631" t="s">
        <v>57</v>
      </c>
      <c r="I631" t="s">
        <v>49</v>
      </c>
      <c r="J631">
        <f>VLOOKUP(B631,自助退!B:F,5,FALSE)</f>
        <v>2257</v>
      </c>
      <c r="K631" s="40" t="str">
        <f t="shared" si="9"/>
        <v/>
      </c>
    </row>
    <row r="632" spans="1:11" ht="14.25">
      <c r="A632" s="62">
        <v>42905.473773148151</v>
      </c>
      <c r="B632" s="15">
        <v>278134</v>
      </c>
      <c r="C632" t="s">
        <v>551</v>
      </c>
      <c r="D632" t="s">
        <v>444</v>
      </c>
      <c r="E632" t="s">
        <v>445</v>
      </c>
      <c r="F632" s="15">
        <v>-116</v>
      </c>
      <c r="G632" t="s">
        <v>47</v>
      </c>
      <c r="H632" t="s">
        <v>74</v>
      </c>
      <c r="I632" t="s">
        <v>49</v>
      </c>
      <c r="J632">
        <f>VLOOKUP(B632,自助退!B:F,5,FALSE)</f>
        <v>116</v>
      </c>
      <c r="K632" s="40" t="str">
        <f t="shared" si="9"/>
        <v/>
      </c>
    </row>
    <row r="633" spans="1:11" ht="14.25">
      <c r="A633" s="62">
        <v>42905.474421296298</v>
      </c>
      <c r="B633" s="15">
        <v>278193</v>
      </c>
      <c r="C633" t="s">
        <v>552</v>
      </c>
      <c r="D633" t="s">
        <v>553</v>
      </c>
      <c r="E633" t="s">
        <v>554</v>
      </c>
      <c r="F633" s="15">
        <v>-294</v>
      </c>
      <c r="G633" t="s">
        <v>47</v>
      </c>
      <c r="H633" t="s">
        <v>53</v>
      </c>
      <c r="I633" t="s">
        <v>49</v>
      </c>
      <c r="J633">
        <f>VLOOKUP(B633,自助退!B:F,5,FALSE)</f>
        <v>294</v>
      </c>
      <c r="K633" s="40" t="str">
        <f t="shared" si="9"/>
        <v/>
      </c>
    </row>
    <row r="634" spans="1:11" ht="14.25">
      <c r="A634" s="62">
        <v>42905.477372685185</v>
      </c>
      <c r="B634" s="15">
        <v>278389</v>
      </c>
      <c r="C634" t="s">
        <v>555</v>
      </c>
      <c r="D634" t="s">
        <v>556</v>
      </c>
      <c r="E634" t="s">
        <v>557</v>
      </c>
      <c r="F634" s="15">
        <v>-486</v>
      </c>
      <c r="G634" t="s">
        <v>47</v>
      </c>
      <c r="H634" t="s">
        <v>57</v>
      </c>
      <c r="I634" t="s">
        <v>49</v>
      </c>
      <c r="J634">
        <f>VLOOKUP(B634,自助退!B:F,5,FALSE)</f>
        <v>486</v>
      </c>
      <c r="K634" s="40" t="str">
        <f t="shared" si="9"/>
        <v/>
      </c>
    </row>
    <row r="635" spans="1:11" ht="14.25">
      <c r="A635" s="62">
        <v>42905.483263888891</v>
      </c>
      <c r="B635" s="15">
        <v>278767</v>
      </c>
      <c r="D635" t="s">
        <v>559</v>
      </c>
      <c r="E635" t="s">
        <v>164</v>
      </c>
      <c r="F635" s="15">
        <v>-47</v>
      </c>
      <c r="G635" t="s">
        <v>47</v>
      </c>
      <c r="H635" t="s">
        <v>61</v>
      </c>
      <c r="I635" t="s">
        <v>85</v>
      </c>
      <c r="J635">
        <f>VLOOKUP(B635,自助退!B:F,5,FALSE)</f>
        <v>47</v>
      </c>
      <c r="K635" s="40" t="str">
        <f t="shared" si="9"/>
        <v/>
      </c>
    </row>
    <row r="636" spans="1:11" ht="14.25">
      <c r="A636" s="62">
        <v>42905.485648148147</v>
      </c>
      <c r="B636" s="15">
        <v>278901</v>
      </c>
      <c r="C636" t="s">
        <v>560</v>
      </c>
      <c r="D636" t="s">
        <v>561</v>
      </c>
      <c r="E636" t="s">
        <v>562</v>
      </c>
      <c r="F636" s="15">
        <v>-763</v>
      </c>
      <c r="G636" t="s">
        <v>47</v>
      </c>
      <c r="H636" t="s">
        <v>57</v>
      </c>
      <c r="I636" t="s">
        <v>49</v>
      </c>
      <c r="J636">
        <f>VLOOKUP(B636,自助退!B:F,5,FALSE)</f>
        <v>763</v>
      </c>
      <c r="K636" s="40" t="str">
        <f t="shared" si="9"/>
        <v/>
      </c>
    </row>
    <row r="637" spans="1:11" ht="14.25">
      <c r="A637" s="62">
        <v>42905.487453703703</v>
      </c>
      <c r="B637" s="15">
        <v>279038</v>
      </c>
      <c r="D637" t="s">
        <v>564</v>
      </c>
      <c r="E637" t="s">
        <v>150</v>
      </c>
      <c r="F637" s="15">
        <v>-247</v>
      </c>
      <c r="G637" t="s">
        <v>47</v>
      </c>
      <c r="H637" t="s">
        <v>57</v>
      </c>
      <c r="I637" t="s">
        <v>85</v>
      </c>
      <c r="J637">
        <f>VLOOKUP(B637,自助退!B:F,5,FALSE)</f>
        <v>247</v>
      </c>
      <c r="K637" s="40" t="str">
        <f t="shared" si="9"/>
        <v/>
      </c>
    </row>
    <row r="638" spans="1:11" ht="14.25">
      <c r="A638" s="62">
        <v>42905.488981481481</v>
      </c>
      <c r="B638" s="15">
        <v>279127</v>
      </c>
      <c r="C638" t="s">
        <v>565</v>
      </c>
      <c r="D638" t="s">
        <v>566</v>
      </c>
      <c r="E638" t="s">
        <v>567</v>
      </c>
      <c r="F638" s="15">
        <v>-200</v>
      </c>
      <c r="G638" t="s">
        <v>47</v>
      </c>
      <c r="H638" t="s">
        <v>74</v>
      </c>
      <c r="I638" t="s">
        <v>49</v>
      </c>
      <c r="J638">
        <f>VLOOKUP(B638,自助退!B:F,5,FALSE)</f>
        <v>200</v>
      </c>
      <c r="K638" s="40" t="str">
        <f t="shared" si="9"/>
        <v/>
      </c>
    </row>
    <row r="639" spans="1:11" ht="14.25">
      <c r="A639" s="62">
        <v>42905.49</v>
      </c>
      <c r="B639" s="15">
        <v>279199</v>
      </c>
      <c r="C639" t="s">
        <v>568</v>
      </c>
      <c r="D639" t="s">
        <v>569</v>
      </c>
      <c r="E639" t="s">
        <v>570</v>
      </c>
      <c r="F639" s="15">
        <v>-200</v>
      </c>
      <c r="G639" t="s">
        <v>47</v>
      </c>
      <c r="H639" t="s">
        <v>74</v>
      </c>
      <c r="I639" t="s">
        <v>49</v>
      </c>
      <c r="J639">
        <f>VLOOKUP(B639,自助退!B:F,5,FALSE)</f>
        <v>200</v>
      </c>
      <c r="K639" s="40" t="str">
        <f t="shared" si="9"/>
        <v/>
      </c>
    </row>
    <row r="640" spans="1:11" ht="14.25">
      <c r="A640" s="62">
        <v>42905.490868055553</v>
      </c>
      <c r="B640" s="15">
        <v>279249</v>
      </c>
      <c r="C640" t="s">
        <v>571</v>
      </c>
      <c r="D640" t="s">
        <v>572</v>
      </c>
      <c r="E640" t="s">
        <v>573</v>
      </c>
      <c r="F640" s="15">
        <v>-2859</v>
      </c>
      <c r="G640" t="s">
        <v>47</v>
      </c>
      <c r="H640" t="s">
        <v>58</v>
      </c>
      <c r="I640" t="s">
        <v>49</v>
      </c>
      <c r="J640">
        <f>VLOOKUP(B640,自助退!B:F,5,FALSE)</f>
        <v>2859</v>
      </c>
      <c r="K640" s="40" t="str">
        <f t="shared" si="9"/>
        <v/>
      </c>
    </row>
    <row r="641" spans="1:11" ht="14.25">
      <c r="A641" s="62">
        <v>42905.491331018522</v>
      </c>
      <c r="B641" s="15">
        <v>279283</v>
      </c>
      <c r="D641" t="s">
        <v>575</v>
      </c>
      <c r="E641" t="s">
        <v>159</v>
      </c>
      <c r="F641" s="15">
        <v>-1618</v>
      </c>
      <c r="G641" t="s">
        <v>47</v>
      </c>
      <c r="H641" t="s">
        <v>58</v>
      </c>
      <c r="I641" t="s">
        <v>85</v>
      </c>
      <c r="J641">
        <f>VLOOKUP(B641,自助退!B:F,5,FALSE)</f>
        <v>1618</v>
      </c>
      <c r="K641" s="40" t="str">
        <f t="shared" si="9"/>
        <v/>
      </c>
    </row>
    <row r="642" spans="1:11" ht="14.25">
      <c r="A642" s="62">
        <v>42905.492939814816</v>
      </c>
      <c r="B642" s="15">
        <v>279360</v>
      </c>
      <c r="C642" t="s">
        <v>576</v>
      </c>
      <c r="D642" t="s">
        <v>577</v>
      </c>
      <c r="E642" t="s">
        <v>578</v>
      </c>
      <c r="F642" s="15">
        <v>-765</v>
      </c>
      <c r="G642" t="s">
        <v>47</v>
      </c>
      <c r="H642" t="s">
        <v>55</v>
      </c>
      <c r="I642" t="s">
        <v>49</v>
      </c>
      <c r="J642">
        <f>VLOOKUP(B642,自助退!B:F,5,FALSE)</f>
        <v>765</v>
      </c>
      <c r="K642" s="40" t="str">
        <f t="shared" si="9"/>
        <v/>
      </c>
    </row>
    <row r="643" spans="1:11" ht="14.25">
      <c r="A643" s="62">
        <v>42905.496793981481</v>
      </c>
      <c r="B643" s="15">
        <v>279542</v>
      </c>
      <c r="C643" t="s">
        <v>579</v>
      </c>
      <c r="D643" t="s">
        <v>580</v>
      </c>
      <c r="E643" t="s">
        <v>581</v>
      </c>
      <c r="F643" s="15">
        <v>-387</v>
      </c>
      <c r="G643" t="s">
        <v>47</v>
      </c>
      <c r="H643" t="s">
        <v>50</v>
      </c>
      <c r="I643" t="s">
        <v>49</v>
      </c>
      <c r="J643">
        <f>VLOOKUP(B643,自助退!B:F,5,FALSE)</f>
        <v>387</v>
      </c>
      <c r="K643" s="40" t="str">
        <f t="shared" ref="K643:K706" si="10">IF(F643=J643*-1,"",1)</f>
        <v/>
      </c>
    </row>
    <row r="644" spans="1:11" ht="14.25">
      <c r="A644" s="62">
        <v>42905.501087962963</v>
      </c>
      <c r="B644" s="15">
        <v>279731</v>
      </c>
      <c r="C644" t="s">
        <v>582</v>
      </c>
      <c r="D644" t="s">
        <v>583</v>
      </c>
      <c r="E644" t="s">
        <v>584</v>
      </c>
      <c r="F644" s="15">
        <v>-453</v>
      </c>
      <c r="G644" t="s">
        <v>47</v>
      </c>
      <c r="H644" t="s">
        <v>71</v>
      </c>
      <c r="I644" t="s">
        <v>49</v>
      </c>
      <c r="J644">
        <f>VLOOKUP(B644,自助退!B:F,5,FALSE)</f>
        <v>453</v>
      </c>
      <c r="K644" s="40" t="str">
        <f t="shared" si="10"/>
        <v/>
      </c>
    </row>
    <row r="645" spans="1:11" ht="14.25">
      <c r="A645" s="62">
        <v>42905.50267361111</v>
      </c>
      <c r="B645" s="15">
        <v>279809</v>
      </c>
      <c r="C645" t="s">
        <v>585</v>
      </c>
      <c r="D645" t="s">
        <v>586</v>
      </c>
      <c r="E645" t="s">
        <v>587</v>
      </c>
      <c r="F645" s="15">
        <v>-115</v>
      </c>
      <c r="G645" t="s">
        <v>47</v>
      </c>
      <c r="H645" t="s">
        <v>57</v>
      </c>
      <c r="I645" t="s">
        <v>49</v>
      </c>
      <c r="J645">
        <f>VLOOKUP(B645,自助退!B:F,5,FALSE)</f>
        <v>115</v>
      </c>
      <c r="K645" s="40" t="str">
        <f t="shared" si="10"/>
        <v/>
      </c>
    </row>
    <row r="646" spans="1:11" ht="14.25">
      <c r="A646" s="62">
        <v>42905.503449074073</v>
      </c>
      <c r="B646" s="15">
        <v>279826</v>
      </c>
      <c r="C646" t="s">
        <v>588</v>
      </c>
      <c r="D646" t="s">
        <v>589</v>
      </c>
      <c r="E646" t="s">
        <v>590</v>
      </c>
      <c r="F646" s="15">
        <v>-248</v>
      </c>
      <c r="G646" t="s">
        <v>47</v>
      </c>
      <c r="H646" t="s">
        <v>57</v>
      </c>
      <c r="I646" t="s">
        <v>49</v>
      </c>
      <c r="J646">
        <f>VLOOKUP(B646,自助退!B:F,5,FALSE)</f>
        <v>248</v>
      </c>
      <c r="K646" s="40" t="str">
        <f t="shared" si="10"/>
        <v/>
      </c>
    </row>
    <row r="647" spans="1:11" ht="14.25">
      <c r="A647" s="62">
        <v>42905.506226851852</v>
      </c>
      <c r="B647" s="15">
        <v>279907</v>
      </c>
      <c r="C647" t="s">
        <v>591</v>
      </c>
      <c r="D647" t="s">
        <v>592</v>
      </c>
      <c r="E647" t="s">
        <v>593</v>
      </c>
      <c r="F647" s="15">
        <v>-133</v>
      </c>
      <c r="G647" t="s">
        <v>47</v>
      </c>
      <c r="H647" t="s">
        <v>55</v>
      </c>
      <c r="I647" t="s">
        <v>49</v>
      </c>
      <c r="J647">
        <f>VLOOKUP(B647,自助退!B:F,5,FALSE)</f>
        <v>133</v>
      </c>
      <c r="K647" s="40" t="str">
        <f t="shared" si="10"/>
        <v/>
      </c>
    </row>
    <row r="648" spans="1:11" ht="14.25">
      <c r="A648" s="62">
        <v>42905.515092592592</v>
      </c>
      <c r="B648" s="15">
        <v>280106</v>
      </c>
      <c r="C648" t="s">
        <v>594</v>
      </c>
      <c r="D648" t="s">
        <v>595</v>
      </c>
      <c r="E648" t="s">
        <v>596</v>
      </c>
      <c r="F648" s="15">
        <v>-1468</v>
      </c>
      <c r="G648" t="s">
        <v>47</v>
      </c>
      <c r="H648" t="s">
        <v>55</v>
      </c>
      <c r="I648" t="s">
        <v>49</v>
      </c>
      <c r="J648">
        <f>VLOOKUP(B648,自助退!B:F,5,FALSE)</f>
        <v>1468</v>
      </c>
      <c r="K648" s="40" t="str">
        <f t="shared" si="10"/>
        <v/>
      </c>
    </row>
    <row r="649" spans="1:11" ht="14.25">
      <c r="A649" s="62">
        <v>42905.517951388887</v>
      </c>
      <c r="B649" s="15">
        <v>280141</v>
      </c>
      <c r="C649" t="s">
        <v>597</v>
      </c>
      <c r="D649" t="s">
        <v>598</v>
      </c>
      <c r="E649" t="s">
        <v>599</v>
      </c>
      <c r="F649" s="15">
        <v>-400</v>
      </c>
      <c r="G649" t="s">
        <v>47</v>
      </c>
      <c r="H649" t="s">
        <v>72</v>
      </c>
      <c r="I649" t="s">
        <v>49</v>
      </c>
      <c r="J649">
        <f>VLOOKUP(B649,自助退!B:F,5,FALSE)</f>
        <v>400</v>
      </c>
      <c r="K649" s="40" t="str">
        <f t="shared" si="10"/>
        <v/>
      </c>
    </row>
    <row r="650" spans="1:11" ht="14.25">
      <c r="A650" s="62">
        <v>42905.51935185185</v>
      </c>
      <c r="B650" s="15">
        <v>280160</v>
      </c>
      <c r="C650" t="s">
        <v>600</v>
      </c>
      <c r="D650" t="s">
        <v>601</v>
      </c>
      <c r="E650" t="s">
        <v>602</v>
      </c>
      <c r="F650" s="15">
        <v>-57</v>
      </c>
      <c r="G650" t="s">
        <v>47</v>
      </c>
      <c r="H650" t="s">
        <v>57</v>
      </c>
      <c r="I650" t="s">
        <v>49</v>
      </c>
      <c r="J650">
        <f>VLOOKUP(B650,自助退!B:F,5,FALSE)</f>
        <v>57</v>
      </c>
      <c r="K650" s="40" t="str">
        <f t="shared" si="10"/>
        <v/>
      </c>
    </row>
    <row r="651" spans="1:11" ht="14.25">
      <c r="A651" s="62">
        <v>42905.519444444442</v>
      </c>
      <c r="B651" s="15">
        <v>280162</v>
      </c>
      <c r="C651" t="s">
        <v>603</v>
      </c>
      <c r="D651" t="s">
        <v>598</v>
      </c>
      <c r="E651" t="s">
        <v>599</v>
      </c>
      <c r="F651" s="15">
        <v>-200</v>
      </c>
      <c r="G651" t="s">
        <v>47</v>
      </c>
      <c r="H651" t="s">
        <v>72</v>
      </c>
      <c r="I651" t="s">
        <v>49</v>
      </c>
      <c r="J651">
        <f>VLOOKUP(B651,自助退!B:F,5,FALSE)</f>
        <v>200</v>
      </c>
      <c r="K651" s="40" t="str">
        <f t="shared" si="10"/>
        <v/>
      </c>
    </row>
    <row r="652" spans="1:11" ht="14.25">
      <c r="A652" s="62">
        <v>42905.519791666666</v>
      </c>
      <c r="B652" s="15">
        <v>280164</v>
      </c>
      <c r="C652" t="s">
        <v>604</v>
      </c>
      <c r="D652" t="s">
        <v>605</v>
      </c>
      <c r="E652" t="s">
        <v>606</v>
      </c>
      <c r="F652" s="15">
        <v>-115</v>
      </c>
      <c r="G652" t="s">
        <v>47</v>
      </c>
      <c r="H652" t="s">
        <v>57</v>
      </c>
      <c r="I652" t="s">
        <v>49</v>
      </c>
      <c r="J652">
        <f>VLOOKUP(B652,自助退!B:F,5,FALSE)</f>
        <v>115</v>
      </c>
      <c r="K652" s="40" t="str">
        <f t="shared" si="10"/>
        <v/>
      </c>
    </row>
    <row r="653" spans="1:11" ht="14.25">
      <c r="A653" s="62">
        <v>42905.527013888888</v>
      </c>
      <c r="B653" s="15">
        <v>280267</v>
      </c>
      <c r="C653" t="s">
        <v>607</v>
      </c>
      <c r="D653" t="s">
        <v>608</v>
      </c>
      <c r="E653" t="s">
        <v>168</v>
      </c>
      <c r="F653" s="15">
        <v>-454</v>
      </c>
      <c r="G653" t="s">
        <v>47</v>
      </c>
      <c r="H653" t="s">
        <v>64</v>
      </c>
      <c r="I653" t="s">
        <v>49</v>
      </c>
      <c r="J653">
        <f>VLOOKUP(B653,自助退!B:F,5,FALSE)</f>
        <v>454</v>
      </c>
      <c r="K653" s="40" t="str">
        <f t="shared" si="10"/>
        <v/>
      </c>
    </row>
    <row r="654" spans="1:11" ht="14.25">
      <c r="A654" s="62">
        <v>42905.529618055552</v>
      </c>
      <c r="B654" s="15">
        <v>280299</v>
      </c>
      <c r="C654" t="s">
        <v>609</v>
      </c>
      <c r="D654" t="s">
        <v>610</v>
      </c>
      <c r="E654" t="s">
        <v>611</v>
      </c>
      <c r="F654" s="15">
        <v>-763</v>
      </c>
      <c r="G654" t="s">
        <v>47</v>
      </c>
      <c r="H654" t="s">
        <v>56</v>
      </c>
      <c r="I654" t="s">
        <v>49</v>
      </c>
      <c r="J654">
        <f>VLOOKUP(B654,自助退!B:F,5,FALSE)</f>
        <v>763</v>
      </c>
      <c r="K654" s="40" t="str">
        <f t="shared" si="10"/>
        <v/>
      </c>
    </row>
    <row r="655" spans="1:11" ht="14.25">
      <c r="A655" s="62">
        <v>42905.530092592591</v>
      </c>
      <c r="B655" s="15">
        <v>280305</v>
      </c>
      <c r="C655" t="s">
        <v>612</v>
      </c>
      <c r="D655" t="s">
        <v>613</v>
      </c>
      <c r="E655" t="s">
        <v>614</v>
      </c>
      <c r="F655" s="15">
        <v>-15</v>
      </c>
      <c r="G655" t="s">
        <v>47</v>
      </c>
      <c r="H655" t="s">
        <v>54</v>
      </c>
      <c r="I655" t="s">
        <v>49</v>
      </c>
      <c r="J655">
        <f>VLOOKUP(B655,自助退!B:F,5,FALSE)</f>
        <v>15</v>
      </c>
      <c r="K655" s="40" t="str">
        <f t="shared" si="10"/>
        <v/>
      </c>
    </row>
    <row r="656" spans="1:11" ht="14.25">
      <c r="A656" s="62">
        <v>42905.530451388891</v>
      </c>
      <c r="B656" s="15">
        <v>280308</v>
      </c>
      <c r="C656" t="s">
        <v>615</v>
      </c>
      <c r="D656" t="s">
        <v>616</v>
      </c>
      <c r="E656" t="s">
        <v>617</v>
      </c>
      <c r="F656" s="15">
        <v>-241</v>
      </c>
      <c r="G656" t="s">
        <v>47</v>
      </c>
      <c r="H656" t="s">
        <v>54</v>
      </c>
      <c r="I656" t="s">
        <v>49</v>
      </c>
      <c r="J656">
        <f>VLOOKUP(B656,自助退!B:F,5,FALSE)</f>
        <v>241</v>
      </c>
      <c r="K656" s="40" t="str">
        <f t="shared" si="10"/>
        <v/>
      </c>
    </row>
    <row r="657" spans="1:11" ht="14.25">
      <c r="A657" s="62">
        <v>42905.567418981482</v>
      </c>
      <c r="B657" s="15">
        <v>280661</v>
      </c>
      <c r="C657" t="s">
        <v>618</v>
      </c>
      <c r="D657" t="s">
        <v>619</v>
      </c>
      <c r="E657" t="s">
        <v>620</v>
      </c>
      <c r="F657" s="15">
        <v>-98</v>
      </c>
      <c r="G657" t="s">
        <v>47</v>
      </c>
      <c r="H657" t="s">
        <v>57</v>
      </c>
      <c r="I657" t="s">
        <v>49</v>
      </c>
      <c r="J657">
        <f>VLOOKUP(B657,自助退!B:F,5,FALSE)</f>
        <v>98</v>
      </c>
      <c r="K657" s="40" t="str">
        <f t="shared" si="10"/>
        <v/>
      </c>
    </row>
    <row r="658" spans="1:11" ht="14.25">
      <c r="A658" s="62">
        <v>42905.580914351849</v>
      </c>
      <c r="B658" s="15">
        <v>280950</v>
      </c>
      <c r="C658" t="s">
        <v>621</v>
      </c>
      <c r="D658" t="s">
        <v>622</v>
      </c>
      <c r="E658" t="s">
        <v>623</v>
      </c>
      <c r="F658" s="15">
        <v>-290</v>
      </c>
      <c r="G658" t="s">
        <v>47</v>
      </c>
      <c r="H658" t="s">
        <v>75</v>
      </c>
      <c r="I658" t="s">
        <v>49</v>
      </c>
      <c r="J658">
        <f>VLOOKUP(B658,自助退!B:F,5,FALSE)</f>
        <v>290</v>
      </c>
      <c r="K658" s="40" t="str">
        <f t="shared" si="10"/>
        <v/>
      </c>
    </row>
    <row r="659" spans="1:11" ht="14.25">
      <c r="A659" s="62">
        <v>42905.587812500002</v>
      </c>
      <c r="B659" s="15">
        <v>281194</v>
      </c>
      <c r="C659" t="s">
        <v>624</v>
      </c>
      <c r="D659" t="s">
        <v>625</v>
      </c>
      <c r="E659" t="s">
        <v>626</v>
      </c>
      <c r="F659" s="15">
        <v>-1761</v>
      </c>
      <c r="G659" t="s">
        <v>47</v>
      </c>
      <c r="H659" t="s">
        <v>61</v>
      </c>
      <c r="I659" t="s">
        <v>49</v>
      </c>
      <c r="J659">
        <f>VLOOKUP(B659,自助退!B:F,5,FALSE)</f>
        <v>1761</v>
      </c>
      <c r="K659" s="40" t="str">
        <f t="shared" si="10"/>
        <v/>
      </c>
    </row>
    <row r="660" spans="1:11" ht="14.25">
      <c r="A660" s="62">
        <v>42905.590081018519</v>
      </c>
      <c r="B660" s="15">
        <v>281275</v>
      </c>
      <c r="D660" t="s">
        <v>628</v>
      </c>
      <c r="E660" t="s">
        <v>162</v>
      </c>
      <c r="F660" s="15">
        <v>-300</v>
      </c>
      <c r="G660" t="s">
        <v>47</v>
      </c>
      <c r="H660" t="s">
        <v>70</v>
      </c>
      <c r="I660" t="s">
        <v>85</v>
      </c>
      <c r="J660">
        <f>VLOOKUP(B660,自助退!B:F,5,FALSE)</f>
        <v>300</v>
      </c>
      <c r="K660" s="40" t="str">
        <f t="shared" si="10"/>
        <v/>
      </c>
    </row>
    <row r="661" spans="1:11" ht="14.25">
      <c r="A661" s="62">
        <v>42905.598668981482</v>
      </c>
      <c r="B661" s="15">
        <v>281813</v>
      </c>
      <c r="C661" t="s">
        <v>629</v>
      </c>
      <c r="D661" t="s">
        <v>630</v>
      </c>
      <c r="E661" t="s">
        <v>631</v>
      </c>
      <c r="F661" s="15">
        <v>-6822</v>
      </c>
      <c r="G661" t="s">
        <v>47</v>
      </c>
      <c r="H661" t="s">
        <v>58</v>
      </c>
      <c r="I661" t="s">
        <v>49</v>
      </c>
      <c r="J661">
        <f>VLOOKUP(B661,自助退!B:F,5,FALSE)</f>
        <v>6822</v>
      </c>
      <c r="K661" s="40" t="str">
        <f t="shared" si="10"/>
        <v/>
      </c>
    </row>
    <row r="662" spans="1:11" ht="14.25">
      <c r="A662" s="62">
        <v>42905.603263888886</v>
      </c>
      <c r="B662" s="15">
        <v>282127</v>
      </c>
      <c r="C662" t="s">
        <v>632</v>
      </c>
      <c r="D662" t="s">
        <v>633</v>
      </c>
      <c r="E662" t="s">
        <v>634</v>
      </c>
      <c r="F662" s="15">
        <v>-114</v>
      </c>
      <c r="G662" t="s">
        <v>47</v>
      </c>
      <c r="H662" t="s">
        <v>63</v>
      </c>
      <c r="I662" t="s">
        <v>49</v>
      </c>
      <c r="J662">
        <f>VLOOKUP(B662,自助退!B:F,5,FALSE)</f>
        <v>114</v>
      </c>
      <c r="K662" s="40" t="str">
        <f t="shared" si="10"/>
        <v/>
      </c>
    </row>
    <row r="663" spans="1:11" ht="14.25">
      <c r="A663" s="62">
        <v>42905.617928240739</v>
      </c>
      <c r="B663" s="15">
        <v>283259</v>
      </c>
      <c r="C663" t="s">
        <v>635</v>
      </c>
      <c r="D663" t="s">
        <v>636</v>
      </c>
      <c r="E663" t="s">
        <v>637</v>
      </c>
      <c r="F663" s="15">
        <v>-13</v>
      </c>
      <c r="G663" t="s">
        <v>47</v>
      </c>
      <c r="H663" t="s">
        <v>64</v>
      </c>
      <c r="I663" t="s">
        <v>49</v>
      </c>
      <c r="J663">
        <f>VLOOKUP(B663,自助退!B:F,5,FALSE)</f>
        <v>13</v>
      </c>
      <c r="K663" s="40" t="str">
        <f t="shared" si="10"/>
        <v/>
      </c>
    </row>
    <row r="664" spans="1:11" ht="14.25">
      <c r="A664" s="62">
        <v>42905.627523148149</v>
      </c>
      <c r="B664" s="15">
        <v>283953</v>
      </c>
      <c r="C664" t="s">
        <v>638</v>
      </c>
      <c r="D664" t="s">
        <v>639</v>
      </c>
      <c r="E664" t="s">
        <v>640</v>
      </c>
      <c r="F664" s="15">
        <v>-496</v>
      </c>
      <c r="G664" t="s">
        <v>47</v>
      </c>
      <c r="H664" t="s">
        <v>71</v>
      </c>
      <c r="I664" t="s">
        <v>49</v>
      </c>
      <c r="J664">
        <f>VLOOKUP(B664,自助退!B:F,5,FALSE)</f>
        <v>496</v>
      </c>
      <c r="K664" s="40" t="str">
        <f t="shared" si="10"/>
        <v/>
      </c>
    </row>
    <row r="665" spans="1:11" ht="14.25">
      <c r="A665" s="62">
        <v>42905.633263888885</v>
      </c>
      <c r="B665" s="15">
        <v>284378</v>
      </c>
      <c r="C665" t="s">
        <v>641</v>
      </c>
      <c r="D665" t="s">
        <v>642</v>
      </c>
      <c r="E665" t="s">
        <v>643</v>
      </c>
      <c r="F665" s="15">
        <v>-245</v>
      </c>
      <c r="G665" t="s">
        <v>47</v>
      </c>
      <c r="H665" t="s">
        <v>75</v>
      </c>
      <c r="I665" t="s">
        <v>49</v>
      </c>
      <c r="J665">
        <f>VLOOKUP(B665,自助退!B:F,5,FALSE)</f>
        <v>245</v>
      </c>
      <c r="K665" s="40" t="str">
        <f t="shared" si="10"/>
        <v/>
      </c>
    </row>
    <row r="666" spans="1:11" ht="14.25">
      <c r="A666" s="62">
        <v>42905.633888888886</v>
      </c>
      <c r="B666" s="15">
        <v>284419</v>
      </c>
      <c r="C666" t="s">
        <v>644</v>
      </c>
      <c r="D666" t="s">
        <v>645</v>
      </c>
      <c r="E666" t="s">
        <v>646</v>
      </c>
      <c r="F666" s="15">
        <v>-755</v>
      </c>
      <c r="G666" t="s">
        <v>47</v>
      </c>
      <c r="H666" t="s">
        <v>62</v>
      </c>
      <c r="I666" t="s">
        <v>49</v>
      </c>
      <c r="J666">
        <f>VLOOKUP(B666,自助退!B:F,5,FALSE)</f>
        <v>755</v>
      </c>
      <c r="K666" s="40" t="str">
        <f t="shared" si="10"/>
        <v/>
      </c>
    </row>
    <row r="667" spans="1:11" ht="14.25">
      <c r="A667" s="62">
        <v>42905.634212962963</v>
      </c>
      <c r="B667" s="15">
        <v>284445</v>
      </c>
      <c r="C667" t="s">
        <v>647</v>
      </c>
      <c r="D667" t="s">
        <v>648</v>
      </c>
      <c r="E667" t="s">
        <v>649</v>
      </c>
      <c r="F667" s="15">
        <v>-2000</v>
      </c>
      <c r="G667" t="s">
        <v>47</v>
      </c>
      <c r="H667" t="s">
        <v>66</v>
      </c>
      <c r="I667" t="s">
        <v>49</v>
      </c>
      <c r="J667">
        <f>VLOOKUP(B667,自助退!B:F,5,FALSE)</f>
        <v>2000</v>
      </c>
      <c r="K667" s="40" t="str">
        <f t="shared" si="10"/>
        <v/>
      </c>
    </row>
    <row r="668" spans="1:11" ht="14.25">
      <c r="A668" s="62">
        <v>42905.63826388889</v>
      </c>
      <c r="B668" s="15">
        <v>284738</v>
      </c>
      <c r="D668" t="s">
        <v>651</v>
      </c>
      <c r="E668" t="s">
        <v>155</v>
      </c>
      <c r="F668" s="15">
        <v>-450</v>
      </c>
      <c r="G668" t="s">
        <v>47</v>
      </c>
      <c r="H668" t="s">
        <v>63</v>
      </c>
      <c r="I668" t="s">
        <v>85</v>
      </c>
      <c r="J668">
        <f>VLOOKUP(B668,自助退!B:F,5,FALSE)</f>
        <v>450</v>
      </c>
      <c r="K668" s="40" t="str">
        <f t="shared" si="10"/>
        <v/>
      </c>
    </row>
    <row r="669" spans="1:11" ht="14.25">
      <c r="A669" s="62">
        <v>42905.643425925926</v>
      </c>
      <c r="B669" s="15">
        <v>285084</v>
      </c>
      <c r="C669" t="s">
        <v>652</v>
      </c>
      <c r="D669" t="s">
        <v>653</v>
      </c>
      <c r="E669" t="s">
        <v>654</v>
      </c>
      <c r="F669" s="15">
        <v>-2000</v>
      </c>
      <c r="G669" t="s">
        <v>47</v>
      </c>
      <c r="H669" t="s">
        <v>53</v>
      </c>
      <c r="I669" t="s">
        <v>49</v>
      </c>
      <c r="J669">
        <f>VLOOKUP(B669,自助退!B:F,5,FALSE)</f>
        <v>2000</v>
      </c>
      <c r="K669" s="40" t="str">
        <f t="shared" si="10"/>
        <v/>
      </c>
    </row>
    <row r="670" spans="1:11" ht="14.25">
      <c r="A670" s="62">
        <v>42905.649062500001</v>
      </c>
      <c r="B670" s="15">
        <v>285479</v>
      </c>
      <c r="C670" t="s">
        <v>655</v>
      </c>
      <c r="D670" t="s">
        <v>656</v>
      </c>
      <c r="E670" t="s">
        <v>657</v>
      </c>
      <c r="F670" s="15">
        <v>-281</v>
      </c>
      <c r="G670" t="s">
        <v>47</v>
      </c>
      <c r="H670" t="s">
        <v>84</v>
      </c>
      <c r="I670" t="s">
        <v>49</v>
      </c>
      <c r="J670">
        <f>VLOOKUP(B670,自助退!B:F,5,FALSE)</f>
        <v>281</v>
      </c>
      <c r="K670" s="40" t="str">
        <f t="shared" si="10"/>
        <v/>
      </c>
    </row>
    <row r="671" spans="1:11" ht="14.25">
      <c r="A671" s="62">
        <v>42905.655648148146</v>
      </c>
      <c r="B671" s="15">
        <v>285907</v>
      </c>
      <c r="C671" t="s">
        <v>658</v>
      </c>
      <c r="D671" t="s">
        <v>44</v>
      </c>
      <c r="E671" t="s">
        <v>95</v>
      </c>
      <c r="F671" s="15">
        <v>-725</v>
      </c>
      <c r="G671" t="s">
        <v>47</v>
      </c>
      <c r="H671" t="s">
        <v>58</v>
      </c>
      <c r="I671" t="s">
        <v>49</v>
      </c>
      <c r="J671">
        <f>VLOOKUP(B671,自助退!B:F,5,FALSE)</f>
        <v>725</v>
      </c>
      <c r="K671" s="40" t="str">
        <f t="shared" si="10"/>
        <v/>
      </c>
    </row>
    <row r="672" spans="1:11" ht="14.25">
      <c r="A672" s="62">
        <v>42905.655648148146</v>
      </c>
      <c r="B672" s="15">
        <v>285906</v>
      </c>
      <c r="C672" t="s">
        <v>659</v>
      </c>
      <c r="D672" t="s">
        <v>660</v>
      </c>
      <c r="E672" t="s">
        <v>661</v>
      </c>
      <c r="F672" s="15">
        <v>-200</v>
      </c>
      <c r="G672" t="s">
        <v>47</v>
      </c>
      <c r="H672" t="s">
        <v>71</v>
      </c>
      <c r="I672" t="s">
        <v>49</v>
      </c>
      <c r="J672">
        <f>VLOOKUP(B672,自助退!B:F,5,FALSE)</f>
        <v>200</v>
      </c>
      <c r="K672" s="40" t="str">
        <f t="shared" si="10"/>
        <v/>
      </c>
    </row>
    <row r="673" spans="1:11" ht="14.25">
      <c r="A673" s="62">
        <v>42905.660520833335</v>
      </c>
      <c r="B673" s="15">
        <v>286278</v>
      </c>
      <c r="C673" t="s">
        <v>662</v>
      </c>
      <c r="D673" t="s">
        <v>663</v>
      </c>
      <c r="E673" t="s">
        <v>664</v>
      </c>
      <c r="F673" s="15">
        <v>-1486</v>
      </c>
      <c r="G673" t="s">
        <v>47</v>
      </c>
      <c r="H673" t="s">
        <v>67</v>
      </c>
      <c r="I673" t="s">
        <v>49</v>
      </c>
      <c r="J673">
        <f>VLOOKUP(B673,自助退!B:F,5,FALSE)</f>
        <v>1486</v>
      </c>
      <c r="K673" s="40" t="str">
        <f t="shared" si="10"/>
        <v/>
      </c>
    </row>
    <row r="674" spans="1:11" ht="14.25">
      <c r="A674" s="62">
        <v>42905.663819444446</v>
      </c>
      <c r="B674" s="15">
        <v>286502</v>
      </c>
      <c r="C674" t="s">
        <v>665</v>
      </c>
      <c r="D674" t="s">
        <v>666</v>
      </c>
      <c r="E674" t="s">
        <v>667</v>
      </c>
      <c r="F674" s="15">
        <v>-1148</v>
      </c>
      <c r="G674" t="s">
        <v>47</v>
      </c>
      <c r="H674" t="s">
        <v>59</v>
      </c>
      <c r="I674" t="s">
        <v>49</v>
      </c>
      <c r="J674">
        <f>VLOOKUP(B674,自助退!B:F,5,FALSE)</f>
        <v>1148</v>
      </c>
      <c r="K674" s="40" t="str">
        <f t="shared" si="10"/>
        <v/>
      </c>
    </row>
    <row r="675" spans="1:11" ht="14.25">
      <c r="A675" s="62">
        <v>42905.667731481481</v>
      </c>
      <c r="B675" s="15">
        <v>286752</v>
      </c>
      <c r="C675" t="s">
        <v>668</v>
      </c>
      <c r="D675" t="s">
        <v>669</v>
      </c>
      <c r="E675" t="s">
        <v>670</v>
      </c>
      <c r="F675" s="15">
        <v>-148</v>
      </c>
      <c r="G675" t="s">
        <v>47</v>
      </c>
      <c r="H675" t="s">
        <v>65</v>
      </c>
      <c r="I675" t="s">
        <v>49</v>
      </c>
      <c r="J675">
        <f>VLOOKUP(B675,自助退!B:F,5,FALSE)</f>
        <v>148</v>
      </c>
      <c r="K675" s="40" t="str">
        <f t="shared" si="10"/>
        <v/>
      </c>
    </row>
    <row r="676" spans="1:11" ht="14.25">
      <c r="A676" s="62">
        <v>42905.675937499997</v>
      </c>
      <c r="B676" s="15">
        <v>287262</v>
      </c>
      <c r="C676" t="s">
        <v>671</v>
      </c>
      <c r="D676" t="s">
        <v>672</v>
      </c>
      <c r="E676" t="s">
        <v>673</v>
      </c>
      <c r="F676" s="15">
        <v>-992</v>
      </c>
      <c r="G676" t="s">
        <v>47</v>
      </c>
      <c r="H676" t="s">
        <v>74</v>
      </c>
      <c r="I676" t="s">
        <v>49</v>
      </c>
      <c r="J676">
        <f>VLOOKUP(B676,自助退!B:F,5,FALSE)</f>
        <v>992</v>
      </c>
      <c r="K676" s="40" t="str">
        <f t="shared" si="10"/>
        <v/>
      </c>
    </row>
    <row r="677" spans="1:11" ht="14.25">
      <c r="A677" s="62">
        <v>42905.681527777779</v>
      </c>
      <c r="B677" s="15">
        <v>287600</v>
      </c>
      <c r="D677" t="s">
        <v>39</v>
      </c>
      <c r="E677" t="s">
        <v>92</v>
      </c>
      <c r="F677" s="15">
        <v>-1400</v>
      </c>
      <c r="G677" t="s">
        <v>47</v>
      </c>
      <c r="H677" t="s">
        <v>71</v>
      </c>
      <c r="I677" t="s">
        <v>85</v>
      </c>
      <c r="J677">
        <f>VLOOKUP(B677,自助退!B:F,5,FALSE)</f>
        <v>1400</v>
      </c>
      <c r="K677" s="40" t="str">
        <f t="shared" si="10"/>
        <v/>
      </c>
    </row>
    <row r="678" spans="1:11" ht="14.25">
      <c r="A678" s="62">
        <v>42905.689652777779</v>
      </c>
      <c r="B678" s="15">
        <v>288028</v>
      </c>
      <c r="C678" t="s">
        <v>674</v>
      </c>
      <c r="D678" t="s">
        <v>675</v>
      </c>
      <c r="E678" t="s">
        <v>676</v>
      </c>
      <c r="F678" s="15">
        <v>-187</v>
      </c>
      <c r="G678" t="s">
        <v>47</v>
      </c>
      <c r="H678" t="s">
        <v>61</v>
      </c>
      <c r="I678" t="s">
        <v>49</v>
      </c>
      <c r="J678">
        <f>VLOOKUP(B678,自助退!B:F,5,FALSE)</f>
        <v>187</v>
      </c>
      <c r="K678" s="40" t="str">
        <f t="shared" si="10"/>
        <v/>
      </c>
    </row>
    <row r="679" spans="1:11" ht="14.25">
      <c r="A679" s="62">
        <v>42905.693344907406</v>
      </c>
      <c r="B679" s="15">
        <v>288211</v>
      </c>
      <c r="C679" t="s">
        <v>677</v>
      </c>
      <c r="D679" t="s">
        <v>678</v>
      </c>
      <c r="E679" t="s">
        <v>679</v>
      </c>
      <c r="F679" s="15">
        <v>-50</v>
      </c>
      <c r="G679" t="s">
        <v>47</v>
      </c>
      <c r="H679" t="s">
        <v>70</v>
      </c>
      <c r="I679" t="s">
        <v>49</v>
      </c>
      <c r="J679">
        <f>VLOOKUP(B679,自助退!B:F,5,FALSE)</f>
        <v>50</v>
      </c>
      <c r="K679" s="40" t="str">
        <f t="shared" si="10"/>
        <v/>
      </c>
    </row>
    <row r="680" spans="1:11" ht="14.25">
      <c r="A680" s="62">
        <v>42905.699259259258</v>
      </c>
      <c r="B680" s="15">
        <v>288522</v>
      </c>
      <c r="D680" t="s">
        <v>681</v>
      </c>
      <c r="E680" t="s">
        <v>682</v>
      </c>
      <c r="F680" s="15">
        <v>-155</v>
      </c>
      <c r="G680" t="s">
        <v>47</v>
      </c>
      <c r="H680" t="s">
        <v>69</v>
      </c>
      <c r="I680" t="s">
        <v>85</v>
      </c>
      <c r="J680">
        <f>VLOOKUP(B680,自助退!B:F,5,FALSE)</f>
        <v>155</v>
      </c>
      <c r="K680" s="40" t="str">
        <f t="shared" si="10"/>
        <v/>
      </c>
    </row>
    <row r="681" spans="1:11" ht="14.25">
      <c r="A681" s="62">
        <v>42905.716249999998</v>
      </c>
      <c r="B681" s="15">
        <v>289052</v>
      </c>
      <c r="C681" t="s">
        <v>683</v>
      </c>
      <c r="D681" t="s">
        <v>684</v>
      </c>
      <c r="E681" t="s">
        <v>685</v>
      </c>
      <c r="F681" s="15">
        <v>-102</v>
      </c>
      <c r="G681" t="s">
        <v>47</v>
      </c>
      <c r="H681" t="s">
        <v>99</v>
      </c>
      <c r="I681" t="s">
        <v>49</v>
      </c>
      <c r="J681">
        <f>VLOOKUP(B681,自助退!B:F,5,FALSE)</f>
        <v>102</v>
      </c>
      <c r="K681" s="40" t="str">
        <f t="shared" si="10"/>
        <v/>
      </c>
    </row>
    <row r="682" spans="1:11" ht="14.25">
      <c r="A682" s="62">
        <v>42905.730578703704</v>
      </c>
      <c r="B682" s="15">
        <v>289428</v>
      </c>
      <c r="C682" t="s">
        <v>686</v>
      </c>
      <c r="D682" t="s">
        <v>687</v>
      </c>
      <c r="E682" t="s">
        <v>688</v>
      </c>
      <c r="F682" s="15">
        <v>-800</v>
      </c>
      <c r="G682" t="s">
        <v>47</v>
      </c>
      <c r="H682" t="s">
        <v>63</v>
      </c>
      <c r="I682" t="s">
        <v>49</v>
      </c>
      <c r="J682">
        <f>VLOOKUP(B682,自助退!B:F,5,FALSE)</f>
        <v>800</v>
      </c>
      <c r="K682" s="40" t="str">
        <f t="shared" si="10"/>
        <v/>
      </c>
    </row>
    <row r="683" spans="1:11" ht="14.25">
      <c r="A683" s="62">
        <v>42905.738194444442</v>
      </c>
      <c r="B683" s="15">
        <v>289568</v>
      </c>
      <c r="D683" t="s">
        <v>690</v>
      </c>
      <c r="E683" t="s">
        <v>691</v>
      </c>
      <c r="F683" s="15">
        <v>-500</v>
      </c>
      <c r="G683" t="s">
        <v>47</v>
      </c>
      <c r="H683" t="s">
        <v>75</v>
      </c>
      <c r="I683" t="s">
        <v>85</v>
      </c>
      <c r="J683">
        <f>VLOOKUP(B683,自助退!B:F,5,FALSE)</f>
        <v>500</v>
      </c>
      <c r="K683" s="40" t="str">
        <f t="shared" si="10"/>
        <v/>
      </c>
    </row>
    <row r="684" spans="1:11" ht="14.25">
      <c r="A684" s="62">
        <v>42905.773101851853</v>
      </c>
      <c r="B684" s="15">
        <v>289763</v>
      </c>
      <c r="C684" t="s">
        <v>692</v>
      </c>
      <c r="D684" t="s">
        <v>693</v>
      </c>
      <c r="E684" t="s">
        <v>694</v>
      </c>
      <c r="F684" s="15">
        <v>-8000</v>
      </c>
      <c r="G684" t="s">
        <v>47</v>
      </c>
      <c r="H684" t="s">
        <v>58</v>
      </c>
      <c r="I684" t="s">
        <v>49</v>
      </c>
      <c r="J684">
        <f>VLOOKUP(B684,自助退!B:F,5,FALSE)</f>
        <v>8000</v>
      </c>
      <c r="K684" s="40" t="str">
        <f t="shared" si="10"/>
        <v/>
      </c>
    </row>
    <row r="685" spans="1:11" ht="14.25">
      <c r="A685" s="62">
        <v>42905.870439814818</v>
      </c>
      <c r="B685" s="15">
        <v>290051</v>
      </c>
      <c r="C685" t="s">
        <v>695</v>
      </c>
      <c r="D685" t="s">
        <v>696</v>
      </c>
      <c r="E685" t="s">
        <v>697</v>
      </c>
      <c r="F685" s="15">
        <v>-665</v>
      </c>
      <c r="G685" t="s">
        <v>47</v>
      </c>
      <c r="H685" t="s">
        <v>71</v>
      </c>
      <c r="I685" t="s">
        <v>49</v>
      </c>
      <c r="J685">
        <f>VLOOKUP(B685,自助退!B:F,5,FALSE)</f>
        <v>665</v>
      </c>
      <c r="K685" s="40" t="str">
        <f t="shared" si="10"/>
        <v/>
      </c>
    </row>
    <row r="686" spans="1:11" ht="14.25">
      <c r="A686" s="62">
        <v>42906.292638888888</v>
      </c>
      <c r="B686" s="15">
        <v>290546</v>
      </c>
      <c r="D686" t="s">
        <v>699</v>
      </c>
      <c r="E686" t="s">
        <v>700</v>
      </c>
      <c r="F686" s="15">
        <v>-732</v>
      </c>
      <c r="G686" t="s">
        <v>47</v>
      </c>
      <c r="H686" t="s">
        <v>71</v>
      </c>
      <c r="I686" t="s">
        <v>85</v>
      </c>
      <c r="J686">
        <f>VLOOKUP(B686,自助退!B:F,5,FALSE)</f>
        <v>732</v>
      </c>
      <c r="K686" s="40" t="str">
        <f t="shared" si="10"/>
        <v/>
      </c>
    </row>
    <row r="687" spans="1:11" ht="14.25">
      <c r="A687" s="62">
        <v>42906.354479166665</v>
      </c>
      <c r="B687" s="15">
        <v>292424</v>
      </c>
      <c r="C687" t="s">
        <v>701</v>
      </c>
      <c r="D687" t="s">
        <v>702</v>
      </c>
      <c r="E687" t="s">
        <v>703</v>
      </c>
      <c r="F687" s="15">
        <v>-498</v>
      </c>
      <c r="G687" t="s">
        <v>47</v>
      </c>
      <c r="H687" t="s">
        <v>83</v>
      </c>
      <c r="I687" t="s">
        <v>49</v>
      </c>
      <c r="J687">
        <f>VLOOKUP(B687,自助退!B:F,5,FALSE)</f>
        <v>498</v>
      </c>
      <c r="K687" s="40" t="str">
        <f t="shared" si="10"/>
        <v/>
      </c>
    </row>
    <row r="688" spans="1:11" ht="14.25">
      <c r="A688" s="62">
        <v>42906.370196759257</v>
      </c>
      <c r="B688" s="15">
        <v>293755</v>
      </c>
      <c r="C688" t="s">
        <v>704</v>
      </c>
      <c r="D688" t="s">
        <v>705</v>
      </c>
      <c r="E688" t="s">
        <v>706</v>
      </c>
      <c r="F688" s="15">
        <v>-2352</v>
      </c>
      <c r="G688" t="s">
        <v>47</v>
      </c>
      <c r="H688" t="s">
        <v>60</v>
      </c>
      <c r="I688" t="s">
        <v>49</v>
      </c>
      <c r="J688">
        <f>VLOOKUP(B688,自助退!B:F,5,FALSE)</f>
        <v>2352</v>
      </c>
      <c r="K688" s="40" t="str">
        <f t="shared" si="10"/>
        <v/>
      </c>
    </row>
    <row r="689" spans="1:11" ht="14.25">
      <c r="A689" s="62">
        <v>42906.371863425928</v>
      </c>
      <c r="B689" s="15">
        <v>293920</v>
      </c>
      <c r="C689" t="s">
        <v>707</v>
      </c>
      <c r="D689" t="s">
        <v>708</v>
      </c>
      <c r="E689" t="s">
        <v>709</v>
      </c>
      <c r="F689" s="15">
        <v>-1500</v>
      </c>
      <c r="G689" t="s">
        <v>47</v>
      </c>
      <c r="H689" t="s">
        <v>56</v>
      </c>
      <c r="I689" t="s">
        <v>49</v>
      </c>
      <c r="J689">
        <f>VLOOKUP(B689,自助退!B:F,5,FALSE)</f>
        <v>1500</v>
      </c>
      <c r="K689" s="40" t="str">
        <f t="shared" si="10"/>
        <v/>
      </c>
    </row>
    <row r="690" spans="1:11" ht="14.25">
      <c r="A690" s="62">
        <v>42906.379513888889</v>
      </c>
      <c r="B690" s="15">
        <v>294595</v>
      </c>
      <c r="C690" t="s">
        <v>710</v>
      </c>
      <c r="D690" t="s">
        <v>711</v>
      </c>
      <c r="E690" t="s">
        <v>712</v>
      </c>
      <c r="F690" s="15">
        <v>-299</v>
      </c>
      <c r="G690" t="s">
        <v>47</v>
      </c>
      <c r="H690" t="s">
        <v>63</v>
      </c>
      <c r="I690" t="s">
        <v>49</v>
      </c>
      <c r="J690">
        <f>VLOOKUP(B690,自助退!B:F,5,FALSE)</f>
        <v>299</v>
      </c>
      <c r="K690" s="40" t="str">
        <f t="shared" si="10"/>
        <v/>
      </c>
    </row>
    <row r="691" spans="1:11" ht="14.25">
      <c r="A691" s="62">
        <v>42906.381041666667</v>
      </c>
      <c r="B691" s="15">
        <v>294753</v>
      </c>
      <c r="C691" t="s">
        <v>713</v>
      </c>
      <c r="D691" t="s">
        <v>714</v>
      </c>
      <c r="E691" t="s">
        <v>715</v>
      </c>
      <c r="F691" s="15">
        <v>-1996</v>
      </c>
      <c r="G691" t="s">
        <v>47</v>
      </c>
      <c r="H691" t="s">
        <v>69</v>
      </c>
      <c r="I691" t="s">
        <v>49</v>
      </c>
      <c r="J691">
        <f>VLOOKUP(B691,自助退!B:F,5,FALSE)</f>
        <v>1996</v>
      </c>
      <c r="K691" s="40" t="str">
        <f t="shared" si="10"/>
        <v/>
      </c>
    </row>
    <row r="692" spans="1:11" ht="14.25">
      <c r="A692" s="62">
        <v>42906.382013888891</v>
      </c>
      <c r="B692" s="15">
        <v>294849</v>
      </c>
      <c r="C692" t="s">
        <v>716</v>
      </c>
      <c r="D692" t="s">
        <v>717</v>
      </c>
      <c r="E692" t="s">
        <v>718</v>
      </c>
      <c r="F692" s="15">
        <v>-1500</v>
      </c>
      <c r="G692" t="s">
        <v>47</v>
      </c>
      <c r="H692" t="s">
        <v>56</v>
      </c>
      <c r="I692" t="s">
        <v>49</v>
      </c>
      <c r="J692">
        <f>VLOOKUP(B692,自助退!B:F,5,FALSE)</f>
        <v>1500</v>
      </c>
      <c r="K692" s="40" t="str">
        <f t="shared" si="10"/>
        <v/>
      </c>
    </row>
    <row r="693" spans="1:11" ht="14.25">
      <c r="A693" s="62">
        <v>42906.38789351852</v>
      </c>
      <c r="B693" s="15">
        <v>295381</v>
      </c>
      <c r="D693" t="s">
        <v>720</v>
      </c>
      <c r="E693" t="s">
        <v>721</v>
      </c>
      <c r="F693" s="15">
        <v>-4000</v>
      </c>
      <c r="G693" t="s">
        <v>47</v>
      </c>
      <c r="H693" t="s">
        <v>58</v>
      </c>
      <c r="I693" t="s">
        <v>85</v>
      </c>
      <c r="J693">
        <f>VLOOKUP(B693,自助退!B:F,5,FALSE)</f>
        <v>4000</v>
      </c>
      <c r="K693" s="40" t="str">
        <f t="shared" si="10"/>
        <v/>
      </c>
    </row>
    <row r="694" spans="1:11" ht="14.25">
      <c r="A694" s="62">
        <v>42906.387997685182</v>
      </c>
      <c r="B694" s="15">
        <v>295389</v>
      </c>
      <c r="D694" t="s">
        <v>723</v>
      </c>
      <c r="E694" t="s">
        <v>724</v>
      </c>
      <c r="F694" s="15">
        <v>-300</v>
      </c>
      <c r="G694" t="s">
        <v>47</v>
      </c>
      <c r="H694" t="s">
        <v>56</v>
      </c>
      <c r="I694" t="s">
        <v>85</v>
      </c>
      <c r="J694">
        <f>VLOOKUP(B694,自助退!B:F,5,FALSE)</f>
        <v>300</v>
      </c>
      <c r="K694" s="40" t="str">
        <f t="shared" si="10"/>
        <v/>
      </c>
    </row>
    <row r="695" spans="1:11" ht="14.25">
      <c r="A695" s="62">
        <v>42906.394652777781</v>
      </c>
      <c r="B695" s="15">
        <v>295991</v>
      </c>
      <c r="C695" t="s">
        <v>725</v>
      </c>
      <c r="D695" t="s">
        <v>726</v>
      </c>
      <c r="E695" t="s">
        <v>727</v>
      </c>
      <c r="F695" s="15">
        <v>-87</v>
      </c>
      <c r="G695" t="s">
        <v>47</v>
      </c>
      <c r="H695" t="s">
        <v>72</v>
      </c>
      <c r="I695" t="s">
        <v>49</v>
      </c>
      <c r="J695">
        <f>VLOOKUP(B695,自助退!B:F,5,FALSE)</f>
        <v>87</v>
      </c>
      <c r="K695" s="40" t="str">
        <f t="shared" si="10"/>
        <v/>
      </c>
    </row>
    <row r="696" spans="1:11" ht="14.25">
      <c r="A696" s="62">
        <v>42906.395567129628</v>
      </c>
      <c r="B696" s="15">
        <v>296088</v>
      </c>
      <c r="D696" t="s">
        <v>81</v>
      </c>
      <c r="E696" t="s">
        <v>82</v>
      </c>
      <c r="F696" s="15">
        <v>-996</v>
      </c>
      <c r="G696" t="s">
        <v>47</v>
      </c>
      <c r="H696" t="s">
        <v>63</v>
      </c>
      <c r="I696" t="s">
        <v>85</v>
      </c>
      <c r="J696">
        <f>VLOOKUP(B696,自助退!B:F,5,FALSE)</f>
        <v>996</v>
      </c>
      <c r="K696" s="40" t="str">
        <f t="shared" si="10"/>
        <v/>
      </c>
    </row>
    <row r="697" spans="1:11" ht="14.25">
      <c r="A697" s="62">
        <v>42906.422962962963</v>
      </c>
      <c r="B697" s="15">
        <v>298758</v>
      </c>
      <c r="D697" t="s">
        <v>730</v>
      </c>
      <c r="E697" t="s">
        <v>731</v>
      </c>
      <c r="F697" s="15">
        <v>-737</v>
      </c>
      <c r="G697" t="s">
        <v>47</v>
      </c>
      <c r="H697" t="s">
        <v>58</v>
      </c>
      <c r="I697" t="s">
        <v>85</v>
      </c>
      <c r="J697">
        <f>VLOOKUP(B697,自助退!B:F,5,FALSE)</f>
        <v>737</v>
      </c>
      <c r="K697" s="40" t="str">
        <f t="shared" si="10"/>
        <v/>
      </c>
    </row>
    <row r="698" spans="1:11" ht="14.25">
      <c r="A698" s="62">
        <v>42906.425162037034</v>
      </c>
      <c r="B698" s="15">
        <v>298971</v>
      </c>
      <c r="C698" t="s">
        <v>732</v>
      </c>
      <c r="D698" t="s">
        <v>733</v>
      </c>
      <c r="E698" t="s">
        <v>734</v>
      </c>
      <c r="F698" s="15">
        <v>-370</v>
      </c>
      <c r="G698" t="s">
        <v>47</v>
      </c>
      <c r="H698" t="s">
        <v>66</v>
      </c>
      <c r="I698" t="s">
        <v>49</v>
      </c>
      <c r="J698">
        <f>VLOOKUP(B698,自助退!B:F,5,FALSE)</f>
        <v>370</v>
      </c>
      <c r="K698" s="40" t="str">
        <f t="shared" si="10"/>
        <v/>
      </c>
    </row>
    <row r="699" spans="1:11" ht="14.25">
      <c r="A699" s="62">
        <v>42906.432615740741</v>
      </c>
      <c r="B699" s="15">
        <v>299585</v>
      </c>
      <c r="D699" t="s">
        <v>736</v>
      </c>
      <c r="E699" t="s">
        <v>737</v>
      </c>
      <c r="F699" s="15">
        <v>-290</v>
      </c>
      <c r="G699" t="s">
        <v>47</v>
      </c>
      <c r="H699" t="s">
        <v>62</v>
      </c>
      <c r="I699" t="s">
        <v>85</v>
      </c>
      <c r="J699">
        <f>VLOOKUP(B699,自助退!B:F,5,FALSE)</f>
        <v>290</v>
      </c>
      <c r="K699" s="40" t="str">
        <f t="shared" si="10"/>
        <v/>
      </c>
    </row>
    <row r="700" spans="1:11" ht="14.25">
      <c r="A700" s="62">
        <v>42906.435173611113</v>
      </c>
      <c r="B700" s="15">
        <v>299799</v>
      </c>
      <c r="C700" t="s">
        <v>738</v>
      </c>
      <c r="D700" t="s">
        <v>739</v>
      </c>
      <c r="E700" t="s">
        <v>740</v>
      </c>
      <c r="F700" s="15">
        <v>-2467</v>
      </c>
      <c r="G700" t="s">
        <v>47</v>
      </c>
      <c r="H700" t="s">
        <v>62</v>
      </c>
      <c r="I700" t="s">
        <v>49</v>
      </c>
      <c r="J700">
        <f>VLOOKUP(B700,自助退!B:F,5,FALSE)</f>
        <v>2467</v>
      </c>
      <c r="K700" s="40" t="str">
        <f t="shared" si="10"/>
        <v/>
      </c>
    </row>
    <row r="701" spans="1:11" ht="14.25">
      <c r="A701" s="62">
        <v>42906.438287037039</v>
      </c>
      <c r="B701" s="15">
        <v>300049</v>
      </c>
      <c r="C701" t="s">
        <v>741</v>
      </c>
      <c r="D701" t="s">
        <v>742</v>
      </c>
      <c r="E701" t="s">
        <v>743</v>
      </c>
      <c r="F701" s="15">
        <v>-463</v>
      </c>
      <c r="G701" t="s">
        <v>47</v>
      </c>
      <c r="H701" t="s">
        <v>55</v>
      </c>
      <c r="I701" t="s">
        <v>49</v>
      </c>
      <c r="J701">
        <f>VLOOKUP(B701,自助退!B:F,5,FALSE)</f>
        <v>463</v>
      </c>
      <c r="K701" s="40" t="str">
        <f t="shared" si="10"/>
        <v/>
      </c>
    </row>
    <row r="702" spans="1:11" ht="14.25">
      <c r="A702" s="62">
        <v>42906.438379629632</v>
      </c>
      <c r="B702" s="15">
        <v>300057</v>
      </c>
      <c r="C702" t="s">
        <v>744</v>
      </c>
      <c r="D702" t="s">
        <v>745</v>
      </c>
      <c r="E702" t="s">
        <v>746</v>
      </c>
      <c r="F702" s="15">
        <v>-2800</v>
      </c>
      <c r="G702" t="s">
        <v>47</v>
      </c>
      <c r="H702" t="s">
        <v>72</v>
      </c>
      <c r="I702" t="s">
        <v>49</v>
      </c>
      <c r="J702">
        <f>VLOOKUP(B702,自助退!B:F,5,FALSE)</f>
        <v>2800</v>
      </c>
      <c r="K702" s="40" t="str">
        <f t="shared" si="10"/>
        <v/>
      </c>
    </row>
    <row r="703" spans="1:11" ht="14.25">
      <c r="A703" s="62">
        <v>42906.441076388888</v>
      </c>
      <c r="B703" s="15">
        <v>300329</v>
      </c>
      <c r="C703" t="s">
        <v>747</v>
      </c>
      <c r="D703" t="s">
        <v>748</v>
      </c>
      <c r="E703" t="s">
        <v>749</v>
      </c>
      <c r="F703" s="15">
        <v>-2099</v>
      </c>
      <c r="G703" t="s">
        <v>47</v>
      </c>
      <c r="H703" t="s">
        <v>54</v>
      </c>
      <c r="I703" t="s">
        <v>49</v>
      </c>
      <c r="J703">
        <f>VLOOKUP(B703,自助退!B:F,5,FALSE)</f>
        <v>2099</v>
      </c>
      <c r="K703" s="40" t="str">
        <f t="shared" si="10"/>
        <v/>
      </c>
    </row>
    <row r="704" spans="1:11" ht="14.25">
      <c r="A704" s="62">
        <v>42906.443726851852</v>
      </c>
      <c r="B704" s="15">
        <v>300535</v>
      </c>
      <c r="C704" t="s">
        <v>750</v>
      </c>
      <c r="D704" t="s">
        <v>751</v>
      </c>
      <c r="E704" t="s">
        <v>752</v>
      </c>
      <c r="F704" s="15">
        <v>-246</v>
      </c>
      <c r="G704" t="s">
        <v>47</v>
      </c>
      <c r="H704" t="s">
        <v>55</v>
      </c>
      <c r="I704" t="s">
        <v>49</v>
      </c>
      <c r="J704">
        <f>VLOOKUP(B704,自助退!B:F,5,FALSE)</f>
        <v>246</v>
      </c>
      <c r="K704" s="40" t="str">
        <f t="shared" si="10"/>
        <v/>
      </c>
    </row>
    <row r="705" spans="1:11" ht="14.25">
      <c r="A705" s="62">
        <v>42906.455590277779</v>
      </c>
      <c r="B705" s="15">
        <v>301468</v>
      </c>
      <c r="C705" t="s">
        <v>753</v>
      </c>
      <c r="D705" t="s">
        <v>754</v>
      </c>
      <c r="E705" t="s">
        <v>755</v>
      </c>
      <c r="F705" s="15">
        <v>-500</v>
      </c>
      <c r="G705" t="s">
        <v>47</v>
      </c>
      <c r="H705" t="s">
        <v>56</v>
      </c>
      <c r="I705" t="s">
        <v>49</v>
      </c>
      <c r="J705">
        <f>VLOOKUP(B705,自助退!B:F,5,FALSE)</f>
        <v>500</v>
      </c>
      <c r="K705" s="40" t="str">
        <f t="shared" si="10"/>
        <v/>
      </c>
    </row>
    <row r="706" spans="1:11" ht="14.25">
      <c r="A706" s="62">
        <v>42906.464722222219</v>
      </c>
      <c r="B706" s="15">
        <v>302141</v>
      </c>
      <c r="C706" t="s">
        <v>756</v>
      </c>
      <c r="D706" t="s">
        <v>757</v>
      </c>
      <c r="E706" t="s">
        <v>758</v>
      </c>
      <c r="F706" s="15">
        <v>-1700</v>
      </c>
      <c r="G706" t="s">
        <v>47</v>
      </c>
      <c r="H706" t="s">
        <v>67</v>
      </c>
      <c r="I706" t="s">
        <v>49</v>
      </c>
      <c r="J706">
        <f>VLOOKUP(B706,自助退!B:F,5,FALSE)</f>
        <v>1700</v>
      </c>
      <c r="K706" s="40" t="str">
        <f t="shared" si="10"/>
        <v/>
      </c>
    </row>
    <row r="707" spans="1:11" ht="14.25">
      <c r="A707" s="62">
        <v>42906.465358796297</v>
      </c>
      <c r="B707" s="15">
        <v>302191</v>
      </c>
      <c r="C707" t="s">
        <v>759</v>
      </c>
      <c r="D707" t="s">
        <v>760</v>
      </c>
      <c r="E707" t="s">
        <v>761</v>
      </c>
      <c r="F707" s="15">
        <v>-1000</v>
      </c>
      <c r="G707" t="s">
        <v>47</v>
      </c>
      <c r="H707" t="s">
        <v>67</v>
      </c>
      <c r="I707" t="s">
        <v>49</v>
      </c>
      <c r="J707">
        <f>VLOOKUP(B707,自助退!B:F,5,FALSE)</f>
        <v>1000</v>
      </c>
      <c r="K707" s="40" t="str">
        <f t="shared" ref="K707:K770" si="11">IF(F707=J707*-1,"",1)</f>
        <v/>
      </c>
    </row>
    <row r="708" spans="1:11" ht="14.25">
      <c r="A708" s="62">
        <v>42906.468645833331</v>
      </c>
      <c r="B708" s="15">
        <v>302427</v>
      </c>
      <c r="C708" t="s">
        <v>762</v>
      </c>
      <c r="D708" t="s">
        <v>763</v>
      </c>
      <c r="E708" t="s">
        <v>764</v>
      </c>
      <c r="F708" s="15">
        <v>-14</v>
      </c>
      <c r="G708" t="s">
        <v>47</v>
      </c>
      <c r="H708" t="s">
        <v>64</v>
      </c>
      <c r="I708" t="s">
        <v>49</v>
      </c>
      <c r="J708">
        <f>VLOOKUP(B708,自助退!B:F,5,FALSE)</f>
        <v>14</v>
      </c>
      <c r="K708" s="40" t="str">
        <f t="shared" si="11"/>
        <v/>
      </c>
    </row>
    <row r="709" spans="1:11" ht="14.25">
      <c r="A709" s="62">
        <v>42906.489016203705</v>
      </c>
      <c r="B709" s="15">
        <v>303743</v>
      </c>
      <c r="C709" t="s">
        <v>765</v>
      </c>
      <c r="D709" t="s">
        <v>41</v>
      </c>
      <c r="E709" t="s">
        <v>42</v>
      </c>
      <c r="F709" s="15">
        <v>-250</v>
      </c>
      <c r="G709" t="s">
        <v>47</v>
      </c>
      <c r="H709" t="s">
        <v>62</v>
      </c>
      <c r="I709" t="s">
        <v>49</v>
      </c>
      <c r="J709">
        <f>VLOOKUP(B709,自助退!B:F,5,FALSE)</f>
        <v>250</v>
      </c>
      <c r="K709" s="40" t="str">
        <f t="shared" si="11"/>
        <v/>
      </c>
    </row>
    <row r="710" spans="1:11" ht="14.25">
      <c r="A710" s="62">
        <v>42906.493078703701</v>
      </c>
      <c r="B710" s="15">
        <v>303962</v>
      </c>
      <c r="C710" t="s">
        <v>766</v>
      </c>
      <c r="D710" t="s">
        <v>767</v>
      </c>
      <c r="E710" t="s">
        <v>768</v>
      </c>
      <c r="F710" s="15">
        <v>-100</v>
      </c>
      <c r="G710" t="s">
        <v>47</v>
      </c>
      <c r="H710" t="s">
        <v>75</v>
      </c>
      <c r="I710" t="s">
        <v>49</v>
      </c>
      <c r="J710">
        <f>VLOOKUP(B710,自助退!B:F,5,FALSE)</f>
        <v>100</v>
      </c>
      <c r="K710" s="40" t="str">
        <f t="shared" si="11"/>
        <v/>
      </c>
    </row>
    <row r="711" spans="1:11" ht="14.25">
      <c r="A711" s="62">
        <v>42906.494328703702</v>
      </c>
      <c r="B711" s="15">
        <v>304016</v>
      </c>
      <c r="C711" t="s">
        <v>769</v>
      </c>
      <c r="D711" t="s">
        <v>770</v>
      </c>
      <c r="E711" t="s">
        <v>771</v>
      </c>
      <c r="F711" s="15">
        <v>-241</v>
      </c>
      <c r="G711" t="s">
        <v>47</v>
      </c>
      <c r="H711" t="s">
        <v>61</v>
      </c>
      <c r="I711" t="s">
        <v>49</v>
      </c>
      <c r="J711">
        <f>VLOOKUP(B711,自助退!B:F,5,FALSE)</f>
        <v>241</v>
      </c>
      <c r="K711" s="40" t="str">
        <f t="shared" si="11"/>
        <v/>
      </c>
    </row>
    <row r="712" spans="1:11" ht="14.25">
      <c r="A712" s="62">
        <v>42906.497233796297</v>
      </c>
      <c r="B712" s="15">
        <v>304135</v>
      </c>
      <c r="D712" t="s">
        <v>773</v>
      </c>
      <c r="E712" t="s">
        <v>774</v>
      </c>
      <c r="F712" s="15">
        <v>-63</v>
      </c>
      <c r="G712" t="s">
        <v>47</v>
      </c>
      <c r="H712" t="s">
        <v>51</v>
      </c>
      <c r="I712" t="s">
        <v>85</v>
      </c>
      <c r="J712">
        <f>VLOOKUP(B712,自助退!B:F,5,FALSE)</f>
        <v>63</v>
      </c>
      <c r="K712" s="40" t="str">
        <f t="shared" si="11"/>
        <v/>
      </c>
    </row>
    <row r="713" spans="1:11" ht="14.25">
      <c r="A713" s="62">
        <v>42906.501944444448</v>
      </c>
      <c r="B713" s="15">
        <v>304320</v>
      </c>
      <c r="D713" t="s">
        <v>776</v>
      </c>
      <c r="E713" t="s">
        <v>777</v>
      </c>
      <c r="F713" s="15">
        <v>-63</v>
      </c>
      <c r="G713" t="s">
        <v>47</v>
      </c>
      <c r="H713" t="s">
        <v>51</v>
      </c>
      <c r="I713" t="s">
        <v>85</v>
      </c>
      <c r="J713">
        <f>VLOOKUP(B713,自助退!B:F,5,FALSE)</f>
        <v>63</v>
      </c>
      <c r="K713" s="40" t="str">
        <f t="shared" si="11"/>
        <v/>
      </c>
    </row>
    <row r="714" spans="1:11" ht="14.25">
      <c r="A714" s="62">
        <v>42906.551608796297</v>
      </c>
      <c r="B714" s="15">
        <v>304909</v>
      </c>
      <c r="C714" t="s">
        <v>778</v>
      </c>
      <c r="D714" t="s">
        <v>779</v>
      </c>
      <c r="E714" t="s">
        <v>780</v>
      </c>
      <c r="F714" s="15">
        <v>-250</v>
      </c>
      <c r="G714" t="s">
        <v>47</v>
      </c>
      <c r="H714" t="s">
        <v>61</v>
      </c>
      <c r="I714" t="s">
        <v>49</v>
      </c>
      <c r="J714">
        <f>VLOOKUP(B714,自助退!B:F,5,FALSE)</f>
        <v>250</v>
      </c>
      <c r="K714" s="40" t="str">
        <f t="shared" si="11"/>
        <v/>
      </c>
    </row>
    <row r="715" spans="1:11" ht="14.25">
      <c r="A715" s="62">
        <v>42906.554629629631</v>
      </c>
      <c r="B715" s="15">
        <v>304930</v>
      </c>
      <c r="C715" t="s">
        <v>781</v>
      </c>
      <c r="D715" t="s">
        <v>782</v>
      </c>
      <c r="E715" t="s">
        <v>783</v>
      </c>
      <c r="F715" s="15">
        <v>-800</v>
      </c>
      <c r="G715" t="s">
        <v>47</v>
      </c>
      <c r="H715" t="s">
        <v>54</v>
      </c>
      <c r="I715" t="s">
        <v>49</v>
      </c>
      <c r="J715">
        <f>VLOOKUP(B715,自助退!B:F,5,FALSE)</f>
        <v>800</v>
      </c>
      <c r="K715" s="40" t="str">
        <f t="shared" si="11"/>
        <v/>
      </c>
    </row>
    <row r="716" spans="1:11" ht="14.25">
      <c r="A716" s="62">
        <v>42906.567777777775</v>
      </c>
      <c r="B716" s="15">
        <v>305040</v>
      </c>
      <c r="C716" t="s">
        <v>784</v>
      </c>
      <c r="D716" t="s">
        <v>785</v>
      </c>
      <c r="E716" t="s">
        <v>786</v>
      </c>
      <c r="F716" s="15">
        <v>-436</v>
      </c>
      <c r="G716" t="s">
        <v>47</v>
      </c>
      <c r="H716" t="s">
        <v>56</v>
      </c>
      <c r="I716" t="s">
        <v>49</v>
      </c>
      <c r="J716">
        <f>VLOOKUP(B716,自助退!B:F,5,FALSE)</f>
        <v>436</v>
      </c>
      <c r="K716" s="40" t="str">
        <f t="shared" si="11"/>
        <v/>
      </c>
    </row>
    <row r="717" spans="1:11" ht="14.25">
      <c r="A717" s="62">
        <v>42906.577048611114</v>
      </c>
      <c r="B717" s="15">
        <v>305183</v>
      </c>
      <c r="C717" t="s">
        <v>787</v>
      </c>
      <c r="D717" t="s">
        <v>788</v>
      </c>
      <c r="E717" t="s">
        <v>789</v>
      </c>
      <c r="F717" s="15">
        <v>-1500</v>
      </c>
      <c r="G717" t="s">
        <v>47</v>
      </c>
      <c r="H717" t="s">
        <v>56</v>
      </c>
      <c r="I717" t="s">
        <v>49</v>
      </c>
      <c r="J717">
        <f>VLOOKUP(B717,自助退!B:F,5,FALSE)</f>
        <v>1500</v>
      </c>
      <c r="K717" s="40" t="str">
        <f t="shared" si="11"/>
        <v/>
      </c>
    </row>
    <row r="718" spans="1:11" ht="14.25">
      <c r="A718" s="62">
        <v>42906.601099537038</v>
      </c>
      <c r="B718" s="15">
        <v>306206</v>
      </c>
      <c r="C718" t="s">
        <v>790</v>
      </c>
      <c r="D718" t="s">
        <v>791</v>
      </c>
      <c r="E718" t="s">
        <v>792</v>
      </c>
      <c r="F718" s="15">
        <v>-3100</v>
      </c>
      <c r="G718" t="s">
        <v>47</v>
      </c>
      <c r="H718" t="s">
        <v>59</v>
      </c>
      <c r="I718" t="s">
        <v>49</v>
      </c>
      <c r="J718">
        <f>VLOOKUP(B718,自助退!B:F,5,FALSE)</f>
        <v>3100</v>
      </c>
      <c r="K718" s="40" t="str">
        <f t="shared" si="11"/>
        <v/>
      </c>
    </row>
    <row r="719" spans="1:11" ht="14.25">
      <c r="A719" s="62">
        <v>42906.61041666667</v>
      </c>
      <c r="B719" s="15">
        <v>306858</v>
      </c>
      <c r="C719" t="s">
        <v>793</v>
      </c>
      <c r="D719" t="s">
        <v>794</v>
      </c>
      <c r="E719" t="s">
        <v>795</v>
      </c>
      <c r="F719" s="15">
        <v>-24</v>
      </c>
      <c r="G719" t="s">
        <v>47</v>
      </c>
      <c r="H719" t="s">
        <v>96</v>
      </c>
      <c r="I719" t="s">
        <v>49</v>
      </c>
      <c r="J719">
        <f>VLOOKUP(B719,自助退!B:F,5,FALSE)</f>
        <v>24</v>
      </c>
      <c r="K719" s="40" t="str">
        <f t="shared" si="11"/>
        <v/>
      </c>
    </row>
    <row r="720" spans="1:11" ht="14.25">
      <c r="A720" s="62">
        <v>42906.612835648149</v>
      </c>
      <c r="B720" s="15">
        <v>307041</v>
      </c>
      <c r="C720" t="s">
        <v>796</v>
      </c>
      <c r="D720" t="s">
        <v>797</v>
      </c>
      <c r="E720" t="s">
        <v>798</v>
      </c>
      <c r="F720" s="15">
        <v>-599</v>
      </c>
      <c r="G720" t="s">
        <v>47</v>
      </c>
      <c r="H720" t="s">
        <v>64</v>
      </c>
      <c r="I720" t="s">
        <v>49</v>
      </c>
      <c r="J720">
        <f>VLOOKUP(B720,自助退!B:F,5,FALSE)</f>
        <v>599</v>
      </c>
      <c r="K720" s="40" t="str">
        <f t="shared" si="11"/>
        <v/>
      </c>
    </row>
    <row r="721" spans="1:11" ht="14.25">
      <c r="A721" s="62">
        <v>42906.613310185188</v>
      </c>
      <c r="B721" s="15">
        <v>307078</v>
      </c>
      <c r="C721" t="s">
        <v>799</v>
      </c>
      <c r="D721" t="s">
        <v>797</v>
      </c>
      <c r="E721" t="s">
        <v>798</v>
      </c>
      <c r="F721" s="15">
        <v>-2000</v>
      </c>
      <c r="G721" t="s">
        <v>47</v>
      </c>
      <c r="H721" t="s">
        <v>64</v>
      </c>
      <c r="I721" t="s">
        <v>49</v>
      </c>
      <c r="J721">
        <f>VLOOKUP(B721,自助退!B:F,5,FALSE)</f>
        <v>2000</v>
      </c>
      <c r="K721" s="40" t="str">
        <f t="shared" si="11"/>
        <v/>
      </c>
    </row>
    <row r="722" spans="1:11" ht="14.25">
      <c r="A722" s="62">
        <v>42906.613807870373</v>
      </c>
      <c r="B722" s="15">
        <v>307108</v>
      </c>
      <c r="D722" t="s">
        <v>801</v>
      </c>
      <c r="E722" t="s">
        <v>802</v>
      </c>
      <c r="F722" s="15">
        <v>-500</v>
      </c>
      <c r="G722" t="s">
        <v>47</v>
      </c>
      <c r="H722" t="s">
        <v>96</v>
      </c>
      <c r="I722" t="s">
        <v>85</v>
      </c>
      <c r="J722">
        <f>VLOOKUP(B722,自助退!B:F,5,FALSE)</f>
        <v>500</v>
      </c>
      <c r="K722" s="40" t="str">
        <f t="shared" si="11"/>
        <v/>
      </c>
    </row>
    <row r="723" spans="1:11" ht="14.25">
      <c r="A723" s="62">
        <v>42906.631805555553</v>
      </c>
      <c r="B723" s="15">
        <v>308330</v>
      </c>
      <c r="C723" t="s">
        <v>803</v>
      </c>
      <c r="D723" t="s">
        <v>804</v>
      </c>
      <c r="E723" t="s">
        <v>805</v>
      </c>
      <c r="F723" s="15">
        <v>-3</v>
      </c>
      <c r="G723" t="s">
        <v>47</v>
      </c>
      <c r="H723" t="s">
        <v>72</v>
      </c>
      <c r="I723" t="s">
        <v>49</v>
      </c>
      <c r="J723">
        <f>VLOOKUP(B723,自助退!B:F,5,FALSE)</f>
        <v>3</v>
      </c>
      <c r="K723" s="40" t="str">
        <f t="shared" si="11"/>
        <v/>
      </c>
    </row>
    <row r="724" spans="1:11" ht="14.25">
      <c r="A724" s="62">
        <v>42906.650092592594</v>
      </c>
      <c r="B724" s="15">
        <v>309439</v>
      </c>
      <c r="C724" t="s">
        <v>806</v>
      </c>
      <c r="D724" t="s">
        <v>807</v>
      </c>
      <c r="E724" t="s">
        <v>808</v>
      </c>
      <c r="F724" s="15">
        <v>-500</v>
      </c>
      <c r="G724" t="s">
        <v>47</v>
      </c>
      <c r="H724" t="s">
        <v>64</v>
      </c>
      <c r="I724" t="s">
        <v>49</v>
      </c>
      <c r="J724">
        <f>VLOOKUP(B724,自助退!B:F,5,FALSE)</f>
        <v>500</v>
      </c>
      <c r="K724" s="40" t="str">
        <f t="shared" si="11"/>
        <v/>
      </c>
    </row>
    <row r="725" spans="1:11" ht="14.25">
      <c r="A725" s="62">
        <v>42906.651018518518</v>
      </c>
      <c r="B725" s="15">
        <v>309509</v>
      </c>
      <c r="C725" t="s">
        <v>809</v>
      </c>
      <c r="D725" t="s">
        <v>810</v>
      </c>
      <c r="E725" t="s">
        <v>811</v>
      </c>
      <c r="F725" s="15">
        <v>-2400</v>
      </c>
      <c r="G725" t="s">
        <v>47</v>
      </c>
      <c r="H725" t="s">
        <v>64</v>
      </c>
      <c r="I725" t="s">
        <v>49</v>
      </c>
      <c r="J725">
        <f>VLOOKUP(B725,自助退!B:F,5,FALSE)</f>
        <v>2400</v>
      </c>
      <c r="K725" s="40" t="str">
        <f t="shared" si="11"/>
        <v/>
      </c>
    </row>
    <row r="726" spans="1:11" ht="14.25">
      <c r="A726" s="62">
        <v>42906.657361111109</v>
      </c>
      <c r="B726" s="15">
        <v>309903</v>
      </c>
      <c r="C726" t="s">
        <v>812</v>
      </c>
      <c r="D726" t="s">
        <v>813</v>
      </c>
      <c r="E726" t="s">
        <v>814</v>
      </c>
      <c r="F726" s="15">
        <v>-500</v>
      </c>
      <c r="G726" t="s">
        <v>47</v>
      </c>
      <c r="H726" t="s">
        <v>71</v>
      </c>
      <c r="I726" t="s">
        <v>49</v>
      </c>
      <c r="J726">
        <f>VLOOKUP(B726,自助退!B:F,5,FALSE)</f>
        <v>500</v>
      </c>
      <c r="K726" s="40" t="str">
        <f t="shared" si="11"/>
        <v/>
      </c>
    </row>
    <row r="727" spans="1:11" ht="14.25">
      <c r="A727" s="62">
        <v>42906.662581018521</v>
      </c>
      <c r="B727" s="15">
        <v>310206</v>
      </c>
      <c r="C727" t="s">
        <v>815</v>
      </c>
      <c r="D727" t="s">
        <v>816</v>
      </c>
      <c r="E727" t="s">
        <v>817</v>
      </c>
      <c r="F727" s="15">
        <v>-1996</v>
      </c>
      <c r="G727" t="s">
        <v>47</v>
      </c>
      <c r="H727" t="s">
        <v>60</v>
      </c>
      <c r="I727" t="s">
        <v>49</v>
      </c>
      <c r="J727">
        <f>VLOOKUP(B727,自助退!B:F,5,FALSE)</f>
        <v>1996</v>
      </c>
      <c r="K727" s="40" t="str">
        <f t="shared" si="11"/>
        <v/>
      </c>
    </row>
    <row r="728" spans="1:11" ht="14.25">
      <c r="A728" s="62">
        <v>42906.662708333337</v>
      </c>
      <c r="B728" s="15">
        <v>310213</v>
      </c>
      <c r="C728" t="s">
        <v>818</v>
      </c>
      <c r="D728" t="s">
        <v>819</v>
      </c>
      <c r="E728" t="s">
        <v>820</v>
      </c>
      <c r="F728" s="15">
        <v>-200</v>
      </c>
      <c r="G728" t="s">
        <v>47</v>
      </c>
      <c r="H728" t="s">
        <v>65</v>
      </c>
      <c r="I728" t="s">
        <v>49</v>
      </c>
      <c r="J728">
        <f>VLOOKUP(B728,自助退!B:F,5,FALSE)</f>
        <v>200</v>
      </c>
      <c r="K728" s="40" t="str">
        <f t="shared" si="11"/>
        <v/>
      </c>
    </row>
    <row r="729" spans="1:11" ht="14.25">
      <c r="A729" s="62">
        <v>42906.663541666669</v>
      </c>
      <c r="B729" s="15">
        <v>310260</v>
      </c>
      <c r="D729" t="s">
        <v>822</v>
      </c>
      <c r="E729" t="s">
        <v>823</v>
      </c>
      <c r="F729" s="15">
        <v>-500</v>
      </c>
      <c r="G729" t="s">
        <v>47</v>
      </c>
      <c r="H729" t="s">
        <v>75</v>
      </c>
      <c r="I729" t="s">
        <v>85</v>
      </c>
      <c r="J729">
        <f>VLOOKUP(B729,自助退!B:F,5,FALSE)</f>
        <v>500</v>
      </c>
      <c r="K729" s="40" t="str">
        <f t="shared" si="11"/>
        <v/>
      </c>
    </row>
    <row r="730" spans="1:11" ht="14.25">
      <c r="A730" s="62">
        <v>42906.666655092595</v>
      </c>
      <c r="B730" s="15">
        <v>310406</v>
      </c>
      <c r="C730" t="s">
        <v>824</v>
      </c>
      <c r="D730" t="s">
        <v>825</v>
      </c>
      <c r="E730" t="s">
        <v>826</v>
      </c>
      <c r="F730" s="15">
        <v>-1300</v>
      </c>
      <c r="G730" t="s">
        <v>47</v>
      </c>
      <c r="H730" t="s">
        <v>76</v>
      </c>
      <c r="I730" t="s">
        <v>49</v>
      </c>
      <c r="J730">
        <f>VLOOKUP(B730,自助退!B:F,5,FALSE)</f>
        <v>1300</v>
      </c>
      <c r="K730" s="40" t="str">
        <f t="shared" si="11"/>
        <v/>
      </c>
    </row>
    <row r="731" spans="1:11" ht="14.25">
      <c r="A731" s="62">
        <v>42906.667430555557</v>
      </c>
      <c r="B731" s="15">
        <v>310440</v>
      </c>
      <c r="C731" t="s">
        <v>827</v>
      </c>
      <c r="D731" t="s">
        <v>828</v>
      </c>
      <c r="E731" t="s">
        <v>829</v>
      </c>
      <c r="F731" s="15">
        <v>-374</v>
      </c>
      <c r="G731" t="s">
        <v>47</v>
      </c>
      <c r="H731" t="s">
        <v>56</v>
      </c>
      <c r="I731" t="s">
        <v>49</v>
      </c>
      <c r="J731">
        <f>VLOOKUP(B731,自助退!B:F,5,FALSE)</f>
        <v>374</v>
      </c>
      <c r="K731" s="40" t="str">
        <f t="shared" si="11"/>
        <v/>
      </c>
    </row>
    <row r="732" spans="1:11" ht="14.25">
      <c r="A732" s="62">
        <v>42906.668275462966</v>
      </c>
      <c r="B732" s="15">
        <v>310490</v>
      </c>
      <c r="C732" t="s">
        <v>830</v>
      </c>
      <c r="D732" t="s">
        <v>831</v>
      </c>
      <c r="E732" t="s">
        <v>832</v>
      </c>
      <c r="F732" s="15">
        <v>-60</v>
      </c>
      <c r="G732" t="s">
        <v>47</v>
      </c>
      <c r="H732" t="s">
        <v>61</v>
      </c>
      <c r="I732" t="s">
        <v>49</v>
      </c>
      <c r="J732">
        <f>VLOOKUP(B732,自助退!B:F,5,FALSE)</f>
        <v>60</v>
      </c>
      <c r="K732" s="40" t="str">
        <f t="shared" si="11"/>
        <v/>
      </c>
    </row>
    <row r="733" spans="1:11" ht="14.25">
      <c r="A733" s="62">
        <v>42906.670752314814</v>
      </c>
      <c r="B733" s="15">
        <v>310627</v>
      </c>
      <c r="C733" t="s">
        <v>833</v>
      </c>
      <c r="D733" t="s">
        <v>834</v>
      </c>
      <c r="E733" t="s">
        <v>835</v>
      </c>
      <c r="F733" s="15">
        <v>-2000</v>
      </c>
      <c r="G733" t="s">
        <v>47</v>
      </c>
      <c r="H733" t="s">
        <v>58</v>
      </c>
      <c r="I733" t="s">
        <v>49</v>
      </c>
      <c r="J733">
        <f>VLOOKUP(B733,自助退!B:F,5,FALSE)</f>
        <v>2000</v>
      </c>
      <c r="K733" s="40" t="str">
        <f t="shared" si="11"/>
        <v/>
      </c>
    </row>
    <row r="734" spans="1:11" ht="14.25">
      <c r="A734" s="62">
        <v>42906.6719212963</v>
      </c>
      <c r="B734" s="15">
        <v>310691</v>
      </c>
      <c r="C734" t="s">
        <v>836</v>
      </c>
      <c r="D734" t="s">
        <v>837</v>
      </c>
      <c r="E734" t="s">
        <v>838</v>
      </c>
      <c r="F734" s="15">
        <v>-278</v>
      </c>
      <c r="G734" t="s">
        <v>47</v>
      </c>
      <c r="H734" t="s">
        <v>54</v>
      </c>
      <c r="I734" t="s">
        <v>49</v>
      </c>
      <c r="J734">
        <f>VLOOKUP(B734,自助退!B:F,5,FALSE)</f>
        <v>278</v>
      </c>
      <c r="K734" s="40" t="str">
        <f t="shared" si="11"/>
        <v/>
      </c>
    </row>
    <row r="735" spans="1:11" ht="14.25">
      <c r="A735" s="62">
        <v>42906.675682870373</v>
      </c>
      <c r="B735" s="15">
        <v>310953</v>
      </c>
      <c r="D735" t="s">
        <v>840</v>
      </c>
      <c r="E735" t="s">
        <v>841</v>
      </c>
      <c r="F735" s="15">
        <v>-436</v>
      </c>
      <c r="G735" t="s">
        <v>47</v>
      </c>
      <c r="H735" t="s">
        <v>72</v>
      </c>
      <c r="I735" t="s">
        <v>85</v>
      </c>
      <c r="J735">
        <f>VLOOKUP(B735,自助退!B:F,5,FALSE)</f>
        <v>436</v>
      </c>
      <c r="K735" s="40" t="str">
        <f t="shared" si="11"/>
        <v/>
      </c>
    </row>
    <row r="736" spans="1:11" ht="14.25">
      <c r="A736" s="62">
        <v>42906.677916666667</v>
      </c>
      <c r="B736" s="15">
        <v>311079</v>
      </c>
      <c r="D736" t="s">
        <v>843</v>
      </c>
      <c r="E736" t="s">
        <v>844</v>
      </c>
      <c r="F736" s="15">
        <v>-261</v>
      </c>
      <c r="G736" t="s">
        <v>47</v>
      </c>
      <c r="H736" t="s">
        <v>75</v>
      </c>
      <c r="I736" t="s">
        <v>85</v>
      </c>
      <c r="J736">
        <f>VLOOKUP(B736,自助退!B:F,5,FALSE)</f>
        <v>261</v>
      </c>
      <c r="K736" s="40" t="str">
        <f t="shared" si="11"/>
        <v/>
      </c>
    </row>
    <row r="737" spans="1:11" ht="14.25">
      <c r="A737" s="62">
        <v>42906.681261574071</v>
      </c>
      <c r="B737" s="15">
        <v>311262</v>
      </c>
      <c r="C737" t="s">
        <v>845</v>
      </c>
      <c r="D737" t="s">
        <v>846</v>
      </c>
      <c r="E737" t="s">
        <v>847</v>
      </c>
      <c r="F737" s="15">
        <v>-100</v>
      </c>
      <c r="G737" t="s">
        <v>47</v>
      </c>
      <c r="H737" t="s">
        <v>63</v>
      </c>
      <c r="I737" t="s">
        <v>49</v>
      </c>
      <c r="J737">
        <f>VLOOKUP(B737,自助退!B:F,5,FALSE)</f>
        <v>100</v>
      </c>
      <c r="K737" s="40" t="str">
        <f t="shared" si="11"/>
        <v/>
      </c>
    </row>
    <row r="738" spans="1:11" ht="14.25">
      <c r="A738" s="62">
        <v>42906.683703703704</v>
      </c>
      <c r="B738" s="15">
        <v>311409</v>
      </c>
      <c r="C738" t="s">
        <v>848</v>
      </c>
      <c r="D738" t="s">
        <v>849</v>
      </c>
      <c r="E738" t="s">
        <v>850</v>
      </c>
      <c r="F738" s="15">
        <v>-743</v>
      </c>
      <c r="G738" t="s">
        <v>47</v>
      </c>
      <c r="H738" t="s">
        <v>69</v>
      </c>
      <c r="I738" t="s">
        <v>49</v>
      </c>
      <c r="J738">
        <f>VLOOKUP(B738,自助退!B:F,5,FALSE)</f>
        <v>743</v>
      </c>
      <c r="K738" s="40" t="str">
        <f t="shared" si="11"/>
        <v/>
      </c>
    </row>
    <row r="739" spans="1:11" ht="14.25">
      <c r="A739" s="62">
        <v>42906.686655092592</v>
      </c>
      <c r="B739" s="15">
        <v>311559</v>
      </c>
      <c r="C739" t="s">
        <v>851</v>
      </c>
      <c r="D739" t="s">
        <v>852</v>
      </c>
      <c r="E739" t="s">
        <v>853</v>
      </c>
      <c r="F739" s="15">
        <v>-53</v>
      </c>
      <c r="G739" t="s">
        <v>47</v>
      </c>
      <c r="H739" t="s">
        <v>96</v>
      </c>
      <c r="I739" t="s">
        <v>49</v>
      </c>
      <c r="J739">
        <f>VLOOKUP(B739,自助退!B:F,5,FALSE)</f>
        <v>53</v>
      </c>
      <c r="K739" s="40" t="str">
        <f t="shared" si="11"/>
        <v/>
      </c>
    </row>
    <row r="740" spans="1:11" ht="14.25">
      <c r="A740" s="62">
        <v>42906.6871875</v>
      </c>
      <c r="B740" s="15">
        <v>311579</v>
      </c>
      <c r="C740" t="s">
        <v>854</v>
      </c>
      <c r="D740" t="s">
        <v>855</v>
      </c>
      <c r="E740" t="s">
        <v>856</v>
      </c>
      <c r="F740" s="15">
        <v>-91</v>
      </c>
      <c r="G740" t="s">
        <v>47</v>
      </c>
      <c r="H740" t="s">
        <v>56</v>
      </c>
      <c r="I740" t="s">
        <v>49</v>
      </c>
      <c r="J740">
        <f>VLOOKUP(B740,自助退!B:F,5,FALSE)</f>
        <v>91</v>
      </c>
      <c r="K740" s="40" t="str">
        <f t="shared" si="11"/>
        <v/>
      </c>
    </row>
    <row r="741" spans="1:11" ht="14.25">
      <c r="A741" s="62">
        <v>42906.687858796293</v>
      </c>
      <c r="B741" s="15">
        <v>311607</v>
      </c>
      <c r="C741" t="s">
        <v>857</v>
      </c>
      <c r="D741" t="s">
        <v>858</v>
      </c>
      <c r="E741" t="s">
        <v>859</v>
      </c>
      <c r="F741" s="15">
        <v>-509</v>
      </c>
      <c r="G741" t="s">
        <v>47</v>
      </c>
      <c r="H741" t="s">
        <v>54</v>
      </c>
      <c r="I741" t="s">
        <v>49</v>
      </c>
      <c r="J741">
        <f>VLOOKUP(B741,自助退!B:F,5,FALSE)</f>
        <v>509</v>
      </c>
      <c r="K741" s="40" t="str">
        <f t="shared" si="11"/>
        <v/>
      </c>
    </row>
    <row r="742" spans="1:11" ht="14.25">
      <c r="A742" s="62">
        <v>42906.693333333336</v>
      </c>
      <c r="B742" s="15">
        <v>311867</v>
      </c>
      <c r="C742" t="s">
        <v>860</v>
      </c>
      <c r="D742" t="s">
        <v>861</v>
      </c>
      <c r="E742" t="s">
        <v>862</v>
      </c>
      <c r="F742" s="15">
        <v>-700</v>
      </c>
      <c r="G742" t="s">
        <v>47</v>
      </c>
      <c r="H742" t="s">
        <v>78</v>
      </c>
      <c r="I742" t="s">
        <v>49</v>
      </c>
      <c r="J742">
        <f>VLOOKUP(B742,自助退!B:F,5,FALSE)</f>
        <v>700</v>
      </c>
      <c r="K742" s="40" t="str">
        <f t="shared" si="11"/>
        <v/>
      </c>
    </row>
    <row r="743" spans="1:11" ht="14.25">
      <c r="A743" s="62">
        <v>42906.694143518522</v>
      </c>
      <c r="B743" s="15">
        <v>311917</v>
      </c>
      <c r="C743" t="s">
        <v>863</v>
      </c>
      <c r="D743" t="s">
        <v>861</v>
      </c>
      <c r="E743" t="s">
        <v>862</v>
      </c>
      <c r="F743" s="15">
        <v>-12</v>
      </c>
      <c r="G743" t="s">
        <v>47</v>
      </c>
      <c r="H743" t="s">
        <v>78</v>
      </c>
      <c r="I743" t="s">
        <v>49</v>
      </c>
      <c r="J743">
        <f>VLOOKUP(B743,自助退!B:F,5,FALSE)</f>
        <v>12</v>
      </c>
      <c r="K743" s="40" t="str">
        <f t="shared" si="11"/>
        <v/>
      </c>
    </row>
    <row r="744" spans="1:11" ht="14.25">
      <c r="A744" s="62">
        <v>42906.695763888885</v>
      </c>
      <c r="B744" s="15">
        <v>311991</v>
      </c>
      <c r="C744" t="s">
        <v>864</v>
      </c>
      <c r="D744" t="s">
        <v>865</v>
      </c>
      <c r="E744" t="s">
        <v>866</v>
      </c>
      <c r="F744" s="15">
        <v>-50</v>
      </c>
      <c r="G744" t="s">
        <v>47</v>
      </c>
      <c r="H744" t="s">
        <v>64</v>
      </c>
      <c r="I744" t="s">
        <v>49</v>
      </c>
      <c r="J744">
        <f>VLOOKUP(B744,自助退!B:F,5,FALSE)</f>
        <v>50</v>
      </c>
      <c r="K744" s="40" t="str">
        <f t="shared" si="11"/>
        <v/>
      </c>
    </row>
    <row r="745" spans="1:11" ht="14.25">
      <c r="A745" s="62">
        <v>42906.696203703701</v>
      </c>
      <c r="B745" s="15">
        <v>312028</v>
      </c>
      <c r="C745" t="s">
        <v>867</v>
      </c>
      <c r="D745" t="s">
        <v>868</v>
      </c>
      <c r="E745" t="s">
        <v>869</v>
      </c>
      <c r="F745" s="15">
        <v>-40</v>
      </c>
      <c r="G745" t="s">
        <v>47</v>
      </c>
      <c r="H745" t="s">
        <v>64</v>
      </c>
      <c r="I745" t="s">
        <v>49</v>
      </c>
      <c r="J745">
        <f>VLOOKUP(B745,自助退!B:F,5,FALSE)</f>
        <v>40</v>
      </c>
      <c r="K745" s="40" t="str">
        <f t="shared" si="11"/>
        <v/>
      </c>
    </row>
    <row r="746" spans="1:11" ht="14.25">
      <c r="A746" s="62">
        <v>42906.700462962966</v>
      </c>
      <c r="B746" s="15">
        <v>312206</v>
      </c>
      <c r="C746" t="s">
        <v>870</v>
      </c>
      <c r="D746" t="s">
        <v>871</v>
      </c>
      <c r="E746" t="s">
        <v>872</v>
      </c>
      <c r="F746" s="15">
        <v>-630</v>
      </c>
      <c r="G746" t="s">
        <v>47</v>
      </c>
      <c r="H746" t="s">
        <v>60</v>
      </c>
      <c r="I746" t="s">
        <v>49</v>
      </c>
      <c r="J746">
        <f>VLOOKUP(B746,自助退!B:F,5,FALSE)</f>
        <v>630</v>
      </c>
      <c r="K746" s="40" t="str">
        <f t="shared" si="11"/>
        <v/>
      </c>
    </row>
    <row r="747" spans="1:11" ht="14.25">
      <c r="A747" s="62">
        <v>42906.702766203707</v>
      </c>
      <c r="B747" s="15">
        <v>312295</v>
      </c>
      <c r="C747" t="s">
        <v>873</v>
      </c>
      <c r="D747" t="s">
        <v>874</v>
      </c>
      <c r="E747" t="s">
        <v>875</v>
      </c>
      <c r="F747" s="15">
        <v>-96</v>
      </c>
      <c r="G747" t="s">
        <v>47</v>
      </c>
      <c r="H747" t="s">
        <v>60</v>
      </c>
      <c r="I747" t="s">
        <v>49</v>
      </c>
      <c r="J747">
        <f>VLOOKUP(B747,自助退!B:F,5,FALSE)</f>
        <v>96</v>
      </c>
      <c r="K747" s="40" t="str">
        <f t="shared" si="11"/>
        <v/>
      </c>
    </row>
    <row r="748" spans="1:11" ht="14.25">
      <c r="A748" s="62">
        <v>42906.702905092592</v>
      </c>
      <c r="B748" s="15">
        <v>312301</v>
      </c>
      <c r="C748" t="s">
        <v>876</v>
      </c>
      <c r="D748" t="s">
        <v>877</v>
      </c>
      <c r="E748" t="s">
        <v>878</v>
      </c>
      <c r="F748" s="15">
        <v>-150</v>
      </c>
      <c r="G748" t="s">
        <v>47</v>
      </c>
      <c r="H748" t="s">
        <v>66</v>
      </c>
      <c r="I748" t="s">
        <v>49</v>
      </c>
      <c r="J748">
        <f>VLOOKUP(B748,自助退!B:F,5,FALSE)</f>
        <v>150</v>
      </c>
      <c r="K748" s="40" t="str">
        <f t="shared" si="11"/>
        <v/>
      </c>
    </row>
    <row r="749" spans="1:11" ht="14.25">
      <c r="A749" s="62">
        <v>42906.710127314815</v>
      </c>
      <c r="B749" s="15">
        <v>312565</v>
      </c>
      <c r="C749" t="s">
        <v>879</v>
      </c>
      <c r="D749" t="s">
        <v>880</v>
      </c>
      <c r="E749" t="s">
        <v>881</v>
      </c>
      <c r="F749" s="15">
        <v>-54</v>
      </c>
      <c r="G749" t="s">
        <v>47</v>
      </c>
      <c r="H749" t="s">
        <v>53</v>
      </c>
      <c r="I749" t="s">
        <v>49</v>
      </c>
      <c r="J749">
        <f>VLOOKUP(B749,自助退!B:F,5,FALSE)</f>
        <v>54</v>
      </c>
      <c r="K749" s="40" t="str">
        <f t="shared" si="11"/>
        <v/>
      </c>
    </row>
    <row r="750" spans="1:11" ht="14.25">
      <c r="A750" s="62">
        <v>42906.713645833333</v>
      </c>
      <c r="B750" s="15">
        <v>312713</v>
      </c>
      <c r="C750" t="s">
        <v>882</v>
      </c>
      <c r="D750" t="s">
        <v>883</v>
      </c>
      <c r="E750" t="s">
        <v>884</v>
      </c>
      <c r="F750" s="15">
        <v>-700</v>
      </c>
      <c r="G750" t="s">
        <v>47</v>
      </c>
      <c r="H750" t="s">
        <v>61</v>
      </c>
      <c r="I750" t="s">
        <v>49</v>
      </c>
      <c r="J750">
        <f>VLOOKUP(B750,自助退!B:F,5,FALSE)</f>
        <v>700</v>
      </c>
      <c r="K750" s="40" t="str">
        <f t="shared" si="11"/>
        <v/>
      </c>
    </row>
    <row r="751" spans="1:11" ht="14.25">
      <c r="A751" s="62">
        <v>42906.723182870373</v>
      </c>
      <c r="B751" s="15">
        <v>313025</v>
      </c>
      <c r="D751" t="s">
        <v>886</v>
      </c>
      <c r="E751" t="s">
        <v>887</v>
      </c>
      <c r="F751" s="15">
        <v>-1536</v>
      </c>
      <c r="G751" t="s">
        <v>47</v>
      </c>
      <c r="H751" t="s">
        <v>80</v>
      </c>
      <c r="I751" t="s">
        <v>85</v>
      </c>
      <c r="J751">
        <f>VLOOKUP(B751,自助退!B:F,5,FALSE)</f>
        <v>1536</v>
      </c>
      <c r="K751" s="40" t="str">
        <f t="shared" si="11"/>
        <v/>
      </c>
    </row>
    <row r="752" spans="1:11" ht="14.25">
      <c r="A752" s="62">
        <v>42906.760659722226</v>
      </c>
      <c r="B752" s="15">
        <v>313573</v>
      </c>
      <c r="C752" t="s">
        <v>888</v>
      </c>
      <c r="D752" t="s">
        <v>889</v>
      </c>
      <c r="E752" t="s">
        <v>890</v>
      </c>
      <c r="F752" s="15">
        <v>-173</v>
      </c>
      <c r="G752" t="s">
        <v>47</v>
      </c>
      <c r="H752" t="s">
        <v>63</v>
      </c>
      <c r="I752" t="s">
        <v>49</v>
      </c>
      <c r="J752">
        <f>VLOOKUP(B752,自助退!B:F,5,FALSE)</f>
        <v>173</v>
      </c>
      <c r="K752" s="40" t="str">
        <f t="shared" si="11"/>
        <v/>
      </c>
    </row>
    <row r="753" spans="1:11" ht="14.25">
      <c r="A753" s="62">
        <v>42907.340532407405</v>
      </c>
      <c r="B753" s="15">
        <v>315309</v>
      </c>
      <c r="D753" t="s">
        <v>1846</v>
      </c>
      <c r="E753" t="s">
        <v>1847</v>
      </c>
      <c r="F753" s="15">
        <v>-452</v>
      </c>
      <c r="G753" t="s">
        <v>47</v>
      </c>
      <c r="H753" t="s">
        <v>66</v>
      </c>
      <c r="I753" t="s">
        <v>85</v>
      </c>
      <c r="J753">
        <f>VLOOKUP(B753,自助退!B:F,5,FALSE)</f>
        <v>452</v>
      </c>
      <c r="K753" s="40" t="str">
        <f t="shared" si="11"/>
        <v/>
      </c>
    </row>
    <row r="754" spans="1:11" ht="14.25">
      <c r="A754" s="62">
        <v>42907.344363425924</v>
      </c>
      <c r="B754" s="15">
        <v>315569</v>
      </c>
      <c r="D754" t="s">
        <v>1851</v>
      </c>
      <c r="E754" t="s">
        <v>1852</v>
      </c>
      <c r="F754" s="15">
        <v>-492</v>
      </c>
      <c r="G754" t="s">
        <v>47</v>
      </c>
      <c r="H754" t="s">
        <v>64</v>
      </c>
      <c r="I754" t="s">
        <v>85</v>
      </c>
      <c r="J754">
        <f>VLOOKUP(B754,自助退!B:F,5,FALSE)</f>
        <v>492</v>
      </c>
      <c r="K754" s="40" t="str">
        <f t="shared" si="11"/>
        <v/>
      </c>
    </row>
    <row r="755" spans="1:11" ht="14.25">
      <c r="A755" s="62">
        <v>42907.371157407404</v>
      </c>
      <c r="B755" s="15">
        <v>317835</v>
      </c>
      <c r="C755" t="s">
        <v>1855</v>
      </c>
      <c r="D755" t="s">
        <v>1856</v>
      </c>
      <c r="E755" t="s">
        <v>1857</v>
      </c>
      <c r="F755" s="15">
        <v>-496</v>
      </c>
      <c r="G755" t="s">
        <v>47</v>
      </c>
      <c r="H755" t="s">
        <v>65</v>
      </c>
      <c r="I755" t="s">
        <v>49</v>
      </c>
      <c r="J755">
        <f>VLOOKUP(B755,自助退!B:F,5,FALSE)</f>
        <v>496</v>
      </c>
      <c r="K755" s="40" t="str">
        <f t="shared" si="11"/>
        <v/>
      </c>
    </row>
    <row r="756" spans="1:11" ht="14.25">
      <c r="A756" s="62">
        <v>42907.376203703701</v>
      </c>
      <c r="B756" s="15">
        <v>318274</v>
      </c>
      <c r="C756" t="s">
        <v>1860</v>
      </c>
      <c r="D756" t="s">
        <v>1861</v>
      </c>
      <c r="E756" t="s">
        <v>1862</v>
      </c>
      <c r="F756" s="15">
        <v>-135</v>
      </c>
      <c r="G756" t="s">
        <v>47</v>
      </c>
      <c r="H756" t="s">
        <v>80</v>
      </c>
      <c r="I756" t="s">
        <v>49</v>
      </c>
      <c r="J756">
        <f>VLOOKUP(B756,自助退!B:F,5,FALSE)</f>
        <v>135</v>
      </c>
      <c r="K756" s="40" t="str">
        <f t="shared" si="11"/>
        <v/>
      </c>
    </row>
    <row r="757" spans="1:11" ht="14.25">
      <c r="A757" s="62">
        <v>42907.394930555558</v>
      </c>
      <c r="B757" s="15">
        <v>319896</v>
      </c>
      <c r="C757" t="s">
        <v>1865</v>
      </c>
      <c r="D757" t="s">
        <v>1866</v>
      </c>
      <c r="E757" t="s">
        <v>1867</v>
      </c>
      <c r="F757" s="15">
        <v>-500</v>
      </c>
      <c r="G757" t="s">
        <v>47</v>
      </c>
      <c r="H757" t="s">
        <v>70</v>
      </c>
      <c r="I757" t="s">
        <v>49</v>
      </c>
      <c r="J757">
        <f>VLOOKUP(B757,自助退!B:F,5,FALSE)</f>
        <v>500</v>
      </c>
      <c r="K757" s="40" t="str">
        <f t="shared" si="11"/>
        <v/>
      </c>
    </row>
    <row r="758" spans="1:11" ht="14.25">
      <c r="A758" s="62">
        <v>42907.398402777777</v>
      </c>
      <c r="B758" s="15">
        <v>320227</v>
      </c>
      <c r="C758" t="s">
        <v>1870</v>
      </c>
      <c r="D758" t="s">
        <v>1871</v>
      </c>
      <c r="E758" t="s">
        <v>1872</v>
      </c>
      <c r="F758" s="15">
        <v>-50</v>
      </c>
      <c r="G758" t="s">
        <v>47</v>
      </c>
      <c r="H758" t="s">
        <v>67</v>
      </c>
      <c r="I758" t="s">
        <v>49</v>
      </c>
      <c r="J758">
        <f>VLOOKUP(B758,自助退!B:F,5,FALSE)</f>
        <v>50</v>
      </c>
      <c r="K758" s="40" t="str">
        <f t="shared" si="11"/>
        <v/>
      </c>
    </row>
    <row r="759" spans="1:11" ht="14.25">
      <c r="A759" s="62">
        <v>42907.400393518517</v>
      </c>
      <c r="B759" s="15">
        <v>320395</v>
      </c>
      <c r="C759" t="s">
        <v>1875</v>
      </c>
      <c r="D759" t="s">
        <v>1876</v>
      </c>
      <c r="E759" t="s">
        <v>1877</v>
      </c>
      <c r="F759" s="15">
        <v>-50</v>
      </c>
      <c r="G759" t="s">
        <v>47</v>
      </c>
      <c r="H759" t="s">
        <v>67</v>
      </c>
      <c r="I759" t="s">
        <v>49</v>
      </c>
      <c r="J759">
        <f>VLOOKUP(B759,自助退!B:F,5,FALSE)</f>
        <v>50</v>
      </c>
      <c r="K759" s="40" t="str">
        <f t="shared" si="11"/>
        <v/>
      </c>
    </row>
    <row r="760" spans="1:11" ht="14.25">
      <c r="A760" s="62">
        <v>42907.400648148148</v>
      </c>
      <c r="B760" s="15">
        <v>320427</v>
      </c>
      <c r="C760" t="s">
        <v>1880</v>
      </c>
      <c r="D760" t="s">
        <v>1881</v>
      </c>
      <c r="E760" t="s">
        <v>1882</v>
      </c>
      <c r="F760" s="15">
        <v>-600</v>
      </c>
      <c r="G760" t="s">
        <v>47</v>
      </c>
      <c r="H760" t="s">
        <v>55</v>
      </c>
      <c r="I760" t="s">
        <v>49</v>
      </c>
      <c r="J760">
        <f>VLOOKUP(B760,自助退!B:F,5,FALSE)</f>
        <v>600</v>
      </c>
      <c r="K760" s="40" t="str">
        <f t="shared" si="11"/>
        <v/>
      </c>
    </row>
    <row r="761" spans="1:11" ht="14.25">
      <c r="A761" s="62">
        <v>42907.401886574073</v>
      </c>
      <c r="B761" s="15">
        <v>320534</v>
      </c>
      <c r="C761" t="s">
        <v>1885</v>
      </c>
      <c r="D761" t="s">
        <v>1886</v>
      </c>
      <c r="E761" t="s">
        <v>1887</v>
      </c>
      <c r="F761" s="15">
        <v>-150</v>
      </c>
      <c r="G761" t="s">
        <v>47</v>
      </c>
      <c r="H761" t="s">
        <v>69</v>
      </c>
      <c r="I761" t="s">
        <v>49</v>
      </c>
      <c r="J761">
        <f>VLOOKUP(B761,自助退!B:F,5,FALSE)</f>
        <v>150</v>
      </c>
      <c r="K761" s="40" t="str">
        <f t="shared" si="11"/>
        <v/>
      </c>
    </row>
    <row r="762" spans="1:11" ht="14.25">
      <c r="A762" s="62">
        <v>42907.41615740741</v>
      </c>
      <c r="B762" s="15">
        <v>321676</v>
      </c>
      <c r="C762" t="s">
        <v>1890</v>
      </c>
      <c r="D762" t="s">
        <v>1891</v>
      </c>
      <c r="E762" t="s">
        <v>1892</v>
      </c>
      <c r="F762" s="15">
        <v>-1000</v>
      </c>
      <c r="G762" t="s">
        <v>47</v>
      </c>
      <c r="H762" t="s">
        <v>71</v>
      </c>
      <c r="I762" t="s">
        <v>49</v>
      </c>
      <c r="J762">
        <f>VLOOKUP(B762,自助退!B:F,5,FALSE)</f>
        <v>1000</v>
      </c>
      <c r="K762" s="40" t="str">
        <f t="shared" si="11"/>
        <v/>
      </c>
    </row>
    <row r="763" spans="1:11" ht="14.25">
      <c r="A763" s="62">
        <v>42907.417453703703</v>
      </c>
      <c r="B763" s="15">
        <v>321767</v>
      </c>
      <c r="D763" t="s">
        <v>1896</v>
      </c>
      <c r="E763" t="s">
        <v>1897</v>
      </c>
      <c r="F763" s="15">
        <v>-650</v>
      </c>
      <c r="G763" t="s">
        <v>47</v>
      </c>
      <c r="H763" t="s">
        <v>60</v>
      </c>
      <c r="I763" t="s">
        <v>85</v>
      </c>
      <c r="J763">
        <f>VLOOKUP(B763,自助退!B:F,5,FALSE)</f>
        <v>650</v>
      </c>
      <c r="K763" s="40" t="str">
        <f t="shared" si="11"/>
        <v/>
      </c>
    </row>
    <row r="764" spans="1:11" ht="14.25">
      <c r="A764" s="62">
        <v>42907.419282407405</v>
      </c>
      <c r="B764" s="15">
        <v>321920</v>
      </c>
      <c r="C764" t="s">
        <v>1900</v>
      </c>
      <c r="D764" t="s">
        <v>1901</v>
      </c>
      <c r="E764" t="s">
        <v>1902</v>
      </c>
      <c r="F764" s="15">
        <v>-994</v>
      </c>
      <c r="G764" t="s">
        <v>47</v>
      </c>
      <c r="H764" t="s">
        <v>73</v>
      </c>
      <c r="I764" t="s">
        <v>49</v>
      </c>
      <c r="J764">
        <f>VLOOKUP(B764,自助退!B:F,5,FALSE)</f>
        <v>994</v>
      </c>
      <c r="K764" s="40" t="str">
        <f t="shared" si="11"/>
        <v/>
      </c>
    </row>
    <row r="765" spans="1:11" ht="14.25">
      <c r="A765" s="62">
        <v>42907.43005787037</v>
      </c>
      <c r="B765" s="15">
        <v>322745</v>
      </c>
      <c r="C765" t="s">
        <v>1905</v>
      </c>
      <c r="D765" t="s">
        <v>1906</v>
      </c>
      <c r="E765" t="s">
        <v>1907</v>
      </c>
      <c r="F765" s="15">
        <v>-445</v>
      </c>
      <c r="G765" t="s">
        <v>47</v>
      </c>
      <c r="H765" t="s">
        <v>65</v>
      </c>
      <c r="I765" t="s">
        <v>49</v>
      </c>
      <c r="J765">
        <f>VLOOKUP(B765,自助退!B:F,5,FALSE)</f>
        <v>445</v>
      </c>
      <c r="K765" s="40" t="str">
        <f t="shared" si="11"/>
        <v/>
      </c>
    </row>
    <row r="766" spans="1:11" ht="14.25">
      <c r="A766" s="62">
        <v>42907.439293981479</v>
      </c>
      <c r="B766" s="15">
        <v>323471</v>
      </c>
      <c r="C766" t="s">
        <v>1910</v>
      </c>
      <c r="D766" t="s">
        <v>1911</v>
      </c>
      <c r="E766" t="s">
        <v>1912</v>
      </c>
      <c r="F766" s="15">
        <v>-1000</v>
      </c>
      <c r="G766" t="s">
        <v>47</v>
      </c>
      <c r="H766" t="s">
        <v>63</v>
      </c>
      <c r="I766" t="s">
        <v>49</v>
      </c>
      <c r="J766">
        <f>VLOOKUP(B766,自助退!B:F,5,FALSE)</f>
        <v>1000</v>
      </c>
      <c r="K766" s="40" t="str">
        <f t="shared" si="11"/>
        <v/>
      </c>
    </row>
    <row r="767" spans="1:11" ht="14.25">
      <c r="A767" s="62">
        <v>42907.443726851852</v>
      </c>
      <c r="B767" s="15">
        <v>323813</v>
      </c>
      <c r="C767" t="s">
        <v>1915</v>
      </c>
      <c r="D767" t="s">
        <v>1916</v>
      </c>
      <c r="E767" t="s">
        <v>1917</v>
      </c>
      <c r="F767" s="15">
        <v>-240</v>
      </c>
      <c r="G767" t="s">
        <v>47</v>
      </c>
      <c r="H767" t="s">
        <v>76</v>
      </c>
      <c r="I767" t="s">
        <v>49</v>
      </c>
      <c r="J767">
        <f>VLOOKUP(B767,自助退!B:F,5,FALSE)</f>
        <v>240</v>
      </c>
      <c r="K767" s="40" t="str">
        <f t="shared" si="11"/>
        <v/>
      </c>
    </row>
    <row r="768" spans="1:11" ht="14.25">
      <c r="A768" s="62">
        <v>42907.453240740739</v>
      </c>
      <c r="B768" s="15">
        <v>324565</v>
      </c>
      <c r="C768" t="s">
        <v>1920</v>
      </c>
      <c r="D768" t="s">
        <v>1921</v>
      </c>
      <c r="E768" t="s">
        <v>1922</v>
      </c>
      <c r="F768" s="15">
        <v>-600</v>
      </c>
      <c r="G768" t="s">
        <v>47</v>
      </c>
      <c r="H768" t="s">
        <v>75</v>
      </c>
      <c r="I768" t="s">
        <v>49</v>
      </c>
      <c r="J768">
        <f>VLOOKUP(B768,自助退!B:F,5,FALSE)</f>
        <v>600</v>
      </c>
      <c r="K768" s="40" t="str">
        <f t="shared" si="11"/>
        <v/>
      </c>
    </row>
    <row r="769" spans="1:11" ht="14.25">
      <c r="A769" s="62">
        <v>42907.465266203704</v>
      </c>
      <c r="B769" s="15">
        <v>325445</v>
      </c>
      <c r="D769" t="s">
        <v>1926</v>
      </c>
      <c r="E769" t="s">
        <v>1927</v>
      </c>
      <c r="F769" s="15">
        <v>-69</v>
      </c>
      <c r="G769" t="s">
        <v>47</v>
      </c>
      <c r="H769" t="s">
        <v>51</v>
      </c>
      <c r="I769" t="s">
        <v>85</v>
      </c>
      <c r="J769">
        <f>VLOOKUP(B769,自助退!B:F,5,FALSE)</f>
        <v>69</v>
      </c>
      <c r="K769" s="40" t="str">
        <f t="shared" si="11"/>
        <v/>
      </c>
    </row>
    <row r="770" spans="1:11" ht="14.25">
      <c r="A770" s="62">
        <v>42907.472719907404</v>
      </c>
      <c r="B770" s="15">
        <v>325942</v>
      </c>
      <c r="D770" t="s">
        <v>1931</v>
      </c>
      <c r="E770" t="s">
        <v>1932</v>
      </c>
      <c r="F770" s="15">
        <v>-200</v>
      </c>
      <c r="G770" t="s">
        <v>47</v>
      </c>
      <c r="H770" t="s">
        <v>50</v>
      </c>
      <c r="I770" t="s">
        <v>85</v>
      </c>
      <c r="J770">
        <f>VLOOKUP(B770,自助退!B:F,5,FALSE)</f>
        <v>200</v>
      </c>
      <c r="K770" s="40" t="str">
        <f t="shared" si="11"/>
        <v/>
      </c>
    </row>
    <row r="771" spans="1:11" ht="14.25">
      <c r="A771" s="62">
        <v>42907.473275462966</v>
      </c>
      <c r="B771" s="15">
        <v>325977</v>
      </c>
      <c r="D771" t="s">
        <v>1936</v>
      </c>
      <c r="E771" t="s">
        <v>1937</v>
      </c>
      <c r="F771" s="15">
        <v>-104</v>
      </c>
      <c r="G771" t="s">
        <v>47</v>
      </c>
      <c r="H771" t="s">
        <v>50</v>
      </c>
      <c r="I771" t="s">
        <v>85</v>
      </c>
      <c r="J771">
        <f>VLOOKUP(B771,自助退!B:F,5,FALSE)</f>
        <v>104</v>
      </c>
      <c r="K771" s="40" t="str">
        <f t="shared" ref="K771:K834" si="12">IF(F771=J771*-1,"",1)</f>
        <v/>
      </c>
    </row>
    <row r="772" spans="1:11" ht="14.25">
      <c r="A772" s="62">
        <v>42907.473761574074</v>
      </c>
      <c r="B772" s="15">
        <v>326005</v>
      </c>
      <c r="D772" t="s">
        <v>1941</v>
      </c>
      <c r="E772" t="s">
        <v>1942</v>
      </c>
      <c r="F772" s="15">
        <v>-200</v>
      </c>
      <c r="G772" t="s">
        <v>47</v>
      </c>
      <c r="H772" t="s">
        <v>50</v>
      </c>
      <c r="I772" t="s">
        <v>85</v>
      </c>
      <c r="J772">
        <f>VLOOKUP(B772,自助退!B:F,5,FALSE)</f>
        <v>200</v>
      </c>
      <c r="K772" s="40" t="str">
        <f t="shared" si="12"/>
        <v/>
      </c>
    </row>
    <row r="773" spans="1:11" ht="14.25">
      <c r="A773" s="62">
        <v>42907.477453703701</v>
      </c>
      <c r="B773" s="15">
        <v>326220</v>
      </c>
      <c r="C773" t="s">
        <v>1945</v>
      </c>
      <c r="D773" t="s">
        <v>1946</v>
      </c>
      <c r="E773" t="s">
        <v>1947</v>
      </c>
      <c r="F773" s="15">
        <v>-32</v>
      </c>
      <c r="G773" t="s">
        <v>47</v>
      </c>
      <c r="H773" t="s">
        <v>70</v>
      </c>
      <c r="I773" t="s">
        <v>49</v>
      </c>
      <c r="J773">
        <f>VLOOKUP(B773,自助退!B:F,5,FALSE)</f>
        <v>32</v>
      </c>
      <c r="K773" s="40" t="str">
        <f t="shared" si="12"/>
        <v/>
      </c>
    </row>
    <row r="774" spans="1:11" ht="14.25">
      <c r="A774" s="62">
        <v>42907.477708333332</v>
      </c>
      <c r="B774" s="15">
        <v>326243</v>
      </c>
      <c r="C774" t="s">
        <v>4450</v>
      </c>
      <c r="D774" t="s">
        <v>1950</v>
      </c>
      <c r="E774" t="s">
        <v>1951</v>
      </c>
      <c r="F774" s="15">
        <v>-3500</v>
      </c>
      <c r="G774" t="s">
        <v>47</v>
      </c>
      <c r="H774" t="s">
        <v>4449</v>
      </c>
      <c r="I774" t="s">
        <v>85</v>
      </c>
      <c r="J774">
        <f>VLOOKUP(B774,自助退!B:F,5,FALSE)</f>
        <v>3500</v>
      </c>
      <c r="K774" s="40" t="str">
        <f t="shared" si="12"/>
        <v/>
      </c>
    </row>
    <row r="775" spans="1:11" ht="14.25">
      <c r="A775" s="62">
        <v>42907.482129629629</v>
      </c>
      <c r="B775" s="15">
        <v>326502</v>
      </c>
      <c r="D775" t="s">
        <v>1956</v>
      </c>
      <c r="E775" t="s">
        <v>1957</v>
      </c>
      <c r="F775" s="15">
        <v>-3447</v>
      </c>
      <c r="G775" t="s">
        <v>47</v>
      </c>
      <c r="H775" t="s">
        <v>63</v>
      </c>
      <c r="I775" t="s">
        <v>85</v>
      </c>
      <c r="J775">
        <f>VLOOKUP(B775,自助退!B:F,5,FALSE)</f>
        <v>3447</v>
      </c>
      <c r="K775" s="40" t="str">
        <f t="shared" si="12"/>
        <v/>
      </c>
    </row>
    <row r="776" spans="1:11" ht="14.25">
      <c r="A776" s="62">
        <v>42907.487141203703</v>
      </c>
      <c r="B776" s="15">
        <v>326731</v>
      </c>
      <c r="C776" t="s">
        <v>1960</v>
      </c>
      <c r="D776" t="s">
        <v>1961</v>
      </c>
      <c r="E776" t="s">
        <v>1962</v>
      </c>
      <c r="F776" s="15">
        <v>-20</v>
      </c>
      <c r="G776" t="s">
        <v>47</v>
      </c>
      <c r="H776" t="s">
        <v>51</v>
      </c>
      <c r="I776" t="s">
        <v>49</v>
      </c>
      <c r="J776">
        <f>VLOOKUP(B776,自助退!B:F,5,FALSE)</f>
        <v>20</v>
      </c>
      <c r="K776" s="40" t="str">
        <f t="shared" si="12"/>
        <v/>
      </c>
    </row>
    <row r="777" spans="1:11" ht="14.25">
      <c r="A777" s="62">
        <v>42907.487638888888</v>
      </c>
      <c r="B777" s="15">
        <v>326759</v>
      </c>
      <c r="C777" t="s">
        <v>1965</v>
      </c>
      <c r="D777" t="s">
        <v>1966</v>
      </c>
      <c r="E777" t="s">
        <v>1967</v>
      </c>
      <c r="F777" s="15">
        <v>-2990</v>
      </c>
      <c r="G777" t="s">
        <v>47</v>
      </c>
      <c r="H777" t="s">
        <v>60</v>
      </c>
      <c r="I777" t="s">
        <v>49</v>
      </c>
      <c r="J777">
        <f>VLOOKUP(B777,自助退!B:F,5,FALSE)</f>
        <v>2990</v>
      </c>
      <c r="K777" s="40" t="str">
        <f t="shared" si="12"/>
        <v/>
      </c>
    </row>
    <row r="778" spans="1:11" ht="14.25">
      <c r="A778" s="62">
        <v>42907.490127314813</v>
      </c>
      <c r="B778" s="15">
        <v>326873</v>
      </c>
      <c r="C778" t="s">
        <v>1970</v>
      </c>
      <c r="D778" t="s">
        <v>1971</v>
      </c>
      <c r="E778" t="s">
        <v>1972</v>
      </c>
      <c r="F778" s="15">
        <v>-57</v>
      </c>
      <c r="G778" t="s">
        <v>47</v>
      </c>
      <c r="H778" t="s">
        <v>66</v>
      </c>
      <c r="I778" t="s">
        <v>49</v>
      </c>
      <c r="J778">
        <f>VLOOKUP(B778,自助退!B:F,5,FALSE)</f>
        <v>57</v>
      </c>
      <c r="K778" s="40" t="str">
        <f t="shared" si="12"/>
        <v/>
      </c>
    </row>
    <row r="779" spans="1:11" ht="14.25">
      <c r="A779" s="62">
        <v>42907.492384259262</v>
      </c>
      <c r="B779" s="15">
        <v>326936</v>
      </c>
      <c r="C779" t="s">
        <v>1975</v>
      </c>
      <c r="D779" t="s">
        <v>1950</v>
      </c>
      <c r="E779" t="s">
        <v>1951</v>
      </c>
      <c r="F779" s="15">
        <v>-3500</v>
      </c>
      <c r="G779" t="s">
        <v>47</v>
      </c>
      <c r="H779" t="s">
        <v>4449</v>
      </c>
      <c r="I779" t="s">
        <v>49</v>
      </c>
      <c r="J779">
        <f>VLOOKUP(B779,自助退!B:F,5,FALSE)</f>
        <v>3500</v>
      </c>
      <c r="K779" s="40" t="str">
        <f t="shared" si="12"/>
        <v/>
      </c>
    </row>
    <row r="780" spans="1:11" ht="14.25">
      <c r="A780" s="62">
        <v>42907.493935185186</v>
      </c>
      <c r="B780" s="15">
        <v>326997</v>
      </c>
      <c r="C780" t="s">
        <v>1978</v>
      </c>
      <c r="D780" t="s">
        <v>1979</v>
      </c>
      <c r="E780" t="s">
        <v>1980</v>
      </c>
      <c r="F780" s="15">
        <v>-204</v>
      </c>
      <c r="G780" t="s">
        <v>47</v>
      </c>
      <c r="H780" t="s">
        <v>58</v>
      </c>
      <c r="I780" t="s">
        <v>49</v>
      </c>
      <c r="J780">
        <f>VLOOKUP(B780,自助退!B:F,5,FALSE)</f>
        <v>204</v>
      </c>
      <c r="K780" s="40" t="str">
        <f t="shared" si="12"/>
        <v/>
      </c>
    </row>
    <row r="781" spans="1:11" ht="14.25">
      <c r="A781" s="62">
        <v>42907.494756944441</v>
      </c>
      <c r="B781" s="15">
        <v>327027</v>
      </c>
      <c r="C781" t="s">
        <v>1983</v>
      </c>
      <c r="D781" t="s">
        <v>1984</v>
      </c>
      <c r="E781" t="s">
        <v>1985</v>
      </c>
      <c r="F781" s="15">
        <v>-434</v>
      </c>
      <c r="G781" t="s">
        <v>47</v>
      </c>
      <c r="H781" t="s">
        <v>58</v>
      </c>
      <c r="I781" t="s">
        <v>49</v>
      </c>
      <c r="J781">
        <f>VLOOKUP(B781,自助退!B:F,5,FALSE)</f>
        <v>434</v>
      </c>
      <c r="K781" s="40" t="str">
        <f t="shared" si="12"/>
        <v/>
      </c>
    </row>
    <row r="782" spans="1:11" ht="14.25">
      <c r="A782" s="62">
        <v>42907.497928240744</v>
      </c>
      <c r="B782" s="15">
        <v>327117</v>
      </c>
      <c r="D782" t="s">
        <v>1989</v>
      </c>
      <c r="E782" t="s">
        <v>1990</v>
      </c>
      <c r="F782" s="15">
        <v>-800</v>
      </c>
      <c r="G782" t="s">
        <v>47</v>
      </c>
      <c r="H782" t="s">
        <v>75</v>
      </c>
      <c r="I782" t="s">
        <v>85</v>
      </c>
      <c r="J782">
        <f>VLOOKUP(B782,自助退!B:F,5,FALSE)</f>
        <v>800</v>
      </c>
      <c r="K782" s="40" t="str">
        <f t="shared" si="12"/>
        <v/>
      </c>
    </row>
    <row r="783" spans="1:11" ht="14.25">
      <c r="A783" s="62">
        <v>42907.514548611114</v>
      </c>
      <c r="B783" s="15">
        <v>327413</v>
      </c>
      <c r="C783" t="s">
        <v>1993</v>
      </c>
      <c r="D783" t="s">
        <v>1994</v>
      </c>
      <c r="E783" t="s">
        <v>1995</v>
      </c>
      <c r="F783" s="15">
        <v>-1000</v>
      </c>
      <c r="G783" t="s">
        <v>47</v>
      </c>
      <c r="H783" t="s">
        <v>56</v>
      </c>
      <c r="I783" t="s">
        <v>49</v>
      </c>
      <c r="J783">
        <f>VLOOKUP(B783,自助退!B:F,5,FALSE)</f>
        <v>1000</v>
      </c>
      <c r="K783" s="40" t="str">
        <f t="shared" si="12"/>
        <v/>
      </c>
    </row>
    <row r="784" spans="1:11" ht="14.25">
      <c r="A784" s="62">
        <v>42907.51630787037</v>
      </c>
      <c r="B784" s="15">
        <v>327440</v>
      </c>
      <c r="C784" t="s">
        <v>1998</v>
      </c>
      <c r="D784" t="s">
        <v>1999</v>
      </c>
      <c r="E784" t="s">
        <v>2000</v>
      </c>
      <c r="F784" s="15">
        <v>-265</v>
      </c>
      <c r="G784" t="s">
        <v>47</v>
      </c>
      <c r="H784" t="s">
        <v>57</v>
      </c>
      <c r="I784" t="s">
        <v>49</v>
      </c>
      <c r="J784">
        <f>VLOOKUP(B784,自助退!B:F,5,FALSE)</f>
        <v>265</v>
      </c>
      <c r="K784" s="40" t="str">
        <f t="shared" si="12"/>
        <v/>
      </c>
    </row>
    <row r="785" spans="1:11" ht="14.25">
      <c r="A785" s="62">
        <v>42907.518969907411</v>
      </c>
      <c r="B785" s="15">
        <v>327480</v>
      </c>
      <c r="C785" t="s">
        <v>2003</v>
      </c>
      <c r="D785" t="s">
        <v>2004</v>
      </c>
      <c r="E785" t="s">
        <v>2005</v>
      </c>
      <c r="F785" s="15">
        <v>-173</v>
      </c>
      <c r="G785" t="s">
        <v>47</v>
      </c>
      <c r="H785" t="s">
        <v>57</v>
      </c>
      <c r="I785" t="s">
        <v>49</v>
      </c>
      <c r="J785">
        <f>VLOOKUP(B785,自助退!B:F,5,FALSE)</f>
        <v>173</v>
      </c>
      <c r="K785" s="40" t="str">
        <f t="shared" si="12"/>
        <v/>
      </c>
    </row>
    <row r="786" spans="1:11" ht="14.25">
      <c r="A786" s="62">
        <v>42907.528969907406</v>
      </c>
      <c r="B786" s="15">
        <v>327572</v>
      </c>
      <c r="C786" t="s">
        <v>2008</v>
      </c>
      <c r="D786" t="s">
        <v>2009</v>
      </c>
      <c r="E786" t="s">
        <v>2010</v>
      </c>
      <c r="F786" s="15">
        <v>-365</v>
      </c>
      <c r="G786" t="s">
        <v>47</v>
      </c>
      <c r="H786" t="s">
        <v>57</v>
      </c>
      <c r="I786" t="s">
        <v>49</v>
      </c>
      <c r="J786">
        <f>VLOOKUP(B786,自助退!B:F,5,FALSE)</f>
        <v>365</v>
      </c>
      <c r="K786" s="40" t="str">
        <f t="shared" si="12"/>
        <v/>
      </c>
    </row>
    <row r="787" spans="1:11" ht="14.25">
      <c r="A787" s="62">
        <v>42907.530601851853</v>
      </c>
      <c r="B787" s="15">
        <v>327584</v>
      </c>
      <c r="C787" t="s">
        <v>2013</v>
      </c>
      <c r="D787" t="s">
        <v>2014</v>
      </c>
      <c r="E787" t="s">
        <v>2015</v>
      </c>
      <c r="F787" s="15">
        <v>-41</v>
      </c>
      <c r="G787" t="s">
        <v>47</v>
      </c>
      <c r="H787" t="s">
        <v>57</v>
      </c>
      <c r="I787" t="s">
        <v>49</v>
      </c>
      <c r="J787">
        <f>VLOOKUP(B787,自助退!B:F,5,FALSE)</f>
        <v>41</v>
      </c>
      <c r="K787" s="40" t="str">
        <f t="shared" si="12"/>
        <v/>
      </c>
    </row>
    <row r="788" spans="1:11" ht="14.25">
      <c r="A788" s="62">
        <v>42907.531481481485</v>
      </c>
      <c r="B788" s="15">
        <v>327588</v>
      </c>
      <c r="C788" t="s">
        <v>2018</v>
      </c>
      <c r="D788" t="s">
        <v>2019</v>
      </c>
      <c r="E788" t="s">
        <v>2020</v>
      </c>
      <c r="F788" s="15">
        <v>-73</v>
      </c>
      <c r="G788" t="s">
        <v>47</v>
      </c>
      <c r="H788" t="s">
        <v>57</v>
      </c>
      <c r="I788" t="s">
        <v>49</v>
      </c>
      <c r="J788">
        <f>VLOOKUP(B788,自助退!B:F,5,FALSE)</f>
        <v>73</v>
      </c>
      <c r="K788" s="40" t="str">
        <f t="shared" si="12"/>
        <v/>
      </c>
    </row>
    <row r="789" spans="1:11" ht="14.25">
      <c r="A789" s="62">
        <v>42907.568807870368</v>
      </c>
      <c r="B789" s="15">
        <v>327829</v>
      </c>
      <c r="C789" t="s">
        <v>2023</v>
      </c>
      <c r="D789" t="s">
        <v>2024</v>
      </c>
      <c r="E789" t="s">
        <v>2025</v>
      </c>
      <c r="F789" s="15">
        <v>-798</v>
      </c>
      <c r="G789" t="s">
        <v>47</v>
      </c>
      <c r="H789" t="s">
        <v>72</v>
      </c>
      <c r="I789" t="s">
        <v>49</v>
      </c>
      <c r="J789">
        <f>VLOOKUP(B789,自助退!B:F,5,FALSE)</f>
        <v>798</v>
      </c>
      <c r="K789" s="40" t="str">
        <f t="shared" si="12"/>
        <v/>
      </c>
    </row>
    <row r="790" spans="1:11" ht="14.25">
      <c r="A790" s="62">
        <v>42907.61309027778</v>
      </c>
      <c r="B790" s="15">
        <v>329474</v>
      </c>
      <c r="C790" t="s">
        <v>2028</v>
      </c>
      <c r="D790" t="s">
        <v>2029</v>
      </c>
      <c r="E790" t="s">
        <v>2030</v>
      </c>
      <c r="F790" s="15">
        <v>-680</v>
      </c>
      <c r="G790" t="s">
        <v>47</v>
      </c>
      <c r="H790" t="s">
        <v>54</v>
      </c>
      <c r="I790" t="s">
        <v>49</v>
      </c>
      <c r="J790">
        <f>VLOOKUP(B790,自助退!B:F,5,FALSE)</f>
        <v>680</v>
      </c>
      <c r="K790" s="40" t="str">
        <f t="shared" si="12"/>
        <v/>
      </c>
    </row>
    <row r="791" spans="1:11" ht="14.25">
      <c r="A791" s="62">
        <v>42907.614166666666</v>
      </c>
      <c r="B791" s="15">
        <v>329559</v>
      </c>
      <c r="C791" t="s">
        <v>2033</v>
      </c>
      <c r="D791" t="s">
        <v>2034</v>
      </c>
      <c r="E791" t="s">
        <v>2035</v>
      </c>
      <c r="F791" s="15">
        <v>-270</v>
      </c>
      <c r="G791" t="s">
        <v>47</v>
      </c>
      <c r="H791" t="s">
        <v>84</v>
      </c>
      <c r="I791" t="s">
        <v>49</v>
      </c>
      <c r="J791">
        <f>VLOOKUP(B791,自助退!B:F,5,FALSE)</f>
        <v>270</v>
      </c>
      <c r="K791" s="40" t="str">
        <f t="shared" si="12"/>
        <v/>
      </c>
    </row>
    <row r="792" spans="1:11" ht="14.25">
      <c r="A792" s="62">
        <v>42907.615983796299</v>
      </c>
      <c r="B792" s="15">
        <v>329680</v>
      </c>
      <c r="C792" t="s">
        <v>2038</v>
      </c>
      <c r="D792" t="s">
        <v>2039</v>
      </c>
      <c r="E792" t="s">
        <v>2040</v>
      </c>
      <c r="F792" s="15">
        <v>-511</v>
      </c>
      <c r="G792" t="s">
        <v>47</v>
      </c>
      <c r="H792" t="s">
        <v>71</v>
      </c>
      <c r="I792" t="s">
        <v>49</v>
      </c>
      <c r="J792">
        <f>VLOOKUP(B792,自助退!B:F,5,FALSE)</f>
        <v>511</v>
      </c>
      <c r="K792" s="40" t="str">
        <f t="shared" si="12"/>
        <v/>
      </c>
    </row>
    <row r="793" spans="1:11" ht="14.25">
      <c r="A793" s="62">
        <v>42907.620625000003</v>
      </c>
      <c r="B793" s="15">
        <v>329997</v>
      </c>
      <c r="C793" t="s">
        <v>2043</v>
      </c>
      <c r="D793" t="s">
        <v>2044</v>
      </c>
      <c r="E793" t="s">
        <v>2045</v>
      </c>
      <c r="F793" s="15">
        <v>-700</v>
      </c>
      <c r="G793" t="s">
        <v>47</v>
      </c>
      <c r="H793" t="s">
        <v>60</v>
      </c>
      <c r="I793" t="s">
        <v>49</v>
      </c>
      <c r="J793">
        <f>VLOOKUP(B793,自助退!B:F,5,FALSE)</f>
        <v>700</v>
      </c>
      <c r="K793" s="40" t="str">
        <f t="shared" si="12"/>
        <v/>
      </c>
    </row>
    <row r="794" spans="1:11" ht="14.25">
      <c r="A794" s="62">
        <v>42907.620972222219</v>
      </c>
      <c r="B794" s="15">
        <v>330023</v>
      </c>
      <c r="C794" t="s">
        <v>2048</v>
      </c>
      <c r="D794" t="s">
        <v>2049</v>
      </c>
      <c r="E794" t="s">
        <v>2050</v>
      </c>
      <c r="F794" s="15">
        <v>-1000</v>
      </c>
      <c r="G794" t="s">
        <v>47</v>
      </c>
      <c r="H794" t="s">
        <v>59</v>
      </c>
      <c r="I794" t="s">
        <v>49</v>
      </c>
      <c r="J794">
        <f>VLOOKUP(B794,自助退!B:F,5,FALSE)</f>
        <v>1000</v>
      </c>
      <c r="K794" s="40" t="str">
        <f t="shared" si="12"/>
        <v/>
      </c>
    </row>
    <row r="795" spans="1:11" ht="14.25">
      <c r="A795" s="62">
        <v>42907.624074074076</v>
      </c>
      <c r="B795" s="15">
        <v>330259</v>
      </c>
      <c r="C795" t="s">
        <v>2053</v>
      </c>
      <c r="D795" t="s">
        <v>2054</v>
      </c>
      <c r="E795" t="s">
        <v>2055</v>
      </c>
      <c r="F795" s="15">
        <v>-1632</v>
      </c>
      <c r="G795" t="s">
        <v>47</v>
      </c>
      <c r="H795" t="s">
        <v>76</v>
      </c>
      <c r="I795" t="s">
        <v>49</v>
      </c>
      <c r="J795">
        <f>VLOOKUP(B795,自助退!B:F,5,FALSE)</f>
        <v>1632</v>
      </c>
      <c r="K795" s="40" t="str">
        <f t="shared" si="12"/>
        <v/>
      </c>
    </row>
    <row r="796" spans="1:11" ht="14.25">
      <c r="A796" s="62">
        <v>42907.625613425924</v>
      </c>
      <c r="B796" s="15">
        <v>330350</v>
      </c>
      <c r="C796" t="s">
        <v>2058</v>
      </c>
      <c r="D796" t="s">
        <v>2059</v>
      </c>
      <c r="E796" t="s">
        <v>2060</v>
      </c>
      <c r="F796" s="15">
        <v>-1516</v>
      </c>
      <c r="G796" t="s">
        <v>47</v>
      </c>
      <c r="H796" t="s">
        <v>64</v>
      </c>
      <c r="I796" t="s">
        <v>49</v>
      </c>
      <c r="J796">
        <f>VLOOKUP(B796,自助退!B:F,5,FALSE)</f>
        <v>1516</v>
      </c>
      <c r="K796" s="40" t="str">
        <f t="shared" si="12"/>
        <v/>
      </c>
    </row>
    <row r="797" spans="1:11" ht="14.25">
      <c r="A797" s="62">
        <v>42907.625983796293</v>
      </c>
      <c r="B797" s="15">
        <v>330380</v>
      </c>
      <c r="C797" t="s">
        <v>2063</v>
      </c>
      <c r="D797" t="s">
        <v>2059</v>
      </c>
      <c r="E797" t="s">
        <v>2060</v>
      </c>
      <c r="F797" s="15">
        <v>-300</v>
      </c>
      <c r="G797" t="s">
        <v>47</v>
      </c>
      <c r="H797" t="s">
        <v>64</v>
      </c>
      <c r="I797" t="s">
        <v>49</v>
      </c>
      <c r="J797">
        <f>VLOOKUP(B797,自助退!B:F,5,FALSE)</f>
        <v>300</v>
      </c>
      <c r="K797" s="40" t="str">
        <f t="shared" si="12"/>
        <v/>
      </c>
    </row>
    <row r="798" spans="1:11" ht="14.25">
      <c r="A798" s="62">
        <v>42907.628229166665</v>
      </c>
      <c r="B798" s="15">
        <v>330543</v>
      </c>
      <c r="C798" t="s">
        <v>2066</v>
      </c>
      <c r="D798" t="s">
        <v>2067</v>
      </c>
      <c r="E798" t="s">
        <v>2068</v>
      </c>
      <c r="F798" s="15">
        <v>-3485</v>
      </c>
      <c r="G798" t="s">
        <v>47</v>
      </c>
      <c r="H798" t="s">
        <v>52</v>
      </c>
      <c r="I798" t="s">
        <v>49</v>
      </c>
      <c r="J798">
        <f>VLOOKUP(B798,自助退!B:F,5,FALSE)</f>
        <v>3485</v>
      </c>
      <c r="K798" s="40" t="str">
        <f t="shared" si="12"/>
        <v/>
      </c>
    </row>
    <row r="799" spans="1:11" ht="14.25">
      <c r="A799" s="62">
        <v>42907.633831018517</v>
      </c>
      <c r="B799" s="15">
        <v>330871</v>
      </c>
      <c r="C799" t="s">
        <v>2071</v>
      </c>
      <c r="D799" t="s">
        <v>2072</v>
      </c>
      <c r="E799" t="s">
        <v>2073</v>
      </c>
      <c r="F799" s="15">
        <v>-4000</v>
      </c>
      <c r="G799" t="s">
        <v>47</v>
      </c>
      <c r="H799" t="s">
        <v>50</v>
      </c>
      <c r="I799" t="s">
        <v>49</v>
      </c>
      <c r="J799">
        <f>VLOOKUP(B799,自助退!B:F,5,FALSE)</f>
        <v>4000</v>
      </c>
      <c r="K799" s="40" t="str">
        <f t="shared" si="12"/>
        <v/>
      </c>
    </row>
    <row r="800" spans="1:11" ht="14.25">
      <c r="A800" s="62">
        <v>42907.634652777779</v>
      </c>
      <c r="B800" s="15">
        <v>330918</v>
      </c>
      <c r="C800" t="s">
        <v>2076</v>
      </c>
      <c r="D800" t="s">
        <v>2077</v>
      </c>
      <c r="E800" t="s">
        <v>2078</v>
      </c>
      <c r="F800" s="15">
        <v>-800</v>
      </c>
      <c r="G800" t="s">
        <v>47</v>
      </c>
      <c r="H800" t="s">
        <v>50</v>
      </c>
      <c r="I800" t="s">
        <v>49</v>
      </c>
      <c r="J800">
        <f>VLOOKUP(B800,自助退!B:F,5,FALSE)</f>
        <v>800</v>
      </c>
      <c r="K800" s="40" t="str">
        <f t="shared" si="12"/>
        <v/>
      </c>
    </row>
    <row r="801" spans="1:11" ht="14.25">
      <c r="A801" s="62">
        <v>42907.647407407407</v>
      </c>
      <c r="B801" s="15">
        <v>331675</v>
      </c>
      <c r="D801" t="s">
        <v>2082</v>
      </c>
      <c r="E801" t="s">
        <v>2083</v>
      </c>
      <c r="F801" s="15">
        <v>-1079</v>
      </c>
      <c r="G801" t="s">
        <v>47</v>
      </c>
      <c r="H801" t="s">
        <v>58</v>
      </c>
      <c r="I801" t="s">
        <v>85</v>
      </c>
      <c r="J801">
        <f>VLOOKUP(B801,自助退!B:F,5,FALSE)</f>
        <v>1079</v>
      </c>
      <c r="K801" s="40" t="str">
        <f t="shared" si="12"/>
        <v/>
      </c>
    </row>
    <row r="802" spans="1:11" ht="14.25">
      <c r="A802" s="62">
        <v>42907.648275462961</v>
      </c>
      <c r="B802" s="15">
        <v>331725</v>
      </c>
      <c r="C802" t="s">
        <v>2086</v>
      </c>
      <c r="D802" t="s">
        <v>2087</v>
      </c>
      <c r="E802" t="s">
        <v>2088</v>
      </c>
      <c r="F802" s="15">
        <v>-600</v>
      </c>
      <c r="G802" t="s">
        <v>47</v>
      </c>
      <c r="H802" t="s">
        <v>54</v>
      </c>
      <c r="I802" t="s">
        <v>49</v>
      </c>
      <c r="J802">
        <f>VLOOKUP(B802,自助退!B:F,5,FALSE)</f>
        <v>600</v>
      </c>
      <c r="K802" s="40" t="str">
        <f t="shared" si="12"/>
        <v/>
      </c>
    </row>
    <row r="803" spans="1:11" ht="14.25">
      <c r="A803" s="62">
        <v>42907.648587962962</v>
      </c>
      <c r="B803" s="15">
        <v>331743</v>
      </c>
      <c r="C803" t="s">
        <v>2091</v>
      </c>
      <c r="D803" t="s">
        <v>2092</v>
      </c>
      <c r="E803" t="s">
        <v>2093</v>
      </c>
      <c r="F803" s="15">
        <v>-41</v>
      </c>
      <c r="G803" t="s">
        <v>47</v>
      </c>
      <c r="H803" t="s">
        <v>76</v>
      </c>
      <c r="I803" t="s">
        <v>49</v>
      </c>
      <c r="J803">
        <f>VLOOKUP(B803,自助退!B:F,5,FALSE)</f>
        <v>41</v>
      </c>
      <c r="K803" s="40" t="str">
        <f t="shared" si="12"/>
        <v/>
      </c>
    </row>
    <row r="804" spans="1:11" ht="14.25">
      <c r="A804" s="62">
        <v>42907.649594907409</v>
      </c>
      <c r="B804" s="15">
        <v>331810</v>
      </c>
      <c r="C804" t="s">
        <v>2096</v>
      </c>
      <c r="D804" t="s">
        <v>2097</v>
      </c>
      <c r="E804" t="s">
        <v>2098</v>
      </c>
      <c r="F804" s="15">
        <v>-900</v>
      </c>
      <c r="G804" t="s">
        <v>47</v>
      </c>
      <c r="H804" t="s">
        <v>54</v>
      </c>
      <c r="I804" t="s">
        <v>49</v>
      </c>
      <c r="J804">
        <f>VLOOKUP(B804,自助退!B:F,5,FALSE)</f>
        <v>900</v>
      </c>
      <c r="K804" s="40" t="str">
        <f t="shared" si="12"/>
        <v/>
      </c>
    </row>
    <row r="805" spans="1:11" ht="14.25">
      <c r="A805" s="62">
        <v>42907.651655092595</v>
      </c>
      <c r="B805" s="15">
        <v>331935</v>
      </c>
      <c r="D805" t="s">
        <v>2102</v>
      </c>
      <c r="E805" t="s">
        <v>2103</v>
      </c>
      <c r="F805" s="15">
        <v>-1302</v>
      </c>
      <c r="G805" t="s">
        <v>47</v>
      </c>
      <c r="H805" t="s">
        <v>79</v>
      </c>
      <c r="I805" t="s">
        <v>85</v>
      </c>
      <c r="J805">
        <f>VLOOKUP(B805,自助退!B:F,5,FALSE)</f>
        <v>1302</v>
      </c>
      <c r="K805" s="40" t="str">
        <f t="shared" si="12"/>
        <v/>
      </c>
    </row>
    <row r="806" spans="1:11" ht="14.25">
      <c r="A806" s="62">
        <v>42907.652719907404</v>
      </c>
      <c r="B806" s="15">
        <v>331996</v>
      </c>
      <c r="C806" t="s">
        <v>2106</v>
      </c>
      <c r="D806" t="s">
        <v>2107</v>
      </c>
      <c r="E806" t="s">
        <v>2108</v>
      </c>
      <c r="F806" s="15">
        <v>-1000</v>
      </c>
      <c r="G806" t="s">
        <v>47</v>
      </c>
      <c r="H806" t="s">
        <v>63</v>
      </c>
      <c r="I806" t="s">
        <v>49</v>
      </c>
      <c r="J806">
        <f>VLOOKUP(B806,自助退!B:F,5,FALSE)</f>
        <v>1000</v>
      </c>
      <c r="K806" s="40" t="str">
        <f t="shared" si="12"/>
        <v/>
      </c>
    </row>
    <row r="807" spans="1:11" ht="14.25">
      <c r="A807" s="62">
        <v>42907.654374999998</v>
      </c>
      <c r="B807" s="15">
        <v>332071</v>
      </c>
      <c r="C807" t="s">
        <v>2111</v>
      </c>
      <c r="D807" t="s">
        <v>2112</v>
      </c>
      <c r="E807" t="s">
        <v>2113</v>
      </c>
      <c r="F807" s="15">
        <v>-32</v>
      </c>
      <c r="G807" t="s">
        <v>47</v>
      </c>
      <c r="H807" t="s">
        <v>70</v>
      </c>
      <c r="I807" t="s">
        <v>49</v>
      </c>
      <c r="J807">
        <f>VLOOKUP(B807,自助退!B:F,5,FALSE)</f>
        <v>32</v>
      </c>
      <c r="K807" s="40" t="str">
        <f t="shared" si="12"/>
        <v/>
      </c>
    </row>
    <row r="808" spans="1:11" ht="14.25">
      <c r="A808" s="62">
        <v>42907.655995370369</v>
      </c>
      <c r="B808" s="15">
        <v>332179</v>
      </c>
      <c r="C808" t="s">
        <v>2116</v>
      </c>
      <c r="D808" t="s">
        <v>2117</v>
      </c>
      <c r="E808" t="s">
        <v>2118</v>
      </c>
      <c r="F808" s="15">
        <v>-138</v>
      </c>
      <c r="G808" t="s">
        <v>47</v>
      </c>
      <c r="H808" t="s">
        <v>60</v>
      </c>
      <c r="I808" t="s">
        <v>49</v>
      </c>
      <c r="J808">
        <f>VLOOKUP(B808,自助退!B:F,5,FALSE)</f>
        <v>138</v>
      </c>
      <c r="K808" s="40" t="str">
        <f t="shared" si="12"/>
        <v/>
      </c>
    </row>
    <row r="809" spans="1:11" ht="14.25">
      <c r="A809" s="62">
        <v>42907.656666666669</v>
      </c>
      <c r="B809" s="15">
        <v>332223</v>
      </c>
      <c r="C809" t="s">
        <v>2121</v>
      </c>
      <c r="D809" t="s">
        <v>2122</v>
      </c>
      <c r="E809" t="s">
        <v>2123</v>
      </c>
      <c r="F809" s="15">
        <v>-100</v>
      </c>
      <c r="G809" t="s">
        <v>47</v>
      </c>
      <c r="H809" t="s">
        <v>68</v>
      </c>
      <c r="I809" t="s">
        <v>49</v>
      </c>
      <c r="J809">
        <f>VLOOKUP(B809,自助退!B:F,5,FALSE)</f>
        <v>100</v>
      </c>
      <c r="K809" s="40" t="str">
        <f t="shared" si="12"/>
        <v/>
      </c>
    </row>
    <row r="810" spans="1:11" ht="14.25">
      <c r="A810" s="62">
        <v>42907.658553240741</v>
      </c>
      <c r="B810" s="15">
        <v>332304</v>
      </c>
      <c r="C810" t="s">
        <v>2126</v>
      </c>
      <c r="D810" t="s">
        <v>2127</v>
      </c>
      <c r="E810" t="s">
        <v>2128</v>
      </c>
      <c r="F810" s="15">
        <v>-100</v>
      </c>
      <c r="G810" t="s">
        <v>47</v>
      </c>
      <c r="H810" t="s">
        <v>72</v>
      </c>
      <c r="I810" t="s">
        <v>49</v>
      </c>
      <c r="J810">
        <f>VLOOKUP(B810,自助退!B:F,5,FALSE)</f>
        <v>100</v>
      </c>
      <c r="K810" s="40" t="str">
        <f t="shared" si="12"/>
        <v/>
      </c>
    </row>
    <row r="811" spans="1:11" ht="14.25">
      <c r="A811" s="62">
        <v>42907.659224537034</v>
      </c>
      <c r="B811" s="15">
        <v>332338</v>
      </c>
      <c r="D811" t="s">
        <v>2132</v>
      </c>
      <c r="E811" t="s">
        <v>2133</v>
      </c>
      <c r="F811" s="15">
        <v>-812</v>
      </c>
      <c r="G811" t="s">
        <v>47</v>
      </c>
      <c r="H811" t="s">
        <v>71</v>
      </c>
      <c r="I811" t="s">
        <v>85</v>
      </c>
      <c r="J811">
        <f>VLOOKUP(B811,自助退!B:F,5,FALSE)</f>
        <v>812</v>
      </c>
      <c r="K811" s="40" t="str">
        <f t="shared" si="12"/>
        <v/>
      </c>
    </row>
    <row r="812" spans="1:11" ht="14.25">
      <c r="A812" s="62">
        <v>42907.665347222224</v>
      </c>
      <c r="B812" s="15">
        <v>332657</v>
      </c>
      <c r="C812" t="s">
        <v>2136</v>
      </c>
      <c r="D812" t="s">
        <v>2137</v>
      </c>
      <c r="E812" t="s">
        <v>2138</v>
      </c>
      <c r="F812" s="15">
        <v>-600</v>
      </c>
      <c r="G812" t="s">
        <v>47</v>
      </c>
      <c r="H812" t="s">
        <v>52</v>
      </c>
      <c r="I812" t="s">
        <v>49</v>
      </c>
      <c r="J812">
        <f>VLOOKUP(B812,自助退!B:F,5,FALSE)</f>
        <v>600</v>
      </c>
      <c r="K812" s="40" t="str">
        <f t="shared" si="12"/>
        <v/>
      </c>
    </row>
    <row r="813" spans="1:11" ht="14.25">
      <c r="A813" s="62">
        <v>42907.671990740739</v>
      </c>
      <c r="B813" s="15">
        <v>333005</v>
      </c>
      <c r="D813" t="s">
        <v>2142</v>
      </c>
      <c r="E813" t="s">
        <v>2143</v>
      </c>
      <c r="F813" s="15">
        <v>-1164</v>
      </c>
      <c r="G813" t="s">
        <v>47</v>
      </c>
      <c r="H813" t="s">
        <v>77</v>
      </c>
      <c r="I813" t="s">
        <v>85</v>
      </c>
      <c r="J813">
        <f>VLOOKUP(B813,自助退!B:F,5,FALSE)</f>
        <v>1164</v>
      </c>
      <c r="K813" s="40" t="str">
        <f t="shared" si="12"/>
        <v/>
      </c>
    </row>
    <row r="814" spans="1:11" ht="14.25">
      <c r="A814" s="62">
        <v>42907.686527777776</v>
      </c>
      <c r="B814" s="15">
        <v>333701</v>
      </c>
      <c r="D814" t="s">
        <v>2147</v>
      </c>
      <c r="E814" t="s">
        <v>2148</v>
      </c>
      <c r="F814" s="15">
        <v>-1080</v>
      </c>
      <c r="G814" t="s">
        <v>47</v>
      </c>
      <c r="H814" t="s">
        <v>75</v>
      </c>
      <c r="I814" t="s">
        <v>85</v>
      </c>
      <c r="J814">
        <f>VLOOKUP(B814,自助退!B:F,5,FALSE)</f>
        <v>1080</v>
      </c>
      <c r="K814" s="40" t="str">
        <f t="shared" si="12"/>
        <v/>
      </c>
    </row>
    <row r="815" spans="1:11" ht="14.25">
      <c r="A815" s="62">
        <v>42907.688287037039</v>
      </c>
      <c r="B815" s="15">
        <v>333792</v>
      </c>
      <c r="D815" t="s">
        <v>2152</v>
      </c>
      <c r="E815" t="s">
        <v>2153</v>
      </c>
      <c r="F815" s="15">
        <v>-140</v>
      </c>
      <c r="G815" t="s">
        <v>47</v>
      </c>
      <c r="H815" t="s">
        <v>84</v>
      </c>
      <c r="I815" t="s">
        <v>85</v>
      </c>
      <c r="J815">
        <f>VLOOKUP(B815,自助退!B:F,5,FALSE)</f>
        <v>140</v>
      </c>
      <c r="K815" s="40" t="str">
        <f t="shared" si="12"/>
        <v/>
      </c>
    </row>
    <row r="816" spans="1:11" ht="14.25">
      <c r="A816" s="62">
        <v>42907.691087962965</v>
      </c>
      <c r="B816" s="15">
        <v>333922</v>
      </c>
      <c r="C816" t="s">
        <v>2156</v>
      </c>
      <c r="D816" t="s">
        <v>2157</v>
      </c>
      <c r="E816" t="s">
        <v>2158</v>
      </c>
      <c r="F816" s="15">
        <v>-4722</v>
      </c>
      <c r="G816" t="s">
        <v>47</v>
      </c>
      <c r="H816" t="s">
        <v>4449</v>
      </c>
      <c r="I816" t="s">
        <v>49</v>
      </c>
      <c r="J816">
        <f>VLOOKUP(B816,自助退!B:F,5,FALSE)</f>
        <v>4722</v>
      </c>
      <c r="K816" s="40" t="str">
        <f t="shared" si="12"/>
        <v/>
      </c>
    </row>
    <row r="817" spans="1:11" ht="14.25">
      <c r="A817" s="62">
        <v>42907.692546296297</v>
      </c>
      <c r="B817" s="15">
        <v>333973</v>
      </c>
      <c r="C817" t="s">
        <v>2161</v>
      </c>
      <c r="D817" t="s">
        <v>2162</v>
      </c>
      <c r="E817" t="s">
        <v>2163</v>
      </c>
      <c r="F817" s="15">
        <v>-420</v>
      </c>
      <c r="G817" t="s">
        <v>47</v>
      </c>
      <c r="H817" t="s">
        <v>51</v>
      </c>
      <c r="I817" t="s">
        <v>49</v>
      </c>
      <c r="J817">
        <f>VLOOKUP(B817,自助退!B:F,5,FALSE)</f>
        <v>420</v>
      </c>
      <c r="K817" s="40" t="str">
        <f t="shared" si="12"/>
        <v/>
      </c>
    </row>
    <row r="818" spans="1:11" ht="14.25">
      <c r="A818" s="62">
        <v>42907.693148148152</v>
      </c>
      <c r="B818" s="15">
        <v>334004</v>
      </c>
      <c r="C818" t="s">
        <v>2166</v>
      </c>
      <c r="D818" t="s">
        <v>2167</v>
      </c>
      <c r="E818" t="s">
        <v>2168</v>
      </c>
      <c r="F818" s="15">
        <v>-4</v>
      </c>
      <c r="G818" t="s">
        <v>47</v>
      </c>
      <c r="H818" t="s">
        <v>58</v>
      </c>
      <c r="I818" t="s">
        <v>49</v>
      </c>
      <c r="J818">
        <f>VLOOKUP(B818,自助退!B:F,5,FALSE)</f>
        <v>4</v>
      </c>
      <c r="K818" s="40" t="str">
        <f t="shared" si="12"/>
        <v/>
      </c>
    </row>
    <row r="819" spans="1:11" ht="14.25">
      <c r="A819" s="62">
        <v>42907.693194444444</v>
      </c>
      <c r="B819" s="15">
        <v>334006</v>
      </c>
      <c r="C819" t="s">
        <v>2171</v>
      </c>
      <c r="D819" t="s">
        <v>2172</v>
      </c>
      <c r="E819" t="s">
        <v>2173</v>
      </c>
      <c r="F819" s="15">
        <v>-1211</v>
      </c>
      <c r="G819" t="s">
        <v>47</v>
      </c>
      <c r="H819" t="s">
        <v>71</v>
      </c>
      <c r="I819" t="s">
        <v>49</v>
      </c>
      <c r="J819">
        <f>VLOOKUP(B819,自助退!B:F,5,FALSE)</f>
        <v>1211</v>
      </c>
      <c r="K819" s="40" t="str">
        <f t="shared" si="12"/>
        <v/>
      </c>
    </row>
    <row r="820" spans="1:11" ht="14.25">
      <c r="A820" s="62">
        <v>42907.697118055556</v>
      </c>
      <c r="B820" s="15">
        <v>334174</v>
      </c>
      <c r="C820" t="s">
        <v>2176</v>
      </c>
      <c r="D820" t="s">
        <v>2177</v>
      </c>
      <c r="E820" t="s">
        <v>2178</v>
      </c>
      <c r="F820" s="15">
        <v>-40</v>
      </c>
      <c r="G820" t="s">
        <v>47</v>
      </c>
      <c r="H820" t="s">
        <v>65</v>
      </c>
      <c r="I820" t="s">
        <v>49</v>
      </c>
      <c r="J820">
        <f>VLOOKUP(B820,自助退!B:F,5,FALSE)</f>
        <v>40</v>
      </c>
      <c r="K820" s="40" t="str">
        <f t="shared" si="12"/>
        <v/>
      </c>
    </row>
    <row r="821" spans="1:11" ht="14.25">
      <c r="A821" s="62">
        <v>42907.706817129627</v>
      </c>
      <c r="B821" s="15">
        <v>334513</v>
      </c>
      <c r="D821" t="s">
        <v>2182</v>
      </c>
      <c r="E821" t="s">
        <v>2183</v>
      </c>
      <c r="F821" s="15">
        <v>-412</v>
      </c>
      <c r="G821" t="s">
        <v>47</v>
      </c>
      <c r="H821" t="s">
        <v>66</v>
      </c>
      <c r="I821" t="s">
        <v>85</v>
      </c>
      <c r="J821">
        <f>VLOOKUP(B821,自助退!B:F,5,FALSE)</f>
        <v>412</v>
      </c>
      <c r="K821" s="40" t="str">
        <f t="shared" si="12"/>
        <v/>
      </c>
    </row>
    <row r="822" spans="1:11" ht="14.25">
      <c r="A822" s="62">
        <v>42907.715682870374</v>
      </c>
      <c r="B822" s="15">
        <v>334834</v>
      </c>
      <c r="C822" t="s">
        <v>2186</v>
      </c>
      <c r="D822" t="s">
        <v>2187</v>
      </c>
      <c r="E822" t="s">
        <v>2188</v>
      </c>
      <c r="F822" s="15">
        <v>-12</v>
      </c>
      <c r="G822" t="s">
        <v>47</v>
      </c>
      <c r="H822" t="s">
        <v>56</v>
      </c>
      <c r="I822" t="s">
        <v>49</v>
      </c>
      <c r="J822">
        <f>VLOOKUP(B822,自助退!B:F,5,FALSE)</f>
        <v>12</v>
      </c>
      <c r="K822" s="40" t="str">
        <f t="shared" si="12"/>
        <v/>
      </c>
    </row>
    <row r="823" spans="1:11" ht="14.25">
      <c r="A823" s="62">
        <v>42907.732685185183</v>
      </c>
      <c r="B823" s="15">
        <v>335155</v>
      </c>
      <c r="C823" t="s">
        <v>2191</v>
      </c>
      <c r="D823" t="s">
        <v>2192</v>
      </c>
      <c r="E823" t="s">
        <v>2193</v>
      </c>
      <c r="F823" s="15">
        <v>-564</v>
      </c>
      <c r="G823" t="s">
        <v>47</v>
      </c>
      <c r="H823" t="s">
        <v>71</v>
      </c>
      <c r="I823" t="s">
        <v>49</v>
      </c>
      <c r="J823">
        <f>VLOOKUP(B823,自助退!B:F,5,FALSE)</f>
        <v>564</v>
      </c>
      <c r="K823" s="40" t="str">
        <f t="shared" si="12"/>
        <v/>
      </c>
    </row>
    <row r="824" spans="1:11" ht="14.25">
      <c r="A824" s="62">
        <v>42907.735034722224</v>
      </c>
      <c r="B824" s="15">
        <v>335209</v>
      </c>
      <c r="C824" t="s">
        <v>2196</v>
      </c>
      <c r="D824" t="s">
        <v>2197</v>
      </c>
      <c r="E824" t="s">
        <v>2198</v>
      </c>
      <c r="F824" s="15">
        <v>-211</v>
      </c>
      <c r="G824" t="s">
        <v>47</v>
      </c>
      <c r="H824" t="s">
        <v>60</v>
      </c>
      <c r="I824" t="s">
        <v>49</v>
      </c>
      <c r="J824">
        <f>VLOOKUP(B824,自助退!B:F,5,FALSE)</f>
        <v>211</v>
      </c>
      <c r="K824" s="40" t="str">
        <f t="shared" si="12"/>
        <v/>
      </c>
    </row>
    <row r="825" spans="1:11" ht="14.25">
      <c r="A825" s="62">
        <v>42907.736354166664</v>
      </c>
      <c r="B825" s="15">
        <v>335236</v>
      </c>
      <c r="C825" t="s">
        <v>2201</v>
      </c>
      <c r="D825" t="s">
        <v>2202</v>
      </c>
      <c r="E825" t="s">
        <v>2203</v>
      </c>
      <c r="F825" s="15">
        <v>-407</v>
      </c>
      <c r="G825" t="s">
        <v>47</v>
      </c>
      <c r="H825" t="s">
        <v>73</v>
      </c>
      <c r="I825" t="s">
        <v>49</v>
      </c>
      <c r="J825">
        <f>VLOOKUP(B825,自助退!B:F,5,FALSE)</f>
        <v>407</v>
      </c>
      <c r="K825" s="40" t="str">
        <f t="shared" si="12"/>
        <v/>
      </c>
    </row>
    <row r="826" spans="1:11" ht="14.25">
      <c r="A826" s="62">
        <v>42907.737349537034</v>
      </c>
      <c r="B826" s="15">
        <v>335253</v>
      </c>
      <c r="D826" t="s">
        <v>2207</v>
      </c>
      <c r="E826" t="s">
        <v>2208</v>
      </c>
      <c r="F826" s="15">
        <v>-314</v>
      </c>
      <c r="G826" t="s">
        <v>47</v>
      </c>
      <c r="H826" t="s">
        <v>66</v>
      </c>
      <c r="I826" t="s">
        <v>85</v>
      </c>
      <c r="J826">
        <f>VLOOKUP(B826,自助退!B:F,5,FALSE)</f>
        <v>314</v>
      </c>
      <c r="K826" s="40" t="str">
        <f t="shared" si="12"/>
        <v/>
      </c>
    </row>
    <row r="827" spans="1:11" ht="14.25">
      <c r="A827" s="62">
        <v>42907.745497685188</v>
      </c>
      <c r="B827" s="15">
        <v>335341</v>
      </c>
      <c r="C827" t="s">
        <v>2211</v>
      </c>
      <c r="D827" t="s">
        <v>2212</v>
      </c>
      <c r="E827" t="s">
        <v>2213</v>
      </c>
      <c r="F827" s="15">
        <v>-298</v>
      </c>
      <c r="G827" t="s">
        <v>47</v>
      </c>
      <c r="H827" t="s">
        <v>64</v>
      </c>
      <c r="I827" t="s">
        <v>49</v>
      </c>
      <c r="J827">
        <f>VLOOKUP(B827,自助退!B:F,5,FALSE)</f>
        <v>298</v>
      </c>
      <c r="K827" s="40" t="str">
        <f t="shared" si="12"/>
        <v/>
      </c>
    </row>
    <row r="828" spans="1:11" ht="14.25">
      <c r="A828" s="62">
        <v>42907.754201388889</v>
      </c>
      <c r="B828" s="15">
        <v>335426</v>
      </c>
      <c r="C828" t="s">
        <v>2216</v>
      </c>
      <c r="D828" t="s">
        <v>2217</v>
      </c>
      <c r="E828" t="s">
        <v>2218</v>
      </c>
      <c r="F828" s="15">
        <v>-226</v>
      </c>
      <c r="G828" t="s">
        <v>47</v>
      </c>
      <c r="H828" t="s">
        <v>84</v>
      </c>
      <c r="I828" t="s">
        <v>49</v>
      </c>
      <c r="J828">
        <f>VLOOKUP(B828,自助退!B:F,5,FALSE)</f>
        <v>226</v>
      </c>
      <c r="K828" s="40" t="str">
        <f t="shared" si="12"/>
        <v/>
      </c>
    </row>
    <row r="829" spans="1:11" ht="14.25">
      <c r="A829" s="62">
        <v>42907.755995370368</v>
      </c>
      <c r="B829" s="15">
        <v>335438</v>
      </c>
      <c r="D829" t="s">
        <v>2222</v>
      </c>
      <c r="E829" t="s">
        <v>2223</v>
      </c>
      <c r="F829" s="15">
        <v>-662</v>
      </c>
      <c r="G829" t="s">
        <v>47</v>
      </c>
      <c r="H829" t="s">
        <v>70</v>
      </c>
      <c r="I829" t="s">
        <v>85</v>
      </c>
      <c r="J829">
        <f>VLOOKUP(B829,自助退!B:F,5,FALSE)</f>
        <v>662</v>
      </c>
      <c r="K829" s="40" t="str">
        <f t="shared" si="12"/>
        <v/>
      </c>
    </row>
    <row r="830" spans="1:11" ht="14.25">
      <c r="A830" s="62">
        <v>42907.768541666665</v>
      </c>
      <c r="B830" s="15">
        <v>335494</v>
      </c>
      <c r="C830" t="s">
        <v>2226</v>
      </c>
      <c r="D830" t="s">
        <v>2227</v>
      </c>
      <c r="E830" t="s">
        <v>2228</v>
      </c>
      <c r="F830" s="15">
        <v>-1429</v>
      </c>
      <c r="G830" t="s">
        <v>47</v>
      </c>
      <c r="H830" t="s">
        <v>54</v>
      </c>
      <c r="I830" t="s">
        <v>49</v>
      </c>
      <c r="J830">
        <f>VLOOKUP(B830,自助退!B:F,5,FALSE)</f>
        <v>1429</v>
      </c>
      <c r="K830" s="40" t="str">
        <f t="shared" si="12"/>
        <v/>
      </c>
    </row>
    <row r="831" spans="1:11" ht="14.25">
      <c r="A831" s="62">
        <v>42908.299513888887</v>
      </c>
      <c r="B831" s="15">
        <v>336356</v>
      </c>
      <c r="C831" t="s">
        <v>2231</v>
      </c>
      <c r="D831" t="s">
        <v>2232</v>
      </c>
      <c r="E831" t="s">
        <v>2233</v>
      </c>
      <c r="F831" s="15">
        <v>-100</v>
      </c>
      <c r="G831" t="s">
        <v>47</v>
      </c>
      <c r="H831" t="s">
        <v>4448</v>
      </c>
      <c r="I831" t="s">
        <v>49</v>
      </c>
      <c r="J831">
        <f>VLOOKUP(B831,自助退!B:F,5,FALSE)</f>
        <v>100</v>
      </c>
      <c r="K831" s="40" t="str">
        <f t="shared" si="12"/>
        <v/>
      </c>
    </row>
    <row r="832" spans="1:11" ht="14.25">
      <c r="A832" s="62">
        <v>42908.337210648147</v>
      </c>
      <c r="B832" s="15">
        <v>336983</v>
      </c>
      <c r="C832" t="s">
        <v>2236</v>
      </c>
      <c r="D832" t="s">
        <v>2237</v>
      </c>
      <c r="E832" t="s">
        <v>2238</v>
      </c>
      <c r="F832" s="15">
        <v>-500</v>
      </c>
      <c r="G832" t="s">
        <v>47</v>
      </c>
      <c r="H832" t="s">
        <v>71</v>
      </c>
      <c r="I832" t="s">
        <v>49</v>
      </c>
      <c r="J832">
        <f>VLOOKUP(B832,自助退!B:F,5,FALSE)</f>
        <v>500</v>
      </c>
      <c r="K832" s="40" t="str">
        <f t="shared" si="12"/>
        <v/>
      </c>
    </row>
    <row r="833" spans="1:11" ht="14.25">
      <c r="A833" s="62">
        <v>42908.338541666664</v>
      </c>
      <c r="B833" s="15">
        <v>337057</v>
      </c>
      <c r="C833" t="s">
        <v>2241</v>
      </c>
      <c r="D833" t="s">
        <v>2242</v>
      </c>
      <c r="E833" t="s">
        <v>2243</v>
      </c>
      <c r="F833" s="15">
        <v>-840</v>
      </c>
      <c r="G833" t="s">
        <v>47</v>
      </c>
      <c r="H833" t="s">
        <v>62</v>
      </c>
      <c r="I833" t="s">
        <v>49</v>
      </c>
      <c r="J833">
        <f>VLOOKUP(B833,自助退!B:F,5,FALSE)</f>
        <v>840</v>
      </c>
      <c r="K833" s="40" t="str">
        <f t="shared" si="12"/>
        <v/>
      </c>
    </row>
    <row r="834" spans="1:11" ht="14.25">
      <c r="A834" s="62">
        <v>42908.353958333333</v>
      </c>
      <c r="B834" s="15">
        <v>338149</v>
      </c>
      <c r="C834" t="s">
        <v>2246</v>
      </c>
      <c r="D834" t="s">
        <v>2247</v>
      </c>
      <c r="E834" t="s">
        <v>2248</v>
      </c>
      <c r="F834" s="15">
        <v>-500</v>
      </c>
      <c r="G834" t="s">
        <v>47</v>
      </c>
      <c r="H834" t="s">
        <v>63</v>
      </c>
      <c r="I834" t="s">
        <v>49</v>
      </c>
      <c r="J834">
        <f>VLOOKUP(B834,自助退!B:F,5,FALSE)</f>
        <v>500</v>
      </c>
      <c r="K834" s="40" t="str">
        <f t="shared" si="12"/>
        <v/>
      </c>
    </row>
    <row r="835" spans="1:11" ht="14.25">
      <c r="A835" s="62">
        <v>42908.355208333334</v>
      </c>
      <c r="B835" s="15">
        <v>338248</v>
      </c>
      <c r="C835" t="s">
        <v>2251</v>
      </c>
      <c r="D835" t="s">
        <v>2252</v>
      </c>
      <c r="E835" t="s">
        <v>2253</v>
      </c>
      <c r="F835" s="15">
        <v>-1000</v>
      </c>
      <c r="G835" t="s">
        <v>47</v>
      </c>
      <c r="H835" t="s">
        <v>78</v>
      </c>
      <c r="I835" t="s">
        <v>49</v>
      </c>
      <c r="J835">
        <f>VLOOKUP(B835,自助退!B:F,5,FALSE)</f>
        <v>1000</v>
      </c>
      <c r="K835" s="40" t="str">
        <f t="shared" ref="K835:K844" si="13">IF(F835=J835*-1,"",1)</f>
        <v/>
      </c>
    </row>
    <row r="836" spans="1:11" ht="14.25">
      <c r="A836" s="62">
        <v>42908.37091435185</v>
      </c>
      <c r="B836" s="15">
        <v>339483</v>
      </c>
      <c r="C836" t="s">
        <v>2256</v>
      </c>
      <c r="D836" t="s">
        <v>2257</v>
      </c>
      <c r="E836" t="s">
        <v>2258</v>
      </c>
      <c r="F836" s="15">
        <v>-44</v>
      </c>
      <c r="G836" t="s">
        <v>47</v>
      </c>
      <c r="H836" t="s">
        <v>73</v>
      </c>
      <c r="I836" t="s">
        <v>49</v>
      </c>
      <c r="J836">
        <f>VLOOKUP(B836,自助退!B:F,5,FALSE)</f>
        <v>44</v>
      </c>
      <c r="K836" s="40" t="str">
        <f t="shared" si="13"/>
        <v/>
      </c>
    </row>
    <row r="837" spans="1:11" ht="14.25">
      <c r="A837" s="62">
        <v>42908.37835648148</v>
      </c>
      <c r="B837" s="15">
        <v>340077</v>
      </c>
      <c r="C837" t="s">
        <v>2261</v>
      </c>
      <c r="D837" t="s">
        <v>2262</v>
      </c>
      <c r="E837" t="s">
        <v>2263</v>
      </c>
      <c r="F837" s="15">
        <v>-1092</v>
      </c>
      <c r="G837" t="s">
        <v>47</v>
      </c>
      <c r="H837" t="s">
        <v>64</v>
      </c>
      <c r="I837" t="s">
        <v>49</v>
      </c>
      <c r="J837">
        <f>VLOOKUP(B837,自助退!B:F,5,FALSE)</f>
        <v>1092</v>
      </c>
      <c r="K837" s="40" t="str">
        <f t="shared" si="13"/>
        <v/>
      </c>
    </row>
    <row r="838" spans="1:11" ht="14.25">
      <c r="A838" s="62">
        <v>42908.379837962966</v>
      </c>
      <c r="B838" s="15">
        <v>340180</v>
      </c>
      <c r="C838" t="s">
        <v>2266</v>
      </c>
      <c r="D838" t="s">
        <v>2267</v>
      </c>
      <c r="E838" t="s">
        <v>2268</v>
      </c>
      <c r="F838" s="15">
        <v>-400</v>
      </c>
      <c r="G838" t="s">
        <v>47</v>
      </c>
      <c r="H838" t="s">
        <v>70</v>
      </c>
      <c r="I838" t="s">
        <v>49</v>
      </c>
      <c r="J838">
        <f>VLOOKUP(B838,自助退!B:F,5,FALSE)</f>
        <v>400</v>
      </c>
      <c r="K838" s="40" t="str">
        <f t="shared" si="13"/>
        <v/>
      </c>
    </row>
    <row r="839" spans="1:11" ht="14.25">
      <c r="A839" s="62">
        <v>42908.382314814815</v>
      </c>
      <c r="B839" s="15">
        <v>340399</v>
      </c>
      <c r="C839" t="s">
        <v>2271</v>
      </c>
      <c r="D839" t="s">
        <v>2272</v>
      </c>
      <c r="E839" t="s">
        <v>2273</v>
      </c>
      <c r="F839" s="15">
        <v>-72</v>
      </c>
      <c r="G839" t="s">
        <v>47</v>
      </c>
      <c r="H839" t="s">
        <v>78</v>
      </c>
      <c r="I839" t="s">
        <v>49</v>
      </c>
      <c r="J839">
        <f>VLOOKUP(B839,自助退!B:F,5,FALSE)</f>
        <v>72</v>
      </c>
      <c r="K839" s="40" t="str">
        <f t="shared" si="13"/>
        <v/>
      </c>
    </row>
    <row r="840" spans="1:11" ht="14.25">
      <c r="A840" s="62">
        <v>42908.390752314815</v>
      </c>
      <c r="B840" s="15">
        <v>341137</v>
      </c>
      <c r="C840" t="s">
        <v>2276</v>
      </c>
      <c r="D840" t="s">
        <v>2277</v>
      </c>
      <c r="E840" t="s">
        <v>2278</v>
      </c>
      <c r="F840" s="15">
        <v>-1000</v>
      </c>
      <c r="G840" t="s">
        <v>47</v>
      </c>
      <c r="H840" t="s">
        <v>63</v>
      </c>
      <c r="I840" t="s">
        <v>49</v>
      </c>
      <c r="J840">
        <f>VLOOKUP(B840,自助退!B:F,5,FALSE)</f>
        <v>1000</v>
      </c>
      <c r="K840" s="40" t="str">
        <f t="shared" si="13"/>
        <v/>
      </c>
    </row>
    <row r="841" spans="1:11" ht="14.25">
      <c r="A841" s="62">
        <v>42908.393888888888</v>
      </c>
      <c r="B841" s="15">
        <v>341400</v>
      </c>
      <c r="C841" t="s">
        <v>2281</v>
      </c>
      <c r="D841" t="s">
        <v>2282</v>
      </c>
      <c r="E841" t="s">
        <v>2283</v>
      </c>
      <c r="F841" s="15">
        <v>-500</v>
      </c>
      <c r="G841" t="s">
        <v>47</v>
      </c>
      <c r="H841" t="s">
        <v>74</v>
      </c>
      <c r="I841" t="s">
        <v>49</v>
      </c>
      <c r="J841">
        <f>VLOOKUP(B841,自助退!B:F,5,FALSE)</f>
        <v>500</v>
      </c>
      <c r="K841" s="40" t="str">
        <f t="shared" si="13"/>
        <v/>
      </c>
    </row>
    <row r="842" spans="1:11" ht="14.25">
      <c r="A842" s="62">
        <v>42908.396365740744</v>
      </c>
      <c r="B842" s="15">
        <v>341626</v>
      </c>
      <c r="C842" t="s">
        <v>2286</v>
      </c>
      <c r="D842" t="s">
        <v>2287</v>
      </c>
      <c r="E842" t="s">
        <v>2288</v>
      </c>
      <c r="F842" s="15">
        <v>-400</v>
      </c>
      <c r="G842" t="s">
        <v>47</v>
      </c>
      <c r="H842" t="s">
        <v>53</v>
      </c>
      <c r="I842" t="s">
        <v>49</v>
      </c>
      <c r="J842">
        <f>VLOOKUP(B842,自助退!B:F,5,FALSE)</f>
        <v>400</v>
      </c>
      <c r="K842" s="40" t="str">
        <f t="shared" si="13"/>
        <v/>
      </c>
    </row>
    <row r="843" spans="1:11" ht="14.25">
      <c r="A843" s="62">
        <v>42908.403240740743</v>
      </c>
      <c r="B843" s="15">
        <v>342203</v>
      </c>
      <c r="C843" t="s">
        <v>2291</v>
      </c>
      <c r="D843" t="s">
        <v>2292</v>
      </c>
      <c r="E843" t="s">
        <v>2293</v>
      </c>
      <c r="F843" s="15">
        <v>-1096</v>
      </c>
      <c r="G843" t="s">
        <v>47</v>
      </c>
      <c r="H843" t="s">
        <v>4447</v>
      </c>
      <c r="I843" t="s">
        <v>49</v>
      </c>
      <c r="J843">
        <f>VLOOKUP(B843,自助退!B:F,5,FALSE)</f>
        <v>1096</v>
      </c>
      <c r="K843" s="40" t="str">
        <f t="shared" si="13"/>
        <v/>
      </c>
    </row>
    <row r="844" spans="1:11" ht="14.25">
      <c r="A844" s="62">
        <v>42908.414988425924</v>
      </c>
      <c r="B844" s="15">
        <v>343215</v>
      </c>
      <c r="C844" t="s">
        <v>2296</v>
      </c>
      <c r="D844" t="s">
        <v>2297</v>
      </c>
      <c r="E844" t="s">
        <v>2298</v>
      </c>
      <c r="F844" s="15">
        <v>-490</v>
      </c>
      <c r="G844" t="s">
        <v>47</v>
      </c>
      <c r="H844" t="s">
        <v>50</v>
      </c>
      <c r="I844" t="s">
        <v>49</v>
      </c>
      <c r="J844">
        <f>VLOOKUP(B844,自助退!B:F,5,FALSE)</f>
        <v>490</v>
      </c>
      <c r="K844" s="40" t="str">
        <f t="shared" si="13"/>
        <v/>
      </c>
    </row>
    <row r="845" spans="1:11" ht="14.25">
      <c r="A845" s="62">
        <v>42908.415590277778</v>
      </c>
      <c r="B845" s="15">
        <v>343267</v>
      </c>
      <c r="C845" t="s">
        <v>2301</v>
      </c>
      <c r="D845" t="s">
        <v>2302</v>
      </c>
      <c r="E845" t="s">
        <v>2303</v>
      </c>
      <c r="F845" s="15">
        <v>-47</v>
      </c>
      <c r="G845" t="s">
        <v>47</v>
      </c>
      <c r="H845" t="s">
        <v>57</v>
      </c>
      <c r="I845" t="s">
        <v>49</v>
      </c>
      <c r="J845">
        <f>VLOOKUP(B845,自助退!B:F,5,FALSE)</f>
        <v>47</v>
      </c>
      <c r="K845" s="40" t="str">
        <f t="shared" ref="K845:K905" si="14">IF(J845=F845*-1,"",1)</f>
        <v/>
      </c>
    </row>
    <row r="846" spans="1:11" ht="14.25">
      <c r="A846" s="62">
        <v>42908.417349537034</v>
      </c>
      <c r="B846" s="15">
        <v>343398</v>
      </c>
      <c r="C846" t="s">
        <v>2306</v>
      </c>
      <c r="D846" t="s">
        <v>2307</v>
      </c>
      <c r="E846" t="s">
        <v>2308</v>
      </c>
      <c r="F846" s="15">
        <v>-500</v>
      </c>
      <c r="G846" t="s">
        <v>47</v>
      </c>
      <c r="H846" t="s">
        <v>61</v>
      </c>
      <c r="I846" t="s">
        <v>49</v>
      </c>
      <c r="J846">
        <f>VLOOKUP(B846,自助退!B:F,5,FALSE)</f>
        <v>500</v>
      </c>
      <c r="K846" s="40" t="str">
        <f t="shared" si="14"/>
        <v/>
      </c>
    </row>
    <row r="847" spans="1:11" ht="14.25">
      <c r="A847" s="62">
        <v>42908.423032407409</v>
      </c>
      <c r="B847" s="15">
        <v>343829</v>
      </c>
      <c r="C847" t="s">
        <v>2311</v>
      </c>
      <c r="D847" t="s">
        <v>2312</v>
      </c>
      <c r="E847" t="s">
        <v>2313</v>
      </c>
      <c r="F847" s="15">
        <v>-35</v>
      </c>
      <c r="G847" t="s">
        <v>47</v>
      </c>
      <c r="H847" t="s">
        <v>62</v>
      </c>
      <c r="I847" t="s">
        <v>49</v>
      </c>
      <c r="J847">
        <f>VLOOKUP(B847,自助退!B:F,5,FALSE)</f>
        <v>35</v>
      </c>
      <c r="K847" s="40" t="str">
        <f t="shared" si="14"/>
        <v/>
      </c>
    </row>
    <row r="848" spans="1:11" ht="14.25">
      <c r="A848" s="62">
        <v>42908.425034722219</v>
      </c>
      <c r="B848" s="15">
        <v>344013</v>
      </c>
      <c r="C848" t="s">
        <v>2316</v>
      </c>
      <c r="D848" t="s">
        <v>2317</v>
      </c>
      <c r="E848" t="s">
        <v>2318</v>
      </c>
      <c r="F848" s="15">
        <v>-350</v>
      </c>
      <c r="G848" t="s">
        <v>47</v>
      </c>
      <c r="H848" t="s">
        <v>52</v>
      </c>
      <c r="I848" t="s">
        <v>49</v>
      </c>
      <c r="J848">
        <f>VLOOKUP(B848,自助退!B:F,5,FALSE)</f>
        <v>350</v>
      </c>
      <c r="K848" s="40" t="str">
        <f t="shared" si="14"/>
        <v/>
      </c>
    </row>
    <row r="849" spans="1:11" ht="14.25">
      <c r="A849" s="62">
        <v>42908.430150462962</v>
      </c>
      <c r="B849" s="15">
        <v>344461</v>
      </c>
      <c r="C849" t="s">
        <v>2321</v>
      </c>
      <c r="D849" t="s">
        <v>2322</v>
      </c>
      <c r="E849" t="s">
        <v>2323</v>
      </c>
      <c r="F849" s="15">
        <v>-782</v>
      </c>
      <c r="G849" t="s">
        <v>47</v>
      </c>
      <c r="H849" t="s">
        <v>54</v>
      </c>
      <c r="I849" t="s">
        <v>49</v>
      </c>
      <c r="J849">
        <f>VLOOKUP(B849,自助退!B:F,5,FALSE)</f>
        <v>782</v>
      </c>
      <c r="K849" s="40" t="str">
        <f t="shared" si="14"/>
        <v/>
      </c>
    </row>
    <row r="850" spans="1:11" ht="14.25">
      <c r="A850" s="62">
        <v>42908.432870370372</v>
      </c>
      <c r="B850" s="15">
        <v>344647</v>
      </c>
      <c r="C850" t="s">
        <v>2326</v>
      </c>
      <c r="D850" t="s">
        <v>2327</v>
      </c>
      <c r="E850" t="s">
        <v>2328</v>
      </c>
      <c r="F850" s="15">
        <v>-496</v>
      </c>
      <c r="G850" t="s">
        <v>47</v>
      </c>
      <c r="H850" t="s">
        <v>60</v>
      </c>
      <c r="I850" t="s">
        <v>49</v>
      </c>
      <c r="J850">
        <f>VLOOKUP(B850,自助退!B:F,5,FALSE)</f>
        <v>496</v>
      </c>
      <c r="K850" s="40" t="str">
        <f t="shared" si="14"/>
        <v/>
      </c>
    </row>
    <row r="851" spans="1:11" ht="14.25">
      <c r="A851" s="62">
        <v>42908.43409722222</v>
      </c>
      <c r="B851" s="15">
        <v>344738</v>
      </c>
      <c r="C851" t="s">
        <v>2331</v>
      </c>
      <c r="D851" t="s">
        <v>2332</v>
      </c>
      <c r="E851" t="s">
        <v>2333</v>
      </c>
      <c r="F851" s="15">
        <v>-2000</v>
      </c>
      <c r="G851" t="s">
        <v>47</v>
      </c>
      <c r="H851" t="s">
        <v>58</v>
      </c>
      <c r="I851" t="s">
        <v>49</v>
      </c>
      <c r="J851">
        <f>VLOOKUP(B851,自助退!B:F,5,FALSE)</f>
        <v>2000</v>
      </c>
      <c r="K851" s="40" t="str">
        <f t="shared" si="14"/>
        <v/>
      </c>
    </row>
    <row r="852" spans="1:11" ht="14.25">
      <c r="A852" s="62">
        <v>42908.434745370374</v>
      </c>
      <c r="B852" s="15">
        <v>344778</v>
      </c>
      <c r="C852" t="s">
        <v>2336</v>
      </c>
      <c r="D852" t="s">
        <v>2337</v>
      </c>
      <c r="E852" t="s">
        <v>2338</v>
      </c>
      <c r="F852" s="15">
        <v>-4900</v>
      </c>
      <c r="G852" t="s">
        <v>47</v>
      </c>
      <c r="H852" t="s">
        <v>58</v>
      </c>
      <c r="I852" t="s">
        <v>49</v>
      </c>
      <c r="J852">
        <f>VLOOKUP(B852,自助退!B:F,5,FALSE)</f>
        <v>4900</v>
      </c>
      <c r="K852" s="40" t="str">
        <f t="shared" si="14"/>
        <v/>
      </c>
    </row>
    <row r="853" spans="1:11" ht="14.25">
      <c r="A853" s="62">
        <v>42908.438043981485</v>
      </c>
      <c r="B853" s="15">
        <v>345063</v>
      </c>
      <c r="C853" t="s">
        <v>2341</v>
      </c>
      <c r="D853" t="s">
        <v>2342</v>
      </c>
      <c r="E853" t="s">
        <v>2343</v>
      </c>
      <c r="F853" s="15">
        <v>-316</v>
      </c>
      <c r="G853" t="s">
        <v>47</v>
      </c>
      <c r="H853" t="s">
        <v>64</v>
      </c>
      <c r="I853" t="s">
        <v>49</v>
      </c>
      <c r="J853">
        <f>VLOOKUP(B853,自助退!B:F,5,FALSE)</f>
        <v>316</v>
      </c>
      <c r="K853" s="40" t="str">
        <f t="shared" si="14"/>
        <v/>
      </c>
    </row>
    <row r="854" spans="1:11" ht="14.25">
      <c r="A854" s="62">
        <v>42908.443692129629</v>
      </c>
      <c r="B854" s="15">
        <v>345509</v>
      </c>
      <c r="C854" t="s">
        <v>2346</v>
      </c>
      <c r="D854" t="s">
        <v>2347</v>
      </c>
      <c r="E854" t="s">
        <v>2348</v>
      </c>
      <c r="F854" s="15">
        <v>-216</v>
      </c>
      <c r="G854" t="s">
        <v>47</v>
      </c>
      <c r="H854" t="s">
        <v>99</v>
      </c>
      <c r="I854" t="s">
        <v>49</v>
      </c>
      <c r="J854">
        <f>VLOOKUP(B854,自助退!B:F,5,FALSE)</f>
        <v>216</v>
      </c>
      <c r="K854" s="40" t="str">
        <f t="shared" si="14"/>
        <v/>
      </c>
    </row>
    <row r="855" spans="1:11" ht="14.25">
      <c r="A855" s="62">
        <v>42908.44740740741</v>
      </c>
      <c r="B855" s="15">
        <v>345762</v>
      </c>
      <c r="C855" t="s">
        <v>2351</v>
      </c>
      <c r="D855" t="s">
        <v>2352</v>
      </c>
      <c r="E855" t="s">
        <v>2353</v>
      </c>
      <c r="F855" s="15">
        <v>-151</v>
      </c>
      <c r="G855" t="s">
        <v>47</v>
      </c>
      <c r="H855" t="s">
        <v>61</v>
      </c>
      <c r="I855" t="s">
        <v>49</v>
      </c>
      <c r="J855">
        <f>VLOOKUP(B855,自助退!B:F,5,FALSE)</f>
        <v>151</v>
      </c>
      <c r="K855" s="40" t="str">
        <f t="shared" si="14"/>
        <v/>
      </c>
    </row>
    <row r="856" spans="1:11" ht="14.25">
      <c r="A856" s="62">
        <v>42908.451157407406</v>
      </c>
      <c r="B856" s="15">
        <v>346042</v>
      </c>
      <c r="C856" t="s">
        <v>2356</v>
      </c>
      <c r="D856" t="s">
        <v>2357</v>
      </c>
      <c r="E856" t="s">
        <v>2358</v>
      </c>
      <c r="F856" s="15">
        <v>-190</v>
      </c>
      <c r="G856" t="s">
        <v>47</v>
      </c>
      <c r="H856" t="s">
        <v>63</v>
      </c>
      <c r="I856" t="s">
        <v>49</v>
      </c>
      <c r="J856">
        <f>VLOOKUP(B856,自助退!B:F,5,FALSE)</f>
        <v>190</v>
      </c>
      <c r="K856" s="40" t="str">
        <f t="shared" si="14"/>
        <v/>
      </c>
    </row>
    <row r="857" spans="1:11" ht="14.25">
      <c r="A857" s="62">
        <v>42908.456018518518</v>
      </c>
      <c r="B857" s="15">
        <v>346380</v>
      </c>
      <c r="C857" t="s">
        <v>2361</v>
      </c>
      <c r="D857" t="s">
        <v>2362</v>
      </c>
      <c r="E857" t="s">
        <v>2363</v>
      </c>
      <c r="F857" s="15">
        <v>-490</v>
      </c>
      <c r="G857" t="s">
        <v>47</v>
      </c>
      <c r="H857" t="s">
        <v>67</v>
      </c>
      <c r="I857" t="s">
        <v>49</v>
      </c>
      <c r="J857">
        <f>VLOOKUP(B857,自助退!B:F,5,FALSE)</f>
        <v>490</v>
      </c>
      <c r="K857" s="40" t="str">
        <f t="shared" si="14"/>
        <v/>
      </c>
    </row>
    <row r="858" spans="1:11" ht="14.25">
      <c r="A858" s="62">
        <v>42908.456620370373</v>
      </c>
      <c r="B858" s="15">
        <v>346422</v>
      </c>
      <c r="C858" t="s">
        <v>2366</v>
      </c>
      <c r="D858" t="s">
        <v>2367</v>
      </c>
      <c r="E858" t="s">
        <v>2368</v>
      </c>
      <c r="F858" s="15">
        <v>-230</v>
      </c>
      <c r="G858" t="s">
        <v>47</v>
      </c>
      <c r="H858" t="s">
        <v>73</v>
      </c>
      <c r="I858" t="s">
        <v>49</v>
      </c>
      <c r="J858">
        <f>VLOOKUP(B858,自助退!B:F,5,FALSE)</f>
        <v>230</v>
      </c>
      <c r="K858" s="40" t="str">
        <f t="shared" si="14"/>
        <v/>
      </c>
    </row>
    <row r="859" spans="1:11" ht="14.25">
      <c r="A859" s="62">
        <v>42908.459166666667</v>
      </c>
      <c r="B859" s="15">
        <v>346629</v>
      </c>
      <c r="C859" t="s">
        <v>2371</v>
      </c>
      <c r="D859" t="s">
        <v>2372</v>
      </c>
      <c r="E859" t="s">
        <v>2373</v>
      </c>
      <c r="F859" s="15">
        <v>-1000</v>
      </c>
      <c r="G859" t="s">
        <v>47</v>
      </c>
      <c r="H859" t="s">
        <v>63</v>
      </c>
      <c r="I859" t="s">
        <v>49</v>
      </c>
      <c r="J859">
        <f>VLOOKUP(B859,自助退!B:F,5,FALSE)</f>
        <v>1000</v>
      </c>
      <c r="K859" s="40" t="str">
        <f t="shared" si="14"/>
        <v/>
      </c>
    </row>
    <row r="860" spans="1:11" ht="14.25">
      <c r="A860" s="62">
        <v>42908.467499999999</v>
      </c>
      <c r="B860" s="15">
        <v>347156</v>
      </c>
      <c r="C860" t="s">
        <v>2376</v>
      </c>
      <c r="D860" t="s">
        <v>2377</v>
      </c>
      <c r="E860" t="s">
        <v>2378</v>
      </c>
      <c r="F860" s="15">
        <v>-500</v>
      </c>
      <c r="G860" t="s">
        <v>47</v>
      </c>
      <c r="H860" t="s">
        <v>58</v>
      </c>
      <c r="I860" t="s">
        <v>49</v>
      </c>
      <c r="J860">
        <f>VLOOKUP(B860,自助退!B:F,5,FALSE)</f>
        <v>500</v>
      </c>
      <c r="K860" s="40" t="str">
        <f t="shared" si="14"/>
        <v/>
      </c>
    </row>
    <row r="861" spans="1:11" ht="14.25">
      <c r="A861" s="62">
        <v>42908.475312499999</v>
      </c>
      <c r="B861" s="15">
        <v>347635</v>
      </c>
      <c r="C861" t="s">
        <v>2381</v>
      </c>
      <c r="D861" t="s">
        <v>2382</v>
      </c>
      <c r="E861" t="s">
        <v>2383</v>
      </c>
      <c r="F861" s="15">
        <v>-255</v>
      </c>
      <c r="G861" t="s">
        <v>47</v>
      </c>
      <c r="H861" t="s">
        <v>70</v>
      </c>
      <c r="I861" t="s">
        <v>49</v>
      </c>
      <c r="J861">
        <f>VLOOKUP(B861,自助退!B:F,5,FALSE)</f>
        <v>255</v>
      </c>
      <c r="K861" s="40" t="str">
        <f t="shared" si="14"/>
        <v/>
      </c>
    </row>
    <row r="862" spans="1:11" ht="14.25">
      <c r="A862" s="62">
        <v>42908.47760416667</v>
      </c>
      <c r="B862" s="15">
        <v>347756</v>
      </c>
      <c r="C862" t="s">
        <v>2386</v>
      </c>
      <c r="D862" t="s">
        <v>2387</v>
      </c>
      <c r="E862" t="s">
        <v>2388</v>
      </c>
      <c r="F862" s="15">
        <v>-1</v>
      </c>
      <c r="G862" t="s">
        <v>47</v>
      </c>
      <c r="H862" t="s">
        <v>57</v>
      </c>
      <c r="I862" t="s">
        <v>49</v>
      </c>
      <c r="J862">
        <f>VLOOKUP(B862,自助退!B:F,5,FALSE)</f>
        <v>1</v>
      </c>
      <c r="K862" s="40" t="str">
        <f t="shared" si="14"/>
        <v/>
      </c>
    </row>
    <row r="863" spans="1:11" ht="14.25">
      <c r="A863" s="62">
        <v>42908.477835648147</v>
      </c>
      <c r="B863" s="15">
        <v>347768</v>
      </c>
      <c r="D863" t="s">
        <v>2392</v>
      </c>
      <c r="E863" t="s">
        <v>2393</v>
      </c>
      <c r="F863" s="15">
        <v>-500</v>
      </c>
      <c r="G863" t="s">
        <v>47</v>
      </c>
      <c r="H863" t="s">
        <v>50</v>
      </c>
      <c r="I863" t="s">
        <v>85</v>
      </c>
      <c r="J863">
        <f>VLOOKUP(B863,自助退!B:F,5,FALSE)</f>
        <v>500</v>
      </c>
      <c r="K863" s="40" t="str">
        <f t="shared" si="14"/>
        <v/>
      </c>
    </row>
    <row r="864" spans="1:11" ht="14.25">
      <c r="A864" s="62">
        <v>42908.47797453704</v>
      </c>
      <c r="B864" s="15">
        <v>347775</v>
      </c>
      <c r="D864" t="s">
        <v>2397</v>
      </c>
      <c r="E864" t="s">
        <v>2398</v>
      </c>
      <c r="F864" s="15">
        <v>-46</v>
      </c>
      <c r="G864" t="s">
        <v>47</v>
      </c>
      <c r="H864" t="s">
        <v>59</v>
      </c>
      <c r="I864" t="s">
        <v>85</v>
      </c>
      <c r="J864">
        <f>VLOOKUP(B864,自助退!B:F,5,FALSE)</f>
        <v>46</v>
      </c>
      <c r="K864" s="40" t="str">
        <f t="shared" si="14"/>
        <v/>
      </c>
    </row>
    <row r="865" spans="1:11" ht="14.25">
      <c r="A865" s="62">
        <v>42908.478229166663</v>
      </c>
      <c r="B865" s="15">
        <v>347784</v>
      </c>
      <c r="C865" t="s">
        <v>2401</v>
      </c>
      <c r="D865" t="s">
        <v>2402</v>
      </c>
      <c r="E865" t="s">
        <v>2403</v>
      </c>
      <c r="F865" s="15">
        <v>-1</v>
      </c>
      <c r="G865" t="s">
        <v>47</v>
      </c>
      <c r="H865" t="s">
        <v>57</v>
      </c>
      <c r="I865" t="s">
        <v>49</v>
      </c>
      <c r="J865">
        <f>VLOOKUP(B865,自助退!B:F,5,FALSE)</f>
        <v>1</v>
      </c>
      <c r="K865" s="40" t="str">
        <f t="shared" si="14"/>
        <v/>
      </c>
    </row>
    <row r="866" spans="1:11" ht="14.25">
      <c r="A866" s="62">
        <v>42908.484074074076</v>
      </c>
      <c r="B866" s="15">
        <v>348034</v>
      </c>
      <c r="C866" t="s">
        <v>2406</v>
      </c>
      <c r="D866" t="s">
        <v>2407</v>
      </c>
      <c r="E866" t="s">
        <v>2408</v>
      </c>
      <c r="F866" s="15">
        <v>-238</v>
      </c>
      <c r="G866" t="s">
        <v>47</v>
      </c>
      <c r="H866" t="s">
        <v>59</v>
      </c>
      <c r="I866" t="s">
        <v>49</v>
      </c>
      <c r="J866">
        <f>VLOOKUP(B866,自助退!B:F,5,FALSE)</f>
        <v>238</v>
      </c>
      <c r="K866" s="40" t="str">
        <f t="shared" si="14"/>
        <v/>
      </c>
    </row>
    <row r="867" spans="1:11" ht="14.25">
      <c r="A867" s="62">
        <v>42908.49728009259</v>
      </c>
      <c r="B867" s="15">
        <v>348508</v>
      </c>
      <c r="D867" t="s">
        <v>2412</v>
      </c>
      <c r="E867" t="s">
        <v>2413</v>
      </c>
      <c r="F867" s="15">
        <v>-1860</v>
      </c>
      <c r="G867" t="s">
        <v>47</v>
      </c>
      <c r="H867" t="s">
        <v>61</v>
      </c>
      <c r="I867" t="s">
        <v>85</v>
      </c>
      <c r="J867">
        <f>VLOOKUP(B867,自助退!B:F,5,FALSE)</f>
        <v>1860</v>
      </c>
      <c r="K867" s="40" t="str">
        <f t="shared" si="14"/>
        <v/>
      </c>
    </row>
    <row r="868" spans="1:11" ht="14.25">
      <c r="A868" s="62">
        <v>42908.522488425922</v>
      </c>
      <c r="B868" s="15">
        <v>348981</v>
      </c>
      <c r="D868" t="s">
        <v>2417</v>
      </c>
      <c r="E868" t="s">
        <v>2418</v>
      </c>
      <c r="F868" s="15">
        <v>-422</v>
      </c>
      <c r="G868" t="s">
        <v>47</v>
      </c>
      <c r="H868" t="s">
        <v>51</v>
      </c>
      <c r="I868" t="s">
        <v>85</v>
      </c>
      <c r="J868">
        <f>VLOOKUP(B868,自助退!B:F,5,FALSE)</f>
        <v>422</v>
      </c>
      <c r="K868" s="40" t="str">
        <f t="shared" si="14"/>
        <v/>
      </c>
    </row>
    <row r="869" spans="1:11" ht="14.25">
      <c r="A869" s="62">
        <v>42908.531689814816</v>
      </c>
      <c r="B869" s="15">
        <v>349074</v>
      </c>
      <c r="C869" t="s">
        <v>2421</v>
      </c>
      <c r="D869" t="s">
        <v>2422</v>
      </c>
      <c r="E869" t="s">
        <v>2423</v>
      </c>
      <c r="F869" s="15">
        <v>-662</v>
      </c>
      <c r="G869" t="s">
        <v>47</v>
      </c>
      <c r="H869" t="s">
        <v>71</v>
      </c>
      <c r="I869" t="s">
        <v>49</v>
      </c>
      <c r="J869">
        <f>VLOOKUP(B869,自助退!B:F,5,FALSE)</f>
        <v>662</v>
      </c>
      <c r="K869" s="40" t="str">
        <f t="shared" si="14"/>
        <v/>
      </c>
    </row>
    <row r="870" spans="1:11" ht="14.25">
      <c r="A870" s="62">
        <v>42908.552465277775</v>
      </c>
      <c r="B870" s="15">
        <v>349221</v>
      </c>
      <c r="C870" t="s">
        <v>2426</v>
      </c>
      <c r="D870" t="s">
        <v>2427</v>
      </c>
      <c r="E870" t="s">
        <v>2428</v>
      </c>
      <c r="F870" s="15">
        <v>-100</v>
      </c>
      <c r="G870" t="s">
        <v>47</v>
      </c>
      <c r="H870" t="s">
        <v>74</v>
      </c>
      <c r="I870" t="s">
        <v>49</v>
      </c>
      <c r="J870">
        <f>VLOOKUP(B870,自助退!B:F,5,FALSE)</f>
        <v>100</v>
      </c>
      <c r="K870" s="40" t="str">
        <f t="shared" si="14"/>
        <v/>
      </c>
    </row>
    <row r="871" spans="1:11" ht="14.25">
      <c r="A871" s="62">
        <v>42908.555775462963</v>
      </c>
      <c r="B871" s="15">
        <v>349253</v>
      </c>
      <c r="C871" t="s">
        <v>2431</v>
      </c>
      <c r="D871" t="s">
        <v>2432</v>
      </c>
      <c r="E871" t="s">
        <v>2433</v>
      </c>
      <c r="F871" s="15">
        <v>-400</v>
      </c>
      <c r="G871" t="s">
        <v>47</v>
      </c>
      <c r="H871" t="s">
        <v>58</v>
      </c>
      <c r="I871" t="s">
        <v>49</v>
      </c>
      <c r="J871">
        <f>VLOOKUP(B871,自助退!B:F,5,FALSE)</f>
        <v>400</v>
      </c>
      <c r="K871" s="40" t="str">
        <f t="shared" si="14"/>
        <v/>
      </c>
    </row>
    <row r="872" spans="1:11" ht="14.25">
      <c r="A872" s="62">
        <v>42908.564016203702</v>
      </c>
      <c r="B872" s="15">
        <v>349320</v>
      </c>
      <c r="C872" t="s">
        <v>2436</v>
      </c>
      <c r="D872" t="s">
        <v>2437</v>
      </c>
      <c r="E872" t="s">
        <v>2438</v>
      </c>
      <c r="F872" s="15">
        <v>-9020</v>
      </c>
      <c r="G872" t="s">
        <v>47</v>
      </c>
      <c r="H872" t="s">
        <v>75</v>
      </c>
      <c r="I872" t="s">
        <v>49</v>
      </c>
      <c r="J872">
        <f>VLOOKUP(B872,自助退!B:F,5,FALSE)</f>
        <v>9020</v>
      </c>
      <c r="K872" s="40" t="str">
        <f t="shared" si="14"/>
        <v/>
      </c>
    </row>
    <row r="873" spans="1:11" ht="14.25">
      <c r="A873" s="62">
        <v>42908.564039351855</v>
      </c>
      <c r="B873" s="15">
        <v>349322</v>
      </c>
      <c r="C873" t="s">
        <v>2441</v>
      </c>
      <c r="D873" t="s">
        <v>2442</v>
      </c>
      <c r="E873" t="s">
        <v>2443</v>
      </c>
      <c r="F873" s="15">
        <v>-5000</v>
      </c>
      <c r="G873" t="s">
        <v>47</v>
      </c>
      <c r="H873" t="s">
        <v>71</v>
      </c>
      <c r="I873" t="s">
        <v>49</v>
      </c>
      <c r="J873">
        <f>VLOOKUP(B873,自助退!B:F,5,FALSE)</f>
        <v>5000</v>
      </c>
      <c r="K873" s="40" t="str">
        <f t="shared" si="14"/>
        <v/>
      </c>
    </row>
    <row r="874" spans="1:11" ht="14.25">
      <c r="A874" s="62">
        <v>42908.584282407406</v>
      </c>
      <c r="B874" s="15">
        <v>349643</v>
      </c>
      <c r="C874" t="s">
        <v>2446</v>
      </c>
      <c r="D874" t="s">
        <v>2447</v>
      </c>
      <c r="E874" t="s">
        <v>2448</v>
      </c>
      <c r="F874" s="15">
        <v>-833</v>
      </c>
      <c r="G874" t="s">
        <v>47</v>
      </c>
      <c r="H874" t="s">
        <v>66</v>
      </c>
      <c r="I874" t="s">
        <v>49</v>
      </c>
      <c r="J874">
        <f>VLOOKUP(B874,自助退!B:F,5,FALSE)</f>
        <v>833</v>
      </c>
      <c r="K874" s="40" t="str">
        <f t="shared" si="14"/>
        <v/>
      </c>
    </row>
    <row r="875" spans="1:11" ht="14.25">
      <c r="A875" s="62">
        <v>42908.592777777776</v>
      </c>
      <c r="B875" s="15">
        <v>350020</v>
      </c>
      <c r="C875" t="s">
        <v>2451</v>
      </c>
      <c r="D875" t="s">
        <v>2452</v>
      </c>
      <c r="E875" t="s">
        <v>2453</v>
      </c>
      <c r="F875" s="15">
        <v>-720</v>
      </c>
      <c r="G875" t="s">
        <v>47</v>
      </c>
      <c r="H875" t="s">
        <v>61</v>
      </c>
      <c r="I875" t="s">
        <v>49</v>
      </c>
      <c r="J875">
        <f>VLOOKUP(B875,自助退!B:F,5,FALSE)</f>
        <v>720</v>
      </c>
      <c r="K875" s="40" t="str">
        <f t="shared" si="14"/>
        <v/>
      </c>
    </row>
    <row r="876" spans="1:11" ht="14.25">
      <c r="A876" s="62">
        <v>42908.613923611112</v>
      </c>
      <c r="B876" s="15">
        <v>351222</v>
      </c>
      <c r="C876" t="s">
        <v>2456</v>
      </c>
      <c r="D876" t="s">
        <v>2457</v>
      </c>
      <c r="E876" t="s">
        <v>2458</v>
      </c>
      <c r="F876" s="15">
        <v>-249</v>
      </c>
      <c r="G876" t="s">
        <v>47</v>
      </c>
      <c r="H876" t="s">
        <v>71</v>
      </c>
      <c r="I876" t="s">
        <v>49</v>
      </c>
      <c r="J876">
        <f>VLOOKUP(B876,自助退!B:F,5,FALSE)</f>
        <v>249</v>
      </c>
      <c r="K876" s="40" t="str">
        <f t="shared" si="14"/>
        <v/>
      </c>
    </row>
    <row r="877" spans="1:11" ht="14.25">
      <c r="A877" s="62">
        <v>42908.61787037037</v>
      </c>
      <c r="B877" s="15">
        <v>351464</v>
      </c>
      <c r="C877" t="s">
        <v>2461</v>
      </c>
      <c r="D877" t="s">
        <v>2462</v>
      </c>
      <c r="E877" t="s">
        <v>2463</v>
      </c>
      <c r="F877" s="15">
        <v>-662</v>
      </c>
      <c r="G877" t="s">
        <v>47</v>
      </c>
      <c r="H877" t="s">
        <v>75</v>
      </c>
      <c r="I877" t="s">
        <v>49</v>
      </c>
      <c r="J877">
        <f>VLOOKUP(B877,自助退!B:F,5,FALSE)</f>
        <v>662</v>
      </c>
      <c r="K877" s="40" t="str">
        <f t="shared" si="14"/>
        <v/>
      </c>
    </row>
    <row r="878" spans="1:11" ht="14.25">
      <c r="A878" s="62">
        <v>42908.618611111109</v>
      </c>
      <c r="B878" s="15">
        <v>351504</v>
      </c>
      <c r="C878" t="s">
        <v>2466</v>
      </c>
      <c r="D878" t="s">
        <v>2467</v>
      </c>
      <c r="E878" t="s">
        <v>2468</v>
      </c>
      <c r="F878" s="15">
        <v>-355</v>
      </c>
      <c r="G878" t="s">
        <v>47</v>
      </c>
      <c r="H878" t="s">
        <v>59</v>
      </c>
      <c r="I878" t="s">
        <v>49</v>
      </c>
      <c r="J878">
        <f>VLOOKUP(B878,自助退!B:F,5,FALSE)</f>
        <v>355</v>
      </c>
      <c r="K878" s="40" t="str">
        <f t="shared" si="14"/>
        <v/>
      </c>
    </row>
    <row r="879" spans="1:11" ht="14.25">
      <c r="A879" s="62">
        <v>42908.627951388888</v>
      </c>
      <c r="B879" s="15">
        <v>352161</v>
      </c>
      <c r="C879" t="s">
        <v>2471</v>
      </c>
      <c r="D879" t="s">
        <v>2472</v>
      </c>
      <c r="E879" t="s">
        <v>2473</v>
      </c>
      <c r="F879" s="15">
        <v>-162</v>
      </c>
      <c r="G879" t="s">
        <v>47</v>
      </c>
      <c r="H879" t="s">
        <v>54</v>
      </c>
      <c r="I879" t="s">
        <v>49</v>
      </c>
      <c r="J879">
        <f>VLOOKUP(B879,自助退!B:F,5,FALSE)</f>
        <v>162</v>
      </c>
      <c r="K879" s="40" t="str">
        <f t="shared" si="14"/>
        <v/>
      </c>
    </row>
    <row r="880" spans="1:11" ht="14.25">
      <c r="A880" s="62">
        <v>42908.639166666668</v>
      </c>
      <c r="B880" s="15">
        <v>352839</v>
      </c>
      <c r="C880" t="s">
        <v>2476</v>
      </c>
      <c r="D880" t="s">
        <v>2477</v>
      </c>
      <c r="E880" t="s">
        <v>2478</v>
      </c>
      <c r="F880" s="15">
        <v>-219</v>
      </c>
      <c r="G880" t="s">
        <v>47</v>
      </c>
      <c r="H880" t="s">
        <v>75</v>
      </c>
      <c r="I880" t="s">
        <v>49</v>
      </c>
      <c r="J880">
        <f>VLOOKUP(B880,自助退!B:F,5,FALSE)</f>
        <v>219</v>
      </c>
      <c r="K880" s="40" t="str">
        <f t="shared" si="14"/>
        <v/>
      </c>
    </row>
    <row r="881" spans="1:11" ht="14.25">
      <c r="A881" s="62">
        <v>42908.64644675926</v>
      </c>
      <c r="B881" s="15">
        <v>353289</v>
      </c>
      <c r="C881" t="s">
        <v>2481</v>
      </c>
      <c r="D881" t="s">
        <v>2482</v>
      </c>
      <c r="E881" t="s">
        <v>2483</v>
      </c>
      <c r="F881" s="15">
        <v>-300</v>
      </c>
      <c r="G881" t="s">
        <v>47</v>
      </c>
      <c r="H881" t="s">
        <v>61</v>
      </c>
      <c r="I881" t="s">
        <v>49</v>
      </c>
      <c r="J881">
        <f>VLOOKUP(B881,自助退!B:F,5,FALSE)</f>
        <v>300</v>
      </c>
      <c r="K881" s="40" t="str">
        <f t="shared" si="14"/>
        <v/>
      </c>
    </row>
    <row r="882" spans="1:11" ht="14.25">
      <c r="A882" s="62">
        <v>42908.64744212963</v>
      </c>
      <c r="B882" s="15">
        <v>353356</v>
      </c>
      <c r="C882" t="s">
        <v>2486</v>
      </c>
      <c r="D882" t="s">
        <v>2487</v>
      </c>
      <c r="E882" t="s">
        <v>2488</v>
      </c>
      <c r="F882" s="15">
        <v>-466</v>
      </c>
      <c r="G882" t="s">
        <v>47</v>
      </c>
      <c r="H882" t="s">
        <v>61</v>
      </c>
      <c r="I882" t="s">
        <v>49</v>
      </c>
      <c r="J882">
        <f>VLOOKUP(B882,自助退!B:F,5,FALSE)</f>
        <v>466</v>
      </c>
      <c r="K882" s="40" t="str">
        <f t="shared" si="14"/>
        <v/>
      </c>
    </row>
    <row r="883" spans="1:11" ht="14.25">
      <c r="A883" s="62">
        <v>42908.648831018516</v>
      </c>
      <c r="B883" s="15">
        <v>353437</v>
      </c>
      <c r="C883" t="s">
        <v>2491</v>
      </c>
      <c r="D883" t="s">
        <v>2492</v>
      </c>
      <c r="E883" t="s">
        <v>2493</v>
      </c>
      <c r="F883" s="15">
        <v>-500</v>
      </c>
      <c r="G883" t="s">
        <v>47</v>
      </c>
      <c r="H883" t="s">
        <v>71</v>
      </c>
      <c r="I883" t="s">
        <v>49</v>
      </c>
      <c r="J883">
        <f>VLOOKUP(B883,自助退!B:F,5,FALSE)</f>
        <v>500</v>
      </c>
      <c r="K883" s="40" t="str">
        <f t="shared" si="14"/>
        <v/>
      </c>
    </row>
    <row r="884" spans="1:11" ht="14.25">
      <c r="A884" s="62">
        <v>42908.652384259258</v>
      </c>
      <c r="B884" s="15">
        <v>353633</v>
      </c>
      <c r="C884" t="s">
        <v>2496</v>
      </c>
      <c r="D884" t="s">
        <v>2497</v>
      </c>
      <c r="E884" t="s">
        <v>2498</v>
      </c>
      <c r="F884" s="15">
        <v>-500</v>
      </c>
      <c r="G884" t="s">
        <v>47</v>
      </c>
      <c r="H884" t="s">
        <v>75</v>
      </c>
      <c r="I884" t="s">
        <v>49</v>
      </c>
      <c r="J884">
        <f>VLOOKUP(B884,自助退!B:F,5,FALSE)</f>
        <v>500</v>
      </c>
      <c r="K884" s="40" t="str">
        <f t="shared" si="14"/>
        <v/>
      </c>
    </row>
    <row r="885" spans="1:11" ht="14.25">
      <c r="A885" s="62">
        <v>42908.652800925927</v>
      </c>
      <c r="B885" s="15">
        <v>353665</v>
      </c>
      <c r="C885" t="s">
        <v>2501</v>
      </c>
      <c r="D885" t="s">
        <v>2502</v>
      </c>
      <c r="E885" t="s">
        <v>2503</v>
      </c>
      <c r="F885" s="15">
        <v>-100</v>
      </c>
      <c r="G885" t="s">
        <v>47</v>
      </c>
      <c r="H885" t="s">
        <v>70</v>
      </c>
      <c r="I885" t="s">
        <v>49</v>
      </c>
      <c r="J885">
        <f>VLOOKUP(B885,自助退!B:F,5,FALSE)</f>
        <v>100</v>
      </c>
      <c r="K885" s="40" t="str">
        <f t="shared" si="14"/>
        <v/>
      </c>
    </row>
    <row r="886" spans="1:11" ht="14.25">
      <c r="A886" s="62">
        <v>42908.655810185184</v>
      </c>
      <c r="B886" s="15">
        <v>353823</v>
      </c>
      <c r="C886" t="s">
        <v>2506</v>
      </c>
      <c r="D886" t="s">
        <v>2507</v>
      </c>
      <c r="E886" t="s">
        <v>2508</v>
      </c>
      <c r="F886" s="15">
        <v>-353</v>
      </c>
      <c r="G886" t="s">
        <v>47</v>
      </c>
      <c r="H886" t="s">
        <v>76</v>
      </c>
      <c r="I886" t="s">
        <v>49</v>
      </c>
      <c r="J886">
        <f>VLOOKUP(B886,自助退!B:F,5,FALSE)</f>
        <v>353</v>
      </c>
      <c r="K886" s="40" t="str">
        <f t="shared" si="14"/>
        <v/>
      </c>
    </row>
    <row r="887" spans="1:11" ht="14.25">
      <c r="A887" s="62">
        <v>42908.65960648148</v>
      </c>
      <c r="B887" s="15">
        <v>354041</v>
      </c>
      <c r="C887" t="s">
        <v>2511</v>
      </c>
      <c r="D887" t="s">
        <v>2512</v>
      </c>
      <c r="E887" t="s">
        <v>2513</v>
      </c>
      <c r="F887" s="15">
        <v>-103</v>
      </c>
      <c r="G887" t="s">
        <v>47</v>
      </c>
      <c r="H887" t="s">
        <v>78</v>
      </c>
      <c r="I887" t="s">
        <v>49</v>
      </c>
      <c r="J887">
        <f>VLOOKUP(B887,自助退!B:F,5,FALSE)</f>
        <v>103</v>
      </c>
      <c r="K887" s="40" t="str">
        <f t="shared" si="14"/>
        <v/>
      </c>
    </row>
    <row r="888" spans="1:11" ht="14.25">
      <c r="A888" s="62">
        <v>42908.664513888885</v>
      </c>
      <c r="B888" s="15">
        <v>354301</v>
      </c>
      <c r="C888" t="s">
        <v>2516</v>
      </c>
      <c r="D888" t="s">
        <v>2517</v>
      </c>
      <c r="E888" t="s">
        <v>2518</v>
      </c>
      <c r="F888" s="15">
        <v>-996</v>
      </c>
      <c r="G888" t="s">
        <v>47</v>
      </c>
      <c r="H888" t="s">
        <v>56</v>
      </c>
      <c r="I888" t="s">
        <v>49</v>
      </c>
      <c r="J888">
        <f>VLOOKUP(B888,自助退!B:F,5,FALSE)</f>
        <v>996</v>
      </c>
      <c r="K888" s="40" t="str">
        <f t="shared" si="14"/>
        <v/>
      </c>
    </row>
    <row r="889" spans="1:11" ht="14.25">
      <c r="A889" s="62">
        <v>42908.666168981479</v>
      </c>
      <c r="B889" s="15">
        <v>354373</v>
      </c>
      <c r="C889" t="s">
        <v>2521</v>
      </c>
      <c r="D889" t="s">
        <v>2522</v>
      </c>
      <c r="E889" t="s">
        <v>2523</v>
      </c>
      <c r="F889" s="15">
        <v>-864</v>
      </c>
      <c r="G889" t="s">
        <v>47</v>
      </c>
      <c r="H889" t="s">
        <v>70</v>
      </c>
      <c r="I889" t="s">
        <v>49</v>
      </c>
      <c r="J889">
        <f>VLOOKUP(B889,自助退!B:F,5,FALSE)</f>
        <v>864</v>
      </c>
      <c r="K889" s="40" t="str">
        <f t="shared" si="14"/>
        <v/>
      </c>
    </row>
    <row r="890" spans="1:11" ht="14.25">
      <c r="A890" s="62">
        <v>42908.672523148147</v>
      </c>
      <c r="B890" s="15">
        <v>354717</v>
      </c>
      <c r="C890" t="s">
        <v>2526</v>
      </c>
      <c r="D890" t="s">
        <v>2527</v>
      </c>
      <c r="E890" t="s">
        <v>2528</v>
      </c>
      <c r="F890" s="15">
        <v>-1391</v>
      </c>
      <c r="G890" t="s">
        <v>47</v>
      </c>
      <c r="H890" t="s">
        <v>61</v>
      </c>
      <c r="I890" t="s">
        <v>49</v>
      </c>
      <c r="J890">
        <f>VLOOKUP(B890,自助退!B:F,5,FALSE)</f>
        <v>1391</v>
      </c>
      <c r="K890" s="40" t="str">
        <f t="shared" si="14"/>
        <v/>
      </c>
    </row>
    <row r="891" spans="1:11" ht="14.25">
      <c r="A891" s="62">
        <v>42908.675729166665</v>
      </c>
      <c r="B891" s="15">
        <v>354851</v>
      </c>
      <c r="C891" t="s">
        <v>2531</v>
      </c>
      <c r="D891" t="s">
        <v>2532</v>
      </c>
      <c r="E891" t="s">
        <v>2533</v>
      </c>
      <c r="F891" s="15">
        <v>-192</v>
      </c>
      <c r="G891" t="s">
        <v>47</v>
      </c>
      <c r="H891" t="s">
        <v>64</v>
      </c>
      <c r="I891" t="s">
        <v>49</v>
      </c>
      <c r="J891">
        <f>VLOOKUP(B891,自助退!B:F,5,FALSE)</f>
        <v>192</v>
      </c>
      <c r="K891" s="40" t="str">
        <f t="shared" si="14"/>
        <v/>
      </c>
    </row>
    <row r="892" spans="1:11" ht="14.25">
      <c r="A892" s="62">
        <v>42908.676064814812</v>
      </c>
      <c r="B892" s="15">
        <v>354867</v>
      </c>
      <c r="C892" t="s">
        <v>2536</v>
      </c>
      <c r="D892" t="s">
        <v>2537</v>
      </c>
      <c r="E892" t="s">
        <v>2538</v>
      </c>
      <c r="F892" s="15">
        <v>-111</v>
      </c>
      <c r="G892" t="s">
        <v>47</v>
      </c>
      <c r="H892" t="s">
        <v>63</v>
      </c>
      <c r="I892" t="s">
        <v>49</v>
      </c>
      <c r="J892">
        <f>VLOOKUP(B892,自助退!B:F,5,FALSE)</f>
        <v>111</v>
      </c>
      <c r="K892" s="40" t="str">
        <f t="shared" si="14"/>
        <v/>
      </c>
    </row>
    <row r="893" spans="1:11" ht="14.25">
      <c r="A893" s="62">
        <v>42908.676863425928</v>
      </c>
      <c r="B893" s="15">
        <v>354905</v>
      </c>
      <c r="C893" t="s">
        <v>2541</v>
      </c>
      <c r="D893" t="s">
        <v>2542</v>
      </c>
      <c r="E893" t="s">
        <v>2543</v>
      </c>
      <c r="F893" s="15">
        <v>-14</v>
      </c>
      <c r="G893" t="s">
        <v>47</v>
      </c>
      <c r="H893" t="s">
        <v>59</v>
      </c>
      <c r="I893" t="s">
        <v>49</v>
      </c>
      <c r="J893">
        <f>VLOOKUP(B893,自助退!B:F,5,FALSE)</f>
        <v>14</v>
      </c>
      <c r="K893" s="40" t="str">
        <f t="shared" si="14"/>
        <v/>
      </c>
    </row>
    <row r="894" spans="1:11" ht="14.25">
      <c r="A894" s="62">
        <v>42908.677430555559</v>
      </c>
      <c r="B894" s="15">
        <v>354934</v>
      </c>
      <c r="C894" t="s">
        <v>2546</v>
      </c>
      <c r="D894" t="s">
        <v>2547</v>
      </c>
      <c r="E894" t="s">
        <v>2548</v>
      </c>
      <c r="F894" s="15">
        <v>-290</v>
      </c>
      <c r="G894" t="s">
        <v>47</v>
      </c>
      <c r="H894" t="s">
        <v>56</v>
      </c>
      <c r="I894" t="s">
        <v>49</v>
      </c>
      <c r="J894">
        <f>VLOOKUP(B894,自助退!B:F,5,FALSE)</f>
        <v>290</v>
      </c>
      <c r="K894" s="40" t="str">
        <f t="shared" si="14"/>
        <v/>
      </c>
    </row>
    <row r="895" spans="1:11" ht="14.25">
      <c r="A895" s="62">
        <v>42908.683877314812</v>
      </c>
      <c r="B895" s="15">
        <v>355215</v>
      </c>
      <c r="D895" t="s">
        <v>2552</v>
      </c>
      <c r="E895" t="s">
        <v>2553</v>
      </c>
      <c r="F895" s="15">
        <v>-50</v>
      </c>
      <c r="G895" t="s">
        <v>47</v>
      </c>
      <c r="H895" t="s">
        <v>73</v>
      </c>
      <c r="I895" t="s">
        <v>85</v>
      </c>
      <c r="J895">
        <f>VLOOKUP(B895,自助退!B:F,5,FALSE)</f>
        <v>50</v>
      </c>
      <c r="K895" s="40" t="str">
        <f t="shared" si="14"/>
        <v/>
      </c>
    </row>
    <row r="896" spans="1:11" ht="14.25">
      <c r="A896" s="62">
        <v>42908.688854166663</v>
      </c>
      <c r="B896" s="15">
        <v>355419</v>
      </c>
      <c r="C896" t="s">
        <v>2556</v>
      </c>
      <c r="D896" t="s">
        <v>2557</v>
      </c>
      <c r="E896" t="s">
        <v>2558</v>
      </c>
      <c r="F896" s="15">
        <v>-600</v>
      </c>
      <c r="G896" t="s">
        <v>47</v>
      </c>
      <c r="H896" t="s">
        <v>61</v>
      </c>
      <c r="I896" t="s">
        <v>49</v>
      </c>
      <c r="J896">
        <f>VLOOKUP(B896,自助退!B:F,5,FALSE)</f>
        <v>600</v>
      </c>
      <c r="K896" s="40" t="str">
        <f t="shared" si="14"/>
        <v/>
      </c>
    </row>
    <row r="897" spans="1:11" ht="14.25">
      <c r="A897" s="62">
        <v>42908.693715277775</v>
      </c>
      <c r="B897" s="15">
        <v>355599</v>
      </c>
      <c r="C897" t="s">
        <v>2561</v>
      </c>
      <c r="D897" t="s">
        <v>2562</v>
      </c>
      <c r="E897" t="s">
        <v>2563</v>
      </c>
      <c r="F897" s="15">
        <v>-293</v>
      </c>
      <c r="G897" t="s">
        <v>47</v>
      </c>
      <c r="H897" t="s">
        <v>84</v>
      </c>
      <c r="I897" t="s">
        <v>49</v>
      </c>
      <c r="J897">
        <f>VLOOKUP(B897,自助退!B:F,5,FALSE)</f>
        <v>293</v>
      </c>
      <c r="K897" s="40" t="str">
        <f t="shared" si="14"/>
        <v/>
      </c>
    </row>
    <row r="898" spans="1:11" ht="14.25">
      <c r="A898" s="62">
        <v>42908.694108796299</v>
      </c>
      <c r="B898" s="15">
        <v>355619</v>
      </c>
      <c r="D898" t="s">
        <v>2567</v>
      </c>
      <c r="E898" t="s">
        <v>2568</v>
      </c>
      <c r="F898" s="15">
        <v>-67</v>
      </c>
      <c r="G898" t="s">
        <v>47</v>
      </c>
      <c r="H898" t="s">
        <v>54</v>
      </c>
      <c r="I898" t="s">
        <v>85</v>
      </c>
      <c r="J898">
        <f>VLOOKUP(B898,自助退!B:F,5,FALSE)</f>
        <v>67</v>
      </c>
      <c r="K898" s="40" t="str">
        <f t="shared" si="14"/>
        <v/>
      </c>
    </row>
    <row r="899" spans="1:11" ht="14.25">
      <c r="A899" s="62">
        <v>42908.694618055553</v>
      </c>
      <c r="B899" s="15">
        <v>355639</v>
      </c>
      <c r="D899" t="s">
        <v>2572</v>
      </c>
      <c r="E899" t="s">
        <v>2573</v>
      </c>
      <c r="F899" s="15">
        <v>-270</v>
      </c>
      <c r="G899" t="s">
        <v>47</v>
      </c>
      <c r="H899" t="s">
        <v>77</v>
      </c>
      <c r="I899" t="s">
        <v>85</v>
      </c>
      <c r="J899">
        <f>VLOOKUP(B899,自助退!B:F,5,FALSE)</f>
        <v>270</v>
      </c>
      <c r="K899" s="40" t="str">
        <f t="shared" si="14"/>
        <v/>
      </c>
    </row>
    <row r="900" spans="1:11" ht="14.25">
      <c r="A900" s="62">
        <v>42908.695300925923</v>
      </c>
      <c r="B900" s="15">
        <v>355676</v>
      </c>
      <c r="C900" t="s">
        <v>2576</v>
      </c>
      <c r="D900" t="s">
        <v>2577</v>
      </c>
      <c r="E900" t="s">
        <v>2578</v>
      </c>
      <c r="F900" s="15">
        <v>-7057</v>
      </c>
      <c r="G900" t="s">
        <v>47</v>
      </c>
      <c r="H900" t="s">
        <v>54</v>
      </c>
      <c r="I900" t="s">
        <v>49</v>
      </c>
      <c r="J900">
        <f>VLOOKUP(B900,自助退!B:F,5,FALSE)</f>
        <v>7057</v>
      </c>
      <c r="K900" s="40" t="str">
        <f t="shared" si="14"/>
        <v/>
      </c>
    </row>
    <row r="901" spans="1:11" ht="14.25">
      <c r="A901" s="62">
        <v>42908.695787037039</v>
      </c>
      <c r="B901" s="15">
        <v>355700</v>
      </c>
      <c r="D901" t="s">
        <v>2582</v>
      </c>
      <c r="E901" t="s">
        <v>2583</v>
      </c>
      <c r="F901" s="15">
        <v>-1830</v>
      </c>
      <c r="G901" t="s">
        <v>47</v>
      </c>
      <c r="H901" t="s">
        <v>54</v>
      </c>
      <c r="I901" t="s">
        <v>85</v>
      </c>
      <c r="J901">
        <f>VLOOKUP(B901,自助退!B:F,5,FALSE)</f>
        <v>1830</v>
      </c>
      <c r="K901" s="40" t="str">
        <f t="shared" si="14"/>
        <v/>
      </c>
    </row>
    <row r="902" spans="1:11" ht="14.25">
      <c r="A902" s="62">
        <v>42908.698553240742</v>
      </c>
      <c r="B902" s="15">
        <v>355799</v>
      </c>
      <c r="C902" t="s">
        <v>2586</v>
      </c>
      <c r="D902" t="s">
        <v>2587</v>
      </c>
      <c r="E902" t="s">
        <v>2588</v>
      </c>
      <c r="F902" s="15">
        <v>-89</v>
      </c>
      <c r="G902" t="s">
        <v>47</v>
      </c>
      <c r="H902" t="s">
        <v>65</v>
      </c>
      <c r="I902" t="s">
        <v>49</v>
      </c>
      <c r="J902">
        <f>VLOOKUP(B902,自助退!B:F,5,FALSE)</f>
        <v>89</v>
      </c>
      <c r="K902" s="40" t="str">
        <f t="shared" si="14"/>
        <v/>
      </c>
    </row>
    <row r="903" spans="1:11" ht="14.25">
      <c r="A903" s="62">
        <v>42908.710798611108</v>
      </c>
      <c r="B903" s="15">
        <v>356219</v>
      </c>
      <c r="C903" t="s">
        <v>2591</v>
      </c>
      <c r="D903" t="s">
        <v>2592</v>
      </c>
      <c r="E903" t="s">
        <v>2593</v>
      </c>
      <c r="F903" s="15">
        <v>-57</v>
      </c>
      <c r="G903" t="s">
        <v>47</v>
      </c>
      <c r="H903" t="s">
        <v>69</v>
      </c>
      <c r="I903" t="s">
        <v>49</v>
      </c>
      <c r="J903">
        <f>VLOOKUP(B903,自助退!B:F,5,FALSE)</f>
        <v>57</v>
      </c>
      <c r="K903" s="40" t="str">
        <f t="shared" si="14"/>
        <v/>
      </c>
    </row>
    <row r="904" spans="1:11" ht="14.25">
      <c r="A904" s="62">
        <v>42908.711770833332</v>
      </c>
      <c r="B904" s="15">
        <v>356251</v>
      </c>
      <c r="C904" t="s">
        <v>2596</v>
      </c>
      <c r="D904" t="s">
        <v>2597</v>
      </c>
      <c r="E904" t="s">
        <v>2598</v>
      </c>
      <c r="F904" s="15">
        <v>-364</v>
      </c>
      <c r="G904" t="s">
        <v>47</v>
      </c>
      <c r="H904" t="s">
        <v>54</v>
      </c>
      <c r="I904" t="s">
        <v>49</v>
      </c>
      <c r="J904">
        <f>VLOOKUP(B904,自助退!B:F,5,FALSE)</f>
        <v>364</v>
      </c>
      <c r="K904" s="40" t="str">
        <f t="shared" si="14"/>
        <v/>
      </c>
    </row>
    <row r="905" spans="1:11" ht="14.25">
      <c r="A905" s="62">
        <v>42908.712800925925</v>
      </c>
      <c r="B905" s="15">
        <v>356291</v>
      </c>
      <c r="C905" t="s">
        <v>2601</v>
      </c>
      <c r="D905" t="s">
        <v>2602</v>
      </c>
      <c r="E905" t="s">
        <v>2603</v>
      </c>
      <c r="F905" s="15">
        <v>-8500</v>
      </c>
      <c r="G905" t="s">
        <v>47</v>
      </c>
      <c r="H905" t="s">
        <v>63</v>
      </c>
      <c r="I905" t="s">
        <v>49</v>
      </c>
      <c r="J905">
        <f>VLOOKUP(B905,自助退!B:F,5,FALSE)</f>
        <v>8500</v>
      </c>
      <c r="K905" s="40" t="str">
        <f t="shared" si="14"/>
        <v/>
      </c>
    </row>
    <row r="906" spans="1:11" ht="14.25">
      <c r="A906" s="62">
        <v>42908.724421296298</v>
      </c>
      <c r="B906" s="15">
        <v>356635</v>
      </c>
      <c r="C906" t="s">
        <v>2606</v>
      </c>
      <c r="D906" t="s">
        <v>2607</v>
      </c>
      <c r="E906" t="s">
        <v>2608</v>
      </c>
      <c r="F906" s="15">
        <v>-630</v>
      </c>
      <c r="G906" t="s">
        <v>47</v>
      </c>
      <c r="H906" t="s">
        <v>61</v>
      </c>
      <c r="I906" t="s">
        <v>49</v>
      </c>
      <c r="J906">
        <f>VLOOKUP(B906,自助退!B:F,5,FALSE)</f>
        <v>630</v>
      </c>
      <c r="K906" s="40" t="str">
        <f t="shared" ref="K906:K969" si="15">IF(J906=F906*-1,"",1)</f>
        <v/>
      </c>
    </row>
    <row r="907" spans="1:11" ht="14.25">
      <c r="A907" s="62">
        <v>42908.726145833331</v>
      </c>
      <c r="B907" s="15">
        <v>356680</v>
      </c>
      <c r="C907" t="s">
        <v>2611</v>
      </c>
      <c r="D907" t="s">
        <v>2612</v>
      </c>
      <c r="E907" t="s">
        <v>2613</v>
      </c>
      <c r="F907" s="15">
        <v>-26</v>
      </c>
      <c r="G907" t="s">
        <v>47</v>
      </c>
      <c r="H907" t="s">
        <v>56</v>
      </c>
      <c r="I907" t="s">
        <v>49</v>
      </c>
      <c r="J907">
        <f>VLOOKUP(B907,自助退!B:F,5,FALSE)</f>
        <v>26</v>
      </c>
      <c r="K907" s="40" t="str">
        <f t="shared" si="15"/>
        <v/>
      </c>
    </row>
    <row r="908" spans="1:11" ht="14.25">
      <c r="A908" s="62">
        <v>42908.73</v>
      </c>
      <c r="B908" s="15">
        <v>356735</v>
      </c>
      <c r="C908" t="s">
        <v>2616</v>
      </c>
      <c r="D908" t="s">
        <v>2617</v>
      </c>
      <c r="E908" t="s">
        <v>2618</v>
      </c>
      <c r="F908" s="15">
        <v>-185</v>
      </c>
      <c r="G908" t="s">
        <v>47</v>
      </c>
      <c r="H908" t="s">
        <v>59</v>
      </c>
      <c r="I908" t="s">
        <v>49</v>
      </c>
      <c r="J908">
        <f>VLOOKUP(B908,自助退!B:F,5,FALSE)</f>
        <v>185</v>
      </c>
      <c r="K908" s="40" t="str">
        <f t="shared" si="15"/>
        <v/>
      </c>
    </row>
    <row r="909" spans="1:11" ht="14.25">
      <c r="A909" s="62">
        <v>42908.73232638889</v>
      </c>
      <c r="B909" s="15">
        <v>356771</v>
      </c>
      <c r="C909" t="s">
        <v>2621</v>
      </c>
      <c r="D909" t="s">
        <v>2622</v>
      </c>
      <c r="E909" t="s">
        <v>2623</v>
      </c>
      <c r="F909" s="15">
        <v>-1098</v>
      </c>
      <c r="G909" t="s">
        <v>47</v>
      </c>
      <c r="H909" t="s">
        <v>66</v>
      </c>
      <c r="I909" t="s">
        <v>49</v>
      </c>
      <c r="J909">
        <f>VLOOKUP(B909,自助退!B:F,5,FALSE)</f>
        <v>1098</v>
      </c>
      <c r="K909" s="40" t="str">
        <f t="shared" si="15"/>
        <v/>
      </c>
    </row>
    <row r="910" spans="1:11" ht="14.25">
      <c r="A910" s="62">
        <v>42908.734733796293</v>
      </c>
      <c r="B910" s="15">
        <v>356808</v>
      </c>
      <c r="C910" t="s">
        <v>2626</v>
      </c>
      <c r="D910" t="s">
        <v>2627</v>
      </c>
      <c r="E910" t="s">
        <v>2628</v>
      </c>
      <c r="F910" s="15">
        <v>-55</v>
      </c>
      <c r="G910" t="s">
        <v>47</v>
      </c>
      <c r="H910" t="s">
        <v>62</v>
      </c>
      <c r="I910" t="s">
        <v>49</v>
      </c>
      <c r="J910">
        <f>VLOOKUP(B910,自助退!B:F,5,FALSE)</f>
        <v>55</v>
      </c>
      <c r="K910" s="40" t="str">
        <f t="shared" si="15"/>
        <v/>
      </c>
    </row>
    <row r="911" spans="1:11" ht="14.25">
      <c r="A911" s="62">
        <v>42908.737766203703</v>
      </c>
      <c r="B911" s="15">
        <v>356842</v>
      </c>
      <c r="D911" t="s">
        <v>2632</v>
      </c>
      <c r="E911" t="s">
        <v>2633</v>
      </c>
      <c r="F911" s="15">
        <v>-222</v>
      </c>
      <c r="G911" t="s">
        <v>47</v>
      </c>
      <c r="H911" t="s">
        <v>73</v>
      </c>
      <c r="I911" t="s">
        <v>85</v>
      </c>
      <c r="J911">
        <f>VLOOKUP(B911,自助退!B:F,5,FALSE)</f>
        <v>222</v>
      </c>
      <c r="K911" s="40" t="str">
        <f t="shared" si="15"/>
        <v/>
      </c>
    </row>
    <row r="912" spans="1:11" ht="14.25">
      <c r="A912" s="62">
        <v>42908.738229166665</v>
      </c>
      <c r="B912" s="15">
        <v>356845</v>
      </c>
      <c r="C912" t="s">
        <v>2636</v>
      </c>
      <c r="D912" t="s">
        <v>2637</v>
      </c>
      <c r="E912" t="s">
        <v>2638</v>
      </c>
      <c r="F912" s="15">
        <v>-500</v>
      </c>
      <c r="G912" t="s">
        <v>47</v>
      </c>
      <c r="H912" t="s">
        <v>61</v>
      </c>
      <c r="I912" t="s">
        <v>49</v>
      </c>
      <c r="J912">
        <f>VLOOKUP(B912,自助退!B:F,5,FALSE)</f>
        <v>500</v>
      </c>
      <c r="K912" s="40" t="str">
        <f t="shared" si="15"/>
        <v/>
      </c>
    </row>
    <row r="913" spans="1:11" ht="14.25">
      <c r="A913" s="62">
        <v>42908.742245370369</v>
      </c>
      <c r="B913" s="15">
        <v>356888</v>
      </c>
      <c r="C913" t="s">
        <v>2641</v>
      </c>
      <c r="D913" t="s">
        <v>2642</v>
      </c>
      <c r="E913" t="s">
        <v>2643</v>
      </c>
      <c r="F913" s="15">
        <v>-521</v>
      </c>
      <c r="G913" t="s">
        <v>47</v>
      </c>
      <c r="H913" t="s">
        <v>61</v>
      </c>
      <c r="I913" t="s">
        <v>49</v>
      </c>
      <c r="J913">
        <f>VLOOKUP(B913,自助退!B:F,5,FALSE)</f>
        <v>521</v>
      </c>
      <c r="K913" s="40" t="str">
        <f t="shared" si="15"/>
        <v/>
      </c>
    </row>
    <row r="914" spans="1:11" ht="14.25">
      <c r="A914" s="62">
        <v>42908.746944444443</v>
      </c>
      <c r="B914" s="15">
        <v>356934</v>
      </c>
      <c r="C914" t="s">
        <v>2646</v>
      </c>
      <c r="D914" t="s">
        <v>2647</v>
      </c>
      <c r="E914" t="s">
        <v>2648</v>
      </c>
      <c r="F914" s="15">
        <v>-417</v>
      </c>
      <c r="G914" t="s">
        <v>47</v>
      </c>
      <c r="H914" t="s">
        <v>51</v>
      </c>
      <c r="I914" t="s">
        <v>49</v>
      </c>
      <c r="J914">
        <f>VLOOKUP(B914,自助退!B:F,5,FALSE)</f>
        <v>417</v>
      </c>
      <c r="K914" s="40" t="str">
        <f t="shared" si="15"/>
        <v/>
      </c>
    </row>
    <row r="915" spans="1:11" ht="14.25">
      <c r="A915" s="62">
        <v>42908.747534722221</v>
      </c>
      <c r="B915" s="15">
        <v>356939</v>
      </c>
      <c r="C915" t="s">
        <v>2651</v>
      </c>
      <c r="D915" t="s">
        <v>233</v>
      </c>
      <c r="E915" t="s">
        <v>234</v>
      </c>
      <c r="F915" s="15">
        <v>-335</v>
      </c>
      <c r="G915" t="s">
        <v>47</v>
      </c>
      <c r="H915" t="s">
        <v>69</v>
      </c>
      <c r="I915" t="s">
        <v>49</v>
      </c>
      <c r="J915">
        <f>VLOOKUP(B915,自助退!B:F,5,FALSE)</f>
        <v>335</v>
      </c>
      <c r="K915" s="40" t="str">
        <f t="shared" si="15"/>
        <v/>
      </c>
    </row>
    <row r="916" spans="1:11" ht="14.25">
      <c r="A916" s="62">
        <v>42909.340879629628</v>
      </c>
      <c r="B916" s="15">
        <v>358752</v>
      </c>
      <c r="C916" t="s">
        <v>2654</v>
      </c>
      <c r="D916" t="s">
        <v>2655</v>
      </c>
      <c r="E916" t="s">
        <v>2656</v>
      </c>
      <c r="F916" s="15">
        <v>-589</v>
      </c>
      <c r="G916" t="s">
        <v>47</v>
      </c>
      <c r="H916" t="s">
        <v>74</v>
      </c>
      <c r="I916" t="s">
        <v>49</v>
      </c>
      <c r="J916">
        <f>VLOOKUP(B916,自助退!B:F,5,FALSE)</f>
        <v>589</v>
      </c>
      <c r="K916" s="40" t="str">
        <f t="shared" si="15"/>
        <v/>
      </c>
    </row>
    <row r="917" spans="1:11" ht="14.25">
      <c r="A917" s="62">
        <v>42909.3669212963</v>
      </c>
      <c r="B917" s="15">
        <v>360651</v>
      </c>
      <c r="C917" t="s">
        <v>2659</v>
      </c>
      <c r="D917" t="s">
        <v>2660</v>
      </c>
      <c r="E917" t="s">
        <v>2661</v>
      </c>
      <c r="F917" s="15">
        <v>-500</v>
      </c>
      <c r="G917" t="s">
        <v>47</v>
      </c>
      <c r="H917" t="s">
        <v>54</v>
      </c>
      <c r="I917" t="s">
        <v>49</v>
      </c>
      <c r="J917">
        <f>VLOOKUP(B917,自助退!B:F,5,FALSE)</f>
        <v>500</v>
      </c>
      <c r="K917" s="40" t="str">
        <f t="shared" si="15"/>
        <v/>
      </c>
    </row>
    <row r="918" spans="1:11" ht="14.25">
      <c r="A918" s="62">
        <v>42909.371736111112</v>
      </c>
      <c r="B918" s="15">
        <v>361014</v>
      </c>
      <c r="C918" t="s">
        <v>2664</v>
      </c>
      <c r="D918" t="s">
        <v>2665</v>
      </c>
      <c r="E918" t="s">
        <v>2666</v>
      </c>
      <c r="F918" s="15">
        <v>-49</v>
      </c>
      <c r="G918" t="s">
        <v>47</v>
      </c>
      <c r="H918" t="s">
        <v>53</v>
      </c>
      <c r="I918" t="s">
        <v>49</v>
      </c>
      <c r="J918">
        <f>VLOOKUP(B918,自助退!B:F,5,FALSE)</f>
        <v>49</v>
      </c>
      <c r="K918" s="40" t="str">
        <f t="shared" si="15"/>
        <v/>
      </c>
    </row>
    <row r="919" spans="1:11" ht="14.25">
      <c r="A919" s="62">
        <v>42909.374432870369</v>
      </c>
      <c r="B919" s="15">
        <v>361238</v>
      </c>
      <c r="C919" t="s">
        <v>2669</v>
      </c>
      <c r="D919" t="s">
        <v>2670</v>
      </c>
      <c r="E919" t="s">
        <v>2671</v>
      </c>
      <c r="F919" s="15">
        <v>-170</v>
      </c>
      <c r="G919" t="s">
        <v>47</v>
      </c>
      <c r="H919" t="s">
        <v>99</v>
      </c>
      <c r="I919" t="s">
        <v>49</v>
      </c>
      <c r="J919">
        <f>VLOOKUP(B919,自助退!B:F,5,FALSE)</f>
        <v>170</v>
      </c>
      <c r="K919" s="40" t="str">
        <f t="shared" si="15"/>
        <v/>
      </c>
    </row>
    <row r="920" spans="1:11" ht="14.25">
      <c r="A920" s="62">
        <v>42909.381307870368</v>
      </c>
      <c r="B920" s="15">
        <v>361817</v>
      </c>
      <c r="C920" t="s">
        <v>2674</v>
      </c>
      <c r="D920" t="s">
        <v>2675</v>
      </c>
      <c r="E920" t="s">
        <v>2676</v>
      </c>
      <c r="F920" s="15">
        <v>-765</v>
      </c>
      <c r="G920" t="s">
        <v>47</v>
      </c>
      <c r="H920" t="s">
        <v>63</v>
      </c>
      <c r="I920" t="s">
        <v>49</v>
      </c>
      <c r="J920">
        <f>VLOOKUP(B920,自助退!B:F,5,FALSE)</f>
        <v>765</v>
      </c>
      <c r="K920" s="40" t="str">
        <f t="shared" si="15"/>
        <v/>
      </c>
    </row>
    <row r="921" spans="1:11" ht="14.25">
      <c r="A921" s="62">
        <v>42909.385601851849</v>
      </c>
      <c r="B921" s="15">
        <v>362181</v>
      </c>
      <c r="C921" t="s">
        <v>2679</v>
      </c>
      <c r="D921" t="s">
        <v>2680</v>
      </c>
      <c r="E921" t="s">
        <v>2681</v>
      </c>
      <c r="F921" s="15">
        <v>-1000</v>
      </c>
      <c r="G921" t="s">
        <v>47</v>
      </c>
      <c r="H921" t="s">
        <v>80</v>
      </c>
      <c r="I921" t="s">
        <v>49</v>
      </c>
      <c r="J921">
        <f>VLOOKUP(B921,自助退!B:F,5,FALSE)</f>
        <v>1000</v>
      </c>
      <c r="K921" s="40" t="str">
        <f t="shared" si="15"/>
        <v/>
      </c>
    </row>
    <row r="922" spans="1:11" ht="14.25">
      <c r="A922" s="62">
        <v>42909.39503472222</v>
      </c>
      <c r="B922" s="15">
        <v>362963</v>
      </c>
      <c r="C922" t="s">
        <v>2684</v>
      </c>
      <c r="D922" t="s">
        <v>2685</v>
      </c>
      <c r="E922" t="s">
        <v>2686</v>
      </c>
      <c r="F922" s="15">
        <v>-301</v>
      </c>
      <c r="G922" t="s">
        <v>47</v>
      </c>
      <c r="H922" t="s">
        <v>67</v>
      </c>
      <c r="I922" t="s">
        <v>49</v>
      </c>
      <c r="J922">
        <f>VLOOKUP(B922,自助退!B:F,5,FALSE)</f>
        <v>301</v>
      </c>
      <c r="K922" s="40" t="str">
        <f t="shared" si="15"/>
        <v/>
      </c>
    </row>
    <row r="923" spans="1:11" ht="14.25">
      <c r="A923" s="62">
        <v>42909.397499999999</v>
      </c>
      <c r="B923" s="15">
        <v>363160</v>
      </c>
      <c r="D923" t="s">
        <v>2690</v>
      </c>
      <c r="E923" t="s">
        <v>2691</v>
      </c>
      <c r="F923" s="15">
        <v>-264</v>
      </c>
      <c r="G923" t="s">
        <v>47</v>
      </c>
      <c r="H923" t="s">
        <v>67</v>
      </c>
      <c r="I923" t="s">
        <v>85</v>
      </c>
      <c r="J923">
        <f>VLOOKUP(B923,自助退!B:F,5,FALSE)</f>
        <v>264</v>
      </c>
      <c r="K923" s="40" t="str">
        <f t="shared" si="15"/>
        <v/>
      </c>
    </row>
    <row r="924" spans="1:11" ht="14.25">
      <c r="A924" s="62">
        <v>42909.399606481478</v>
      </c>
      <c r="B924" s="15">
        <v>363335</v>
      </c>
      <c r="C924" t="s">
        <v>2694</v>
      </c>
      <c r="D924" t="s">
        <v>2695</v>
      </c>
      <c r="E924" t="s">
        <v>2696</v>
      </c>
      <c r="F924" s="15">
        <v>-133</v>
      </c>
      <c r="G924" t="s">
        <v>47</v>
      </c>
      <c r="H924" t="s">
        <v>76</v>
      </c>
      <c r="I924" t="s">
        <v>49</v>
      </c>
      <c r="J924">
        <f>VLOOKUP(B924,自助退!B:F,5,FALSE)</f>
        <v>133</v>
      </c>
      <c r="K924" s="40" t="str">
        <f t="shared" si="15"/>
        <v/>
      </c>
    </row>
    <row r="925" spans="1:11" ht="14.25">
      <c r="A925" s="62">
        <v>42909.402615740742</v>
      </c>
      <c r="B925" s="15">
        <v>363586</v>
      </c>
      <c r="C925" t="s">
        <v>2699</v>
      </c>
      <c r="D925" t="s">
        <v>2700</v>
      </c>
      <c r="E925" t="s">
        <v>2701</v>
      </c>
      <c r="F925" s="15">
        <v>-81</v>
      </c>
      <c r="G925" t="s">
        <v>47</v>
      </c>
      <c r="H925" t="s">
        <v>58</v>
      </c>
      <c r="I925" t="s">
        <v>49</v>
      </c>
      <c r="J925">
        <f>VLOOKUP(B925,自助退!B:F,5,FALSE)</f>
        <v>81</v>
      </c>
      <c r="K925" s="40" t="str">
        <f t="shared" si="15"/>
        <v/>
      </c>
    </row>
    <row r="926" spans="1:11" ht="14.25">
      <c r="A926" s="62">
        <v>42909.407326388886</v>
      </c>
      <c r="B926" s="15">
        <v>364022</v>
      </c>
      <c r="D926" t="s">
        <v>2705</v>
      </c>
      <c r="E926" t="s">
        <v>2706</v>
      </c>
      <c r="F926" s="15">
        <v>-296</v>
      </c>
      <c r="G926" t="s">
        <v>47</v>
      </c>
      <c r="H926" t="s">
        <v>61</v>
      </c>
      <c r="I926" t="s">
        <v>85</v>
      </c>
      <c r="J926">
        <f>VLOOKUP(B926,自助退!B:F,5,FALSE)</f>
        <v>296</v>
      </c>
      <c r="K926" s="40" t="str">
        <f t="shared" si="15"/>
        <v/>
      </c>
    </row>
    <row r="927" spans="1:11" ht="14.25">
      <c r="A927" s="62">
        <v>42909.407546296294</v>
      </c>
      <c r="B927" s="15">
        <v>364032</v>
      </c>
      <c r="C927" t="s">
        <v>2709</v>
      </c>
      <c r="D927" t="s">
        <v>2710</v>
      </c>
      <c r="E927" t="s">
        <v>2711</v>
      </c>
      <c r="F927" s="15">
        <v>-2300</v>
      </c>
      <c r="G927" t="s">
        <v>47</v>
      </c>
      <c r="H927" t="s">
        <v>64</v>
      </c>
      <c r="I927" t="s">
        <v>49</v>
      </c>
      <c r="J927">
        <f>VLOOKUP(B927,自助退!B:F,5,FALSE)</f>
        <v>2300</v>
      </c>
      <c r="K927" s="40" t="str">
        <f t="shared" si="15"/>
        <v/>
      </c>
    </row>
    <row r="928" spans="1:11" ht="14.25">
      <c r="A928" s="62">
        <v>42909.421793981484</v>
      </c>
      <c r="B928" s="15">
        <v>365237</v>
      </c>
      <c r="C928" t="s">
        <v>2714</v>
      </c>
      <c r="D928" t="s">
        <v>2715</v>
      </c>
      <c r="E928" t="s">
        <v>2716</v>
      </c>
      <c r="F928" s="15">
        <v>-350</v>
      </c>
      <c r="G928" t="s">
        <v>47</v>
      </c>
      <c r="H928" t="s">
        <v>59</v>
      </c>
      <c r="I928" t="s">
        <v>49</v>
      </c>
      <c r="J928">
        <f>VLOOKUP(B928,自助退!B:F,5,FALSE)</f>
        <v>350</v>
      </c>
      <c r="K928" s="40" t="str">
        <f t="shared" si="15"/>
        <v/>
      </c>
    </row>
    <row r="929" spans="1:11" ht="14.25">
      <c r="A929" s="62">
        <v>42909.422337962962</v>
      </c>
      <c r="B929" s="15">
        <v>365280</v>
      </c>
      <c r="C929" t="s">
        <v>2719</v>
      </c>
      <c r="D929" t="s">
        <v>2720</v>
      </c>
      <c r="E929" t="s">
        <v>2721</v>
      </c>
      <c r="F929" s="15">
        <v>-3000</v>
      </c>
      <c r="G929" t="s">
        <v>47</v>
      </c>
      <c r="H929" t="s">
        <v>57</v>
      </c>
      <c r="I929" t="s">
        <v>49</v>
      </c>
      <c r="J929">
        <f>VLOOKUP(B929,自助退!B:F,5,FALSE)</f>
        <v>3000</v>
      </c>
      <c r="K929" s="40" t="str">
        <f t="shared" si="15"/>
        <v/>
      </c>
    </row>
    <row r="930" spans="1:11" ht="14.25">
      <c r="A930" s="62">
        <v>42909.425266203703</v>
      </c>
      <c r="B930" s="15">
        <v>365493</v>
      </c>
      <c r="C930" t="s">
        <v>2724</v>
      </c>
      <c r="D930" t="s">
        <v>2725</v>
      </c>
      <c r="E930" t="s">
        <v>2726</v>
      </c>
      <c r="F930" s="15">
        <v>-50</v>
      </c>
      <c r="G930" t="s">
        <v>47</v>
      </c>
      <c r="H930" t="s">
        <v>64</v>
      </c>
      <c r="I930" t="s">
        <v>49</v>
      </c>
      <c r="J930">
        <f>VLOOKUP(B930,自助退!B:F,5,FALSE)</f>
        <v>50</v>
      </c>
      <c r="K930" s="40" t="str">
        <f t="shared" si="15"/>
        <v/>
      </c>
    </row>
    <row r="931" spans="1:11" ht="14.25">
      <c r="A931" s="62">
        <v>42909.430300925924</v>
      </c>
      <c r="B931" s="15">
        <v>365840</v>
      </c>
      <c r="C931" t="s">
        <v>2729</v>
      </c>
      <c r="D931" t="s">
        <v>2730</v>
      </c>
      <c r="E931" t="s">
        <v>2731</v>
      </c>
      <c r="F931" s="15">
        <v>-3014</v>
      </c>
      <c r="G931" t="s">
        <v>47</v>
      </c>
      <c r="H931" t="s">
        <v>59</v>
      </c>
      <c r="I931" t="s">
        <v>49</v>
      </c>
      <c r="J931">
        <f>VLOOKUP(B931,自助退!B:F,5,FALSE)</f>
        <v>3014</v>
      </c>
      <c r="K931" s="40" t="str">
        <f t="shared" si="15"/>
        <v/>
      </c>
    </row>
    <row r="932" spans="1:11" ht="14.25">
      <c r="A932" s="62">
        <v>42909.441747685189</v>
      </c>
      <c r="B932" s="15">
        <v>366697</v>
      </c>
      <c r="C932" t="s">
        <v>2734</v>
      </c>
      <c r="D932" t="s">
        <v>2735</v>
      </c>
      <c r="E932" t="s">
        <v>2736</v>
      </c>
      <c r="F932" s="15">
        <v>-3000</v>
      </c>
      <c r="G932" t="s">
        <v>47</v>
      </c>
      <c r="H932" t="s">
        <v>59</v>
      </c>
      <c r="I932" t="s">
        <v>49</v>
      </c>
      <c r="J932">
        <f>VLOOKUP(B932,自助退!B:F,5,FALSE)</f>
        <v>3000</v>
      </c>
      <c r="K932" s="40" t="str">
        <f t="shared" si="15"/>
        <v/>
      </c>
    </row>
    <row r="933" spans="1:11" ht="14.25">
      <c r="A933" s="62">
        <v>42909.442083333335</v>
      </c>
      <c r="B933" s="15">
        <v>366723</v>
      </c>
      <c r="C933" t="s">
        <v>2741</v>
      </c>
      <c r="D933" t="s">
        <v>2742</v>
      </c>
      <c r="E933" t="s">
        <v>2743</v>
      </c>
      <c r="F933" s="15">
        <v>-2000</v>
      </c>
      <c r="G933" t="s">
        <v>47</v>
      </c>
      <c r="H933" t="s">
        <v>71</v>
      </c>
      <c r="I933" t="s">
        <v>49</v>
      </c>
      <c r="J933">
        <f>VLOOKUP(B933,自助退!B:F,5,FALSE)</f>
        <v>2000</v>
      </c>
      <c r="K933" s="40" t="str">
        <f t="shared" si="15"/>
        <v/>
      </c>
    </row>
    <row r="934" spans="1:11" ht="14.25">
      <c r="A934" s="62">
        <v>42909.446493055555</v>
      </c>
      <c r="B934" s="15">
        <v>367076</v>
      </c>
      <c r="C934" t="s">
        <v>2746</v>
      </c>
      <c r="D934" t="s">
        <v>2747</v>
      </c>
      <c r="E934" t="s">
        <v>2748</v>
      </c>
      <c r="F934" s="15">
        <v>-450</v>
      </c>
      <c r="G934" t="s">
        <v>47</v>
      </c>
      <c r="H934" t="s">
        <v>67</v>
      </c>
      <c r="I934" t="s">
        <v>49</v>
      </c>
      <c r="J934">
        <f>VLOOKUP(B934,自助退!B:F,5,FALSE)</f>
        <v>450</v>
      </c>
      <c r="K934" s="40" t="str">
        <f t="shared" si="15"/>
        <v/>
      </c>
    </row>
    <row r="935" spans="1:11" ht="14.25">
      <c r="A935" s="62">
        <v>42909.451261574075</v>
      </c>
      <c r="B935" s="15">
        <v>367426</v>
      </c>
      <c r="C935" t="s">
        <v>2751</v>
      </c>
      <c r="D935" t="s">
        <v>2752</v>
      </c>
      <c r="E935" t="s">
        <v>2753</v>
      </c>
      <c r="F935" s="15">
        <v>-300</v>
      </c>
      <c r="G935" t="s">
        <v>47</v>
      </c>
      <c r="H935" t="s">
        <v>61</v>
      </c>
      <c r="I935" t="s">
        <v>49</v>
      </c>
      <c r="J935">
        <f>VLOOKUP(B935,自助退!B:F,5,FALSE)</f>
        <v>300</v>
      </c>
      <c r="K935" s="40" t="str">
        <f t="shared" si="15"/>
        <v/>
      </c>
    </row>
    <row r="936" spans="1:11" ht="14.25">
      <c r="A936" s="62">
        <v>42909.454722222225</v>
      </c>
      <c r="B936" s="15">
        <v>367660</v>
      </c>
      <c r="C936" t="s">
        <v>2756</v>
      </c>
      <c r="D936" t="s">
        <v>2757</v>
      </c>
      <c r="E936" t="s">
        <v>2758</v>
      </c>
      <c r="F936" s="15">
        <v>-1500</v>
      </c>
      <c r="G936" t="s">
        <v>47</v>
      </c>
      <c r="H936" t="s">
        <v>59</v>
      </c>
      <c r="I936" t="s">
        <v>49</v>
      </c>
      <c r="J936">
        <f>VLOOKUP(B936,自助退!B:F,5,FALSE)</f>
        <v>1500</v>
      </c>
      <c r="K936" s="40" t="str">
        <f t="shared" si="15"/>
        <v/>
      </c>
    </row>
    <row r="937" spans="1:11" ht="14.25">
      <c r="A937" s="62">
        <v>42909.455243055556</v>
      </c>
      <c r="B937" s="15">
        <v>367694</v>
      </c>
      <c r="C937" t="s">
        <v>2761</v>
      </c>
      <c r="D937" t="s">
        <v>2762</v>
      </c>
      <c r="E937" t="s">
        <v>2763</v>
      </c>
      <c r="F937" s="15">
        <v>-160</v>
      </c>
      <c r="G937" t="s">
        <v>47</v>
      </c>
      <c r="H937" t="s">
        <v>59</v>
      </c>
      <c r="I937" t="s">
        <v>49</v>
      </c>
      <c r="J937">
        <f>VLOOKUP(B937,自助退!B:F,5,FALSE)</f>
        <v>160</v>
      </c>
      <c r="K937" s="40" t="str">
        <f t="shared" si="15"/>
        <v/>
      </c>
    </row>
    <row r="938" spans="1:11" ht="14.25">
      <c r="A938" s="62">
        <v>42909.462708333333</v>
      </c>
      <c r="B938" s="15">
        <v>368158</v>
      </c>
      <c r="D938" t="s">
        <v>2767</v>
      </c>
      <c r="E938" t="s">
        <v>2768</v>
      </c>
      <c r="F938" s="15">
        <v>-1337</v>
      </c>
      <c r="G938" t="s">
        <v>47</v>
      </c>
      <c r="H938" t="s">
        <v>58</v>
      </c>
      <c r="I938" t="s">
        <v>85</v>
      </c>
      <c r="J938">
        <f>VLOOKUP(B938,自助退!B:F,5,FALSE)</f>
        <v>1337</v>
      </c>
      <c r="K938" s="40" t="str">
        <f t="shared" si="15"/>
        <v/>
      </c>
    </row>
    <row r="939" spans="1:11" ht="14.25">
      <c r="A939" s="62">
        <v>42909.466319444444</v>
      </c>
      <c r="B939" s="15">
        <v>368427</v>
      </c>
      <c r="C939" t="s">
        <v>2771</v>
      </c>
      <c r="D939" t="s">
        <v>2772</v>
      </c>
      <c r="E939" t="s">
        <v>2773</v>
      </c>
      <c r="F939" s="15">
        <v>-155</v>
      </c>
      <c r="G939" t="s">
        <v>47</v>
      </c>
      <c r="H939" t="s">
        <v>71</v>
      </c>
      <c r="I939" t="s">
        <v>49</v>
      </c>
      <c r="J939">
        <f>VLOOKUP(B939,自助退!B:F,5,FALSE)</f>
        <v>155</v>
      </c>
      <c r="K939" s="40" t="str">
        <f t="shared" si="15"/>
        <v/>
      </c>
    </row>
    <row r="940" spans="1:11" ht="14.25">
      <c r="A940" s="62">
        <v>42909.469409722224</v>
      </c>
      <c r="B940" s="15">
        <v>368598</v>
      </c>
      <c r="C940" t="s">
        <v>2776</v>
      </c>
      <c r="D940" t="s">
        <v>2777</v>
      </c>
      <c r="E940" t="s">
        <v>2778</v>
      </c>
      <c r="F940" s="15">
        <v>-1300</v>
      </c>
      <c r="G940" t="s">
        <v>47</v>
      </c>
      <c r="H940" t="s">
        <v>59</v>
      </c>
      <c r="I940" t="s">
        <v>49</v>
      </c>
      <c r="J940">
        <f>VLOOKUP(B940,自助退!B:F,5,FALSE)</f>
        <v>1300</v>
      </c>
      <c r="K940" s="40" t="str">
        <f t="shared" si="15"/>
        <v/>
      </c>
    </row>
    <row r="941" spans="1:11" ht="14.25">
      <c r="A941" s="62">
        <v>42909.471875000003</v>
      </c>
      <c r="B941" s="15">
        <v>368716</v>
      </c>
      <c r="C941" t="s">
        <v>2781</v>
      </c>
      <c r="D941" t="s">
        <v>2782</v>
      </c>
      <c r="E941" t="s">
        <v>2783</v>
      </c>
      <c r="F941" s="15">
        <v>-3750</v>
      </c>
      <c r="G941" t="s">
        <v>47</v>
      </c>
      <c r="H941" t="s">
        <v>72</v>
      </c>
      <c r="I941" t="s">
        <v>49</v>
      </c>
      <c r="J941">
        <f>VLOOKUP(B941,自助退!B:F,5,FALSE)</f>
        <v>3750</v>
      </c>
      <c r="K941" s="40" t="str">
        <f t="shared" si="15"/>
        <v/>
      </c>
    </row>
    <row r="942" spans="1:11" ht="14.25">
      <c r="A942" s="62">
        <v>42909.472037037034</v>
      </c>
      <c r="B942" s="15">
        <v>368722</v>
      </c>
      <c r="D942" t="s">
        <v>2787</v>
      </c>
      <c r="E942" t="s">
        <v>2788</v>
      </c>
      <c r="F942" s="15">
        <v>-800</v>
      </c>
      <c r="G942" t="s">
        <v>47</v>
      </c>
      <c r="H942" t="s">
        <v>63</v>
      </c>
      <c r="I942" t="s">
        <v>85</v>
      </c>
      <c r="J942">
        <f>VLOOKUP(B942,自助退!B:F,5,FALSE)</f>
        <v>800</v>
      </c>
      <c r="K942" s="40" t="str">
        <f t="shared" si="15"/>
        <v/>
      </c>
    </row>
    <row r="943" spans="1:11" ht="14.25">
      <c r="A943" s="62">
        <v>42909.475451388891</v>
      </c>
      <c r="B943" s="15">
        <v>368925</v>
      </c>
      <c r="C943" t="s">
        <v>2791</v>
      </c>
      <c r="D943" t="s">
        <v>2792</v>
      </c>
      <c r="E943" t="s">
        <v>2793</v>
      </c>
      <c r="F943" s="15">
        <v>-397</v>
      </c>
      <c r="G943" t="s">
        <v>47</v>
      </c>
      <c r="H943" t="s">
        <v>61</v>
      </c>
      <c r="I943" t="s">
        <v>49</v>
      </c>
      <c r="J943">
        <f>VLOOKUP(B943,自助退!B:F,5,FALSE)</f>
        <v>397</v>
      </c>
      <c r="K943" s="40" t="str">
        <f t="shared" si="15"/>
        <v/>
      </c>
    </row>
    <row r="944" spans="1:11" ht="14.25">
      <c r="A944" s="62">
        <v>42909.48065972222</v>
      </c>
      <c r="B944" s="15">
        <v>369175</v>
      </c>
      <c r="C944" t="s">
        <v>2796</v>
      </c>
      <c r="D944" t="s">
        <v>2797</v>
      </c>
      <c r="E944" t="s">
        <v>2798</v>
      </c>
      <c r="F944" s="15">
        <v>-500</v>
      </c>
      <c r="G944" t="s">
        <v>47</v>
      </c>
      <c r="H944" t="s">
        <v>51</v>
      </c>
      <c r="I944" t="s">
        <v>49</v>
      </c>
      <c r="J944">
        <f>VLOOKUP(B944,自助退!B:F,5,FALSE)</f>
        <v>500</v>
      </c>
      <c r="K944" s="40" t="str">
        <f t="shared" si="15"/>
        <v/>
      </c>
    </row>
    <row r="945" spans="1:11" ht="14.25">
      <c r="A945" s="62">
        <v>42909.481273148151</v>
      </c>
      <c r="B945" s="15">
        <v>369211</v>
      </c>
      <c r="C945" t="s">
        <v>2801</v>
      </c>
      <c r="D945" t="s">
        <v>2802</v>
      </c>
      <c r="E945" t="s">
        <v>2803</v>
      </c>
      <c r="F945" s="15">
        <v>-10</v>
      </c>
      <c r="G945" t="s">
        <v>47</v>
      </c>
      <c r="H945" t="s">
        <v>58</v>
      </c>
      <c r="I945" t="s">
        <v>49</v>
      </c>
      <c r="J945">
        <f>VLOOKUP(B945,自助退!B:F,5,FALSE)</f>
        <v>10</v>
      </c>
      <c r="K945" s="40" t="str">
        <f t="shared" si="15"/>
        <v/>
      </c>
    </row>
    <row r="946" spans="1:11" ht="14.25">
      <c r="A946" s="62">
        <v>42909.481793981482</v>
      </c>
      <c r="B946" s="15">
        <v>369233</v>
      </c>
      <c r="C946" t="s">
        <v>2806</v>
      </c>
      <c r="D946" t="s">
        <v>2807</v>
      </c>
      <c r="E946" t="s">
        <v>2808</v>
      </c>
      <c r="F946" s="15">
        <v>-10</v>
      </c>
      <c r="G946" t="s">
        <v>47</v>
      </c>
      <c r="H946" t="s">
        <v>58</v>
      </c>
      <c r="I946" t="s">
        <v>49</v>
      </c>
      <c r="J946">
        <f>VLOOKUP(B946,自助退!B:F,5,FALSE)</f>
        <v>10</v>
      </c>
      <c r="K946" s="40" t="str">
        <f t="shared" si="15"/>
        <v/>
      </c>
    </row>
    <row r="947" spans="1:11" ht="14.25">
      <c r="A947" s="62">
        <v>42909.48337962963</v>
      </c>
      <c r="B947" s="15">
        <v>369305</v>
      </c>
      <c r="C947" t="s">
        <v>2811</v>
      </c>
      <c r="D947" t="s">
        <v>2812</v>
      </c>
      <c r="E947" t="s">
        <v>2813</v>
      </c>
      <c r="F947" s="15">
        <v>-400</v>
      </c>
      <c r="G947" t="s">
        <v>47</v>
      </c>
      <c r="H947" t="s">
        <v>54</v>
      </c>
      <c r="I947" t="s">
        <v>49</v>
      </c>
      <c r="J947">
        <f>VLOOKUP(B947,自助退!B:F,5,FALSE)</f>
        <v>400</v>
      </c>
      <c r="K947" s="40" t="str">
        <f t="shared" si="15"/>
        <v/>
      </c>
    </row>
    <row r="948" spans="1:11" ht="14.25">
      <c r="A948" s="62">
        <v>42909.485462962963</v>
      </c>
      <c r="B948" s="15">
        <v>369382</v>
      </c>
      <c r="C948" t="s">
        <v>2816</v>
      </c>
      <c r="D948" t="s">
        <v>2817</v>
      </c>
      <c r="E948" t="s">
        <v>2818</v>
      </c>
      <c r="F948" s="15">
        <v>-200</v>
      </c>
      <c r="G948" t="s">
        <v>47</v>
      </c>
      <c r="H948" t="s">
        <v>70</v>
      </c>
      <c r="I948" t="s">
        <v>49</v>
      </c>
      <c r="J948">
        <f>VLOOKUP(B948,自助退!B:F,5,FALSE)</f>
        <v>200</v>
      </c>
      <c r="K948" s="40" t="str">
        <f t="shared" si="15"/>
        <v/>
      </c>
    </row>
    <row r="949" spans="1:11" ht="14.25">
      <c r="A949" s="62">
        <v>42909.503935185188</v>
      </c>
      <c r="B949" s="15">
        <v>369905</v>
      </c>
      <c r="C949" t="s">
        <v>2821</v>
      </c>
      <c r="D949" t="s">
        <v>2822</v>
      </c>
      <c r="E949" t="s">
        <v>2823</v>
      </c>
      <c r="F949" s="15">
        <v>-660</v>
      </c>
      <c r="G949" t="s">
        <v>47</v>
      </c>
      <c r="H949" t="s">
        <v>66</v>
      </c>
      <c r="I949" t="s">
        <v>49</v>
      </c>
      <c r="J949">
        <f>VLOOKUP(B949,自助退!B:F,5,FALSE)</f>
        <v>660</v>
      </c>
      <c r="K949" s="40" t="str">
        <f t="shared" si="15"/>
        <v/>
      </c>
    </row>
    <row r="950" spans="1:11" ht="14.25">
      <c r="A950" s="62">
        <v>42909.505902777775</v>
      </c>
      <c r="B950" s="15">
        <v>369939</v>
      </c>
      <c r="D950" t="s">
        <v>2827</v>
      </c>
      <c r="E950" t="s">
        <v>2828</v>
      </c>
      <c r="F950" s="15">
        <v>-400</v>
      </c>
      <c r="G950" t="s">
        <v>47</v>
      </c>
      <c r="H950" t="s">
        <v>66</v>
      </c>
      <c r="I950" t="s">
        <v>85</v>
      </c>
      <c r="J950">
        <f>VLOOKUP(B950,自助退!B:F,5,FALSE)</f>
        <v>400</v>
      </c>
      <c r="K950" s="40" t="str">
        <f t="shared" si="15"/>
        <v/>
      </c>
    </row>
    <row r="951" spans="1:11" ht="14.25">
      <c r="A951" s="62">
        <v>42909.506192129629</v>
      </c>
      <c r="B951" s="15">
        <v>369946</v>
      </c>
      <c r="C951" t="s">
        <v>2836</v>
      </c>
      <c r="D951" t="s">
        <v>2837</v>
      </c>
      <c r="E951" t="s">
        <v>2838</v>
      </c>
      <c r="F951" s="15">
        <v>-175</v>
      </c>
      <c r="G951" t="s">
        <v>47</v>
      </c>
      <c r="H951" t="s">
        <v>54</v>
      </c>
      <c r="I951" t="s">
        <v>49</v>
      </c>
      <c r="J951">
        <f>VLOOKUP(B951,自助退!B:F,5,FALSE)</f>
        <v>175</v>
      </c>
      <c r="K951" s="40" t="str">
        <f t="shared" si="15"/>
        <v/>
      </c>
    </row>
    <row r="952" spans="1:11" ht="14.25">
      <c r="A952" s="62">
        <v>42909.506203703706</v>
      </c>
      <c r="B952" s="15">
        <v>369944</v>
      </c>
      <c r="C952" t="s">
        <v>2831</v>
      </c>
      <c r="D952" t="s">
        <v>2832</v>
      </c>
      <c r="E952" t="s">
        <v>2833</v>
      </c>
      <c r="F952" s="15">
        <v>-2</v>
      </c>
      <c r="G952" t="s">
        <v>47</v>
      </c>
      <c r="H952" t="s">
        <v>63</v>
      </c>
      <c r="I952" t="s">
        <v>49</v>
      </c>
      <c r="J952">
        <f>VLOOKUP(B952,自助退!B:F,5,FALSE)</f>
        <v>2</v>
      </c>
      <c r="K952" s="40" t="str">
        <f t="shared" si="15"/>
        <v/>
      </c>
    </row>
    <row r="953" spans="1:11" ht="14.25">
      <c r="A953" s="62">
        <v>42909.508206018516</v>
      </c>
      <c r="B953" s="15">
        <v>369967</v>
      </c>
      <c r="C953" t="s">
        <v>2841</v>
      </c>
      <c r="D953" t="s">
        <v>2842</v>
      </c>
      <c r="E953" t="s">
        <v>2843</v>
      </c>
      <c r="F953" s="15">
        <v>-75</v>
      </c>
      <c r="G953" t="s">
        <v>47</v>
      </c>
      <c r="H953" t="s">
        <v>61</v>
      </c>
      <c r="I953" t="s">
        <v>49</v>
      </c>
      <c r="J953">
        <f>VLOOKUP(B953,自助退!B:F,5,FALSE)</f>
        <v>75</v>
      </c>
      <c r="K953" s="40" t="str">
        <f t="shared" si="15"/>
        <v/>
      </c>
    </row>
    <row r="954" spans="1:11" ht="14.25">
      <c r="A954" s="62">
        <v>42909.509594907409</v>
      </c>
      <c r="B954" s="15">
        <v>369983</v>
      </c>
      <c r="C954" t="s">
        <v>2846</v>
      </c>
      <c r="D954" t="s">
        <v>2847</v>
      </c>
      <c r="E954" t="s">
        <v>2848</v>
      </c>
      <c r="F954" s="15">
        <v>-140</v>
      </c>
      <c r="G954" t="s">
        <v>47</v>
      </c>
      <c r="H954" t="s">
        <v>67</v>
      </c>
      <c r="I954" t="s">
        <v>49</v>
      </c>
      <c r="J954">
        <f>VLOOKUP(B954,自助退!B:F,5,FALSE)</f>
        <v>140</v>
      </c>
      <c r="K954" s="40" t="str">
        <f t="shared" si="15"/>
        <v/>
      </c>
    </row>
    <row r="955" spans="1:11" ht="14.25">
      <c r="A955" s="62">
        <v>42909.512870370374</v>
      </c>
      <c r="B955" s="15">
        <v>370021</v>
      </c>
      <c r="D955" t="s">
        <v>2852</v>
      </c>
      <c r="E955" t="s">
        <v>2853</v>
      </c>
      <c r="F955" s="15">
        <v>-115</v>
      </c>
      <c r="G955" t="s">
        <v>47</v>
      </c>
      <c r="H955" t="s">
        <v>57</v>
      </c>
      <c r="I955" t="s">
        <v>85</v>
      </c>
      <c r="J955">
        <f>VLOOKUP(B955,自助退!B:F,5,FALSE)</f>
        <v>115</v>
      </c>
      <c r="K955" s="40" t="str">
        <f t="shared" si="15"/>
        <v/>
      </c>
    </row>
    <row r="956" spans="1:11" ht="14.25">
      <c r="A956" s="62">
        <v>42909.52480324074</v>
      </c>
      <c r="B956" s="15">
        <v>370116</v>
      </c>
      <c r="C956" t="s">
        <v>2856</v>
      </c>
      <c r="D956" t="s">
        <v>2857</v>
      </c>
      <c r="E956" t="s">
        <v>2858</v>
      </c>
      <c r="F956" s="15">
        <v>-138</v>
      </c>
      <c r="G956" t="s">
        <v>47</v>
      </c>
      <c r="H956" t="s">
        <v>71</v>
      </c>
      <c r="I956" t="s">
        <v>49</v>
      </c>
      <c r="J956">
        <f>VLOOKUP(B956,自助退!B:F,5,FALSE)</f>
        <v>138</v>
      </c>
      <c r="K956" s="40" t="str">
        <f t="shared" si="15"/>
        <v/>
      </c>
    </row>
    <row r="957" spans="1:11" ht="14.25">
      <c r="A957" s="62">
        <v>42909.555891203701</v>
      </c>
      <c r="B957" s="15">
        <v>370282</v>
      </c>
      <c r="C957" t="s">
        <v>2861</v>
      </c>
      <c r="D957" t="s">
        <v>2862</v>
      </c>
      <c r="E957" t="s">
        <v>2863</v>
      </c>
      <c r="F957" s="15">
        <v>-837</v>
      </c>
      <c r="G957" t="s">
        <v>47</v>
      </c>
      <c r="H957" t="s">
        <v>68</v>
      </c>
      <c r="I957" t="s">
        <v>49</v>
      </c>
      <c r="J957">
        <f>VLOOKUP(B957,自助退!B:F,5,FALSE)</f>
        <v>837</v>
      </c>
      <c r="K957" s="40" t="str">
        <f t="shared" si="15"/>
        <v/>
      </c>
    </row>
    <row r="958" spans="1:11" ht="14.25">
      <c r="A958" s="62">
        <v>42909.564085648148</v>
      </c>
      <c r="B958" s="15">
        <v>370351</v>
      </c>
      <c r="D958" t="s">
        <v>2867</v>
      </c>
      <c r="E958" t="s">
        <v>2868</v>
      </c>
      <c r="F958" s="15">
        <v>-40</v>
      </c>
      <c r="G958" t="s">
        <v>47</v>
      </c>
      <c r="H958" t="s">
        <v>71</v>
      </c>
      <c r="I958" t="s">
        <v>85</v>
      </c>
      <c r="J958">
        <f>VLOOKUP(B958,自助退!B:F,5,FALSE)</f>
        <v>40</v>
      </c>
      <c r="K958" s="40" t="str">
        <f t="shared" si="15"/>
        <v/>
      </c>
    </row>
    <row r="959" spans="1:11" ht="14.25">
      <c r="A959" s="62">
        <v>42909.577650462961</v>
      </c>
      <c r="B959" s="15">
        <v>370519</v>
      </c>
      <c r="C959" t="s">
        <v>2871</v>
      </c>
      <c r="D959" t="s">
        <v>2872</v>
      </c>
      <c r="E959" t="s">
        <v>2873</v>
      </c>
      <c r="F959" s="15">
        <v>-240</v>
      </c>
      <c r="G959" t="s">
        <v>47</v>
      </c>
      <c r="H959" t="s">
        <v>61</v>
      </c>
      <c r="I959" t="s">
        <v>49</v>
      </c>
      <c r="J959">
        <f>VLOOKUP(B959,自助退!B:F,5,FALSE)</f>
        <v>240</v>
      </c>
      <c r="K959" s="40" t="str">
        <f t="shared" si="15"/>
        <v/>
      </c>
    </row>
    <row r="960" spans="1:11" ht="14.25">
      <c r="A960" s="62">
        <v>42909.589918981481</v>
      </c>
      <c r="B960" s="15">
        <v>370798</v>
      </c>
      <c r="C960" t="s">
        <v>2876</v>
      </c>
      <c r="D960" t="s">
        <v>2877</v>
      </c>
      <c r="E960" t="s">
        <v>2878</v>
      </c>
      <c r="F960" s="15">
        <v>-1094</v>
      </c>
      <c r="G960" t="s">
        <v>47</v>
      </c>
      <c r="H960" t="s">
        <v>76</v>
      </c>
      <c r="I960" t="s">
        <v>49</v>
      </c>
      <c r="J960">
        <f>VLOOKUP(B960,自助退!B:F,5,FALSE)</f>
        <v>1094</v>
      </c>
      <c r="K960" s="40" t="str">
        <f t="shared" si="15"/>
        <v/>
      </c>
    </row>
    <row r="961" spans="1:11" ht="14.25">
      <c r="A961" s="62">
        <v>42909.609814814816</v>
      </c>
      <c r="B961" s="15">
        <v>371753</v>
      </c>
      <c r="C961" t="s">
        <v>2881</v>
      </c>
      <c r="D961" t="s">
        <v>2882</v>
      </c>
      <c r="E961" t="s">
        <v>2883</v>
      </c>
      <c r="F961" s="15">
        <v>-600</v>
      </c>
      <c r="G961" t="s">
        <v>47</v>
      </c>
      <c r="H961" t="s">
        <v>71</v>
      </c>
      <c r="I961" t="s">
        <v>49</v>
      </c>
      <c r="J961">
        <f>VLOOKUP(B961,自助退!B:F,5,FALSE)</f>
        <v>600</v>
      </c>
      <c r="K961" s="40" t="str">
        <f t="shared" si="15"/>
        <v/>
      </c>
    </row>
    <row r="962" spans="1:11" ht="14.25">
      <c r="A962" s="62">
        <v>42909.616875</v>
      </c>
      <c r="B962" s="15">
        <v>372152</v>
      </c>
      <c r="C962" t="s">
        <v>2886</v>
      </c>
      <c r="D962" t="s">
        <v>2887</v>
      </c>
      <c r="E962" t="s">
        <v>2888</v>
      </c>
      <c r="F962" s="15">
        <v>-260</v>
      </c>
      <c r="G962" t="s">
        <v>47</v>
      </c>
      <c r="H962" t="s">
        <v>62</v>
      </c>
      <c r="I962" t="s">
        <v>49</v>
      </c>
      <c r="J962">
        <f>VLOOKUP(B962,自助退!B:F,5,FALSE)</f>
        <v>260</v>
      </c>
      <c r="K962" s="40" t="str">
        <f t="shared" si="15"/>
        <v/>
      </c>
    </row>
    <row r="963" spans="1:11" ht="14.25">
      <c r="A963" s="62">
        <v>42909.620925925927</v>
      </c>
      <c r="B963" s="15">
        <v>372398</v>
      </c>
      <c r="C963" t="s">
        <v>2891</v>
      </c>
      <c r="D963" t="s">
        <v>2892</v>
      </c>
      <c r="E963" t="s">
        <v>2893</v>
      </c>
      <c r="F963" s="15">
        <v>-69</v>
      </c>
      <c r="G963" t="s">
        <v>47</v>
      </c>
      <c r="H963" t="s">
        <v>70</v>
      </c>
      <c r="I963" t="s">
        <v>49</v>
      </c>
      <c r="J963">
        <f>VLOOKUP(B963,自助退!B:F,5,FALSE)</f>
        <v>69</v>
      </c>
      <c r="K963" s="40" t="str">
        <f t="shared" si="15"/>
        <v/>
      </c>
    </row>
    <row r="964" spans="1:11" ht="14.25">
      <c r="A964" s="62">
        <v>42909.625509259262</v>
      </c>
      <c r="B964" s="15">
        <v>372687</v>
      </c>
      <c r="C964" t="s">
        <v>2896</v>
      </c>
      <c r="D964" t="s">
        <v>2897</v>
      </c>
      <c r="E964" t="s">
        <v>2898</v>
      </c>
      <c r="F964" s="15">
        <v>-400</v>
      </c>
      <c r="G964" t="s">
        <v>47</v>
      </c>
      <c r="H964" t="s">
        <v>61</v>
      </c>
      <c r="I964" t="s">
        <v>49</v>
      </c>
      <c r="J964">
        <f>VLOOKUP(B964,自助退!B:F,5,FALSE)</f>
        <v>400</v>
      </c>
      <c r="K964" s="40" t="str">
        <f t="shared" si="15"/>
        <v/>
      </c>
    </row>
    <row r="965" spans="1:11" ht="14.25">
      <c r="A965" s="62">
        <v>42909.626550925925</v>
      </c>
      <c r="B965" s="15">
        <v>372738</v>
      </c>
      <c r="C965" t="s">
        <v>2901</v>
      </c>
      <c r="D965" t="s">
        <v>2902</v>
      </c>
      <c r="E965" t="s">
        <v>2903</v>
      </c>
      <c r="F965" s="15">
        <v>-200</v>
      </c>
      <c r="G965" t="s">
        <v>47</v>
      </c>
      <c r="H965" t="s">
        <v>74</v>
      </c>
      <c r="I965" t="s">
        <v>49</v>
      </c>
      <c r="J965">
        <f>VLOOKUP(B965,自助退!B:F,5,FALSE)</f>
        <v>200</v>
      </c>
      <c r="K965" s="40" t="str">
        <f t="shared" si="15"/>
        <v/>
      </c>
    </row>
    <row r="966" spans="1:11" ht="14.25">
      <c r="A966" s="62">
        <v>42909.626909722225</v>
      </c>
      <c r="B966" s="15">
        <v>372760</v>
      </c>
      <c r="C966" t="s">
        <v>2906</v>
      </c>
      <c r="D966" t="s">
        <v>2902</v>
      </c>
      <c r="E966" t="s">
        <v>2903</v>
      </c>
      <c r="F966" s="15">
        <v>-336</v>
      </c>
      <c r="G966" t="s">
        <v>47</v>
      </c>
      <c r="H966" t="s">
        <v>74</v>
      </c>
      <c r="I966" t="s">
        <v>49</v>
      </c>
      <c r="J966">
        <f>VLOOKUP(B966,自助退!B:F,5,FALSE)</f>
        <v>336</v>
      </c>
      <c r="K966" s="40" t="str">
        <f t="shared" si="15"/>
        <v/>
      </c>
    </row>
    <row r="967" spans="1:11" ht="14.25">
      <c r="A967" s="62">
        <v>42909.62939814815</v>
      </c>
      <c r="B967" s="15">
        <v>372888</v>
      </c>
      <c r="D967" t="s">
        <v>2915</v>
      </c>
      <c r="E967" t="s">
        <v>2916</v>
      </c>
      <c r="F967" s="15">
        <v>-331</v>
      </c>
      <c r="G967" t="s">
        <v>47</v>
      </c>
      <c r="H967" t="s">
        <v>54</v>
      </c>
      <c r="I967" t="s">
        <v>85</v>
      </c>
      <c r="J967">
        <f>VLOOKUP(B967,自助退!B:F,5,FALSE)</f>
        <v>331</v>
      </c>
      <c r="K967" s="40" t="str">
        <f t="shared" si="15"/>
        <v/>
      </c>
    </row>
    <row r="968" spans="1:11" ht="14.25">
      <c r="A968" s="62">
        <v>42909.62940972222</v>
      </c>
      <c r="B968" s="15">
        <v>372887</v>
      </c>
      <c r="C968" t="s">
        <v>2909</v>
      </c>
      <c r="D968" t="s">
        <v>2910</v>
      </c>
      <c r="E968" t="s">
        <v>2911</v>
      </c>
      <c r="F968" s="15">
        <v>-794</v>
      </c>
      <c r="G968" t="s">
        <v>47</v>
      </c>
      <c r="H968" t="s">
        <v>4446</v>
      </c>
      <c r="I968" t="s">
        <v>49</v>
      </c>
      <c r="J968">
        <f>VLOOKUP(B968,自助退!B:F,5,FALSE)</f>
        <v>794</v>
      </c>
      <c r="K968" s="40" t="str">
        <f t="shared" si="15"/>
        <v/>
      </c>
    </row>
    <row r="969" spans="1:11" ht="14.25">
      <c r="A969" s="62">
        <v>42909.631469907406</v>
      </c>
      <c r="B969" s="15">
        <v>372975</v>
      </c>
      <c r="C969" t="s">
        <v>2919</v>
      </c>
      <c r="D969" t="s">
        <v>2920</v>
      </c>
      <c r="E969" t="s">
        <v>2921</v>
      </c>
      <c r="F969" s="15">
        <v>-100</v>
      </c>
      <c r="G969" t="s">
        <v>47</v>
      </c>
      <c r="H969" t="s">
        <v>73</v>
      </c>
      <c r="I969" t="s">
        <v>49</v>
      </c>
      <c r="J969">
        <f>VLOOKUP(B969,自助退!B:F,5,FALSE)</f>
        <v>100</v>
      </c>
      <c r="K969" s="40" t="str">
        <f t="shared" si="15"/>
        <v/>
      </c>
    </row>
    <row r="970" spans="1:11" ht="14.25">
      <c r="A970" s="62">
        <v>42909.633113425924</v>
      </c>
      <c r="B970" s="15">
        <v>373039</v>
      </c>
      <c r="C970" t="s">
        <v>2924</v>
      </c>
      <c r="D970" t="s">
        <v>2925</v>
      </c>
      <c r="E970" t="s">
        <v>2926</v>
      </c>
      <c r="F970" s="15">
        <v>-200</v>
      </c>
      <c r="G970" t="s">
        <v>47</v>
      </c>
      <c r="H970" t="s">
        <v>54</v>
      </c>
      <c r="I970" t="s">
        <v>49</v>
      </c>
      <c r="J970">
        <f>VLOOKUP(B970,自助退!B:F,5,FALSE)</f>
        <v>200</v>
      </c>
      <c r="K970" s="40" t="str">
        <f t="shared" ref="K970:K1033" si="16">IF(J970=F970*-1,"",1)</f>
        <v/>
      </c>
    </row>
    <row r="971" spans="1:11" ht="14.25">
      <c r="A971" s="62">
        <v>42909.644189814811</v>
      </c>
      <c r="B971" s="15">
        <v>373596</v>
      </c>
      <c r="C971" t="s">
        <v>2929</v>
      </c>
      <c r="D971" t="s">
        <v>2930</v>
      </c>
      <c r="E971" t="s">
        <v>2931</v>
      </c>
      <c r="F971" s="15">
        <v>-900</v>
      </c>
      <c r="G971" t="s">
        <v>47</v>
      </c>
      <c r="H971" t="s">
        <v>64</v>
      </c>
      <c r="I971" t="s">
        <v>49</v>
      </c>
      <c r="J971">
        <f>VLOOKUP(B971,自助退!B:F,5,FALSE)</f>
        <v>900</v>
      </c>
      <c r="K971" s="40" t="str">
        <f t="shared" si="16"/>
        <v/>
      </c>
    </row>
    <row r="972" spans="1:11" ht="14.25">
      <c r="A972" s="62">
        <v>42909.651909722219</v>
      </c>
      <c r="B972" s="15">
        <v>373984</v>
      </c>
      <c r="D972" t="s">
        <v>2935</v>
      </c>
      <c r="E972" t="s">
        <v>2936</v>
      </c>
      <c r="F972" s="15">
        <v>-468</v>
      </c>
      <c r="G972" t="s">
        <v>47</v>
      </c>
      <c r="H972" t="s">
        <v>50</v>
      </c>
      <c r="I972" t="s">
        <v>85</v>
      </c>
      <c r="J972">
        <f>VLOOKUP(B972,自助退!B:F,5,FALSE)</f>
        <v>468</v>
      </c>
      <c r="K972" s="40" t="str">
        <f t="shared" si="16"/>
        <v/>
      </c>
    </row>
    <row r="973" spans="1:11" ht="14.25">
      <c r="A973" s="62">
        <v>42909.659803240742</v>
      </c>
      <c r="B973" s="15">
        <v>374388</v>
      </c>
      <c r="D973" t="s">
        <v>2940</v>
      </c>
      <c r="E973" t="s">
        <v>2941</v>
      </c>
      <c r="F973" s="15">
        <v>-111</v>
      </c>
      <c r="G973" t="s">
        <v>47</v>
      </c>
      <c r="H973" t="s">
        <v>76</v>
      </c>
      <c r="I973" t="s">
        <v>85</v>
      </c>
      <c r="J973">
        <f>VLOOKUP(B973,自助退!B:F,5,FALSE)</f>
        <v>111</v>
      </c>
      <c r="K973" s="40" t="str">
        <f t="shared" si="16"/>
        <v/>
      </c>
    </row>
    <row r="974" spans="1:11" ht="14.25">
      <c r="A974" s="62">
        <v>42909.665613425925</v>
      </c>
      <c r="B974" s="15">
        <v>374701</v>
      </c>
      <c r="C974" t="s">
        <v>2944</v>
      </c>
      <c r="D974" t="s">
        <v>2945</v>
      </c>
      <c r="E974" t="s">
        <v>2946</v>
      </c>
      <c r="F974" s="15">
        <v>-57</v>
      </c>
      <c r="G974" t="s">
        <v>47</v>
      </c>
      <c r="H974" t="s">
        <v>63</v>
      </c>
      <c r="I974" t="s">
        <v>49</v>
      </c>
      <c r="J974">
        <f>VLOOKUP(B974,自助退!B:F,5,FALSE)</f>
        <v>57</v>
      </c>
      <c r="K974" s="40" t="str">
        <f t="shared" si="16"/>
        <v/>
      </c>
    </row>
    <row r="975" spans="1:11" ht="14.25">
      <c r="A975" s="62">
        <v>42909.673668981479</v>
      </c>
      <c r="B975" s="15">
        <v>375041</v>
      </c>
      <c r="C975" t="s">
        <v>2949</v>
      </c>
      <c r="D975" t="s">
        <v>2950</v>
      </c>
      <c r="E975" t="s">
        <v>2951</v>
      </c>
      <c r="F975" s="15">
        <v>-72</v>
      </c>
      <c r="G975" t="s">
        <v>47</v>
      </c>
      <c r="H975" t="s">
        <v>78</v>
      </c>
      <c r="I975" t="s">
        <v>49</v>
      </c>
      <c r="J975">
        <f>VLOOKUP(B975,自助退!B:F,5,FALSE)</f>
        <v>72</v>
      </c>
      <c r="K975" s="40" t="str">
        <f t="shared" si="16"/>
        <v/>
      </c>
    </row>
    <row r="976" spans="1:11" ht="14.25">
      <c r="A976" s="62">
        <v>42909.68241898148</v>
      </c>
      <c r="B976" s="15">
        <v>375395</v>
      </c>
      <c r="C976" t="s">
        <v>2954</v>
      </c>
      <c r="D976" t="s">
        <v>2955</v>
      </c>
      <c r="E976" t="s">
        <v>2956</v>
      </c>
      <c r="F976" s="15">
        <v>-432</v>
      </c>
      <c r="G976" t="s">
        <v>47</v>
      </c>
      <c r="H976" t="s">
        <v>63</v>
      </c>
      <c r="I976" t="s">
        <v>49</v>
      </c>
      <c r="J976">
        <f>VLOOKUP(B976,自助退!B:F,5,FALSE)</f>
        <v>432</v>
      </c>
      <c r="K976" s="40" t="str">
        <f t="shared" si="16"/>
        <v/>
      </c>
    </row>
    <row r="977" spans="1:11" ht="14.25">
      <c r="A977" s="62">
        <v>42909.694074074076</v>
      </c>
      <c r="B977" s="15">
        <v>375783</v>
      </c>
      <c r="C977" t="s">
        <v>2959</v>
      </c>
      <c r="D977" t="s">
        <v>2960</v>
      </c>
      <c r="E977" t="s">
        <v>2961</v>
      </c>
      <c r="F977" s="15">
        <v>-500</v>
      </c>
      <c r="G977" t="s">
        <v>47</v>
      </c>
      <c r="H977" t="s">
        <v>64</v>
      </c>
      <c r="I977" t="s">
        <v>49</v>
      </c>
      <c r="J977">
        <f>VLOOKUP(B977,自助退!B:F,5,FALSE)</f>
        <v>500</v>
      </c>
      <c r="K977" s="40" t="str">
        <f t="shared" si="16"/>
        <v/>
      </c>
    </row>
    <row r="978" spans="1:11" ht="14.25">
      <c r="A978" s="62">
        <v>42909.694780092592</v>
      </c>
      <c r="B978" s="15">
        <v>375809</v>
      </c>
      <c r="C978" t="s">
        <v>2964</v>
      </c>
      <c r="D978" t="s">
        <v>2960</v>
      </c>
      <c r="E978" t="s">
        <v>2961</v>
      </c>
      <c r="F978" s="15">
        <v>-100</v>
      </c>
      <c r="G978" t="s">
        <v>47</v>
      </c>
      <c r="H978" t="s">
        <v>64</v>
      </c>
      <c r="I978" t="s">
        <v>49</v>
      </c>
      <c r="J978">
        <f>VLOOKUP(B978,自助退!B:F,5,FALSE)</f>
        <v>100</v>
      </c>
      <c r="K978" s="40" t="str">
        <f t="shared" si="16"/>
        <v/>
      </c>
    </row>
    <row r="979" spans="1:11" ht="14.25">
      <c r="A979" s="62">
        <v>42909.698275462964</v>
      </c>
      <c r="B979" s="15">
        <v>375925</v>
      </c>
      <c r="C979" t="s">
        <v>2967</v>
      </c>
      <c r="D979" t="s">
        <v>2968</v>
      </c>
      <c r="E979" t="s">
        <v>2969</v>
      </c>
      <c r="F979" s="15">
        <v>-370</v>
      </c>
      <c r="G979" t="s">
        <v>47</v>
      </c>
      <c r="H979" t="s">
        <v>72</v>
      </c>
      <c r="I979" t="s">
        <v>49</v>
      </c>
      <c r="J979">
        <f>VLOOKUP(B979,自助退!B:F,5,FALSE)</f>
        <v>370</v>
      </c>
      <c r="K979" s="40" t="str">
        <f t="shared" si="16"/>
        <v/>
      </c>
    </row>
    <row r="980" spans="1:11" ht="14.25">
      <c r="A980" s="62">
        <v>42909.698692129627</v>
      </c>
      <c r="B980" s="15">
        <v>375936</v>
      </c>
      <c r="C980" t="s">
        <v>2972</v>
      </c>
      <c r="D980" t="s">
        <v>2973</v>
      </c>
      <c r="E980" t="s">
        <v>2974</v>
      </c>
      <c r="F980" s="15">
        <v>-950</v>
      </c>
      <c r="G980" t="s">
        <v>47</v>
      </c>
      <c r="H980" t="s">
        <v>77</v>
      </c>
      <c r="I980" t="s">
        <v>49</v>
      </c>
      <c r="J980">
        <f>VLOOKUP(B980,自助退!B:F,5,FALSE)</f>
        <v>950</v>
      </c>
      <c r="K980" s="40" t="str">
        <f t="shared" si="16"/>
        <v/>
      </c>
    </row>
    <row r="981" spans="1:11" ht="14.25">
      <c r="A981" s="62">
        <v>42909.714629629627</v>
      </c>
      <c r="B981" s="15">
        <v>376332</v>
      </c>
      <c r="C981" t="s">
        <v>2977</v>
      </c>
      <c r="D981" t="s">
        <v>2978</v>
      </c>
      <c r="E981" t="s">
        <v>2979</v>
      </c>
      <c r="F981" s="15">
        <v>-500</v>
      </c>
      <c r="G981" t="s">
        <v>47</v>
      </c>
      <c r="H981" t="s">
        <v>70</v>
      </c>
      <c r="I981" t="s">
        <v>49</v>
      </c>
      <c r="J981">
        <f>VLOOKUP(B981,自助退!B:F,5,FALSE)</f>
        <v>500</v>
      </c>
      <c r="K981" s="40" t="str">
        <f t="shared" si="16"/>
        <v/>
      </c>
    </row>
    <row r="982" spans="1:11" ht="14.25">
      <c r="A982" s="62">
        <v>42909.716666666667</v>
      </c>
      <c r="B982" s="15">
        <v>376377</v>
      </c>
      <c r="C982" t="s">
        <v>2982</v>
      </c>
      <c r="D982" t="s">
        <v>2983</v>
      </c>
      <c r="E982" t="s">
        <v>2984</v>
      </c>
      <c r="F982" s="15">
        <v>-500</v>
      </c>
      <c r="G982" t="s">
        <v>47</v>
      </c>
      <c r="H982" t="s">
        <v>59</v>
      </c>
      <c r="I982" t="s">
        <v>49</v>
      </c>
      <c r="J982">
        <f>VLOOKUP(B982,自助退!B:F,5,FALSE)</f>
        <v>500</v>
      </c>
      <c r="K982" s="40" t="str">
        <f t="shared" si="16"/>
        <v/>
      </c>
    </row>
    <row r="983" spans="1:11" ht="14.25">
      <c r="A983" s="62">
        <v>42909.717916666668</v>
      </c>
      <c r="B983" s="15">
        <v>376403</v>
      </c>
      <c r="C983" t="s">
        <v>2987</v>
      </c>
      <c r="D983" t="s">
        <v>2988</v>
      </c>
      <c r="E983" t="s">
        <v>2989</v>
      </c>
      <c r="F983" s="15">
        <v>-1730</v>
      </c>
      <c r="G983" t="s">
        <v>47</v>
      </c>
      <c r="H983" t="s">
        <v>59</v>
      </c>
      <c r="I983" t="s">
        <v>49</v>
      </c>
      <c r="J983">
        <f>VLOOKUP(B983,自助退!B:F,5,FALSE)</f>
        <v>1730</v>
      </c>
      <c r="K983" s="40" t="str">
        <f t="shared" si="16"/>
        <v/>
      </c>
    </row>
    <row r="984" spans="1:11" ht="14.25">
      <c r="A984" s="62">
        <v>42909.719583333332</v>
      </c>
      <c r="B984" s="15">
        <v>376431</v>
      </c>
      <c r="C984" t="s">
        <v>2992</v>
      </c>
      <c r="D984" t="s">
        <v>2993</v>
      </c>
      <c r="E984" t="s">
        <v>2994</v>
      </c>
      <c r="F984" s="15">
        <v>-204</v>
      </c>
      <c r="G984" t="s">
        <v>47</v>
      </c>
      <c r="H984" t="s">
        <v>75</v>
      </c>
      <c r="I984" t="s">
        <v>49</v>
      </c>
      <c r="J984">
        <f>VLOOKUP(B984,自助退!B:F,5,FALSE)</f>
        <v>204</v>
      </c>
      <c r="K984" s="40" t="str">
        <f t="shared" si="16"/>
        <v/>
      </c>
    </row>
    <row r="985" spans="1:11" ht="14.25">
      <c r="A985" s="62">
        <v>42909.72991898148</v>
      </c>
      <c r="B985" s="15">
        <v>376581</v>
      </c>
      <c r="D985" t="s">
        <v>2998</v>
      </c>
      <c r="E985" t="s">
        <v>2999</v>
      </c>
      <c r="F985" s="15">
        <v>-440</v>
      </c>
      <c r="G985" t="s">
        <v>47</v>
      </c>
      <c r="H985" t="s">
        <v>70</v>
      </c>
      <c r="I985" t="s">
        <v>85</v>
      </c>
      <c r="J985">
        <f>VLOOKUP(B985,自助退!B:F,5,FALSE)</f>
        <v>440</v>
      </c>
      <c r="K985" s="40" t="str">
        <f t="shared" si="16"/>
        <v/>
      </c>
    </row>
    <row r="986" spans="1:11" ht="14.25">
      <c r="A986" s="62">
        <v>42909.730995370373</v>
      </c>
      <c r="B986" s="15">
        <v>376596</v>
      </c>
      <c r="C986" t="s">
        <v>3002</v>
      </c>
      <c r="D986" t="s">
        <v>3003</v>
      </c>
      <c r="E986" t="s">
        <v>3004</v>
      </c>
      <c r="F986" s="15">
        <v>-607</v>
      </c>
      <c r="G986" t="s">
        <v>47</v>
      </c>
      <c r="H986" t="s">
        <v>56</v>
      </c>
      <c r="I986" t="s">
        <v>49</v>
      </c>
      <c r="J986">
        <f>VLOOKUP(B986,自助退!B:F,5,FALSE)</f>
        <v>607</v>
      </c>
      <c r="K986" s="40" t="str">
        <f t="shared" si="16"/>
        <v/>
      </c>
    </row>
    <row r="987" spans="1:11" ht="14.25">
      <c r="A987" s="62">
        <v>42909.738449074073</v>
      </c>
      <c r="B987" s="15">
        <v>376694</v>
      </c>
      <c r="C987" t="s">
        <v>3007</v>
      </c>
      <c r="D987" t="s">
        <v>3008</v>
      </c>
      <c r="E987" t="s">
        <v>3009</v>
      </c>
      <c r="F987" s="15">
        <v>-76</v>
      </c>
      <c r="G987" t="s">
        <v>47</v>
      </c>
      <c r="H987" t="s">
        <v>67</v>
      </c>
      <c r="I987" t="s">
        <v>49</v>
      </c>
      <c r="J987">
        <f>VLOOKUP(B987,自助退!B:F,5,FALSE)</f>
        <v>76</v>
      </c>
      <c r="K987" s="40" t="str">
        <f t="shared" si="16"/>
        <v/>
      </c>
    </row>
    <row r="988" spans="1:11" ht="14.25">
      <c r="A988" s="62">
        <v>42909.74114583333</v>
      </c>
      <c r="B988" s="15">
        <v>376724</v>
      </c>
      <c r="C988" t="s">
        <v>3012</v>
      </c>
      <c r="D988" t="s">
        <v>3013</v>
      </c>
      <c r="E988" t="s">
        <v>3014</v>
      </c>
      <c r="F988" s="15">
        <v>-400</v>
      </c>
      <c r="G988" t="s">
        <v>47</v>
      </c>
      <c r="H988" t="s">
        <v>64</v>
      </c>
      <c r="I988" t="s">
        <v>49</v>
      </c>
      <c r="J988">
        <f>VLOOKUP(B988,自助退!B:F,5,FALSE)</f>
        <v>400</v>
      </c>
      <c r="K988" s="40" t="str">
        <f t="shared" si="16"/>
        <v/>
      </c>
    </row>
    <row r="989" spans="1:11" ht="14.25">
      <c r="A989" s="62">
        <v>42909.773240740738</v>
      </c>
      <c r="B989" s="15">
        <v>376902</v>
      </c>
      <c r="C989" t="s">
        <v>3017</v>
      </c>
      <c r="D989" t="s">
        <v>3018</v>
      </c>
      <c r="E989" t="s">
        <v>3019</v>
      </c>
      <c r="F989" s="15">
        <v>-69</v>
      </c>
      <c r="G989" t="s">
        <v>47</v>
      </c>
      <c r="H989" t="s">
        <v>80</v>
      </c>
      <c r="I989" t="s">
        <v>49</v>
      </c>
      <c r="J989">
        <f>VLOOKUP(B989,自助退!B:F,5,FALSE)</f>
        <v>69</v>
      </c>
      <c r="K989" s="40" t="str">
        <f t="shared" si="16"/>
        <v/>
      </c>
    </row>
    <row r="990" spans="1:11" ht="14.25">
      <c r="A990" s="62">
        <v>42909.931701388887</v>
      </c>
      <c r="B990" s="15">
        <v>377289</v>
      </c>
      <c r="C990" t="s">
        <v>3022</v>
      </c>
      <c r="D990" t="s">
        <v>3023</v>
      </c>
      <c r="E990" t="s">
        <v>3024</v>
      </c>
      <c r="F990" s="15">
        <v>-27</v>
      </c>
      <c r="G990" t="s">
        <v>47</v>
      </c>
      <c r="H990" t="s">
        <v>80</v>
      </c>
      <c r="I990" t="s">
        <v>49</v>
      </c>
      <c r="J990">
        <f>VLOOKUP(B990,自助退!B:F,5,FALSE)</f>
        <v>27</v>
      </c>
      <c r="K990" s="40" t="str">
        <f t="shared" si="16"/>
        <v/>
      </c>
    </row>
    <row r="991" spans="1:11" ht="14.25">
      <c r="A991" s="62">
        <v>42910.348761574074</v>
      </c>
      <c r="B991" s="15">
        <v>378249</v>
      </c>
      <c r="C991" t="s">
        <v>3027</v>
      </c>
      <c r="D991" t="s">
        <v>3028</v>
      </c>
      <c r="E991" t="s">
        <v>3029</v>
      </c>
      <c r="F991" s="15">
        <v>-255</v>
      </c>
      <c r="G991" t="s">
        <v>47</v>
      </c>
      <c r="H991" t="s">
        <v>84</v>
      </c>
      <c r="I991" t="s">
        <v>49</v>
      </c>
      <c r="J991">
        <f>VLOOKUP(B991,自助退!B:F,5,FALSE)</f>
        <v>255</v>
      </c>
      <c r="K991" s="40" t="str">
        <f t="shared" si="16"/>
        <v/>
      </c>
    </row>
    <row r="992" spans="1:11" ht="14.25">
      <c r="A992" s="62">
        <v>42910.370358796295</v>
      </c>
      <c r="B992" s="15">
        <v>379084</v>
      </c>
      <c r="C992" t="s">
        <v>3032</v>
      </c>
      <c r="D992" t="s">
        <v>520</v>
      </c>
      <c r="E992" t="s">
        <v>166</v>
      </c>
      <c r="F992" s="15">
        <v>-885</v>
      </c>
      <c r="G992" t="s">
        <v>47</v>
      </c>
      <c r="H992" t="s">
        <v>84</v>
      </c>
      <c r="I992" t="s">
        <v>49</v>
      </c>
      <c r="J992">
        <f>VLOOKUP(B992,自助退!B:F,5,FALSE)</f>
        <v>885</v>
      </c>
      <c r="K992" s="40" t="str">
        <f t="shared" si="16"/>
        <v/>
      </c>
    </row>
    <row r="993" spans="1:11" ht="14.25">
      <c r="A993" s="62">
        <v>42910.375486111108</v>
      </c>
      <c r="B993" s="15">
        <v>379256</v>
      </c>
      <c r="C993" t="s">
        <v>3035</v>
      </c>
      <c r="D993" t="s">
        <v>3036</v>
      </c>
      <c r="E993" t="s">
        <v>3037</v>
      </c>
      <c r="F993" s="15">
        <v>-2400</v>
      </c>
      <c r="G993" t="s">
        <v>47</v>
      </c>
      <c r="H993" t="s">
        <v>61</v>
      </c>
      <c r="I993" t="s">
        <v>49</v>
      </c>
      <c r="J993">
        <f>VLOOKUP(B993,自助退!B:F,5,FALSE)</f>
        <v>2400</v>
      </c>
      <c r="K993" s="40" t="str">
        <f t="shared" si="16"/>
        <v/>
      </c>
    </row>
    <row r="994" spans="1:11" ht="14.25">
      <c r="A994" s="62">
        <v>42910.391817129632</v>
      </c>
      <c r="B994" s="15">
        <v>379944</v>
      </c>
      <c r="C994" t="s">
        <v>3040</v>
      </c>
      <c r="D994" t="s">
        <v>3041</v>
      </c>
      <c r="E994" t="s">
        <v>3042</v>
      </c>
      <c r="F994" s="15">
        <v>-3217</v>
      </c>
      <c r="G994" t="s">
        <v>47</v>
      </c>
      <c r="H994" t="s">
        <v>54</v>
      </c>
      <c r="I994" t="s">
        <v>49</v>
      </c>
      <c r="J994">
        <f>VLOOKUP(B994,自助退!B:F,5,FALSE)</f>
        <v>3217</v>
      </c>
      <c r="K994" s="40" t="str">
        <f t="shared" si="16"/>
        <v/>
      </c>
    </row>
    <row r="995" spans="1:11" ht="14.25">
      <c r="A995" s="62">
        <v>42910.410173611112</v>
      </c>
      <c r="B995" s="15">
        <v>380685</v>
      </c>
      <c r="C995" t="s">
        <v>3045</v>
      </c>
      <c r="D995" t="s">
        <v>3046</v>
      </c>
      <c r="E995" t="s">
        <v>3047</v>
      </c>
      <c r="F995" s="15">
        <v>-196</v>
      </c>
      <c r="G995" t="s">
        <v>47</v>
      </c>
      <c r="H995" t="s">
        <v>50</v>
      </c>
      <c r="I995" t="s">
        <v>49</v>
      </c>
      <c r="J995">
        <f>VLOOKUP(B995,自助退!B:F,5,FALSE)</f>
        <v>196</v>
      </c>
      <c r="K995" s="40" t="str">
        <f t="shared" si="16"/>
        <v/>
      </c>
    </row>
    <row r="996" spans="1:11" ht="14.25">
      <c r="A996" s="62">
        <v>42910.411643518521</v>
      </c>
      <c r="B996" s="15">
        <v>380736</v>
      </c>
      <c r="D996" t="s">
        <v>517</v>
      </c>
      <c r="E996" t="s">
        <v>518</v>
      </c>
      <c r="F996" s="15">
        <v>-1490</v>
      </c>
      <c r="G996" t="s">
        <v>47</v>
      </c>
      <c r="H996" t="s">
        <v>61</v>
      </c>
      <c r="I996" t="s">
        <v>85</v>
      </c>
      <c r="J996">
        <f>VLOOKUP(B996,自助退!B:F,5,FALSE)</f>
        <v>1490</v>
      </c>
      <c r="K996" s="40" t="str">
        <f t="shared" si="16"/>
        <v/>
      </c>
    </row>
    <row r="997" spans="1:11" ht="14.25">
      <c r="A997" s="62">
        <v>42910.435300925928</v>
      </c>
      <c r="B997" s="15">
        <v>381578</v>
      </c>
      <c r="C997" t="s">
        <v>3053</v>
      </c>
      <c r="D997" t="s">
        <v>3054</v>
      </c>
      <c r="E997" t="s">
        <v>3055</v>
      </c>
      <c r="F997" s="15">
        <v>-112</v>
      </c>
      <c r="G997" t="s">
        <v>47</v>
      </c>
      <c r="H997" t="s">
        <v>62</v>
      </c>
      <c r="I997" t="s">
        <v>49</v>
      </c>
      <c r="J997">
        <f>VLOOKUP(B997,自助退!B:F,5,FALSE)</f>
        <v>112</v>
      </c>
      <c r="K997" s="40" t="str">
        <f t="shared" si="16"/>
        <v/>
      </c>
    </row>
    <row r="998" spans="1:11" ht="14.25">
      <c r="A998" s="62">
        <v>42910.44599537037</v>
      </c>
      <c r="B998" s="15">
        <v>381934</v>
      </c>
      <c r="C998" t="s">
        <v>3058</v>
      </c>
      <c r="D998" t="s">
        <v>3059</v>
      </c>
      <c r="E998" t="s">
        <v>3060</v>
      </c>
      <c r="F998" s="15">
        <v>-732</v>
      </c>
      <c r="G998" t="s">
        <v>47</v>
      </c>
      <c r="H998" t="s">
        <v>79</v>
      </c>
      <c r="I998" t="s">
        <v>49</v>
      </c>
      <c r="J998">
        <f>VLOOKUP(B998,自助退!B:F,5,FALSE)</f>
        <v>732</v>
      </c>
      <c r="K998" s="40" t="str">
        <f t="shared" si="16"/>
        <v/>
      </c>
    </row>
    <row r="999" spans="1:11" ht="14.25">
      <c r="A999" s="62">
        <v>42910.469490740739</v>
      </c>
      <c r="B999" s="15">
        <v>382671</v>
      </c>
      <c r="D999" t="s">
        <v>3064</v>
      </c>
      <c r="E999" t="s">
        <v>3065</v>
      </c>
      <c r="F999" s="15">
        <v>-258</v>
      </c>
      <c r="G999" t="s">
        <v>47</v>
      </c>
      <c r="H999" t="s">
        <v>54</v>
      </c>
      <c r="I999" t="s">
        <v>85</v>
      </c>
      <c r="J999">
        <f>VLOOKUP(B999,自助退!B:F,5,FALSE)</f>
        <v>258</v>
      </c>
      <c r="K999" s="40" t="str">
        <f t="shared" si="16"/>
        <v/>
      </c>
    </row>
    <row r="1000" spans="1:11" ht="14.25">
      <c r="A1000" s="62">
        <v>42910.472384259258</v>
      </c>
      <c r="B1000" s="15">
        <v>382732</v>
      </c>
      <c r="C1000" t="s">
        <v>3068</v>
      </c>
      <c r="D1000" t="s">
        <v>3069</v>
      </c>
      <c r="E1000" t="s">
        <v>3070</v>
      </c>
      <c r="F1000" s="15">
        <v>-277</v>
      </c>
      <c r="G1000" t="s">
        <v>47</v>
      </c>
      <c r="H1000" t="s">
        <v>66</v>
      </c>
      <c r="I1000" t="s">
        <v>49</v>
      </c>
      <c r="J1000">
        <f>VLOOKUP(B1000,自助退!B:F,5,FALSE)</f>
        <v>277</v>
      </c>
      <c r="K1000" s="40" t="str">
        <f t="shared" si="16"/>
        <v/>
      </c>
    </row>
    <row r="1001" spans="1:11" ht="14.25">
      <c r="A1001" s="62">
        <v>42910.476875</v>
      </c>
      <c r="B1001" s="15">
        <v>382858</v>
      </c>
      <c r="C1001" t="s">
        <v>3073</v>
      </c>
      <c r="D1001" t="s">
        <v>3074</v>
      </c>
      <c r="E1001" t="s">
        <v>3075</v>
      </c>
      <c r="F1001" s="15">
        <v>-106</v>
      </c>
      <c r="G1001" t="s">
        <v>47</v>
      </c>
      <c r="H1001" t="s">
        <v>51</v>
      </c>
      <c r="I1001" t="s">
        <v>49</v>
      </c>
      <c r="J1001">
        <f>VLOOKUP(B1001,自助退!B:F,5,FALSE)</f>
        <v>106</v>
      </c>
      <c r="K1001" s="40" t="str">
        <f t="shared" si="16"/>
        <v/>
      </c>
    </row>
    <row r="1002" spans="1:11" ht="14.25">
      <c r="A1002" s="62">
        <v>42910.496921296297</v>
      </c>
      <c r="B1002" s="15">
        <v>383255</v>
      </c>
      <c r="C1002" t="s">
        <v>3078</v>
      </c>
      <c r="D1002" t="s">
        <v>3079</v>
      </c>
      <c r="E1002" t="s">
        <v>3080</v>
      </c>
      <c r="F1002" s="15">
        <v>-50</v>
      </c>
      <c r="G1002" t="s">
        <v>47</v>
      </c>
      <c r="H1002" t="s">
        <v>59</v>
      </c>
      <c r="I1002" t="s">
        <v>49</v>
      </c>
      <c r="J1002">
        <f>VLOOKUP(B1002,自助退!B:F,5,FALSE)</f>
        <v>50</v>
      </c>
      <c r="K1002" s="40" t="str">
        <f t="shared" si="16"/>
        <v/>
      </c>
    </row>
    <row r="1003" spans="1:11" ht="14.25">
      <c r="A1003" s="62">
        <v>42910.504016203704</v>
      </c>
      <c r="B1003" s="15">
        <v>383358</v>
      </c>
      <c r="D1003" t="s">
        <v>3084</v>
      </c>
      <c r="E1003" t="s">
        <v>3085</v>
      </c>
      <c r="F1003" s="15">
        <v>-194</v>
      </c>
      <c r="G1003" t="s">
        <v>47</v>
      </c>
      <c r="H1003" t="s">
        <v>70</v>
      </c>
      <c r="I1003" t="s">
        <v>85</v>
      </c>
      <c r="J1003">
        <f>VLOOKUP(B1003,自助退!B:F,5,FALSE)</f>
        <v>194</v>
      </c>
      <c r="K1003" s="40" t="str">
        <f t="shared" si="16"/>
        <v/>
      </c>
    </row>
    <row r="1004" spans="1:11" ht="14.25">
      <c r="A1004" s="62">
        <v>42910.555532407408</v>
      </c>
      <c r="B1004" s="15">
        <v>383757</v>
      </c>
      <c r="C1004" t="s">
        <v>3088</v>
      </c>
      <c r="D1004" t="s">
        <v>3089</v>
      </c>
      <c r="E1004" t="s">
        <v>3090</v>
      </c>
      <c r="F1004" s="15">
        <v>-63</v>
      </c>
      <c r="G1004" t="s">
        <v>47</v>
      </c>
      <c r="H1004" t="s">
        <v>61</v>
      </c>
      <c r="I1004" t="s">
        <v>49</v>
      </c>
      <c r="J1004">
        <f>VLOOKUP(B1004,自助退!B:F,5,FALSE)</f>
        <v>63</v>
      </c>
      <c r="K1004" s="40" t="str">
        <f t="shared" si="16"/>
        <v/>
      </c>
    </row>
    <row r="1005" spans="1:11" ht="14.25">
      <c r="A1005" s="62">
        <v>42910.577303240738</v>
      </c>
      <c r="B1005" s="15">
        <v>383836</v>
      </c>
      <c r="C1005" t="s">
        <v>3093</v>
      </c>
      <c r="D1005" t="s">
        <v>3094</v>
      </c>
      <c r="E1005" t="s">
        <v>3095</v>
      </c>
      <c r="F1005" s="15">
        <v>-6</v>
      </c>
      <c r="G1005" t="s">
        <v>47</v>
      </c>
      <c r="H1005" t="s">
        <v>51</v>
      </c>
      <c r="I1005" t="s">
        <v>49</v>
      </c>
      <c r="J1005">
        <f>VLOOKUP(B1005,自助退!B:F,5,FALSE)</f>
        <v>6</v>
      </c>
      <c r="K1005" s="40" t="str">
        <f t="shared" si="16"/>
        <v/>
      </c>
    </row>
    <row r="1006" spans="1:11" ht="14.25">
      <c r="A1006" s="62">
        <v>42910.593321759261</v>
      </c>
      <c r="B1006" s="15">
        <v>383946</v>
      </c>
      <c r="C1006" t="s">
        <v>3098</v>
      </c>
      <c r="D1006" t="s">
        <v>3099</v>
      </c>
      <c r="E1006" t="s">
        <v>3100</v>
      </c>
      <c r="F1006" s="15">
        <v>-452</v>
      </c>
      <c r="G1006" t="s">
        <v>47</v>
      </c>
      <c r="H1006" t="s">
        <v>69</v>
      </c>
      <c r="I1006" t="s">
        <v>49</v>
      </c>
      <c r="J1006">
        <f>VLOOKUP(B1006,自助退!B:F,5,FALSE)</f>
        <v>452</v>
      </c>
      <c r="K1006" s="40" t="str">
        <f t="shared" si="16"/>
        <v/>
      </c>
    </row>
    <row r="1007" spans="1:11" ht="14.25">
      <c r="A1007" s="62">
        <v>42910.602372685185</v>
      </c>
      <c r="B1007" s="15">
        <v>384079</v>
      </c>
      <c r="D1007" t="s">
        <v>3104</v>
      </c>
      <c r="E1007" t="s">
        <v>3105</v>
      </c>
      <c r="F1007" s="15">
        <v>-2007</v>
      </c>
      <c r="G1007" t="s">
        <v>47</v>
      </c>
      <c r="H1007" t="s">
        <v>62</v>
      </c>
      <c r="I1007" t="s">
        <v>85</v>
      </c>
      <c r="J1007">
        <f>VLOOKUP(B1007,自助退!B:F,5,FALSE)</f>
        <v>2007</v>
      </c>
      <c r="K1007" s="40" t="str">
        <f t="shared" si="16"/>
        <v/>
      </c>
    </row>
    <row r="1008" spans="1:11" ht="14.25">
      <c r="A1008" s="62">
        <v>42910.622233796297</v>
      </c>
      <c r="B1008" s="15">
        <v>384428</v>
      </c>
      <c r="C1008" t="s">
        <v>3108</v>
      </c>
      <c r="D1008" t="s">
        <v>3109</v>
      </c>
      <c r="E1008" t="s">
        <v>3110</v>
      </c>
      <c r="F1008" s="15">
        <v>-400</v>
      </c>
      <c r="G1008" t="s">
        <v>47</v>
      </c>
      <c r="H1008" t="s">
        <v>70</v>
      </c>
      <c r="I1008" t="s">
        <v>49</v>
      </c>
      <c r="J1008">
        <f>VLOOKUP(B1008,自助退!B:F,5,FALSE)</f>
        <v>400</v>
      </c>
      <c r="K1008" s="40" t="str">
        <f t="shared" si="16"/>
        <v/>
      </c>
    </row>
    <row r="1009" spans="1:11" ht="14.25">
      <c r="A1009" s="62">
        <v>42910.629236111112</v>
      </c>
      <c r="B1009" s="15">
        <v>384539</v>
      </c>
      <c r="C1009" t="s">
        <v>3113</v>
      </c>
      <c r="D1009" t="s">
        <v>3114</v>
      </c>
      <c r="E1009" t="s">
        <v>3115</v>
      </c>
      <c r="F1009" s="15">
        <v>-55</v>
      </c>
      <c r="G1009" t="s">
        <v>47</v>
      </c>
      <c r="H1009" t="s">
        <v>51</v>
      </c>
      <c r="I1009" t="s">
        <v>49</v>
      </c>
      <c r="J1009">
        <f>VLOOKUP(B1009,自助退!B:F,5,FALSE)</f>
        <v>55</v>
      </c>
      <c r="K1009" s="40" t="str">
        <f t="shared" si="16"/>
        <v/>
      </c>
    </row>
    <row r="1010" spans="1:11" ht="14.25">
      <c r="A1010" s="62">
        <v>42910.633645833332</v>
      </c>
      <c r="B1010" s="15">
        <v>384635</v>
      </c>
      <c r="C1010" t="s">
        <v>3118</v>
      </c>
      <c r="D1010" t="s">
        <v>3119</v>
      </c>
      <c r="E1010" t="s">
        <v>3120</v>
      </c>
      <c r="F1010" s="15">
        <v>-391</v>
      </c>
      <c r="G1010" t="s">
        <v>47</v>
      </c>
      <c r="H1010" t="s">
        <v>64</v>
      </c>
      <c r="I1010" t="s">
        <v>49</v>
      </c>
      <c r="J1010">
        <f>VLOOKUP(B1010,自助退!B:F,5,FALSE)</f>
        <v>391</v>
      </c>
      <c r="K1010" s="40" t="str">
        <f t="shared" si="16"/>
        <v/>
      </c>
    </row>
    <row r="1011" spans="1:11" ht="14.25">
      <c r="A1011" s="62">
        <v>42910.664768518516</v>
      </c>
      <c r="B1011" s="15">
        <v>385111</v>
      </c>
      <c r="D1011" t="s">
        <v>3124</v>
      </c>
      <c r="E1011" t="s">
        <v>3125</v>
      </c>
      <c r="F1011" s="15">
        <v>-21</v>
      </c>
      <c r="G1011" t="s">
        <v>47</v>
      </c>
      <c r="H1011" t="s">
        <v>72</v>
      </c>
      <c r="I1011" t="s">
        <v>85</v>
      </c>
      <c r="J1011">
        <f>VLOOKUP(B1011,自助退!B:F,5,FALSE)</f>
        <v>21</v>
      </c>
      <c r="K1011" s="40" t="str">
        <f t="shared" si="16"/>
        <v/>
      </c>
    </row>
    <row r="1012" spans="1:11" ht="14.25">
      <c r="A1012" s="62">
        <v>42910.69332175926</v>
      </c>
      <c r="B1012" s="15">
        <v>385503</v>
      </c>
      <c r="C1012" t="s">
        <v>3128</v>
      </c>
      <c r="D1012" t="s">
        <v>3129</v>
      </c>
      <c r="E1012" t="s">
        <v>3130</v>
      </c>
      <c r="F1012" s="15">
        <v>-30</v>
      </c>
      <c r="G1012" t="s">
        <v>47</v>
      </c>
      <c r="H1012" t="s">
        <v>80</v>
      </c>
      <c r="I1012" t="s">
        <v>49</v>
      </c>
      <c r="J1012">
        <f>VLOOKUP(B1012,自助退!B:F,5,FALSE)</f>
        <v>30</v>
      </c>
      <c r="K1012" s="40" t="str">
        <f t="shared" si="16"/>
        <v/>
      </c>
    </row>
    <row r="1013" spans="1:11" ht="14.25">
      <c r="A1013" s="62">
        <v>42910.693761574075</v>
      </c>
      <c r="B1013" s="15">
        <v>385507</v>
      </c>
      <c r="C1013" t="s">
        <v>3133</v>
      </c>
      <c r="D1013" t="s">
        <v>3134</v>
      </c>
      <c r="E1013" t="s">
        <v>3135</v>
      </c>
      <c r="F1013" s="15">
        <v>-200</v>
      </c>
      <c r="G1013" t="s">
        <v>47</v>
      </c>
      <c r="H1013" t="s">
        <v>51</v>
      </c>
      <c r="I1013" t="s">
        <v>49</v>
      </c>
      <c r="J1013">
        <f>VLOOKUP(B1013,自助退!B:F,5,FALSE)</f>
        <v>200</v>
      </c>
      <c r="K1013" s="40" t="str">
        <f t="shared" si="16"/>
        <v/>
      </c>
    </row>
    <row r="1014" spans="1:11" ht="14.25">
      <c r="A1014" s="62">
        <v>42910.695856481485</v>
      </c>
      <c r="B1014" s="15">
        <v>385530</v>
      </c>
      <c r="D1014" t="s">
        <v>3139</v>
      </c>
      <c r="E1014" t="s">
        <v>3140</v>
      </c>
      <c r="F1014" s="15">
        <v>-85</v>
      </c>
      <c r="G1014" t="s">
        <v>47</v>
      </c>
      <c r="H1014" t="s">
        <v>63</v>
      </c>
      <c r="I1014" t="s">
        <v>85</v>
      </c>
      <c r="J1014">
        <f>VLOOKUP(B1014,自助退!B:F,5,FALSE)</f>
        <v>85</v>
      </c>
      <c r="K1014" s="40" t="str">
        <f t="shared" si="16"/>
        <v/>
      </c>
    </row>
    <row r="1015" spans="1:11" ht="14.25">
      <c r="A1015" s="62">
        <v>42910.69803240741</v>
      </c>
      <c r="B1015" s="15">
        <v>385548</v>
      </c>
      <c r="C1015" t="s">
        <v>3143</v>
      </c>
      <c r="D1015" t="s">
        <v>3129</v>
      </c>
      <c r="E1015" t="s">
        <v>3130</v>
      </c>
      <c r="F1015" s="15">
        <v>-30</v>
      </c>
      <c r="G1015" t="s">
        <v>47</v>
      </c>
      <c r="H1015" t="s">
        <v>80</v>
      </c>
      <c r="I1015" t="s">
        <v>49</v>
      </c>
      <c r="J1015">
        <f>VLOOKUP(B1015,自助退!B:F,5,FALSE)</f>
        <v>30</v>
      </c>
      <c r="K1015" s="40" t="str">
        <f t="shared" si="16"/>
        <v/>
      </c>
    </row>
    <row r="1016" spans="1:11" ht="14.25">
      <c r="A1016" s="62">
        <v>42910.720879629633</v>
      </c>
      <c r="B1016" s="15">
        <v>385716</v>
      </c>
      <c r="C1016" t="s">
        <v>3146</v>
      </c>
      <c r="D1016" t="s">
        <v>3147</v>
      </c>
      <c r="E1016" t="s">
        <v>3148</v>
      </c>
      <c r="F1016" s="15">
        <v>-3094</v>
      </c>
      <c r="G1016" t="s">
        <v>47</v>
      </c>
      <c r="H1016" t="s">
        <v>71</v>
      </c>
      <c r="I1016" t="s">
        <v>49</v>
      </c>
      <c r="J1016">
        <f>VLOOKUP(B1016,自助退!B:F,5,FALSE)</f>
        <v>3094</v>
      </c>
      <c r="K1016" s="40" t="str">
        <f t="shared" si="16"/>
        <v/>
      </c>
    </row>
    <row r="1017" spans="1:11" ht="14.25">
      <c r="A1017" s="62">
        <v>42910.731307870374</v>
      </c>
      <c r="B1017" s="15">
        <v>385756</v>
      </c>
      <c r="C1017" t="s">
        <v>3151</v>
      </c>
      <c r="D1017" t="s">
        <v>3152</v>
      </c>
      <c r="E1017" t="s">
        <v>3153</v>
      </c>
      <c r="F1017" s="15">
        <v>-180</v>
      </c>
      <c r="G1017" t="s">
        <v>47</v>
      </c>
      <c r="H1017" t="s">
        <v>70</v>
      </c>
      <c r="I1017" t="s">
        <v>49</v>
      </c>
      <c r="J1017">
        <f>VLOOKUP(B1017,自助退!B:F,5,FALSE)</f>
        <v>180</v>
      </c>
      <c r="K1017" s="40" t="str">
        <f t="shared" si="16"/>
        <v/>
      </c>
    </row>
    <row r="1018" spans="1:11" ht="14.25">
      <c r="A1018" s="62">
        <v>42911.391562500001</v>
      </c>
      <c r="B1018" s="15">
        <v>387058</v>
      </c>
      <c r="D1018" t="s">
        <v>3157</v>
      </c>
      <c r="E1018" t="s">
        <v>3158</v>
      </c>
      <c r="F1018" s="15">
        <v>-500</v>
      </c>
      <c r="G1018" t="s">
        <v>47</v>
      </c>
      <c r="H1018" t="s">
        <v>63</v>
      </c>
      <c r="I1018" t="s">
        <v>85</v>
      </c>
      <c r="J1018">
        <f>VLOOKUP(B1018,自助退!B:F,5,FALSE)</f>
        <v>500</v>
      </c>
      <c r="K1018" s="40" t="str">
        <f t="shared" si="16"/>
        <v/>
      </c>
    </row>
    <row r="1019" spans="1:11" ht="14.25">
      <c r="A1019" s="62">
        <v>42911.462523148148</v>
      </c>
      <c r="B1019" s="15">
        <v>387822</v>
      </c>
      <c r="C1019" t="s">
        <v>3161</v>
      </c>
      <c r="D1019" t="s">
        <v>3162</v>
      </c>
      <c r="E1019" t="s">
        <v>3163</v>
      </c>
      <c r="F1019" s="15">
        <v>-3800</v>
      </c>
      <c r="G1019" t="s">
        <v>47</v>
      </c>
      <c r="H1019" t="s">
        <v>58</v>
      </c>
      <c r="I1019" t="s">
        <v>49</v>
      </c>
      <c r="J1019">
        <f>VLOOKUP(B1019,自助退!B:F,5,FALSE)</f>
        <v>3800</v>
      </c>
      <c r="K1019" s="40" t="str">
        <f t="shared" si="16"/>
        <v/>
      </c>
    </row>
    <row r="1020" spans="1:11" ht="14.25">
      <c r="A1020" s="62">
        <v>42911.464131944442</v>
      </c>
      <c r="B1020" s="15">
        <v>387843</v>
      </c>
      <c r="C1020" t="s">
        <v>3166</v>
      </c>
      <c r="D1020" t="s">
        <v>3167</v>
      </c>
      <c r="E1020" t="s">
        <v>3168</v>
      </c>
      <c r="F1020" s="15">
        <v>-500</v>
      </c>
      <c r="G1020" t="s">
        <v>47</v>
      </c>
      <c r="H1020" t="s">
        <v>58</v>
      </c>
      <c r="I1020" t="s">
        <v>49</v>
      </c>
      <c r="J1020">
        <f>VLOOKUP(B1020,自助退!B:F,5,FALSE)</f>
        <v>500</v>
      </c>
      <c r="K1020" s="40" t="str">
        <f t="shared" si="16"/>
        <v/>
      </c>
    </row>
    <row r="1021" spans="1:11" ht="14.25">
      <c r="A1021" s="62">
        <v>42911.574791666666</v>
      </c>
      <c r="B1021" s="15">
        <v>388465</v>
      </c>
      <c r="D1021" t="s">
        <v>628</v>
      </c>
      <c r="E1021" t="s">
        <v>162</v>
      </c>
      <c r="F1021" s="15">
        <v>-300</v>
      </c>
      <c r="G1021" t="s">
        <v>47</v>
      </c>
      <c r="H1021" t="s">
        <v>58</v>
      </c>
      <c r="I1021" t="s">
        <v>85</v>
      </c>
      <c r="J1021">
        <f>VLOOKUP(B1021,自助退!B:F,5,FALSE)</f>
        <v>300</v>
      </c>
      <c r="K1021" s="40" t="str">
        <f t="shared" si="16"/>
        <v/>
      </c>
    </row>
    <row r="1022" spans="1:11" ht="14.25">
      <c r="A1022" s="62">
        <v>42911.615648148145</v>
      </c>
      <c r="B1022" s="15">
        <v>388634</v>
      </c>
      <c r="C1022" t="s">
        <v>3174</v>
      </c>
      <c r="D1022" t="s">
        <v>3175</v>
      </c>
      <c r="E1022" t="s">
        <v>3176</v>
      </c>
      <c r="F1022" s="15">
        <v>-926</v>
      </c>
      <c r="G1022" t="s">
        <v>47</v>
      </c>
      <c r="H1022" t="s">
        <v>50</v>
      </c>
      <c r="I1022" t="s">
        <v>49</v>
      </c>
      <c r="J1022">
        <f>VLOOKUP(B1022,自助退!B:F,5,FALSE)</f>
        <v>926</v>
      </c>
      <c r="K1022" s="40" t="str">
        <f t="shared" si="16"/>
        <v/>
      </c>
    </row>
    <row r="1023" spans="1:11" ht="14.25">
      <c r="A1023" s="62">
        <v>42911.619108796294</v>
      </c>
      <c r="B1023" s="15">
        <v>388647</v>
      </c>
      <c r="C1023" t="s">
        <v>3179</v>
      </c>
      <c r="D1023" t="s">
        <v>3180</v>
      </c>
      <c r="E1023" t="s">
        <v>3181</v>
      </c>
      <c r="F1023" s="15">
        <v>-250</v>
      </c>
      <c r="G1023" t="s">
        <v>47</v>
      </c>
      <c r="H1023" t="s">
        <v>70</v>
      </c>
      <c r="I1023" t="s">
        <v>49</v>
      </c>
      <c r="J1023">
        <f>VLOOKUP(B1023,自助退!B:F,5,FALSE)</f>
        <v>250</v>
      </c>
      <c r="K1023" s="40" t="str">
        <f t="shared" si="16"/>
        <v/>
      </c>
    </row>
    <row r="1024" spans="1:11" ht="14.25">
      <c r="A1024" s="62">
        <v>42911.648414351854</v>
      </c>
      <c r="B1024" s="15">
        <v>388782</v>
      </c>
      <c r="C1024" t="s">
        <v>4450</v>
      </c>
      <c r="D1024" t="s">
        <v>801</v>
      </c>
      <c r="E1024" t="s">
        <v>802</v>
      </c>
      <c r="F1024" s="15">
        <v>-500</v>
      </c>
      <c r="G1024" t="s">
        <v>47</v>
      </c>
      <c r="H1024" t="s">
        <v>4449</v>
      </c>
      <c r="I1024" t="s">
        <v>85</v>
      </c>
      <c r="J1024">
        <f>VLOOKUP(B1024,自助退!B:F,5,FALSE)</f>
        <v>500</v>
      </c>
      <c r="K1024" s="40" t="str">
        <f t="shared" si="16"/>
        <v/>
      </c>
    </row>
    <row r="1025" spans="1:11" ht="14.25">
      <c r="A1025" s="62">
        <v>42911.70553240741</v>
      </c>
      <c r="B1025" s="15">
        <v>388989</v>
      </c>
      <c r="C1025" t="s">
        <v>3186</v>
      </c>
      <c r="D1025" t="s">
        <v>3187</v>
      </c>
      <c r="E1025" t="s">
        <v>3188</v>
      </c>
      <c r="F1025" s="15">
        <v>-1797</v>
      </c>
      <c r="G1025" t="s">
        <v>47</v>
      </c>
      <c r="H1025" t="s">
        <v>80</v>
      </c>
      <c r="I1025" t="s">
        <v>49</v>
      </c>
      <c r="J1025">
        <f>VLOOKUP(B1025,自助退!B:F,5,FALSE)</f>
        <v>1797</v>
      </c>
      <c r="K1025" s="40" t="str">
        <f t="shared" si="16"/>
        <v/>
      </c>
    </row>
    <row r="1026" spans="1:11" ht="14.25">
      <c r="A1026" s="62">
        <v>42912.342291666668</v>
      </c>
      <c r="B1026" s="15">
        <v>390896</v>
      </c>
      <c r="C1026" t="s">
        <v>3191</v>
      </c>
      <c r="D1026" t="s">
        <v>3192</v>
      </c>
      <c r="E1026" t="s">
        <v>3193</v>
      </c>
      <c r="F1026" s="15">
        <v>-200</v>
      </c>
      <c r="G1026" t="s">
        <v>47</v>
      </c>
      <c r="H1026" t="s">
        <v>75</v>
      </c>
      <c r="I1026" t="s">
        <v>49</v>
      </c>
      <c r="J1026">
        <f>VLOOKUP(B1026,自助退!B:F,5,FALSE)</f>
        <v>200</v>
      </c>
      <c r="K1026" s="40" t="str">
        <f t="shared" si="16"/>
        <v/>
      </c>
    </row>
    <row r="1027" spans="1:11" ht="14.25">
      <c r="A1027" s="62">
        <v>42912.372187499997</v>
      </c>
      <c r="B1027" s="15">
        <v>393701</v>
      </c>
      <c r="D1027" t="s">
        <v>3197</v>
      </c>
      <c r="E1027" t="s">
        <v>3198</v>
      </c>
      <c r="F1027" s="15">
        <v>-289</v>
      </c>
      <c r="G1027" t="s">
        <v>47</v>
      </c>
      <c r="H1027" t="s">
        <v>63</v>
      </c>
      <c r="I1027" t="s">
        <v>85</v>
      </c>
      <c r="J1027">
        <f>VLOOKUP(B1027,自助退!B:F,5,FALSE)</f>
        <v>289</v>
      </c>
      <c r="K1027" s="40" t="str">
        <f t="shared" si="16"/>
        <v/>
      </c>
    </row>
    <row r="1028" spans="1:11" ht="14.25">
      <c r="A1028" s="62">
        <v>42912.381979166668</v>
      </c>
      <c r="B1028" s="15">
        <v>394696</v>
      </c>
      <c r="D1028" t="s">
        <v>3202</v>
      </c>
      <c r="E1028" t="s">
        <v>3203</v>
      </c>
      <c r="F1028" s="15">
        <v>-992</v>
      </c>
      <c r="G1028" t="s">
        <v>47</v>
      </c>
      <c r="H1028" t="s">
        <v>80</v>
      </c>
      <c r="I1028" t="s">
        <v>85</v>
      </c>
      <c r="J1028">
        <f>VLOOKUP(B1028,自助退!B:F,5,FALSE)</f>
        <v>992</v>
      </c>
      <c r="K1028" s="40" t="str">
        <f t="shared" si="16"/>
        <v/>
      </c>
    </row>
    <row r="1029" spans="1:11" ht="14.25">
      <c r="A1029" s="62">
        <v>42912.400810185187</v>
      </c>
      <c r="B1029" s="15">
        <v>396710</v>
      </c>
      <c r="C1029" t="s">
        <v>3206</v>
      </c>
      <c r="D1029" t="s">
        <v>3207</v>
      </c>
      <c r="E1029" t="s">
        <v>3208</v>
      </c>
      <c r="F1029" s="15">
        <v>-461</v>
      </c>
      <c r="G1029" t="s">
        <v>47</v>
      </c>
      <c r="H1029" t="s">
        <v>58</v>
      </c>
      <c r="I1029" t="s">
        <v>49</v>
      </c>
      <c r="J1029">
        <f>VLOOKUP(B1029,自助退!B:F,5,FALSE)</f>
        <v>461</v>
      </c>
      <c r="K1029" s="40" t="str">
        <f t="shared" si="16"/>
        <v/>
      </c>
    </row>
    <row r="1030" spans="1:11" ht="14.25">
      <c r="A1030" s="62">
        <v>42912.411481481482</v>
      </c>
      <c r="B1030" s="15">
        <v>397844</v>
      </c>
      <c r="C1030" t="s">
        <v>3211</v>
      </c>
      <c r="D1030" t="s">
        <v>3212</v>
      </c>
      <c r="E1030" t="s">
        <v>3213</v>
      </c>
      <c r="F1030" s="15">
        <v>-354</v>
      </c>
      <c r="G1030" t="s">
        <v>47</v>
      </c>
      <c r="H1030" t="s">
        <v>4446</v>
      </c>
      <c r="I1030" t="s">
        <v>49</v>
      </c>
      <c r="J1030">
        <f>VLOOKUP(B1030,自助退!B:F,5,FALSE)</f>
        <v>354</v>
      </c>
      <c r="K1030" s="40" t="str">
        <f t="shared" si="16"/>
        <v/>
      </c>
    </row>
    <row r="1031" spans="1:11" ht="14.25">
      <c r="A1031" s="62">
        <v>42912.421932870369</v>
      </c>
      <c r="B1031" s="15">
        <v>398919</v>
      </c>
      <c r="C1031" t="s">
        <v>3216</v>
      </c>
      <c r="D1031" t="s">
        <v>3217</v>
      </c>
      <c r="E1031" t="s">
        <v>3218</v>
      </c>
      <c r="F1031" s="15">
        <v>-193</v>
      </c>
      <c r="G1031" t="s">
        <v>47</v>
      </c>
      <c r="H1031" t="s">
        <v>83</v>
      </c>
      <c r="I1031" t="s">
        <v>49</v>
      </c>
      <c r="J1031">
        <f>VLOOKUP(B1031,自助退!B:F,5,FALSE)</f>
        <v>193</v>
      </c>
      <c r="K1031" s="40" t="str">
        <f t="shared" si="16"/>
        <v/>
      </c>
    </row>
    <row r="1032" spans="1:11" ht="14.25">
      <c r="A1032" s="62">
        <v>42912.434293981481</v>
      </c>
      <c r="B1032" s="15">
        <v>400176</v>
      </c>
      <c r="C1032" t="s">
        <v>3221</v>
      </c>
      <c r="D1032" t="s">
        <v>3222</v>
      </c>
      <c r="E1032" t="s">
        <v>3223</v>
      </c>
      <c r="F1032" s="15">
        <v>-123</v>
      </c>
      <c r="G1032" t="s">
        <v>47</v>
      </c>
      <c r="H1032" t="s">
        <v>55</v>
      </c>
      <c r="I1032" t="s">
        <v>49</v>
      </c>
      <c r="J1032">
        <f>VLOOKUP(B1032,自助退!B:F,5,FALSE)</f>
        <v>123</v>
      </c>
      <c r="K1032" s="40" t="str">
        <f t="shared" si="16"/>
        <v/>
      </c>
    </row>
    <row r="1033" spans="1:11" ht="14.25">
      <c r="A1033" s="62">
        <v>42912.43608796296</v>
      </c>
      <c r="B1033" s="15">
        <v>400342</v>
      </c>
      <c r="C1033" t="s">
        <v>3226</v>
      </c>
      <c r="D1033" t="s">
        <v>3227</v>
      </c>
      <c r="E1033" t="s">
        <v>3228</v>
      </c>
      <c r="F1033" s="15">
        <v>-96</v>
      </c>
      <c r="G1033" t="s">
        <v>47</v>
      </c>
      <c r="H1033" t="s">
        <v>4448</v>
      </c>
      <c r="I1033" t="s">
        <v>49</v>
      </c>
      <c r="J1033">
        <f>VLOOKUP(B1033,自助退!B:F,5,FALSE)</f>
        <v>96</v>
      </c>
      <c r="K1033" s="40" t="str">
        <f t="shared" si="16"/>
        <v/>
      </c>
    </row>
    <row r="1034" spans="1:11" ht="14.25">
      <c r="A1034" s="62">
        <v>42912.436550925922</v>
      </c>
      <c r="B1034" s="15">
        <v>400387</v>
      </c>
      <c r="C1034" t="s">
        <v>3231</v>
      </c>
      <c r="D1034" t="s">
        <v>3212</v>
      </c>
      <c r="E1034" t="s">
        <v>3213</v>
      </c>
      <c r="F1034" s="15">
        <v>-45</v>
      </c>
      <c r="G1034" t="s">
        <v>47</v>
      </c>
      <c r="H1034" t="s">
        <v>79</v>
      </c>
      <c r="I1034" t="s">
        <v>49</v>
      </c>
      <c r="J1034">
        <f>VLOOKUP(B1034,自助退!B:F,5,FALSE)</f>
        <v>45</v>
      </c>
      <c r="K1034" s="40" t="str">
        <f t="shared" ref="K1034:K1097" si="17">IF(J1034=F1034*-1,"",1)</f>
        <v/>
      </c>
    </row>
    <row r="1035" spans="1:11" ht="14.25">
      <c r="A1035" s="62">
        <v>42912.437893518516</v>
      </c>
      <c r="B1035" s="15">
        <v>400506</v>
      </c>
      <c r="C1035" t="s">
        <v>3234</v>
      </c>
      <c r="D1035" t="s">
        <v>3235</v>
      </c>
      <c r="E1035" t="s">
        <v>3236</v>
      </c>
      <c r="F1035" s="15">
        <v>-95</v>
      </c>
      <c r="G1035" t="s">
        <v>47</v>
      </c>
      <c r="H1035" t="s">
        <v>70</v>
      </c>
      <c r="I1035" t="s">
        <v>49</v>
      </c>
      <c r="J1035">
        <f>VLOOKUP(B1035,自助退!B:F,5,FALSE)</f>
        <v>95</v>
      </c>
      <c r="K1035" s="40" t="str">
        <f t="shared" si="17"/>
        <v/>
      </c>
    </row>
    <row r="1036" spans="1:11" ht="14.25">
      <c r="A1036" s="62">
        <v>42912.438807870371</v>
      </c>
      <c r="B1036" s="15">
        <v>400600</v>
      </c>
      <c r="C1036" t="s">
        <v>3239</v>
      </c>
      <c r="D1036" t="s">
        <v>3240</v>
      </c>
      <c r="E1036" t="s">
        <v>3241</v>
      </c>
      <c r="F1036" s="15">
        <v>-70</v>
      </c>
      <c r="G1036" t="s">
        <v>47</v>
      </c>
      <c r="H1036" t="s">
        <v>78</v>
      </c>
      <c r="I1036" t="s">
        <v>49</v>
      </c>
      <c r="J1036">
        <f>VLOOKUP(B1036,自助退!B:F,5,FALSE)</f>
        <v>70</v>
      </c>
      <c r="K1036" s="40" t="str">
        <f t="shared" si="17"/>
        <v/>
      </c>
    </row>
    <row r="1037" spans="1:11" ht="14.25">
      <c r="A1037" s="62">
        <v>42912.44835648148</v>
      </c>
      <c r="B1037" s="15">
        <v>401450</v>
      </c>
      <c r="C1037" t="s">
        <v>3244</v>
      </c>
      <c r="D1037" t="s">
        <v>3245</v>
      </c>
      <c r="E1037" t="s">
        <v>3246</v>
      </c>
      <c r="F1037" s="15">
        <v>-916</v>
      </c>
      <c r="G1037" t="s">
        <v>47</v>
      </c>
      <c r="H1037" t="s">
        <v>59</v>
      </c>
      <c r="I1037" t="s">
        <v>49</v>
      </c>
      <c r="J1037">
        <f>VLOOKUP(B1037,自助退!B:F,5,FALSE)</f>
        <v>916</v>
      </c>
      <c r="K1037" s="40" t="str">
        <f t="shared" si="17"/>
        <v/>
      </c>
    </row>
    <row r="1038" spans="1:11" ht="14.25">
      <c r="A1038" s="62">
        <v>42912.451747685183</v>
      </c>
      <c r="B1038" s="15">
        <v>401763</v>
      </c>
      <c r="C1038" t="s">
        <v>3249</v>
      </c>
      <c r="D1038" t="s">
        <v>3250</v>
      </c>
      <c r="E1038" t="s">
        <v>3251</v>
      </c>
      <c r="F1038" s="15">
        <v>-190</v>
      </c>
      <c r="G1038" t="s">
        <v>47</v>
      </c>
      <c r="H1038" t="s">
        <v>79</v>
      </c>
      <c r="I1038" t="s">
        <v>49</v>
      </c>
      <c r="J1038">
        <f>VLOOKUP(B1038,自助退!B:F,5,FALSE)</f>
        <v>190</v>
      </c>
      <c r="K1038" s="40" t="str">
        <f t="shared" si="17"/>
        <v/>
      </c>
    </row>
    <row r="1039" spans="1:11" ht="14.25">
      <c r="A1039" s="62">
        <v>42912.465787037036</v>
      </c>
      <c r="B1039" s="15">
        <v>402943</v>
      </c>
      <c r="C1039" t="s">
        <v>3254</v>
      </c>
      <c r="D1039" t="s">
        <v>3255</v>
      </c>
      <c r="E1039" t="s">
        <v>3256</v>
      </c>
      <c r="F1039" s="15">
        <v>-250</v>
      </c>
      <c r="G1039" t="s">
        <v>47</v>
      </c>
      <c r="H1039" t="s">
        <v>74</v>
      </c>
      <c r="I1039" t="s">
        <v>49</v>
      </c>
      <c r="J1039">
        <f>VLOOKUP(B1039,自助退!B:F,5,FALSE)</f>
        <v>250</v>
      </c>
      <c r="K1039" s="40" t="str">
        <f t="shared" si="17"/>
        <v/>
      </c>
    </row>
    <row r="1040" spans="1:11" ht="14.25">
      <c r="A1040" s="62">
        <v>42912.466377314813</v>
      </c>
      <c r="B1040" s="15">
        <v>402994</v>
      </c>
      <c r="C1040" t="s">
        <v>3259</v>
      </c>
      <c r="D1040" t="s">
        <v>3260</v>
      </c>
      <c r="E1040" t="s">
        <v>3261</v>
      </c>
      <c r="F1040" s="15">
        <v>-48</v>
      </c>
      <c r="G1040" t="s">
        <v>47</v>
      </c>
      <c r="H1040" t="s">
        <v>67</v>
      </c>
      <c r="I1040" t="s">
        <v>49</v>
      </c>
      <c r="J1040">
        <f>VLOOKUP(B1040,自助退!B:F,5,FALSE)</f>
        <v>48</v>
      </c>
      <c r="K1040" s="40" t="str">
        <f t="shared" si="17"/>
        <v/>
      </c>
    </row>
    <row r="1041" spans="1:11" ht="14.25">
      <c r="A1041" s="62">
        <v>42912.466944444444</v>
      </c>
      <c r="B1041" s="15">
        <v>403044</v>
      </c>
      <c r="C1041" t="s">
        <v>3264</v>
      </c>
      <c r="D1041" t="s">
        <v>3265</v>
      </c>
      <c r="E1041" t="s">
        <v>3266</v>
      </c>
      <c r="F1041" s="15">
        <v>-91</v>
      </c>
      <c r="G1041" t="s">
        <v>47</v>
      </c>
      <c r="H1041" t="s">
        <v>79</v>
      </c>
      <c r="I1041" t="s">
        <v>49</v>
      </c>
      <c r="J1041">
        <f>VLOOKUP(B1041,自助退!B:F,5,FALSE)</f>
        <v>91</v>
      </c>
      <c r="K1041" s="40" t="str">
        <f t="shared" si="17"/>
        <v/>
      </c>
    </row>
    <row r="1042" spans="1:11" ht="14.25">
      <c r="A1042" s="62">
        <v>42912.48574074074</v>
      </c>
      <c r="B1042" s="15">
        <v>404366</v>
      </c>
      <c r="C1042" t="s">
        <v>3269</v>
      </c>
      <c r="D1042" t="s">
        <v>3265</v>
      </c>
      <c r="E1042" t="s">
        <v>3266</v>
      </c>
      <c r="F1042" s="15">
        <v>-19</v>
      </c>
      <c r="G1042" t="s">
        <v>47</v>
      </c>
      <c r="H1042" t="s">
        <v>76</v>
      </c>
      <c r="I1042" t="s">
        <v>49</v>
      </c>
      <c r="J1042">
        <f>VLOOKUP(B1042,自助退!B:F,5,FALSE)</f>
        <v>19</v>
      </c>
      <c r="K1042" s="40" t="str">
        <f t="shared" si="17"/>
        <v/>
      </c>
    </row>
    <row r="1043" spans="1:11" ht="14.25">
      <c r="A1043" s="62">
        <v>42912.491840277777</v>
      </c>
      <c r="B1043" s="15">
        <v>404734</v>
      </c>
      <c r="C1043" t="s">
        <v>3272</v>
      </c>
      <c r="D1043" t="s">
        <v>3273</v>
      </c>
      <c r="E1043" t="s">
        <v>3274</v>
      </c>
      <c r="F1043" s="15">
        <v>-68</v>
      </c>
      <c r="G1043" t="s">
        <v>47</v>
      </c>
      <c r="H1043" t="s">
        <v>59</v>
      </c>
      <c r="I1043" t="s">
        <v>49</v>
      </c>
      <c r="J1043">
        <f>VLOOKUP(B1043,自助退!B:F,5,FALSE)</f>
        <v>68</v>
      </c>
      <c r="K1043" s="40" t="str">
        <f t="shared" si="17"/>
        <v/>
      </c>
    </row>
    <row r="1044" spans="1:11" ht="14.25">
      <c r="A1044" s="62">
        <v>42912.494108796294</v>
      </c>
      <c r="B1044" s="15">
        <v>404889</v>
      </c>
      <c r="C1044" t="s">
        <v>3277</v>
      </c>
      <c r="D1044" t="s">
        <v>3278</v>
      </c>
      <c r="E1044" t="s">
        <v>3279</v>
      </c>
      <c r="F1044" s="15">
        <v>-584</v>
      </c>
      <c r="G1044" t="s">
        <v>47</v>
      </c>
      <c r="H1044" t="s">
        <v>4446</v>
      </c>
      <c r="I1044" t="s">
        <v>49</v>
      </c>
      <c r="J1044">
        <f>VLOOKUP(B1044,自助退!B:F,5,FALSE)</f>
        <v>584</v>
      </c>
      <c r="K1044" s="40" t="str">
        <f t="shared" si="17"/>
        <v/>
      </c>
    </row>
    <row r="1045" spans="1:11" ht="14.25">
      <c r="A1045" s="62">
        <v>42912.497430555559</v>
      </c>
      <c r="B1045" s="15">
        <v>405058</v>
      </c>
      <c r="C1045" t="s">
        <v>3282</v>
      </c>
      <c r="D1045" t="s">
        <v>3283</v>
      </c>
      <c r="E1045" t="s">
        <v>3284</v>
      </c>
      <c r="F1045" s="15">
        <v>-238</v>
      </c>
      <c r="G1045" t="s">
        <v>47</v>
      </c>
      <c r="H1045" t="s">
        <v>50</v>
      </c>
      <c r="I1045" t="s">
        <v>49</v>
      </c>
      <c r="J1045">
        <f>VLOOKUP(B1045,自助退!B:F,5,FALSE)</f>
        <v>238</v>
      </c>
      <c r="K1045" s="40" t="str">
        <f t="shared" si="17"/>
        <v/>
      </c>
    </row>
    <row r="1046" spans="1:11" ht="14.25">
      <c r="A1046" s="62">
        <v>42912.498483796298</v>
      </c>
      <c r="B1046" s="15">
        <v>405101</v>
      </c>
      <c r="C1046" t="s">
        <v>3287</v>
      </c>
      <c r="D1046" t="s">
        <v>3288</v>
      </c>
      <c r="E1046" t="s">
        <v>3289</v>
      </c>
      <c r="F1046" s="15">
        <v>-194</v>
      </c>
      <c r="G1046" t="s">
        <v>47</v>
      </c>
      <c r="H1046" t="s">
        <v>56</v>
      </c>
      <c r="I1046" t="s">
        <v>49</v>
      </c>
      <c r="J1046">
        <f>VLOOKUP(B1046,自助退!B:F,5,FALSE)</f>
        <v>194</v>
      </c>
      <c r="K1046" s="40" t="str">
        <f t="shared" si="17"/>
        <v/>
      </c>
    </row>
    <row r="1047" spans="1:11" ht="14.25">
      <c r="A1047" s="62">
        <v>42912.499699074076</v>
      </c>
      <c r="B1047" s="15">
        <v>405156</v>
      </c>
      <c r="C1047" t="s">
        <v>3292</v>
      </c>
      <c r="D1047" t="s">
        <v>3293</v>
      </c>
      <c r="E1047" t="s">
        <v>3294</v>
      </c>
      <c r="F1047" s="15">
        <v>-1593</v>
      </c>
      <c r="G1047" t="s">
        <v>47</v>
      </c>
      <c r="H1047" t="s">
        <v>50</v>
      </c>
      <c r="I1047" t="s">
        <v>49</v>
      </c>
      <c r="J1047">
        <f>VLOOKUP(B1047,自助退!B:F,5,FALSE)</f>
        <v>1593</v>
      </c>
      <c r="K1047" s="40" t="str">
        <f t="shared" si="17"/>
        <v/>
      </c>
    </row>
    <row r="1048" spans="1:11" ht="14.25">
      <c r="A1048" s="62">
        <v>42912.509375000001</v>
      </c>
      <c r="B1048" s="15">
        <v>405416</v>
      </c>
      <c r="C1048" t="s">
        <v>3297</v>
      </c>
      <c r="D1048" t="s">
        <v>3298</v>
      </c>
      <c r="E1048" t="s">
        <v>3299</v>
      </c>
      <c r="F1048" s="15">
        <v>-2115</v>
      </c>
      <c r="G1048" t="s">
        <v>47</v>
      </c>
      <c r="H1048" t="s">
        <v>57</v>
      </c>
      <c r="I1048" t="s">
        <v>49</v>
      </c>
      <c r="J1048">
        <f>VLOOKUP(B1048,自助退!B:F,5,FALSE)</f>
        <v>2115</v>
      </c>
      <c r="K1048" s="40" t="str">
        <f t="shared" si="17"/>
        <v/>
      </c>
    </row>
    <row r="1049" spans="1:11" ht="14.25">
      <c r="A1049" s="62">
        <v>42912.51017361111</v>
      </c>
      <c r="B1049" s="15">
        <v>405426</v>
      </c>
      <c r="C1049" t="s">
        <v>3302</v>
      </c>
      <c r="D1049" t="s">
        <v>3303</v>
      </c>
      <c r="E1049" t="s">
        <v>3304</v>
      </c>
      <c r="F1049" s="15">
        <v>-25</v>
      </c>
      <c r="G1049" t="s">
        <v>47</v>
      </c>
      <c r="H1049" t="s">
        <v>57</v>
      </c>
      <c r="I1049" t="s">
        <v>49</v>
      </c>
      <c r="J1049">
        <f>VLOOKUP(B1049,自助退!B:F,5,FALSE)</f>
        <v>25</v>
      </c>
      <c r="K1049" s="40" t="str">
        <f t="shared" si="17"/>
        <v/>
      </c>
    </row>
    <row r="1050" spans="1:11" ht="14.25">
      <c r="A1050" s="62">
        <v>42912.512349537035</v>
      </c>
      <c r="B1050" s="15">
        <v>405474</v>
      </c>
      <c r="D1050" t="s">
        <v>3308</v>
      </c>
      <c r="E1050" t="s">
        <v>3309</v>
      </c>
      <c r="F1050" s="15">
        <v>-32</v>
      </c>
      <c r="G1050" t="s">
        <v>47</v>
      </c>
      <c r="H1050" t="s">
        <v>66</v>
      </c>
      <c r="I1050" t="s">
        <v>85</v>
      </c>
      <c r="J1050">
        <f>VLOOKUP(B1050,自助退!B:F,5,FALSE)</f>
        <v>32</v>
      </c>
      <c r="K1050" s="40" t="str">
        <f t="shared" si="17"/>
        <v/>
      </c>
    </row>
    <row r="1051" spans="1:11" ht="14.25">
      <c r="A1051" s="62">
        <v>42912.548576388886</v>
      </c>
      <c r="B1051" s="15">
        <v>405815</v>
      </c>
      <c r="D1051" t="s">
        <v>3313</v>
      </c>
      <c r="E1051" t="s">
        <v>3314</v>
      </c>
      <c r="F1051" s="15">
        <v>-572</v>
      </c>
      <c r="G1051" t="s">
        <v>47</v>
      </c>
      <c r="H1051" t="s">
        <v>61</v>
      </c>
      <c r="I1051" t="s">
        <v>85</v>
      </c>
      <c r="J1051">
        <f>VLOOKUP(B1051,自助退!B:F,5,FALSE)</f>
        <v>572</v>
      </c>
      <c r="K1051" s="40" t="str">
        <f t="shared" si="17"/>
        <v/>
      </c>
    </row>
    <row r="1052" spans="1:11" ht="14.25">
      <c r="A1052" s="62">
        <v>42912.549143518518</v>
      </c>
      <c r="B1052" s="15">
        <v>405822</v>
      </c>
      <c r="C1052" t="s">
        <v>3317</v>
      </c>
      <c r="D1052" t="s">
        <v>3318</v>
      </c>
      <c r="E1052" t="s">
        <v>3319</v>
      </c>
      <c r="F1052" s="15">
        <v>-20</v>
      </c>
      <c r="G1052" t="s">
        <v>47</v>
      </c>
      <c r="H1052" t="s">
        <v>60</v>
      </c>
      <c r="I1052" t="s">
        <v>49</v>
      </c>
      <c r="J1052">
        <f>VLOOKUP(B1052,自助退!B:F,5,FALSE)</f>
        <v>20</v>
      </c>
      <c r="K1052" s="40" t="str">
        <f t="shared" si="17"/>
        <v/>
      </c>
    </row>
    <row r="1053" spans="1:11" ht="14.25">
      <c r="A1053" s="62">
        <v>42912.578969907408</v>
      </c>
      <c r="B1053" s="15">
        <v>406177</v>
      </c>
      <c r="D1053" t="s">
        <v>3323</v>
      </c>
      <c r="E1053" t="s">
        <v>3324</v>
      </c>
      <c r="F1053" s="15">
        <v>-1080</v>
      </c>
      <c r="G1053" t="s">
        <v>47</v>
      </c>
      <c r="H1053" t="s">
        <v>54</v>
      </c>
      <c r="I1053" t="s">
        <v>85</v>
      </c>
      <c r="J1053">
        <f>VLOOKUP(B1053,自助退!B:F,5,FALSE)</f>
        <v>1080</v>
      </c>
      <c r="K1053" s="40" t="str">
        <f t="shared" si="17"/>
        <v/>
      </c>
    </row>
    <row r="1054" spans="1:11" ht="14.25">
      <c r="A1054" s="62">
        <v>42912.592222222222</v>
      </c>
      <c r="B1054" s="15">
        <v>406776</v>
      </c>
      <c r="C1054" t="s">
        <v>3327</v>
      </c>
      <c r="D1054" t="s">
        <v>3328</v>
      </c>
      <c r="E1054" t="s">
        <v>3329</v>
      </c>
      <c r="F1054" s="15">
        <v>-1811</v>
      </c>
      <c r="G1054" t="s">
        <v>47</v>
      </c>
      <c r="H1054" t="s">
        <v>58</v>
      </c>
      <c r="I1054" t="s">
        <v>49</v>
      </c>
      <c r="J1054">
        <f>VLOOKUP(B1054,自助退!B:F,5,FALSE)</f>
        <v>1811</v>
      </c>
      <c r="K1054" s="40" t="str">
        <f t="shared" si="17"/>
        <v/>
      </c>
    </row>
    <row r="1055" spans="1:11" ht="14.25">
      <c r="A1055" s="62">
        <v>42912.593263888892</v>
      </c>
      <c r="B1055" s="15">
        <v>406823</v>
      </c>
      <c r="C1055" t="s">
        <v>3332</v>
      </c>
      <c r="D1055" t="s">
        <v>3333</v>
      </c>
      <c r="E1055" t="s">
        <v>3334</v>
      </c>
      <c r="F1055" s="15">
        <v>-900</v>
      </c>
      <c r="G1055" t="s">
        <v>47</v>
      </c>
      <c r="H1055" t="s">
        <v>64</v>
      </c>
      <c r="I1055" t="s">
        <v>49</v>
      </c>
      <c r="J1055">
        <f>VLOOKUP(B1055,自助退!B:F,5,FALSE)</f>
        <v>900</v>
      </c>
      <c r="K1055" s="40" t="str">
        <f t="shared" si="17"/>
        <v/>
      </c>
    </row>
    <row r="1056" spans="1:11" ht="14.25">
      <c r="A1056" s="62">
        <v>42912.604178240741</v>
      </c>
      <c r="B1056" s="15">
        <v>407565</v>
      </c>
      <c r="C1056" t="s">
        <v>3337</v>
      </c>
      <c r="D1056" t="s">
        <v>3338</v>
      </c>
      <c r="E1056" t="s">
        <v>3339</v>
      </c>
      <c r="F1056" s="15">
        <v>-5822</v>
      </c>
      <c r="G1056" t="s">
        <v>47</v>
      </c>
      <c r="H1056" t="s">
        <v>54</v>
      </c>
      <c r="I1056" t="s">
        <v>49</v>
      </c>
      <c r="J1056">
        <f>VLOOKUP(B1056,自助退!B:F,5,FALSE)</f>
        <v>5822</v>
      </c>
      <c r="K1056" s="40" t="str">
        <f t="shared" si="17"/>
        <v/>
      </c>
    </row>
    <row r="1057" spans="1:11" ht="14.25">
      <c r="A1057" s="62">
        <v>42912.606064814812</v>
      </c>
      <c r="B1057" s="15">
        <v>407721</v>
      </c>
      <c r="C1057" t="s">
        <v>3342</v>
      </c>
      <c r="D1057" t="s">
        <v>3343</v>
      </c>
      <c r="E1057" t="s">
        <v>3344</v>
      </c>
      <c r="F1057" s="15">
        <v>-318</v>
      </c>
      <c r="G1057" t="s">
        <v>47</v>
      </c>
      <c r="H1057" t="s">
        <v>61</v>
      </c>
      <c r="I1057" t="s">
        <v>49</v>
      </c>
      <c r="J1057">
        <f>VLOOKUP(B1057,自助退!B:F,5,FALSE)</f>
        <v>318</v>
      </c>
      <c r="K1057" s="40" t="str">
        <f t="shared" si="17"/>
        <v/>
      </c>
    </row>
    <row r="1058" spans="1:11" ht="14.25">
      <c r="A1058" s="62">
        <v>42912.606365740743</v>
      </c>
      <c r="B1058" s="15">
        <v>407734</v>
      </c>
      <c r="C1058" t="s">
        <v>3347</v>
      </c>
      <c r="D1058" t="s">
        <v>3348</v>
      </c>
      <c r="E1058" t="s">
        <v>3349</v>
      </c>
      <c r="F1058" s="15">
        <v>-44</v>
      </c>
      <c r="G1058" t="s">
        <v>47</v>
      </c>
      <c r="H1058" t="s">
        <v>70</v>
      </c>
      <c r="I1058" t="s">
        <v>49</v>
      </c>
      <c r="J1058">
        <f>VLOOKUP(B1058,自助退!B:F,5,FALSE)</f>
        <v>44</v>
      </c>
      <c r="K1058" s="40" t="str">
        <f t="shared" si="17"/>
        <v/>
      </c>
    </row>
    <row r="1059" spans="1:11" ht="14.25">
      <c r="A1059" s="62">
        <v>42912.634340277778</v>
      </c>
      <c r="B1059" s="15">
        <v>409736</v>
      </c>
      <c r="C1059" t="s">
        <v>3352</v>
      </c>
      <c r="D1059" t="s">
        <v>3353</v>
      </c>
      <c r="E1059" t="s">
        <v>3354</v>
      </c>
      <c r="F1059" s="15">
        <v>-784</v>
      </c>
      <c r="G1059" t="s">
        <v>47</v>
      </c>
      <c r="H1059" t="s">
        <v>74</v>
      </c>
      <c r="I1059" t="s">
        <v>49</v>
      </c>
      <c r="J1059">
        <f>VLOOKUP(B1059,自助退!B:F,5,FALSE)</f>
        <v>784</v>
      </c>
      <c r="K1059" s="40" t="str">
        <f t="shared" si="17"/>
        <v/>
      </c>
    </row>
    <row r="1060" spans="1:11" ht="14.25">
      <c r="A1060" s="62">
        <v>42912.640347222223</v>
      </c>
      <c r="B1060" s="15">
        <v>410116</v>
      </c>
      <c r="D1060" t="s">
        <v>3358</v>
      </c>
      <c r="E1060" t="s">
        <v>3359</v>
      </c>
      <c r="F1060" s="15">
        <v>-411</v>
      </c>
      <c r="G1060" t="s">
        <v>47</v>
      </c>
      <c r="H1060" t="s">
        <v>70</v>
      </c>
      <c r="I1060" t="s">
        <v>85</v>
      </c>
      <c r="J1060">
        <f>VLOOKUP(B1060,自助退!B:F,5,FALSE)</f>
        <v>411</v>
      </c>
      <c r="K1060" s="40" t="str">
        <f t="shared" si="17"/>
        <v/>
      </c>
    </row>
    <row r="1061" spans="1:11" ht="14.25">
      <c r="A1061" s="62">
        <v>42912.647499999999</v>
      </c>
      <c r="B1061" s="15">
        <v>410565</v>
      </c>
      <c r="D1061" t="s">
        <v>3363</v>
      </c>
      <c r="E1061" t="s">
        <v>3364</v>
      </c>
      <c r="F1061" s="15">
        <v>-344</v>
      </c>
      <c r="G1061" t="s">
        <v>47</v>
      </c>
      <c r="H1061" t="s">
        <v>63</v>
      </c>
      <c r="I1061" t="s">
        <v>85</v>
      </c>
      <c r="J1061">
        <f>VLOOKUP(B1061,自助退!B:F,5,FALSE)</f>
        <v>344</v>
      </c>
      <c r="K1061" s="40" t="str">
        <f t="shared" si="17"/>
        <v/>
      </c>
    </row>
    <row r="1062" spans="1:11" ht="14.25">
      <c r="A1062" s="62">
        <v>42912.656064814815</v>
      </c>
      <c r="B1062" s="15">
        <v>411205</v>
      </c>
      <c r="C1062" t="s">
        <v>3367</v>
      </c>
      <c r="D1062" t="s">
        <v>3368</v>
      </c>
      <c r="E1062" t="s">
        <v>3369</v>
      </c>
      <c r="F1062" s="15">
        <v>-92</v>
      </c>
      <c r="G1062" t="s">
        <v>47</v>
      </c>
      <c r="H1062" t="s">
        <v>84</v>
      </c>
      <c r="I1062" t="s">
        <v>49</v>
      </c>
      <c r="J1062">
        <f>VLOOKUP(B1062,自助退!B:F,5,FALSE)</f>
        <v>92</v>
      </c>
      <c r="K1062" s="40" t="str">
        <f t="shared" si="17"/>
        <v/>
      </c>
    </row>
    <row r="1063" spans="1:11" ht="14.25">
      <c r="A1063" s="62">
        <v>42912.686157407406</v>
      </c>
      <c r="B1063" s="15">
        <v>412881</v>
      </c>
      <c r="C1063" t="s">
        <v>3372</v>
      </c>
      <c r="D1063" t="s">
        <v>3373</v>
      </c>
      <c r="E1063" t="s">
        <v>3374</v>
      </c>
      <c r="F1063" s="15">
        <v>-208</v>
      </c>
      <c r="G1063" t="s">
        <v>47</v>
      </c>
      <c r="H1063" t="s">
        <v>78</v>
      </c>
      <c r="I1063" t="s">
        <v>49</v>
      </c>
      <c r="J1063">
        <f>VLOOKUP(B1063,自助退!B:F,5,FALSE)</f>
        <v>208</v>
      </c>
      <c r="K1063" s="40" t="str">
        <f t="shared" si="17"/>
        <v/>
      </c>
    </row>
    <row r="1064" spans="1:11" ht="14.25">
      <c r="A1064" s="62">
        <v>42912.694872685184</v>
      </c>
      <c r="B1064" s="15">
        <v>413367</v>
      </c>
      <c r="C1064" t="s">
        <v>3377</v>
      </c>
      <c r="D1064" t="s">
        <v>3378</v>
      </c>
      <c r="E1064" t="s">
        <v>3379</v>
      </c>
      <c r="F1064" s="15">
        <v>-2871</v>
      </c>
      <c r="G1064" t="s">
        <v>47</v>
      </c>
      <c r="H1064" t="s">
        <v>75</v>
      </c>
      <c r="I1064" t="s">
        <v>49</v>
      </c>
      <c r="J1064">
        <f>VLOOKUP(B1064,自助退!B:F,5,FALSE)</f>
        <v>2871</v>
      </c>
      <c r="K1064" s="40" t="str">
        <f t="shared" si="17"/>
        <v/>
      </c>
    </row>
    <row r="1065" spans="1:11" ht="14.25">
      <c r="A1065" s="62">
        <v>42912.698564814818</v>
      </c>
      <c r="B1065" s="15">
        <v>413581</v>
      </c>
      <c r="C1065" t="s">
        <v>3382</v>
      </c>
      <c r="D1065" t="s">
        <v>3383</v>
      </c>
      <c r="E1065" t="s">
        <v>3384</v>
      </c>
      <c r="F1065" s="15">
        <v>-1611</v>
      </c>
      <c r="G1065" t="s">
        <v>47</v>
      </c>
      <c r="H1065" t="s">
        <v>61</v>
      </c>
      <c r="I1065" t="s">
        <v>49</v>
      </c>
      <c r="J1065">
        <f>VLOOKUP(B1065,自助退!B:F,5,FALSE)</f>
        <v>1611</v>
      </c>
      <c r="K1065" s="40" t="str">
        <f t="shared" si="17"/>
        <v/>
      </c>
    </row>
    <row r="1066" spans="1:11" ht="14.25">
      <c r="A1066" s="62">
        <v>42912.698854166665</v>
      </c>
      <c r="B1066" s="15">
        <v>413589</v>
      </c>
      <c r="C1066" t="s">
        <v>3387</v>
      </c>
      <c r="D1066" t="s">
        <v>3388</v>
      </c>
      <c r="E1066" t="s">
        <v>3389</v>
      </c>
      <c r="F1066" s="15">
        <v>-344</v>
      </c>
      <c r="G1066" t="s">
        <v>47</v>
      </c>
      <c r="H1066" t="s">
        <v>72</v>
      </c>
      <c r="I1066" t="s">
        <v>49</v>
      </c>
      <c r="J1066">
        <f>VLOOKUP(B1066,自助退!B:F,5,FALSE)</f>
        <v>344</v>
      </c>
      <c r="K1066" s="40" t="str">
        <f t="shared" si="17"/>
        <v/>
      </c>
    </row>
    <row r="1067" spans="1:11" ht="14.25">
      <c r="A1067" s="62">
        <v>42912.699282407404</v>
      </c>
      <c r="B1067" s="15">
        <v>413615</v>
      </c>
      <c r="C1067" t="s">
        <v>3392</v>
      </c>
      <c r="D1067" t="s">
        <v>3393</v>
      </c>
      <c r="E1067" t="s">
        <v>3394</v>
      </c>
      <c r="F1067" s="15">
        <v>-757</v>
      </c>
      <c r="G1067" t="s">
        <v>47</v>
      </c>
      <c r="H1067" t="s">
        <v>61</v>
      </c>
      <c r="I1067" t="s">
        <v>49</v>
      </c>
      <c r="J1067">
        <f>VLOOKUP(B1067,自助退!B:F,5,FALSE)</f>
        <v>757</v>
      </c>
      <c r="K1067" s="40" t="str">
        <f t="shared" si="17"/>
        <v/>
      </c>
    </row>
    <row r="1068" spans="1:11" ht="14.25">
      <c r="A1068" s="62">
        <v>42912.704641203702</v>
      </c>
      <c r="B1068" s="15">
        <v>413850</v>
      </c>
      <c r="C1068" t="s">
        <v>3397</v>
      </c>
      <c r="D1068" t="s">
        <v>3398</v>
      </c>
      <c r="E1068" t="s">
        <v>3399</v>
      </c>
      <c r="F1068" s="15">
        <v>-3152</v>
      </c>
      <c r="G1068" t="s">
        <v>47</v>
      </c>
      <c r="H1068" t="s">
        <v>61</v>
      </c>
      <c r="I1068" t="s">
        <v>49</v>
      </c>
      <c r="J1068">
        <f>VLOOKUP(B1068,自助退!B:F,5,FALSE)</f>
        <v>3152</v>
      </c>
      <c r="K1068" s="40" t="str">
        <f t="shared" si="17"/>
        <v/>
      </c>
    </row>
    <row r="1069" spans="1:11" ht="14.25">
      <c r="A1069" s="62">
        <v>42912.70553240741</v>
      </c>
      <c r="B1069" s="15">
        <v>413897</v>
      </c>
      <c r="C1069" t="s">
        <v>3402</v>
      </c>
      <c r="D1069" t="s">
        <v>3403</v>
      </c>
      <c r="E1069" t="s">
        <v>3404</v>
      </c>
      <c r="F1069" s="15">
        <v>-1500</v>
      </c>
      <c r="G1069" t="s">
        <v>47</v>
      </c>
      <c r="H1069" t="s">
        <v>61</v>
      </c>
      <c r="I1069" t="s">
        <v>49</v>
      </c>
      <c r="J1069">
        <f>VLOOKUP(B1069,自助退!B:F,5,FALSE)</f>
        <v>1500</v>
      </c>
      <c r="K1069" s="40" t="str">
        <f t="shared" si="17"/>
        <v/>
      </c>
    </row>
    <row r="1070" spans="1:11" ht="14.25">
      <c r="A1070" s="62">
        <v>42912.720995370371</v>
      </c>
      <c r="B1070" s="15">
        <v>414453</v>
      </c>
      <c r="D1070" t="s">
        <v>3408</v>
      </c>
      <c r="E1070" t="s">
        <v>3409</v>
      </c>
      <c r="F1070" s="15">
        <v>-90</v>
      </c>
      <c r="G1070" t="s">
        <v>47</v>
      </c>
      <c r="H1070" t="s">
        <v>65</v>
      </c>
      <c r="I1070" t="s">
        <v>85</v>
      </c>
      <c r="J1070">
        <f>VLOOKUP(B1070,自助退!B:F,5,FALSE)</f>
        <v>90</v>
      </c>
      <c r="K1070" s="40" t="str">
        <f t="shared" si="17"/>
        <v/>
      </c>
    </row>
    <row r="1071" spans="1:11" ht="14.25">
      <c r="A1071" s="62">
        <v>42912.723796296297</v>
      </c>
      <c r="B1071" s="15">
        <v>414545</v>
      </c>
      <c r="C1071" t="s">
        <v>3412</v>
      </c>
      <c r="D1071" t="s">
        <v>3413</v>
      </c>
      <c r="E1071" t="s">
        <v>3414</v>
      </c>
      <c r="F1071" s="15">
        <v>-1000</v>
      </c>
      <c r="G1071" t="s">
        <v>47</v>
      </c>
      <c r="H1071" t="s">
        <v>99</v>
      </c>
      <c r="I1071" t="s">
        <v>49</v>
      </c>
      <c r="J1071">
        <f>VLOOKUP(B1071,自助退!B:F,5,FALSE)</f>
        <v>1000</v>
      </c>
      <c r="K1071" s="40" t="str">
        <f t="shared" si="17"/>
        <v/>
      </c>
    </row>
    <row r="1072" spans="1:11" ht="14.25">
      <c r="A1072" s="62">
        <v>42912.728530092594</v>
      </c>
      <c r="B1072" s="15">
        <v>414661</v>
      </c>
      <c r="C1072" t="s">
        <v>3417</v>
      </c>
      <c r="D1072" t="s">
        <v>3418</v>
      </c>
      <c r="E1072" t="s">
        <v>3419</v>
      </c>
      <c r="F1072" s="15">
        <v>-2294</v>
      </c>
      <c r="G1072" t="s">
        <v>47</v>
      </c>
      <c r="H1072" t="s">
        <v>51</v>
      </c>
      <c r="I1072" t="s">
        <v>49</v>
      </c>
      <c r="J1072">
        <f>VLOOKUP(B1072,自助退!B:F,5,FALSE)</f>
        <v>2294</v>
      </c>
      <c r="K1072" s="40" t="str">
        <f t="shared" si="17"/>
        <v/>
      </c>
    </row>
    <row r="1073" spans="1:11" ht="14.25">
      <c r="A1073" s="62">
        <v>42912.736400462964</v>
      </c>
      <c r="B1073" s="15">
        <v>414810</v>
      </c>
      <c r="C1073" t="s">
        <v>3422</v>
      </c>
      <c r="D1073" t="s">
        <v>3423</v>
      </c>
      <c r="E1073" t="s">
        <v>3424</v>
      </c>
      <c r="F1073" s="15">
        <v>-5000</v>
      </c>
      <c r="G1073" t="s">
        <v>47</v>
      </c>
      <c r="H1073" t="s">
        <v>74</v>
      </c>
      <c r="I1073" t="s">
        <v>49</v>
      </c>
      <c r="J1073">
        <f>VLOOKUP(B1073,自助退!B:F,5,FALSE)</f>
        <v>5000</v>
      </c>
      <c r="K1073" s="40" t="str">
        <f t="shared" si="17"/>
        <v/>
      </c>
    </row>
    <row r="1074" spans="1:11" ht="14.25">
      <c r="A1074" s="62">
        <v>42912.741203703707</v>
      </c>
      <c r="B1074" s="15">
        <v>414896</v>
      </c>
      <c r="C1074" t="s">
        <v>3427</v>
      </c>
      <c r="D1074" t="s">
        <v>3428</v>
      </c>
      <c r="E1074" t="s">
        <v>3429</v>
      </c>
      <c r="F1074" s="15">
        <v>-852</v>
      </c>
      <c r="G1074" t="s">
        <v>47</v>
      </c>
      <c r="H1074" t="s">
        <v>56</v>
      </c>
      <c r="I1074" t="s">
        <v>49</v>
      </c>
      <c r="J1074">
        <f>VLOOKUP(B1074,自助退!B:F,5,FALSE)</f>
        <v>852</v>
      </c>
      <c r="K1074" s="40" t="str">
        <f t="shared" si="17"/>
        <v/>
      </c>
    </row>
    <row r="1075" spans="1:11" ht="14.25">
      <c r="A1075" s="62">
        <v>42913.333981481483</v>
      </c>
      <c r="B1075" s="15">
        <v>416306</v>
      </c>
      <c r="C1075" t="s">
        <v>3432</v>
      </c>
      <c r="D1075" t="s">
        <v>3433</v>
      </c>
      <c r="E1075" t="s">
        <v>101</v>
      </c>
      <c r="F1075" s="15">
        <v>-9990</v>
      </c>
      <c r="G1075" t="s">
        <v>47</v>
      </c>
      <c r="H1075" t="s">
        <v>72</v>
      </c>
      <c r="I1075" t="s">
        <v>49</v>
      </c>
      <c r="J1075">
        <f>VLOOKUP(B1075,自助退!B:F,5,FALSE)</f>
        <v>9990</v>
      </c>
      <c r="K1075" s="40" t="str">
        <f t="shared" si="17"/>
        <v/>
      </c>
    </row>
    <row r="1076" spans="1:11" ht="14.25">
      <c r="A1076" s="62">
        <v>42913.346539351849</v>
      </c>
      <c r="B1076" s="15">
        <v>416975</v>
      </c>
      <c r="C1076" t="s">
        <v>3436</v>
      </c>
      <c r="D1076" t="s">
        <v>3437</v>
      </c>
      <c r="E1076" t="s">
        <v>3438</v>
      </c>
      <c r="F1076" s="15">
        <v>-1227</v>
      </c>
      <c r="G1076" t="s">
        <v>47</v>
      </c>
      <c r="H1076" t="s">
        <v>4447</v>
      </c>
      <c r="I1076" t="s">
        <v>49</v>
      </c>
      <c r="J1076">
        <f>VLOOKUP(B1076,自助退!B:F,5,FALSE)</f>
        <v>1227</v>
      </c>
      <c r="K1076" s="40" t="str">
        <f t="shared" si="17"/>
        <v/>
      </c>
    </row>
    <row r="1077" spans="1:11" ht="14.25">
      <c r="A1077" s="62">
        <v>42913.361168981479</v>
      </c>
      <c r="B1077" s="15">
        <v>418080</v>
      </c>
      <c r="C1077" t="s">
        <v>3441</v>
      </c>
      <c r="D1077" t="s">
        <v>3442</v>
      </c>
      <c r="E1077" t="s">
        <v>3443</v>
      </c>
      <c r="F1077" s="15">
        <v>-515</v>
      </c>
      <c r="G1077" t="s">
        <v>47</v>
      </c>
      <c r="H1077" t="s">
        <v>72</v>
      </c>
      <c r="I1077" t="s">
        <v>49</v>
      </c>
      <c r="J1077">
        <f>VLOOKUP(B1077,自助退!B:F,5,FALSE)</f>
        <v>515</v>
      </c>
      <c r="K1077" s="40" t="str">
        <f t="shared" si="17"/>
        <v/>
      </c>
    </row>
    <row r="1078" spans="1:11" ht="14.25">
      <c r="A1078" s="62">
        <v>42913.376585648148</v>
      </c>
      <c r="B1078" s="15">
        <v>419271</v>
      </c>
      <c r="C1078" t="s">
        <v>3446</v>
      </c>
      <c r="D1078" t="s">
        <v>3447</v>
      </c>
      <c r="E1078" t="s">
        <v>3448</v>
      </c>
      <c r="F1078" s="15">
        <v>-1605</v>
      </c>
      <c r="G1078" t="s">
        <v>47</v>
      </c>
      <c r="H1078" t="s">
        <v>4447</v>
      </c>
      <c r="I1078" t="s">
        <v>49</v>
      </c>
      <c r="J1078">
        <f>VLOOKUP(B1078,自助退!B:F,5,FALSE)</f>
        <v>1605</v>
      </c>
      <c r="K1078" s="40" t="str">
        <f t="shared" si="17"/>
        <v/>
      </c>
    </row>
    <row r="1079" spans="1:11" ht="14.25">
      <c r="A1079" s="62">
        <v>42913.39435185185</v>
      </c>
      <c r="B1079" s="15">
        <v>420968</v>
      </c>
      <c r="D1079" t="s">
        <v>3452</v>
      </c>
      <c r="E1079" t="s">
        <v>3453</v>
      </c>
      <c r="F1079" s="15">
        <v>-2600</v>
      </c>
      <c r="G1079" t="s">
        <v>47</v>
      </c>
      <c r="H1079" t="s">
        <v>84</v>
      </c>
      <c r="I1079" t="s">
        <v>85</v>
      </c>
      <c r="J1079">
        <f>VLOOKUP(B1079,自助退!B:F,5,FALSE)</f>
        <v>2600</v>
      </c>
      <c r="K1079" s="40" t="str">
        <f t="shared" si="17"/>
        <v/>
      </c>
    </row>
    <row r="1080" spans="1:11" ht="14.25">
      <c r="A1080" s="62">
        <v>42913.395497685182</v>
      </c>
      <c r="B1080" s="15">
        <v>421062</v>
      </c>
      <c r="C1080" t="s">
        <v>3456</v>
      </c>
      <c r="D1080" t="s">
        <v>3457</v>
      </c>
      <c r="E1080" t="s">
        <v>3458</v>
      </c>
      <c r="F1080" s="15">
        <v>-200</v>
      </c>
      <c r="G1080" t="s">
        <v>47</v>
      </c>
      <c r="H1080" t="s">
        <v>66</v>
      </c>
      <c r="I1080" t="s">
        <v>49</v>
      </c>
      <c r="J1080">
        <f>VLOOKUP(B1080,自助退!B:F,5,FALSE)</f>
        <v>200</v>
      </c>
      <c r="K1080" s="40" t="str">
        <f t="shared" si="17"/>
        <v/>
      </c>
    </row>
    <row r="1081" spans="1:11" ht="14.25">
      <c r="A1081" s="62">
        <v>42913.401620370372</v>
      </c>
      <c r="B1081" s="15">
        <v>421578</v>
      </c>
      <c r="C1081" t="s">
        <v>3461</v>
      </c>
      <c r="D1081" t="s">
        <v>3462</v>
      </c>
      <c r="E1081" t="s">
        <v>3463</v>
      </c>
      <c r="F1081" s="15">
        <v>-92</v>
      </c>
      <c r="G1081" t="s">
        <v>47</v>
      </c>
      <c r="H1081" t="s">
        <v>79</v>
      </c>
      <c r="I1081" t="s">
        <v>49</v>
      </c>
      <c r="J1081">
        <f>VLOOKUP(B1081,自助退!B:F,5,FALSE)</f>
        <v>92</v>
      </c>
      <c r="K1081" s="40" t="str">
        <f t="shared" si="17"/>
        <v/>
      </c>
    </row>
    <row r="1082" spans="1:11" ht="14.25">
      <c r="A1082" s="62">
        <v>42913.404861111114</v>
      </c>
      <c r="B1082" s="15">
        <v>421831</v>
      </c>
      <c r="C1082" t="s">
        <v>3466</v>
      </c>
      <c r="D1082" t="s">
        <v>3467</v>
      </c>
      <c r="E1082" t="s">
        <v>3468</v>
      </c>
      <c r="F1082" s="15">
        <v>-861</v>
      </c>
      <c r="G1082" t="s">
        <v>47</v>
      </c>
      <c r="H1082" t="s">
        <v>70</v>
      </c>
      <c r="I1082" t="s">
        <v>49</v>
      </c>
      <c r="J1082">
        <f>VLOOKUP(B1082,自助退!B:F,5,FALSE)</f>
        <v>861</v>
      </c>
      <c r="K1082" s="40" t="str">
        <f t="shared" si="17"/>
        <v/>
      </c>
    </row>
    <row r="1083" spans="1:11" ht="14.25">
      <c r="A1083" s="62">
        <v>42913.408275462964</v>
      </c>
      <c r="B1083" s="15">
        <v>422146</v>
      </c>
      <c r="C1083" t="s">
        <v>3471</v>
      </c>
      <c r="D1083" t="s">
        <v>3472</v>
      </c>
      <c r="E1083" t="s">
        <v>3473</v>
      </c>
      <c r="F1083" s="15">
        <v>-755</v>
      </c>
      <c r="G1083" t="s">
        <v>47</v>
      </c>
      <c r="H1083" t="s">
        <v>57</v>
      </c>
      <c r="I1083" t="s">
        <v>49</v>
      </c>
      <c r="J1083">
        <f>VLOOKUP(B1083,自助退!B:F,5,FALSE)</f>
        <v>755</v>
      </c>
      <c r="K1083" s="40" t="str">
        <f t="shared" si="17"/>
        <v/>
      </c>
    </row>
    <row r="1084" spans="1:11" ht="14.25">
      <c r="A1084" s="62">
        <v>42913.410127314812</v>
      </c>
      <c r="B1084" s="15">
        <v>422290</v>
      </c>
      <c r="C1084" t="s">
        <v>3476</v>
      </c>
      <c r="D1084" t="s">
        <v>3477</v>
      </c>
      <c r="E1084" t="s">
        <v>3478</v>
      </c>
      <c r="F1084" s="15">
        <v>-646</v>
      </c>
      <c r="G1084" t="s">
        <v>47</v>
      </c>
      <c r="H1084" t="s">
        <v>61</v>
      </c>
      <c r="I1084" t="s">
        <v>49</v>
      </c>
      <c r="J1084">
        <f>VLOOKUP(B1084,自助退!B:F,5,FALSE)</f>
        <v>646</v>
      </c>
      <c r="K1084" s="40" t="str">
        <f t="shared" si="17"/>
        <v/>
      </c>
    </row>
    <row r="1085" spans="1:11" ht="14.25">
      <c r="A1085" s="62">
        <v>42913.41306712963</v>
      </c>
      <c r="B1085" s="15">
        <v>422559</v>
      </c>
      <c r="C1085" t="s">
        <v>3481</v>
      </c>
      <c r="D1085" t="s">
        <v>3482</v>
      </c>
      <c r="E1085" t="s">
        <v>3483</v>
      </c>
      <c r="F1085" s="15">
        <v>-275</v>
      </c>
      <c r="G1085" t="s">
        <v>47</v>
      </c>
      <c r="H1085" t="s">
        <v>74</v>
      </c>
      <c r="I1085" t="s">
        <v>49</v>
      </c>
      <c r="J1085">
        <f>VLOOKUP(B1085,自助退!B:F,5,FALSE)</f>
        <v>275</v>
      </c>
      <c r="K1085" s="40" t="str">
        <f t="shared" si="17"/>
        <v/>
      </c>
    </row>
    <row r="1086" spans="1:11" ht="14.25">
      <c r="A1086" s="62">
        <v>42913.428124999999</v>
      </c>
      <c r="B1086" s="15">
        <v>423878</v>
      </c>
      <c r="C1086" t="s">
        <v>3486</v>
      </c>
      <c r="D1086" t="s">
        <v>3487</v>
      </c>
      <c r="E1086" t="s">
        <v>3488</v>
      </c>
      <c r="F1086" s="15">
        <v>-57</v>
      </c>
      <c r="G1086" t="s">
        <v>47</v>
      </c>
      <c r="H1086" t="s">
        <v>4448</v>
      </c>
      <c r="I1086" t="s">
        <v>49</v>
      </c>
      <c r="J1086">
        <f>VLOOKUP(B1086,自助退!B:F,5,FALSE)</f>
        <v>57</v>
      </c>
      <c r="K1086" s="40" t="str">
        <f t="shared" si="17"/>
        <v/>
      </c>
    </row>
    <row r="1087" spans="1:11" ht="14.25">
      <c r="A1087" s="62">
        <v>42913.434814814813</v>
      </c>
      <c r="B1087" s="15">
        <v>424464</v>
      </c>
      <c r="C1087" t="s">
        <v>3491</v>
      </c>
      <c r="D1087" t="s">
        <v>3492</v>
      </c>
      <c r="E1087" t="s">
        <v>3493</v>
      </c>
      <c r="F1087" s="15">
        <v>-799</v>
      </c>
      <c r="G1087" t="s">
        <v>47</v>
      </c>
      <c r="H1087" t="s">
        <v>71</v>
      </c>
      <c r="I1087" t="s">
        <v>49</v>
      </c>
      <c r="J1087">
        <f>VLOOKUP(B1087,自助退!B:F,5,FALSE)</f>
        <v>799</v>
      </c>
      <c r="K1087" s="40" t="str">
        <f t="shared" si="17"/>
        <v/>
      </c>
    </row>
    <row r="1088" spans="1:11" ht="14.25">
      <c r="A1088" s="62">
        <v>42913.446157407408</v>
      </c>
      <c r="B1088" s="15">
        <v>425383</v>
      </c>
      <c r="C1088" t="s">
        <v>3496</v>
      </c>
      <c r="D1088" t="s">
        <v>3497</v>
      </c>
      <c r="E1088" t="s">
        <v>3498</v>
      </c>
      <c r="F1088" s="15">
        <v>-2025</v>
      </c>
      <c r="G1088" t="s">
        <v>47</v>
      </c>
      <c r="H1088" t="s">
        <v>70</v>
      </c>
      <c r="I1088" t="s">
        <v>49</v>
      </c>
      <c r="J1088">
        <f>VLOOKUP(B1088,自助退!B:F,5,FALSE)</f>
        <v>2025</v>
      </c>
      <c r="K1088" s="40" t="str">
        <f t="shared" si="17"/>
        <v/>
      </c>
    </row>
    <row r="1089" spans="1:11" ht="14.25">
      <c r="A1089" s="62">
        <v>42913.447997685187</v>
      </c>
      <c r="B1089" s="15">
        <v>425510</v>
      </c>
      <c r="C1089" t="s">
        <v>3501</v>
      </c>
      <c r="D1089" t="s">
        <v>3502</v>
      </c>
      <c r="E1089" t="s">
        <v>3503</v>
      </c>
      <c r="F1089" s="15">
        <v>-1300</v>
      </c>
      <c r="G1089" t="s">
        <v>47</v>
      </c>
      <c r="H1089" t="s">
        <v>61</v>
      </c>
      <c r="I1089" t="s">
        <v>49</v>
      </c>
      <c r="J1089">
        <f>VLOOKUP(B1089,自助退!B:F,5,FALSE)</f>
        <v>1300</v>
      </c>
      <c r="K1089" s="40" t="str">
        <f t="shared" si="17"/>
        <v/>
      </c>
    </row>
    <row r="1090" spans="1:11" ht="14.25">
      <c r="A1090" s="62">
        <v>42913.454525462963</v>
      </c>
      <c r="B1090" s="15">
        <v>425932</v>
      </c>
      <c r="C1090" t="s">
        <v>3506</v>
      </c>
      <c r="D1090" t="s">
        <v>3507</v>
      </c>
      <c r="E1090" t="s">
        <v>3508</v>
      </c>
      <c r="F1090" s="15">
        <v>-380</v>
      </c>
      <c r="G1090" t="s">
        <v>47</v>
      </c>
      <c r="H1090" t="s">
        <v>55</v>
      </c>
      <c r="I1090" t="s">
        <v>49</v>
      </c>
      <c r="J1090">
        <f>VLOOKUP(B1090,自助退!B:F,5,FALSE)</f>
        <v>380</v>
      </c>
      <c r="K1090" s="40" t="str">
        <f t="shared" si="17"/>
        <v/>
      </c>
    </row>
    <row r="1091" spans="1:11" ht="14.25">
      <c r="A1091" s="62">
        <v>42913.460509259261</v>
      </c>
      <c r="B1091" s="15">
        <v>426344</v>
      </c>
      <c r="C1091" t="s">
        <v>3511</v>
      </c>
      <c r="D1091" t="s">
        <v>3512</v>
      </c>
      <c r="E1091" t="s">
        <v>3513</v>
      </c>
      <c r="F1091" s="15">
        <v>-500</v>
      </c>
      <c r="G1091" t="s">
        <v>47</v>
      </c>
      <c r="H1091" t="s">
        <v>72</v>
      </c>
      <c r="I1091" t="s">
        <v>49</v>
      </c>
      <c r="J1091">
        <f>VLOOKUP(B1091,自助退!B:F,5,FALSE)</f>
        <v>500</v>
      </c>
      <c r="K1091" s="40" t="str">
        <f t="shared" si="17"/>
        <v/>
      </c>
    </row>
    <row r="1092" spans="1:11" ht="14.25">
      <c r="A1092" s="62">
        <v>42913.469722222224</v>
      </c>
      <c r="B1092" s="15">
        <v>426953</v>
      </c>
      <c r="D1092" t="s">
        <v>294</v>
      </c>
      <c r="E1092" t="s">
        <v>198</v>
      </c>
      <c r="F1092" s="15">
        <v>-399</v>
      </c>
      <c r="G1092" t="s">
        <v>47</v>
      </c>
      <c r="H1092" t="s">
        <v>62</v>
      </c>
      <c r="I1092" t="s">
        <v>85</v>
      </c>
      <c r="J1092">
        <f>VLOOKUP(B1092,自助退!B:F,5,FALSE)</f>
        <v>399</v>
      </c>
      <c r="K1092" s="40" t="str">
        <f t="shared" si="17"/>
        <v/>
      </c>
    </row>
    <row r="1093" spans="1:11" ht="14.25">
      <c r="A1093" s="62">
        <v>42913.470231481479</v>
      </c>
      <c r="B1093" s="15">
        <v>426983</v>
      </c>
      <c r="C1093" t="s">
        <v>3519</v>
      </c>
      <c r="D1093" t="s">
        <v>296</v>
      </c>
      <c r="E1093" t="s">
        <v>297</v>
      </c>
      <c r="F1093" s="15">
        <v>-862</v>
      </c>
      <c r="G1093" t="s">
        <v>47</v>
      </c>
      <c r="H1093" t="s">
        <v>62</v>
      </c>
      <c r="I1093" t="s">
        <v>49</v>
      </c>
      <c r="J1093">
        <f>VLOOKUP(B1093,自助退!B:F,5,FALSE)</f>
        <v>862</v>
      </c>
      <c r="K1093" s="40" t="str">
        <f t="shared" si="17"/>
        <v/>
      </c>
    </row>
    <row r="1094" spans="1:11" ht="14.25">
      <c r="A1094" s="62">
        <v>42913.473055555558</v>
      </c>
      <c r="B1094" s="15">
        <v>427170</v>
      </c>
      <c r="C1094" t="s">
        <v>3522</v>
      </c>
      <c r="D1094" t="s">
        <v>3523</v>
      </c>
      <c r="E1094" t="s">
        <v>3524</v>
      </c>
      <c r="F1094" s="15">
        <v>-82</v>
      </c>
      <c r="G1094" t="s">
        <v>47</v>
      </c>
      <c r="H1094" t="s">
        <v>59</v>
      </c>
      <c r="I1094" t="s">
        <v>49</v>
      </c>
      <c r="J1094">
        <f>VLOOKUP(B1094,自助退!B:F,5,FALSE)</f>
        <v>82</v>
      </c>
      <c r="K1094" s="40" t="str">
        <f t="shared" si="17"/>
        <v/>
      </c>
    </row>
    <row r="1095" spans="1:11" ht="14.25">
      <c r="A1095" s="62">
        <v>42913.473229166666</v>
      </c>
      <c r="B1095" s="15">
        <v>427182</v>
      </c>
      <c r="C1095" t="s">
        <v>3527</v>
      </c>
      <c r="D1095" t="s">
        <v>3523</v>
      </c>
      <c r="E1095" t="s">
        <v>3524</v>
      </c>
      <c r="F1095" s="15">
        <v>-800</v>
      </c>
      <c r="G1095" t="s">
        <v>47</v>
      </c>
      <c r="H1095" t="s">
        <v>59</v>
      </c>
      <c r="I1095" t="s">
        <v>49</v>
      </c>
      <c r="J1095">
        <f>VLOOKUP(B1095,自助退!B:F,5,FALSE)</f>
        <v>800</v>
      </c>
      <c r="K1095" s="40" t="str">
        <f t="shared" si="17"/>
        <v/>
      </c>
    </row>
    <row r="1096" spans="1:11" ht="14.25">
      <c r="A1096" s="62">
        <v>42913.500856481478</v>
      </c>
      <c r="B1096" s="15">
        <v>428360</v>
      </c>
      <c r="C1096" t="s">
        <v>3530</v>
      </c>
      <c r="D1096" t="s">
        <v>3531</v>
      </c>
      <c r="E1096" t="s">
        <v>3532</v>
      </c>
      <c r="F1096" s="15">
        <v>-556</v>
      </c>
      <c r="G1096" t="s">
        <v>47</v>
      </c>
      <c r="H1096" t="s">
        <v>69</v>
      </c>
      <c r="I1096" t="s">
        <v>49</v>
      </c>
      <c r="J1096">
        <f>VLOOKUP(B1096,自助退!B:F,5,FALSE)</f>
        <v>556</v>
      </c>
      <c r="K1096" s="40" t="str">
        <f t="shared" si="17"/>
        <v/>
      </c>
    </row>
    <row r="1097" spans="1:11" ht="14.25">
      <c r="A1097" s="62">
        <v>42913.528229166666</v>
      </c>
      <c r="B1097" s="15">
        <v>428762</v>
      </c>
      <c r="C1097" t="s">
        <v>3535</v>
      </c>
      <c r="D1097" t="s">
        <v>3536</v>
      </c>
      <c r="E1097" t="s">
        <v>3537</v>
      </c>
      <c r="F1097" s="15">
        <v>-189</v>
      </c>
      <c r="G1097" t="s">
        <v>47</v>
      </c>
      <c r="H1097" t="s">
        <v>56</v>
      </c>
      <c r="I1097" t="s">
        <v>49</v>
      </c>
      <c r="J1097">
        <f>VLOOKUP(B1097,自助退!B:F,5,FALSE)</f>
        <v>189</v>
      </c>
      <c r="K1097" s="40" t="str">
        <f t="shared" si="17"/>
        <v/>
      </c>
    </row>
    <row r="1098" spans="1:11" ht="14.25">
      <c r="A1098" s="62">
        <v>42913.593784722223</v>
      </c>
      <c r="B1098" s="15">
        <v>429611</v>
      </c>
      <c r="C1098" t="s">
        <v>3540</v>
      </c>
      <c r="D1098" t="s">
        <v>3541</v>
      </c>
      <c r="E1098" t="s">
        <v>3542</v>
      </c>
      <c r="F1098" s="15">
        <v>-57</v>
      </c>
      <c r="G1098" t="s">
        <v>47</v>
      </c>
      <c r="H1098" t="s">
        <v>69</v>
      </c>
      <c r="I1098" t="s">
        <v>49</v>
      </c>
      <c r="J1098">
        <f>VLOOKUP(B1098,自助退!B:F,5,FALSE)</f>
        <v>57</v>
      </c>
      <c r="K1098" s="40" t="str">
        <f t="shared" ref="K1098:K1161" si="18">IF(J1098=F1098*-1,"",1)</f>
        <v/>
      </c>
    </row>
    <row r="1099" spans="1:11" ht="14.25">
      <c r="A1099" s="62">
        <v>42913.594513888886</v>
      </c>
      <c r="B1099" s="15">
        <v>429646</v>
      </c>
      <c r="C1099" t="s">
        <v>3545</v>
      </c>
      <c r="D1099" t="s">
        <v>3546</v>
      </c>
      <c r="E1099" t="s">
        <v>3547</v>
      </c>
      <c r="F1099" s="15">
        <v>-2500</v>
      </c>
      <c r="G1099" t="s">
        <v>47</v>
      </c>
      <c r="H1099" t="s">
        <v>64</v>
      </c>
      <c r="I1099" t="s">
        <v>49</v>
      </c>
      <c r="J1099">
        <f>VLOOKUP(B1099,自助退!B:F,5,FALSE)</f>
        <v>2500</v>
      </c>
      <c r="K1099" s="40" t="str">
        <f t="shared" si="18"/>
        <v/>
      </c>
    </row>
    <row r="1100" spans="1:11" ht="14.25">
      <c r="A1100" s="62">
        <v>42913.598171296297</v>
      </c>
      <c r="B1100" s="15">
        <v>429841</v>
      </c>
      <c r="C1100" t="s">
        <v>3550</v>
      </c>
      <c r="D1100" t="s">
        <v>3551</v>
      </c>
      <c r="E1100" t="s">
        <v>3552</v>
      </c>
      <c r="F1100" s="15">
        <v>-5000</v>
      </c>
      <c r="G1100" t="s">
        <v>47</v>
      </c>
      <c r="H1100" t="s">
        <v>64</v>
      </c>
      <c r="I1100" t="s">
        <v>49</v>
      </c>
      <c r="J1100">
        <f>VLOOKUP(B1100,自助退!B:F,5,FALSE)</f>
        <v>5000</v>
      </c>
      <c r="K1100" s="40" t="str">
        <f t="shared" si="18"/>
        <v/>
      </c>
    </row>
    <row r="1101" spans="1:11" ht="14.25">
      <c r="A1101" s="62">
        <v>42913.612453703703</v>
      </c>
      <c r="B1101" s="15">
        <v>430747</v>
      </c>
      <c r="C1101" t="s">
        <v>3555</v>
      </c>
      <c r="D1101" t="s">
        <v>3556</v>
      </c>
      <c r="E1101" t="s">
        <v>3557</v>
      </c>
      <c r="F1101" s="15">
        <v>-594</v>
      </c>
      <c r="G1101" t="s">
        <v>47</v>
      </c>
      <c r="H1101" t="s">
        <v>61</v>
      </c>
      <c r="I1101" t="s">
        <v>49</v>
      </c>
      <c r="J1101">
        <f>VLOOKUP(B1101,自助退!B:F,5,FALSE)</f>
        <v>594</v>
      </c>
      <c r="K1101" s="40" t="str">
        <f t="shared" si="18"/>
        <v/>
      </c>
    </row>
    <row r="1102" spans="1:11" ht="14.25">
      <c r="A1102" s="62">
        <v>42913.624120370368</v>
      </c>
      <c r="B1102" s="15">
        <v>431523</v>
      </c>
      <c r="C1102" t="s">
        <v>3560</v>
      </c>
      <c r="D1102" t="s">
        <v>3561</v>
      </c>
      <c r="E1102" t="s">
        <v>3562</v>
      </c>
      <c r="F1102" s="15">
        <v>-196</v>
      </c>
      <c r="G1102" t="s">
        <v>47</v>
      </c>
      <c r="H1102" t="s">
        <v>96</v>
      </c>
      <c r="I1102" t="s">
        <v>49</v>
      </c>
      <c r="J1102">
        <f>VLOOKUP(B1102,自助退!B:F,5,FALSE)</f>
        <v>196</v>
      </c>
      <c r="K1102" s="40" t="str">
        <f t="shared" si="18"/>
        <v/>
      </c>
    </row>
    <row r="1103" spans="1:11" ht="14.25">
      <c r="A1103" s="62">
        <v>42913.628692129627</v>
      </c>
      <c r="B1103" s="15">
        <v>431818</v>
      </c>
      <c r="C1103" t="s">
        <v>3565</v>
      </c>
      <c r="D1103" t="s">
        <v>3566</v>
      </c>
      <c r="E1103" t="s">
        <v>3567</v>
      </c>
      <c r="F1103" s="15">
        <v>-380</v>
      </c>
      <c r="G1103" t="s">
        <v>47</v>
      </c>
      <c r="H1103" t="s">
        <v>71</v>
      </c>
      <c r="I1103" t="s">
        <v>49</v>
      </c>
      <c r="J1103">
        <f>VLOOKUP(B1103,自助退!B:F,5,FALSE)</f>
        <v>380</v>
      </c>
      <c r="K1103" s="40" t="str">
        <f t="shared" si="18"/>
        <v/>
      </c>
    </row>
    <row r="1104" spans="1:11" ht="14.25">
      <c r="A1104" s="62">
        <v>42913.631666666668</v>
      </c>
      <c r="B1104" s="15">
        <v>432003</v>
      </c>
      <c r="C1104" t="s">
        <v>3570</v>
      </c>
      <c r="D1104" t="s">
        <v>3571</v>
      </c>
      <c r="E1104" t="s">
        <v>3572</v>
      </c>
      <c r="F1104" s="15">
        <v>-375</v>
      </c>
      <c r="G1104" t="s">
        <v>47</v>
      </c>
      <c r="H1104" t="s">
        <v>65</v>
      </c>
      <c r="I1104" t="s">
        <v>49</v>
      </c>
      <c r="J1104">
        <f>VLOOKUP(B1104,自助退!B:F,5,FALSE)</f>
        <v>375</v>
      </c>
      <c r="K1104" s="40" t="str">
        <f t="shared" si="18"/>
        <v/>
      </c>
    </row>
    <row r="1105" spans="1:11" ht="14.25">
      <c r="A1105" s="62">
        <v>42913.637430555558</v>
      </c>
      <c r="B1105" s="15">
        <v>432333</v>
      </c>
      <c r="C1105" t="s">
        <v>3575</v>
      </c>
      <c r="D1105" t="s">
        <v>3576</v>
      </c>
      <c r="E1105" t="s">
        <v>3577</v>
      </c>
      <c r="F1105" s="15">
        <v>-1000</v>
      </c>
      <c r="G1105" t="s">
        <v>47</v>
      </c>
      <c r="H1105" t="s">
        <v>72</v>
      </c>
      <c r="I1105" t="s">
        <v>49</v>
      </c>
      <c r="J1105">
        <f>VLOOKUP(B1105,自助退!B:F,5,FALSE)</f>
        <v>1000</v>
      </c>
      <c r="K1105" s="40" t="str">
        <f t="shared" si="18"/>
        <v/>
      </c>
    </row>
    <row r="1106" spans="1:11" ht="14.25">
      <c r="A1106" s="62">
        <v>42913.640497685185</v>
      </c>
      <c r="B1106" s="15">
        <v>432516</v>
      </c>
      <c r="C1106" t="s">
        <v>3580</v>
      </c>
      <c r="D1106" t="s">
        <v>3581</v>
      </c>
      <c r="E1106" t="s">
        <v>3582</v>
      </c>
      <c r="F1106" s="15">
        <v>-492</v>
      </c>
      <c r="G1106" t="s">
        <v>47</v>
      </c>
      <c r="H1106" t="s">
        <v>78</v>
      </c>
      <c r="I1106" t="s">
        <v>49</v>
      </c>
      <c r="J1106">
        <f>VLOOKUP(B1106,自助退!B:F,5,FALSE)</f>
        <v>492</v>
      </c>
      <c r="K1106" s="40" t="str">
        <f t="shared" si="18"/>
        <v/>
      </c>
    </row>
    <row r="1107" spans="1:11" ht="14.25">
      <c r="A1107" s="62">
        <v>42913.644409722219</v>
      </c>
      <c r="B1107" s="15">
        <v>432732</v>
      </c>
      <c r="C1107" t="s">
        <v>3585</v>
      </c>
      <c r="D1107" t="s">
        <v>3586</v>
      </c>
      <c r="E1107" t="s">
        <v>3587</v>
      </c>
      <c r="F1107" s="15">
        <v>-1000</v>
      </c>
      <c r="G1107" t="s">
        <v>47</v>
      </c>
      <c r="H1107" t="s">
        <v>63</v>
      </c>
      <c r="I1107" t="s">
        <v>49</v>
      </c>
      <c r="J1107">
        <f>VLOOKUP(B1107,自助退!B:F,5,FALSE)</f>
        <v>1000</v>
      </c>
      <c r="K1107" s="40" t="str">
        <f t="shared" si="18"/>
        <v/>
      </c>
    </row>
    <row r="1108" spans="1:11" ht="14.25">
      <c r="A1108" s="62">
        <v>42913.647592592592</v>
      </c>
      <c r="B1108" s="15">
        <v>432921</v>
      </c>
      <c r="C1108" t="s">
        <v>3590</v>
      </c>
      <c r="D1108" t="s">
        <v>3591</v>
      </c>
      <c r="E1108" t="s">
        <v>3592</v>
      </c>
      <c r="F1108" s="15">
        <v>-700</v>
      </c>
      <c r="G1108" t="s">
        <v>47</v>
      </c>
      <c r="H1108" t="s">
        <v>75</v>
      </c>
      <c r="I1108" t="s">
        <v>49</v>
      </c>
      <c r="J1108">
        <f>VLOOKUP(B1108,自助退!B:F,5,FALSE)</f>
        <v>700</v>
      </c>
      <c r="K1108" s="40" t="str">
        <f t="shared" si="18"/>
        <v/>
      </c>
    </row>
    <row r="1109" spans="1:11" ht="14.25">
      <c r="A1109" s="62">
        <v>42913.650185185186</v>
      </c>
      <c r="B1109" s="15">
        <v>433047</v>
      </c>
      <c r="C1109" t="s">
        <v>3595</v>
      </c>
      <c r="D1109" t="s">
        <v>3596</v>
      </c>
      <c r="E1109" t="s">
        <v>3597</v>
      </c>
      <c r="F1109" s="15">
        <v>-2437</v>
      </c>
      <c r="G1109" t="s">
        <v>47</v>
      </c>
      <c r="H1109" t="s">
        <v>50</v>
      </c>
      <c r="I1109" t="s">
        <v>49</v>
      </c>
      <c r="J1109">
        <f>VLOOKUP(B1109,自助退!B:F,5,FALSE)</f>
        <v>2437</v>
      </c>
      <c r="K1109" s="40" t="str">
        <f t="shared" si="18"/>
        <v/>
      </c>
    </row>
    <row r="1110" spans="1:11" ht="14.25">
      <c r="A1110" s="62">
        <v>42913.662615740737</v>
      </c>
      <c r="B1110" s="15">
        <v>433683</v>
      </c>
      <c r="C1110" t="s">
        <v>3600</v>
      </c>
      <c r="D1110" t="s">
        <v>3601</v>
      </c>
      <c r="E1110" t="s">
        <v>3602</v>
      </c>
      <c r="F1110" s="15">
        <v>-264</v>
      </c>
      <c r="G1110" t="s">
        <v>47</v>
      </c>
      <c r="H1110" t="s">
        <v>78</v>
      </c>
      <c r="I1110" t="s">
        <v>49</v>
      </c>
      <c r="J1110">
        <f>VLOOKUP(B1110,自助退!B:F,5,FALSE)</f>
        <v>264</v>
      </c>
      <c r="K1110" s="40" t="str">
        <f t="shared" si="18"/>
        <v/>
      </c>
    </row>
    <row r="1111" spans="1:11" ht="14.25">
      <c r="A1111" s="62">
        <v>42913.664143518516</v>
      </c>
      <c r="B1111" s="15">
        <v>433765</v>
      </c>
      <c r="D1111" t="s">
        <v>3606</v>
      </c>
      <c r="E1111" t="s">
        <v>3607</v>
      </c>
      <c r="F1111" s="15">
        <v>-393</v>
      </c>
      <c r="G1111" t="s">
        <v>47</v>
      </c>
      <c r="H1111" t="s">
        <v>52</v>
      </c>
      <c r="I1111" t="s">
        <v>85</v>
      </c>
      <c r="J1111">
        <f>VLOOKUP(B1111,自助退!B:F,5,FALSE)</f>
        <v>393</v>
      </c>
      <c r="K1111" s="40" t="str">
        <f t="shared" si="18"/>
        <v/>
      </c>
    </row>
    <row r="1112" spans="1:11" ht="14.25">
      <c r="A1112" s="62">
        <v>42913.665937500002</v>
      </c>
      <c r="B1112" s="15">
        <v>433872</v>
      </c>
      <c r="D1112" t="s">
        <v>3611</v>
      </c>
      <c r="E1112" t="s">
        <v>3612</v>
      </c>
      <c r="F1112" s="15">
        <v>-350</v>
      </c>
      <c r="G1112" t="s">
        <v>47</v>
      </c>
      <c r="H1112" t="s">
        <v>61</v>
      </c>
      <c r="I1112" t="s">
        <v>85</v>
      </c>
      <c r="J1112">
        <f>VLOOKUP(B1112,自助退!B:F,5,FALSE)</f>
        <v>350</v>
      </c>
      <c r="K1112" s="40" t="str">
        <f t="shared" si="18"/>
        <v/>
      </c>
    </row>
    <row r="1113" spans="1:11" ht="14.25">
      <c r="A1113" s="62">
        <v>42913.671319444446</v>
      </c>
      <c r="B1113" s="15">
        <v>434145</v>
      </c>
      <c r="C1113" t="s">
        <v>3615</v>
      </c>
      <c r="D1113" t="s">
        <v>3616</v>
      </c>
      <c r="E1113" t="s">
        <v>3617</v>
      </c>
      <c r="F1113" s="15">
        <v>-306</v>
      </c>
      <c r="G1113" t="s">
        <v>47</v>
      </c>
      <c r="H1113" t="s">
        <v>69</v>
      </c>
      <c r="I1113" t="s">
        <v>49</v>
      </c>
      <c r="J1113">
        <f>VLOOKUP(B1113,自助退!B:F,5,FALSE)</f>
        <v>306</v>
      </c>
      <c r="K1113" s="40" t="str">
        <f t="shared" si="18"/>
        <v/>
      </c>
    </row>
    <row r="1114" spans="1:11" ht="14.25">
      <c r="A1114" s="62">
        <v>42913.68922453704</v>
      </c>
      <c r="B1114" s="15">
        <v>434981</v>
      </c>
      <c r="C1114" t="s">
        <v>3620</v>
      </c>
      <c r="D1114" t="s">
        <v>3621</v>
      </c>
      <c r="E1114" t="s">
        <v>3622</v>
      </c>
      <c r="F1114" s="15">
        <v>-34</v>
      </c>
      <c r="G1114" t="s">
        <v>47</v>
      </c>
      <c r="H1114" t="s">
        <v>54</v>
      </c>
      <c r="I1114" t="s">
        <v>49</v>
      </c>
      <c r="J1114">
        <f>VLOOKUP(B1114,自助退!B:F,5,FALSE)</f>
        <v>34</v>
      </c>
      <c r="K1114" s="40" t="str">
        <f t="shared" si="18"/>
        <v/>
      </c>
    </row>
    <row r="1115" spans="1:11" ht="14.25">
      <c r="A1115" s="62">
        <v>42913.690046296295</v>
      </c>
      <c r="B1115" s="15">
        <v>435014</v>
      </c>
      <c r="C1115" t="s">
        <v>3625</v>
      </c>
      <c r="D1115" t="s">
        <v>3626</v>
      </c>
      <c r="E1115" t="s">
        <v>3627</v>
      </c>
      <c r="F1115" s="15">
        <v>-412</v>
      </c>
      <c r="G1115" t="s">
        <v>47</v>
      </c>
      <c r="H1115" t="s">
        <v>61</v>
      </c>
      <c r="I1115" t="s">
        <v>49</v>
      </c>
      <c r="J1115">
        <f>VLOOKUP(B1115,自助退!B:F,5,FALSE)</f>
        <v>412</v>
      </c>
      <c r="K1115" s="40" t="str">
        <f t="shared" si="18"/>
        <v/>
      </c>
    </row>
    <row r="1116" spans="1:11" ht="14.25">
      <c r="A1116" s="62">
        <v>42913.694351851853</v>
      </c>
      <c r="B1116" s="15">
        <v>435203</v>
      </c>
      <c r="C1116" t="s">
        <v>3630</v>
      </c>
      <c r="D1116" t="s">
        <v>3631</v>
      </c>
      <c r="E1116" t="s">
        <v>3632</v>
      </c>
      <c r="F1116" s="15">
        <v>-50</v>
      </c>
      <c r="G1116" t="s">
        <v>47</v>
      </c>
      <c r="H1116" t="s">
        <v>63</v>
      </c>
      <c r="I1116" t="s">
        <v>49</v>
      </c>
      <c r="J1116">
        <f>VLOOKUP(B1116,自助退!B:F,5,FALSE)</f>
        <v>50</v>
      </c>
      <c r="K1116" s="40" t="str">
        <f t="shared" si="18"/>
        <v/>
      </c>
    </row>
    <row r="1117" spans="1:11" ht="14.25">
      <c r="A1117" s="62">
        <v>42913.696909722225</v>
      </c>
      <c r="B1117" s="15">
        <v>435333</v>
      </c>
      <c r="C1117" t="s">
        <v>3635</v>
      </c>
      <c r="D1117" t="s">
        <v>3636</v>
      </c>
      <c r="E1117" t="s">
        <v>3637</v>
      </c>
      <c r="F1117" s="15">
        <v>-330</v>
      </c>
      <c r="G1117" t="s">
        <v>47</v>
      </c>
      <c r="H1117" t="s">
        <v>61</v>
      </c>
      <c r="I1117" t="s">
        <v>49</v>
      </c>
      <c r="J1117">
        <f>VLOOKUP(B1117,自助退!B:F,5,FALSE)</f>
        <v>330</v>
      </c>
      <c r="K1117" s="40" t="str">
        <f t="shared" si="18"/>
        <v/>
      </c>
    </row>
    <row r="1118" spans="1:11" ht="14.25">
      <c r="A1118" s="62">
        <v>42913.700729166667</v>
      </c>
      <c r="B1118" s="15">
        <v>435517</v>
      </c>
      <c r="C1118" t="s">
        <v>3640</v>
      </c>
      <c r="D1118" t="s">
        <v>3641</v>
      </c>
      <c r="E1118" t="s">
        <v>3642</v>
      </c>
      <c r="F1118" s="15">
        <v>-900</v>
      </c>
      <c r="G1118" t="s">
        <v>47</v>
      </c>
      <c r="H1118" t="s">
        <v>59</v>
      </c>
      <c r="I1118" t="s">
        <v>49</v>
      </c>
      <c r="J1118">
        <f>VLOOKUP(B1118,自助退!B:F,5,FALSE)</f>
        <v>900</v>
      </c>
      <c r="K1118" s="40" t="str">
        <f t="shared" si="18"/>
        <v/>
      </c>
    </row>
    <row r="1119" spans="1:11" ht="14.25">
      <c r="A1119" s="62">
        <v>42913.703043981484</v>
      </c>
      <c r="B1119" s="15">
        <v>435612</v>
      </c>
      <c r="C1119" t="s">
        <v>3645</v>
      </c>
      <c r="D1119" t="s">
        <v>3646</v>
      </c>
      <c r="E1119" t="s">
        <v>3647</v>
      </c>
      <c r="F1119" s="15">
        <v>-852</v>
      </c>
      <c r="G1119" t="s">
        <v>47</v>
      </c>
      <c r="H1119" t="s">
        <v>75</v>
      </c>
      <c r="I1119" t="s">
        <v>49</v>
      </c>
      <c r="J1119">
        <f>VLOOKUP(B1119,自助退!B:F,5,FALSE)</f>
        <v>852</v>
      </c>
      <c r="K1119" s="40" t="str">
        <f t="shared" si="18"/>
        <v/>
      </c>
    </row>
    <row r="1120" spans="1:11" ht="14.25">
      <c r="A1120" s="62">
        <v>42913.704062500001</v>
      </c>
      <c r="B1120" s="15">
        <v>435666</v>
      </c>
      <c r="C1120" t="s">
        <v>3650</v>
      </c>
      <c r="D1120" t="s">
        <v>3651</v>
      </c>
      <c r="E1120" t="s">
        <v>3652</v>
      </c>
      <c r="F1120" s="15">
        <v>-608</v>
      </c>
      <c r="G1120" t="s">
        <v>47</v>
      </c>
      <c r="H1120" t="s">
        <v>59</v>
      </c>
      <c r="I1120" t="s">
        <v>49</v>
      </c>
      <c r="J1120">
        <f>VLOOKUP(B1120,自助退!B:F,5,FALSE)</f>
        <v>608</v>
      </c>
      <c r="K1120" s="40" t="str">
        <f t="shared" si="18"/>
        <v/>
      </c>
    </row>
    <row r="1121" spans="1:11" ht="14.25">
      <c r="A1121" s="62">
        <v>42913.704293981478</v>
      </c>
      <c r="B1121" s="15">
        <v>435686</v>
      </c>
      <c r="C1121" t="s">
        <v>3655</v>
      </c>
      <c r="D1121" t="s">
        <v>3656</v>
      </c>
      <c r="E1121" t="s">
        <v>3657</v>
      </c>
      <c r="F1121" s="15">
        <v>-1934</v>
      </c>
      <c r="G1121" t="s">
        <v>47</v>
      </c>
      <c r="H1121" t="s">
        <v>66</v>
      </c>
      <c r="I1121" t="s">
        <v>49</v>
      </c>
      <c r="J1121">
        <f>VLOOKUP(B1121,自助退!B:F,5,FALSE)</f>
        <v>1934</v>
      </c>
      <c r="K1121" s="40" t="str">
        <f t="shared" si="18"/>
        <v/>
      </c>
    </row>
    <row r="1122" spans="1:11" ht="14.25">
      <c r="A1122" s="62">
        <v>42913.706886574073</v>
      </c>
      <c r="B1122" s="15">
        <v>435774</v>
      </c>
      <c r="C1122" t="s">
        <v>3660</v>
      </c>
      <c r="D1122" t="s">
        <v>3661</v>
      </c>
      <c r="E1122" t="s">
        <v>3662</v>
      </c>
      <c r="F1122" s="15">
        <v>-1700</v>
      </c>
      <c r="G1122" t="s">
        <v>47</v>
      </c>
      <c r="H1122" t="s">
        <v>66</v>
      </c>
      <c r="I1122" t="s">
        <v>49</v>
      </c>
      <c r="J1122">
        <f>VLOOKUP(B1122,自助退!B:F,5,FALSE)</f>
        <v>1700</v>
      </c>
      <c r="K1122" s="40" t="str">
        <f t="shared" si="18"/>
        <v/>
      </c>
    </row>
    <row r="1123" spans="1:11" ht="14.25">
      <c r="A1123" s="62">
        <v>42913.709456018521</v>
      </c>
      <c r="B1123" s="15">
        <v>435875</v>
      </c>
      <c r="C1123" t="s">
        <v>3665</v>
      </c>
      <c r="D1123" t="s">
        <v>3666</v>
      </c>
      <c r="E1123" t="s">
        <v>3667</v>
      </c>
      <c r="F1123" s="15">
        <v>-500</v>
      </c>
      <c r="G1123" t="s">
        <v>47</v>
      </c>
      <c r="H1123" t="s">
        <v>96</v>
      </c>
      <c r="I1123" t="s">
        <v>49</v>
      </c>
      <c r="J1123">
        <f>VLOOKUP(B1123,自助退!B:F,5,FALSE)</f>
        <v>500</v>
      </c>
      <c r="K1123" s="40" t="str">
        <f t="shared" si="18"/>
        <v/>
      </c>
    </row>
    <row r="1124" spans="1:11" ht="14.25">
      <c r="A1124" s="62">
        <v>42913.710659722223</v>
      </c>
      <c r="B1124" s="15">
        <v>435919</v>
      </c>
      <c r="C1124" t="s">
        <v>3670</v>
      </c>
      <c r="D1124" t="s">
        <v>3671</v>
      </c>
      <c r="E1124" t="s">
        <v>3672</v>
      </c>
      <c r="F1124" s="15">
        <v>-14</v>
      </c>
      <c r="G1124" t="s">
        <v>47</v>
      </c>
      <c r="H1124" t="s">
        <v>99</v>
      </c>
      <c r="I1124" t="s">
        <v>49</v>
      </c>
      <c r="J1124">
        <f>VLOOKUP(B1124,自助退!B:F,5,FALSE)</f>
        <v>14</v>
      </c>
      <c r="K1124" s="40" t="str">
        <f t="shared" si="18"/>
        <v/>
      </c>
    </row>
    <row r="1125" spans="1:11" ht="14.25">
      <c r="A1125" s="62">
        <v>42913.712500000001</v>
      </c>
      <c r="B1125" s="15">
        <v>435983</v>
      </c>
      <c r="C1125" t="s">
        <v>3675</v>
      </c>
      <c r="D1125" t="s">
        <v>3676</v>
      </c>
      <c r="E1125" t="s">
        <v>3677</v>
      </c>
      <c r="F1125" s="15">
        <v>-2100</v>
      </c>
      <c r="G1125" t="s">
        <v>47</v>
      </c>
      <c r="H1125" t="s">
        <v>80</v>
      </c>
      <c r="I1125" t="s">
        <v>49</v>
      </c>
      <c r="J1125">
        <f>VLOOKUP(B1125,自助退!B:F,5,FALSE)</f>
        <v>2100</v>
      </c>
      <c r="K1125" s="40" t="str">
        <f t="shared" si="18"/>
        <v/>
      </c>
    </row>
    <row r="1126" spans="1:11" ht="14.25">
      <c r="A1126" s="62">
        <v>42913.750821759262</v>
      </c>
      <c r="B1126" s="15">
        <v>436632</v>
      </c>
      <c r="C1126" t="s">
        <v>3680</v>
      </c>
      <c r="D1126" t="s">
        <v>3681</v>
      </c>
      <c r="E1126" t="s">
        <v>3682</v>
      </c>
      <c r="F1126" s="15">
        <v>-20</v>
      </c>
      <c r="G1126" t="s">
        <v>47</v>
      </c>
      <c r="H1126" t="s">
        <v>75</v>
      </c>
      <c r="I1126" t="s">
        <v>49</v>
      </c>
      <c r="J1126">
        <f>VLOOKUP(B1126,自助退!B:F,5,FALSE)</f>
        <v>20</v>
      </c>
      <c r="K1126" s="40" t="str">
        <f t="shared" si="18"/>
        <v/>
      </c>
    </row>
    <row r="1127" spans="1:11" ht="14.25">
      <c r="A1127" s="62">
        <v>42914.371539351851</v>
      </c>
      <c r="B1127" s="15">
        <v>440251</v>
      </c>
      <c r="C1127" t="s">
        <v>3685</v>
      </c>
      <c r="D1127" t="s">
        <v>3686</v>
      </c>
      <c r="E1127" t="s">
        <v>3687</v>
      </c>
      <c r="F1127" s="15">
        <v>-16</v>
      </c>
      <c r="G1127" t="s">
        <v>47</v>
      </c>
      <c r="H1127" t="s">
        <v>72</v>
      </c>
      <c r="I1127" t="s">
        <v>49</v>
      </c>
      <c r="J1127">
        <f>VLOOKUP(B1127,自助退!B:F,5,FALSE)</f>
        <v>16</v>
      </c>
      <c r="K1127" s="40" t="str">
        <f t="shared" si="18"/>
        <v/>
      </c>
    </row>
    <row r="1128" spans="1:11" ht="14.25">
      <c r="A1128" s="62">
        <v>42914.392118055555</v>
      </c>
      <c r="B1128" s="15">
        <v>441877</v>
      </c>
      <c r="C1128" t="s">
        <v>3690</v>
      </c>
      <c r="D1128" t="s">
        <v>3691</v>
      </c>
      <c r="E1128" t="s">
        <v>3692</v>
      </c>
      <c r="F1128" s="15">
        <v>-27</v>
      </c>
      <c r="G1128" t="s">
        <v>47</v>
      </c>
      <c r="H1128" t="s">
        <v>69</v>
      </c>
      <c r="I1128" t="s">
        <v>49</v>
      </c>
      <c r="J1128">
        <f>VLOOKUP(B1128,自助退!B:F,5,FALSE)</f>
        <v>27</v>
      </c>
      <c r="K1128" s="40" t="str">
        <f t="shared" si="18"/>
        <v/>
      </c>
    </row>
    <row r="1129" spans="1:11" ht="14.25">
      <c r="A1129" s="62">
        <v>42914.399710648147</v>
      </c>
      <c r="B1129" s="15">
        <v>442435</v>
      </c>
      <c r="D1129" t="s">
        <v>3696</v>
      </c>
      <c r="E1129" t="s">
        <v>3697</v>
      </c>
      <c r="F1129" s="15">
        <v>-2107</v>
      </c>
      <c r="G1129" t="s">
        <v>47</v>
      </c>
      <c r="H1129" t="s">
        <v>67</v>
      </c>
      <c r="I1129" t="s">
        <v>85</v>
      </c>
      <c r="J1129">
        <f>VLOOKUP(B1129,自助退!B:F,5,FALSE)</f>
        <v>2107</v>
      </c>
      <c r="K1129" s="40" t="str">
        <f t="shared" si="18"/>
        <v/>
      </c>
    </row>
    <row r="1130" spans="1:11" ht="14.25">
      <c r="A1130" s="62">
        <v>42914.404965277776</v>
      </c>
      <c r="B1130" s="15">
        <v>442835</v>
      </c>
      <c r="C1130" t="s">
        <v>3700</v>
      </c>
      <c r="D1130" t="s">
        <v>3701</v>
      </c>
      <c r="E1130" t="s">
        <v>3702</v>
      </c>
      <c r="F1130" s="15">
        <v>-21</v>
      </c>
      <c r="G1130" t="s">
        <v>47</v>
      </c>
      <c r="H1130" t="s">
        <v>68</v>
      </c>
      <c r="I1130" t="s">
        <v>49</v>
      </c>
      <c r="J1130">
        <f>VLOOKUP(B1130,自助退!B:F,5,FALSE)</f>
        <v>21</v>
      </c>
      <c r="K1130" s="40" t="str">
        <f t="shared" si="18"/>
        <v/>
      </c>
    </row>
    <row r="1131" spans="1:11" ht="14.25">
      <c r="A1131" s="62">
        <v>42914.405682870369</v>
      </c>
      <c r="B1131" s="15">
        <v>442890</v>
      </c>
      <c r="D1131" t="s">
        <v>3706</v>
      </c>
      <c r="E1131" t="s">
        <v>3707</v>
      </c>
      <c r="F1131" s="15">
        <v>-500</v>
      </c>
      <c r="G1131" t="s">
        <v>47</v>
      </c>
      <c r="H1131" t="s">
        <v>62</v>
      </c>
      <c r="I1131" t="s">
        <v>85</v>
      </c>
      <c r="J1131">
        <f>VLOOKUP(B1131,自助退!B:F,5,FALSE)</f>
        <v>500</v>
      </c>
      <c r="K1131" s="40" t="str">
        <f t="shared" si="18"/>
        <v/>
      </c>
    </row>
    <row r="1132" spans="1:11" ht="14.25">
      <c r="A1132" s="62">
        <v>42914.412326388891</v>
      </c>
      <c r="B1132" s="15">
        <v>443419</v>
      </c>
      <c r="C1132" t="s">
        <v>3710</v>
      </c>
      <c r="D1132" t="s">
        <v>3711</v>
      </c>
      <c r="E1132" t="s">
        <v>3712</v>
      </c>
      <c r="F1132" s="15">
        <v>-2415</v>
      </c>
      <c r="G1132" t="s">
        <v>47</v>
      </c>
      <c r="H1132" t="s">
        <v>70</v>
      </c>
      <c r="I1132" t="s">
        <v>49</v>
      </c>
      <c r="J1132">
        <f>VLOOKUP(B1132,自助退!B:F,5,FALSE)</f>
        <v>2415</v>
      </c>
      <c r="K1132" s="40" t="str">
        <f t="shared" si="18"/>
        <v/>
      </c>
    </row>
    <row r="1133" spans="1:11" ht="14.25">
      <c r="A1133" s="62">
        <v>42914.419479166667</v>
      </c>
      <c r="B1133" s="15">
        <v>443943</v>
      </c>
      <c r="C1133" t="s">
        <v>3715</v>
      </c>
      <c r="D1133" t="s">
        <v>3716</v>
      </c>
      <c r="E1133" t="s">
        <v>3717</v>
      </c>
      <c r="F1133" s="15">
        <v>-500</v>
      </c>
      <c r="G1133" t="s">
        <v>47</v>
      </c>
      <c r="H1133" t="s">
        <v>58</v>
      </c>
      <c r="I1133" t="s">
        <v>49</v>
      </c>
      <c r="J1133">
        <f>VLOOKUP(B1133,自助退!B:F,5,FALSE)</f>
        <v>500</v>
      </c>
      <c r="K1133" s="40" t="str">
        <f t="shared" si="18"/>
        <v/>
      </c>
    </row>
    <row r="1134" spans="1:11" ht="14.25">
      <c r="A1134" s="62">
        <v>42914.420381944445</v>
      </c>
      <c r="B1134" s="15">
        <v>444010</v>
      </c>
      <c r="C1134" t="s">
        <v>3720</v>
      </c>
      <c r="D1134" t="s">
        <v>3721</v>
      </c>
      <c r="E1134" t="s">
        <v>3722</v>
      </c>
      <c r="F1134" s="15">
        <v>-505</v>
      </c>
      <c r="G1134" t="s">
        <v>47</v>
      </c>
      <c r="H1134" t="s">
        <v>71</v>
      </c>
      <c r="I1134" t="s">
        <v>49</v>
      </c>
      <c r="J1134">
        <f>VLOOKUP(B1134,自助退!B:F,5,FALSE)</f>
        <v>505</v>
      </c>
      <c r="K1134" s="40" t="str">
        <f t="shared" si="18"/>
        <v/>
      </c>
    </row>
    <row r="1135" spans="1:11" ht="14.25">
      <c r="A1135" s="62">
        <v>42914.424340277779</v>
      </c>
      <c r="B1135" s="15">
        <v>444287</v>
      </c>
      <c r="D1135" t="s">
        <v>3726</v>
      </c>
      <c r="E1135" t="s">
        <v>3727</v>
      </c>
      <c r="F1135" s="15">
        <v>-228</v>
      </c>
      <c r="G1135" t="s">
        <v>47</v>
      </c>
      <c r="H1135" t="s">
        <v>75</v>
      </c>
      <c r="I1135" t="s">
        <v>85</v>
      </c>
      <c r="J1135">
        <f>VLOOKUP(B1135,自助退!B:F,5,FALSE)</f>
        <v>228</v>
      </c>
      <c r="K1135" s="40" t="str">
        <f t="shared" si="18"/>
        <v/>
      </c>
    </row>
    <row r="1136" spans="1:11" ht="14.25">
      <c r="A1136" s="62">
        <v>42914.425173611111</v>
      </c>
      <c r="B1136" s="15">
        <v>444343</v>
      </c>
      <c r="C1136" t="s">
        <v>3730</v>
      </c>
      <c r="D1136" t="s">
        <v>3731</v>
      </c>
      <c r="E1136" t="s">
        <v>3732</v>
      </c>
      <c r="F1136" s="15">
        <v>-923</v>
      </c>
      <c r="G1136" t="s">
        <v>47</v>
      </c>
      <c r="H1136" t="s">
        <v>61</v>
      </c>
      <c r="I1136" t="s">
        <v>49</v>
      </c>
      <c r="J1136">
        <f>VLOOKUP(B1136,自助退!B:F,5,FALSE)</f>
        <v>923</v>
      </c>
      <c r="K1136" s="40" t="str">
        <f t="shared" si="18"/>
        <v/>
      </c>
    </row>
    <row r="1137" spans="1:11" ht="14.25">
      <c r="A1137" s="62">
        <v>42914.425474537034</v>
      </c>
      <c r="B1137" s="15">
        <v>444368</v>
      </c>
      <c r="C1137" t="s">
        <v>3735</v>
      </c>
      <c r="D1137" t="s">
        <v>3736</v>
      </c>
      <c r="E1137" t="s">
        <v>3737</v>
      </c>
      <c r="F1137" s="15">
        <v>-65</v>
      </c>
      <c r="G1137" t="s">
        <v>47</v>
      </c>
      <c r="H1137" t="s">
        <v>69</v>
      </c>
      <c r="I1137" t="s">
        <v>49</v>
      </c>
      <c r="J1137">
        <f>VLOOKUP(B1137,自助退!B:F,5,FALSE)</f>
        <v>65</v>
      </c>
      <c r="K1137" s="40" t="str">
        <f t="shared" si="18"/>
        <v/>
      </c>
    </row>
    <row r="1138" spans="1:11" ht="14.25">
      <c r="A1138" s="62">
        <v>42914.429826388892</v>
      </c>
      <c r="B1138" s="15">
        <v>444695</v>
      </c>
      <c r="C1138" t="s">
        <v>3740</v>
      </c>
      <c r="D1138" t="s">
        <v>3741</v>
      </c>
      <c r="E1138" t="s">
        <v>3742</v>
      </c>
      <c r="F1138" s="15">
        <v>-681</v>
      </c>
      <c r="G1138" t="s">
        <v>47</v>
      </c>
      <c r="H1138" t="s">
        <v>99</v>
      </c>
      <c r="I1138" t="s">
        <v>49</v>
      </c>
      <c r="J1138">
        <f>VLOOKUP(B1138,自助退!B:F,5,FALSE)</f>
        <v>681</v>
      </c>
      <c r="K1138" s="40" t="str">
        <f t="shared" si="18"/>
        <v/>
      </c>
    </row>
    <row r="1139" spans="1:11" ht="14.25">
      <c r="A1139" s="62">
        <v>42914.434513888889</v>
      </c>
      <c r="B1139" s="15">
        <v>445082</v>
      </c>
      <c r="C1139" t="s">
        <v>3745</v>
      </c>
      <c r="D1139" t="s">
        <v>425</v>
      </c>
      <c r="E1139" t="s">
        <v>185</v>
      </c>
      <c r="F1139" s="15">
        <v>-3000</v>
      </c>
      <c r="G1139" t="s">
        <v>47</v>
      </c>
      <c r="H1139" t="s">
        <v>60</v>
      </c>
      <c r="I1139" t="s">
        <v>49</v>
      </c>
      <c r="J1139">
        <f>VLOOKUP(B1139,自助退!B:F,5,FALSE)</f>
        <v>3000</v>
      </c>
      <c r="K1139" s="40" t="str">
        <f t="shared" si="18"/>
        <v/>
      </c>
    </row>
    <row r="1140" spans="1:11" ht="14.25">
      <c r="A1140" s="62">
        <v>42914.445648148147</v>
      </c>
      <c r="B1140" s="15">
        <v>445937</v>
      </c>
      <c r="D1140" t="s">
        <v>3749</v>
      </c>
      <c r="E1140" t="s">
        <v>3750</v>
      </c>
      <c r="F1140" s="15">
        <v>-1659</v>
      </c>
      <c r="G1140" t="s">
        <v>47</v>
      </c>
      <c r="H1140" t="s">
        <v>50</v>
      </c>
      <c r="I1140" t="s">
        <v>85</v>
      </c>
      <c r="J1140">
        <f>VLOOKUP(B1140,自助退!B:F,5,FALSE)</f>
        <v>1659</v>
      </c>
      <c r="K1140" s="40" t="str">
        <f t="shared" si="18"/>
        <v/>
      </c>
    </row>
    <row r="1141" spans="1:11" ht="14.25">
      <c r="A1141" s="62">
        <v>42914.451585648145</v>
      </c>
      <c r="B1141" s="15">
        <v>446360</v>
      </c>
      <c r="C1141" t="s">
        <v>3753</v>
      </c>
      <c r="D1141" t="s">
        <v>3754</v>
      </c>
      <c r="E1141" t="s">
        <v>3755</v>
      </c>
      <c r="F1141" s="15">
        <v>-635</v>
      </c>
      <c r="G1141" t="s">
        <v>47</v>
      </c>
      <c r="H1141" t="s">
        <v>80</v>
      </c>
      <c r="I1141" t="s">
        <v>49</v>
      </c>
      <c r="J1141">
        <f>VLOOKUP(B1141,自助退!B:F,5,FALSE)</f>
        <v>635</v>
      </c>
      <c r="K1141" s="40" t="str">
        <f t="shared" si="18"/>
        <v/>
      </c>
    </row>
    <row r="1142" spans="1:11" ht="14.25">
      <c r="A1142" s="62">
        <v>42914.45521990741</v>
      </c>
      <c r="B1142" s="15">
        <v>446628</v>
      </c>
      <c r="D1142" t="s">
        <v>3759</v>
      </c>
      <c r="E1142" t="s">
        <v>3760</v>
      </c>
      <c r="F1142" s="15">
        <v>-158</v>
      </c>
      <c r="G1142" t="s">
        <v>47</v>
      </c>
      <c r="H1142" t="s">
        <v>76</v>
      </c>
      <c r="I1142" t="s">
        <v>85</v>
      </c>
      <c r="J1142">
        <f>VLOOKUP(B1142,自助退!B:F,5,FALSE)</f>
        <v>158</v>
      </c>
      <c r="K1142" s="40" t="str">
        <f t="shared" si="18"/>
        <v/>
      </c>
    </row>
    <row r="1143" spans="1:11" ht="14.25">
      <c r="A1143" s="62">
        <v>42914.455405092594</v>
      </c>
      <c r="B1143" s="15">
        <v>446639</v>
      </c>
      <c r="C1143" t="s">
        <v>3763</v>
      </c>
      <c r="D1143" t="s">
        <v>3764</v>
      </c>
      <c r="E1143" t="s">
        <v>3765</v>
      </c>
      <c r="F1143" s="15">
        <v>-747</v>
      </c>
      <c r="G1143" t="s">
        <v>47</v>
      </c>
      <c r="H1143" t="s">
        <v>56</v>
      </c>
      <c r="I1143" t="s">
        <v>49</v>
      </c>
      <c r="J1143">
        <f>VLOOKUP(B1143,自助退!B:F,5,FALSE)</f>
        <v>747</v>
      </c>
      <c r="K1143" s="40" t="str">
        <f t="shared" si="18"/>
        <v/>
      </c>
    </row>
    <row r="1144" spans="1:11" ht="14.25">
      <c r="A1144" s="62">
        <v>42914.456435185188</v>
      </c>
      <c r="B1144" s="15">
        <v>446706</v>
      </c>
      <c r="C1144" t="s">
        <v>3768</v>
      </c>
      <c r="D1144" t="s">
        <v>3769</v>
      </c>
      <c r="E1144" t="s">
        <v>3770</v>
      </c>
      <c r="F1144" s="15">
        <v>-115</v>
      </c>
      <c r="G1144" t="s">
        <v>47</v>
      </c>
      <c r="H1144" t="s">
        <v>57</v>
      </c>
      <c r="I1144" t="s">
        <v>49</v>
      </c>
      <c r="J1144">
        <f>VLOOKUP(B1144,自助退!B:F,5,FALSE)</f>
        <v>115</v>
      </c>
      <c r="K1144" s="40" t="str">
        <f t="shared" si="18"/>
        <v/>
      </c>
    </row>
    <row r="1145" spans="1:11" ht="14.25">
      <c r="A1145" s="62">
        <v>42914.458113425928</v>
      </c>
      <c r="B1145" s="15">
        <v>446830</v>
      </c>
      <c r="C1145" t="s">
        <v>3773</v>
      </c>
      <c r="D1145" t="s">
        <v>3774</v>
      </c>
      <c r="E1145" t="s">
        <v>3775</v>
      </c>
      <c r="F1145" s="15">
        <v>-147</v>
      </c>
      <c r="G1145" t="s">
        <v>47</v>
      </c>
      <c r="H1145" t="s">
        <v>84</v>
      </c>
      <c r="I1145" t="s">
        <v>49</v>
      </c>
      <c r="J1145">
        <f>VLOOKUP(B1145,自助退!B:F,5,FALSE)</f>
        <v>147</v>
      </c>
      <c r="K1145" s="40" t="str">
        <f t="shared" si="18"/>
        <v/>
      </c>
    </row>
    <row r="1146" spans="1:11" ht="14.25">
      <c r="A1146" s="62">
        <v>42914.459409722222</v>
      </c>
      <c r="B1146" s="15">
        <v>446916</v>
      </c>
      <c r="C1146" t="s">
        <v>3778</v>
      </c>
      <c r="D1146" t="s">
        <v>3779</v>
      </c>
      <c r="E1146" t="s">
        <v>3780</v>
      </c>
      <c r="F1146" s="15">
        <v>-95</v>
      </c>
      <c r="G1146" t="s">
        <v>47</v>
      </c>
      <c r="H1146" t="s">
        <v>57</v>
      </c>
      <c r="I1146" t="s">
        <v>49</v>
      </c>
      <c r="J1146">
        <f>VLOOKUP(B1146,自助退!B:F,5,FALSE)</f>
        <v>95</v>
      </c>
      <c r="K1146" s="40" t="str">
        <f t="shared" si="18"/>
        <v/>
      </c>
    </row>
    <row r="1147" spans="1:11" ht="14.25">
      <c r="A1147" s="62">
        <v>42914.462858796294</v>
      </c>
      <c r="B1147" s="15">
        <v>447146</v>
      </c>
      <c r="C1147" t="s">
        <v>3783</v>
      </c>
      <c r="D1147" t="s">
        <v>3784</v>
      </c>
      <c r="E1147" t="s">
        <v>3785</v>
      </c>
      <c r="F1147" s="15">
        <v>-48</v>
      </c>
      <c r="G1147" t="s">
        <v>47</v>
      </c>
      <c r="H1147" t="s">
        <v>65</v>
      </c>
      <c r="I1147" t="s">
        <v>49</v>
      </c>
      <c r="J1147">
        <f>VLOOKUP(B1147,自助退!B:F,5,FALSE)</f>
        <v>48</v>
      </c>
      <c r="K1147" s="40" t="str">
        <f t="shared" si="18"/>
        <v/>
      </c>
    </row>
    <row r="1148" spans="1:11" ht="14.25">
      <c r="A1148" s="62">
        <v>42914.474282407406</v>
      </c>
      <c r="B1148" s="15">
        <v>447785</v>
      </c>
      <c r="D1148" t="s">
        <v>3789</v>
      </c>
      <c r="E1148" t="s">
        <v>3790</v>
      </c>
      <c r="F1148" s="15">
        <v>-15</v>
      </c>
      <c r="G1148" t="s">
        <v>47</v>
      </c>
      <c r="H1148" t="s">
        <v>55</v>
      </c>
      <c r="I1148" t="s">
        <v>85</v>
      </c>
      <c r="J1148">
        <f>VLOOKUP(B1148,自助退!B:F,5,FALSE)</f>
        <v>15</v>
      </c>
      <c r="K1148" s="40" t="str">
        <f t="shared" si="18"/>
        <v/>
      </c>
    </row>
    <row r="1149" spans="1:11" ht="14.25">
      <c r="A1149" s="62">
        <v>42914.475057870368</v>
      </c>
      <c r="B1149" s="15">
        <v>447836</v>
      </c>
      <c r="C1149" t="s">
        <v>3793</v>
      </c>
      <c r="D1149" t="s">
        <v>3794</v>
      </c>
      <c r="E1149" t="s">
        <v>3795</v>
      </c>
      <c r="F1149" s="15">
        <v>-91</v>
      </c>
      <c r="G1149" t="s">
        <v>47</v>
      </c>
      <c r="H1149" t="s">
        <v>63</v>
      </c>
      <c r="I1149" t="s">
        <v>49</v>
      </c>
      <c r="J1149">
        <f>VLOOKUP(B1149,自助退!B:F,5,FALSE)</f>
        <v>91</v>
      </c>
      <c r="K1149" s="40" t="str">
        <f t="shared" si="18"/>
        <v/>
      </c>
    </row>
    <row r="1150" spans="1:11" ht="14.25">
      <c r="A1150" s="62">
        <v>42914.475381944445</v>
      </c>
      <c r="B1150" s="15">
        <v>447849</v>
      </c>
      <c r="C1150" t="s">
        <v>3798</v>
      </c>
      <c r="D1150" t="s">
        <v>3799</v>
      </c>
      <c r="E1150" t="s">
        <v>3800</v>
      </c>
      <c r="F1150" s="15">
        <v>-123</v>
      </c>
      <c r="G1150" t="s">
        <v>47</v>
      </c>
      <c r="H1150" t="s">
        <v>63</v>
      </c>
      <c r="I1150" t="s">
        <v>49</v>
      </c>
      <c r="J1150">
        <f>VLOOKUP(B1150,自助退!B:F,5,FALSE)</f>
        <v>123</v>
      </c>
      <c r="K1150" s="40" t="str">
        <f t="shared" si="18"/>
        <v/>
      </c>
    </row>
    <row r="1151" spans="1:11" ht="14.25">
      <c r="A1151" s="62">
        <v>42914.480231481481</v>
      </c>
      <c r="B1151" s="15">
        <v>448092</v>
      </c>
      <c r="C1151" t="s">
        <v>3803</v>
      </c>
      <c r="D1151" t="s">
        <v>3804</v>
      </c>
      <c r="E1151" t="s">
        <v>3805</v>
      </c>
      <c r="F1151" s="15">
        <v>-97</v>
      </c>
      <c r="G1151" t="s">
        <v>47</v>
      </c>
      <c r="H1151" t="s">
        <v>96</v>
      </c>
      <c r="I1151" t="s">
        <v>49</v>
      </c>
      <c r="J1151">
        <f>VLOOKUP(B1151,自助退!B:F,5,FALSE)</f>
        <v>97</v>
      </c>
      <c r="K1151" s="40" t="str">
        <f t="shared" si="18"/>
        <v/>
      </c>
    </row>
    <row r="1152" spans="1:11" ht="14.25">
      <c r="A1152" s="62">
        <v>42914.482118055559</v>
      </c>
      <c r="B1152" s="15">
        <v>448173</v>
      </c>
      <c r="D1152" t="s">
        <v>3809</v>
      </c>
      <c r="E1152" t="s">
        <v>3810</v>
      </c>
      <c r="F1152" s="15">
        <v>-863</v>
      </c>
      <c r="G1152" t="s">
        <v>47</v>
      </c>
      <c r="H1152" t="s">
        <v>58</v>
      </c>
      <c r="I1152" t="s">
        <v>85</v>
      </c>
      <c r="J1152">
        <f>VLOOKUP(B1152,自助退!B:F,5,FALSE)</f>
        <v>863</v>
      </c>
      <c r="K1152" s="40" t="str">
        <f t="shared" si="18"/>
        <v/>
      </c>
    </row>
    <row r="1153" spans="1:11" ht="14.25">
      <c r="A1153" s="62">
        <v>42914.482199074075</v>
      </c>
      <c r="B1153" s="15">
        <v>448180</v>
      </c>
      <c r="D1153" t="s">
        <v>3814</v>
      </c>
      <c r="E1153" t="s">
        <v>3815</v>
      </c>
      <c r="F1153" s="15">
        <v>-750</v>
      </c>
      <c r="G1153" t="s">
        <v>47</v>
      </c>
      <c r="H1153" t="s">
        <v>57</v>
      </c>
      <c r="I1153" t="s">
        <v>85</v>
      </c>
      <c r="J1153">
        <f>VLOOKUP(B1153,自助退!B:F,5,FALSE)</f>
        <v>750</v>
      </c>
      <c r="K1153" s="40" t="str">
        <f t="shared" si="18"/>
        <v/>
      </c>
    </row>
    <row r="1154" spans="1:11" ht="14.25">
      <c r="A1154" s="62">
        <v>42914.489479166667</v>
      </c>
      <c r="B1154" s="15">
        <v>448524</v>
      </c>
      <c r="C1154" t="s">
        <v>3818</v>
      </c>
      <c r="D1154" t="s">
        <v>3819</v>
      </c>
      <c r="E1154" t="s">
        <v>3820</v>
      </c>
      <c r="F1154" s="15">
        <v>-131</v>
      </c>
      <c r="G1154" t="s">
        <v>47</v>
      </c>
      <c r="H1154" t="s">
        <v>75</v>
      </c>
      <c r="I1154" t="s">
        <v>49</v>
      </c>
      <c r="J1154">
        <f>VLOOKUP(B1154,自助退!B:F,5,FALSE)</f>
        <v>131</v>
      </c>
      <c r="K1154" s="40" t="str">
        <f t="shared" si="18"/>
        <v/>
      </c>
    </row>
    <row r="1155" spans="1:11" ht="14.25">
      <c r="A1155" s="62">
        <v>42914.491967592592</v>
      </c>
      <c r="B1155" s="15">
        <v>448617</v>
      </c>
      <c r="C1155" t="s">
        <v>3823</v>
      </c>
      <c r="D1155" t="s">
        <v>3824</v>
      </c>
      <c r="E1155" t="s">
        <v>3825</v>
      </c>
      <c r="F1155" s="15">
        <v>-2030</v>
      </c>
      <c r="G1155" t="s">
        <v>47</v>
      </c>
      <c r="H1155" t="s">
        <v>66</v>
      </c>
      <c r="I1155" t="s">
        <v>49</v>
      </c>
      <c r="J1155">
        <f>VLOOKUP(B1155,自助退!B:F,5,FALSE)</f>
        <v>2030</v>
      </c>
      <c r="K1155" s="40" t="str">
        <f t="shared" si="18"/>
        <v/>
      </c>
    </row>
    <row r="1156" spans="1:11" ht="14.25">
      <c r="A1156" s="62">
        <v>42914.493460648147</v>
      </c>
      <c r="B1156" s="15">
        <v>448673</v>
      </c>
      <c r="C1156" t="s">
        <v>3828</v>
      </c>
      <c r="D1156" t="s">
        <v>3829</v>
      </c>
      <c r="E1156" t="s">
        <v>3830</v>
      </c>
      <c r="F1156" s="15">
        <v>-189</v>
      </c>
      <c r="G1156" t="s">
        <v>47</v>
      </c>
      <c r="H1156" t="s">
        <v>78</v>
      </c>
      <c r="I1156" t="s">
        <v>49</v>
      </c>
      <c r="J1156">
        <f>VLOOKUP(B1156,自助退!B:F,5,FALSE)</f>
        <v>189</v>
      </c>
      <c r="K1156" s="40" t="str">
        <f t="shared" si="18"/>
        <v/>
      </c>
    </row>
    <row r="1157" spans="1:11" ht="14.25">
      <c r="A1157" s="62">
        <v>42914.493807870371</v>
      </c>
      <c r="B1157" s="15">
        <v>448687</v>
      </c>
      <c r="C1157" t="s">
        <v>3833</v>
      </c>
      <c r="D1157" t="s">
        <v>255</v>
      </c>
      <c r="E1157" t="s">
        <v>194</v>
      </c>
      <c r="F1157" s="15">
        <v>-363</v>
      </c>
      <c r="G1157" t="s">
        <v>47</v>
      </c>
      <c r="H1157" t="s">
        <v>57</v>
      </c>
      <c r="I1157" t="s">
        <v>49</v>
      </c>
      <c r="J1157">
        <f>VLOOKUP(B1157,自助退!B:F,5,FALSE)</f>
        <v>363</v>
      </c>
      <c r="K1157" s="40" t="str">
        <f t="shared" si="18"/>
        <v/>
      </c>
    </row>
    <row r="1158" spans="1:11" ht="14.25">
      <c r="A1158" s="62">
        <v>42914.495787037034</v>
      </c>
      <c r="B1158" s="15">
        <v>448737</v>
      </c>
      <c r="C1158" t="s">
        <v>3836</v>
      </c>
      <c r="D1158" t="s">
        <v>3837</v>
      </c>
      <c r="E1158" t="s">
        <v>3838</v>
      </c>
      <c r="F1158" s="15">
        <v>-500</v>
      </c>
      <c r="G1158" t="s">
        <v>47</v>
      </c>
      <c r="H1158" t="s">
        <v>64</v>
      </c>
      <c r="I1158" t="s">
        <v>49</v>
      </c>
      <c r="J1158">
        <f>VLOOKUP(B1158,自助退!B:F,5,FALSE)</f>
        <v>500</v>
      </c>
      <c r="K1158" s="40" t="str">
        <f t="shared" si="18"/>
        <v/>
      </c>
    </row>
    <row r="1159" spans="1:11" ht="14.25">
      <c r="A1159" s="62">
        <v>42914.498067129629</v>
      </c>
      <c r="B1159" s="15">
        <v>448807</v>
      </c>
      <c r="C1159" t="s">
        <v>3841</v>
      </c>
      <c r="D1159" t="s">
        <v>3842</v>
      </c>
      <c r="E1159" t="s">
        <v>3843</v>
      </c>
      <c r="F1159" s="15">
        <v>-500</v>
      </c>
      <c r="G1159" t="s">
        <v>47</v>
      </c>
      <c r="H1159" t="s">
        <v>56</v>
      </c>
      <c r="I1159" t="s">
        <v>49</v>
      </c>
      <c r="J1159">
        <f>VLOOKUP(B1159,自助退!B:F,5,FALSE)</f>
        <v>500</v>
      </c>
      <c r="K1159" s="40" t="str">
        <f t="shared" si="18"/>
        <v/>
      </c>
    </row>
    <row r="1160" spans="1:11" ht="14.25">
      <c r="A1160" s="62">
        <v>42914.499988425923</v>
      </c>
      <c r="B1160" s="15">
        <v>448857</v>
      </c>
      <c r="C1160" t="s">
        <v>3846</v>
      </c>
      <c r="D1160" t="s">
        <v>3842</v>
      </c>
      <c r="E1160" t="s">
        <v>3843</v>
      </c>
      <c r="F1160" s="15">
        <v>-100</v>
      </c>
      <c r="G1160" t="s">
        <v>47</v>
      </c>
      <c r="H1160" t="s">
        <v>56</v>
      </c>
      <c r="I1160" t="s">
        <v>49</v>
      </c>
      <c r="J1160">
        <f>VLOOKUP(B1160,自助退!B:F,5,FALSE)</f>
        <v>100</v>
      </c>
      <c r="K1160" s="40" t="str">
        <f t="shared" si="18"/>
        <v/>
      </c>
    </row>
    <row r="1161" spans="1:11" ht="14.25">
      <c r="A1161" s="62">
        <v>42914.501851851855</v>
      </c>
      <c r="B1161" s="15">
        <v>448898</v>
      </c>
      <c r="C1161" t="s">
        <v>3849</v>
      </c>
      <c r="D1161" t="s">
        <v>3850</v>
      </c>
      <c r="E1161" t="s">
        <v>3851</v>
      </c>
      <c r="F1161" s="15">
        <v>-2896</v>
      </c>
      <c r="G1161" t="s">
        <v>47</v>
      </c>
      <c r="H1161" t="s">
        <v>74</v>
      </c>
      <c r="I1161" t="s">
        <v>49</v>
      </c>
      <c r="J1161">
        <f>VLOOKUP(B1161,自助退!B:F,5,FALSE)</f>
        <v>2896</v>
      </c>
      <c r="K1161" s="40" t="str">
        <f t="shared" si="18"/>
        <v/>
      </c>
    </row>
    <row r="1162" spans="1:11" ht="14.25">
      <c r="A1162" s="62">
        <v>42914.503032407411</v>
      </c>
      <c r="B1162" s="15">
        <v>448928</v>
      </c>
      <c r="C1162" t="s">
        <v>3854</v>
      </c>
      <c r="D1162" t="s">
        <v>3855</v>
      </c>
      <c r="E1162" t="s">
        <v>3856</v>
      </c>
      <c r="F1162" s="15">
        <v>-59</v>
      </c>
      <c r="G1162" t="s">
        <v>47</v>
      </c>
      <c r="H1162" t="s">
        <v>74</v>
      </c>
      <c r="I1162" t="s">
        <v>49</v>
      </c>
      <c r="J1162">
        <f>VLOOKUP(B1162,自助退!B:F,5,FALSE)</f>
        <v>59</v>
      </c>
      <c r="K1162" s="40" t="str">
        <f t="shared" ref="K1162:K1225" si="19">IF(J1162=F1162*-1,"",1)</f>
        <v/>
      </c>
    </row>
    <row r="1163" spans="1:11" ht="14.25">
      <c r="A1163" s="62">
        <v>42914.503321759257</v>
      </c>
      <c r="B1163" s="15">
        <v>448929</v>
      </c>
      <c r="C1163" t="s">
        <v>3859</v>
      </c>
      <c r="D1163" t="s">
        <v>3842</v>
      </c>
      <c r="E1163" t="s">
        <v>3843</v>
      </c>
      <c r="F1163" s="15">
        <v>-200</v>
      </c>
      <c r="G1163" t="s">
        <v>47</v>
      </c>
      <c r="H1163" t="s">
        <v>66</v>
      </c>
      <c r="I1163" t="s">
        <v>49</v>
      </c>
      <c r="J1163">
        <f>VLOOKUP(B1163,自助退!B:F,5,FALSE)</f>
        <v>200</v>
      </c>
      <c r="K1163" s="40" t="str">
        <f t="shared" si="19"/>
        <v/>
      </c>
    </row>
    <row r="1164" spans="1:11" ht="14.25">
      <c r="A1164" s="62">
        <v>42914.503564814811</v>
      </c>
      <c r="B1164" s="15">
        <v>448933</v>
      </c>
      <c r="C1164" t="s">
        <v>3862</v>
      </c>
      <c r="D1164" t="s">
        <v>3842</v>
      </c>
      <c r="E1164" t="s">
        <v>3843</v>
      </c>
      <c r="F1164" s="15">
        <v>-300</v>
      </c>
      <c r="G1164" t="s">
        <v>47</v>
      </c>
      <c r="H1164" t="s">
        <v>66</v>
      </c>
      <c r="I1164" t="s">
        <v>49</v>
      </c>
      <c r="J1164">
        <f>VLOOKUP(B1164,自助退!B:F,5,FALSE)</f>
        <v>300</v>
      </c>
      <c r="K1164" s="40" t="str">
        <f t="shared" si="19"/>
        <v/>
      </c>
    </row>
    <row r="1165" spans="1:11" ht="14.25">
      <c r="A1165" s="62">
        <v>42914.504548611112</v>
      </c>
      <c r="B1165" s="15">
        <v>448955</v>
      </c>
      <c r="C1165" t="s">
        <v>3865</v>
      </c>
      <c r="D1165" t="s">
        <v>3866</v>
      </c>
      <c r="E1165" t="s">
        <v>3867</v>
      </c>
      <c r="F1165" s="15">
        <v>-216</v>
      </c>
      <c r="G1165" t="s">
        <v>47</v>
      </c>
      <c r="H1165" t="s">
        <v>63</v>
      </c>
      <c r="I1165" t="s">
        <v>49</v>
      </c>
      <c r="J1165">
        <f>VLOOKUP(B1165,自助退!B:F,5,FALSE)</f>
        <v>216</v>
      </c>
      <c r="K1165" s="40" t="str">
        <f t="shared" si="19"/>
        <v/>
      </c>
    </row>
    <row r="1166" spans="1:11" ht="14.25">
      <c r="A1166" s="62">
        <v>42914.506435185183</v>
      </c>
      <c r="B1166" s="15">
        <v>448978</v>
      </c>
      <c r="C1166" t="s">
        <v>3870</v>
      </c>
      <c r="D1166" t="s">
        <v>3871</v>
      </c>
      <c r="E1166" t="s">
        <v>3872</v>
      </c>
      <c r="F1166" s="15">
        <v>-313</v>
      </c>
      <c r="G1166" t="s">
        <v>47</v>
      </c>
      <c r="H1166" t="s">
        <v>58</v>
      </c>
      <c r="I1166" t="s">
        <v>49</v>
      </c>
      <c r="J1166">
        <f>VLOOKUP(B1166,自助退!B:F,5,FALSE)</f>
        <v>313</v>
      </c>
      <c r="K1166" s="40" t="str">
        <f t="shared" si="19"/>
        <v/>
      </c>
    </row>
    <row r="1167" spans="1:11" ht="14.25">
      <c r="A1167" s="62">
        <v>42914.51085648148</v>
      </c>
      <c r="B1167" s="15">
        <v>449046</v>
      </c>
      <c r="C1167" t="s">
        <v>3875</v>
      </c>
      <c r="D1167" t="s">
        <v>3876</v>
      </c>
      <c r="E1167" t="s">
        <v>3877</v>
      </c>
      <c r="F1167" s="15">
        <v>-700</v>
      </c>
      <c r="G1167" t="s">
        <v>47</v>
      </c>
      <c r="H1167" t="s">
        <v>74</v>
      </c>
      <c r="I1167" t="s">
        <v>49</v>
      </c>
      <c r="J1167">
        <f>VLOOKUP(B1167,自助退!B:F,5,FALSE)</f>
        <v>700</v>
      </c>
      <c r="K1167" s="40" t="str">
        <f t="shared" si="19"/>
        <v/>
      </c>
    </row>
    <row r="1168" spans="1:11" ht="14.25">
      <c r="A1168" s="62">
        <v>42914.511944444443</v>
      </c>
      <c r="B1168" s="15">
        <v>449064</v>
      </c>
      <c r="C1168" t="s">
        <v>3880</v>
      </c>
      <c r="D1168" t="s">
        <v>3881</v>
      </c>
      <c r="E1168" t="s">
        <v>3882</v>
      </c>
      <c r="F1168" s="15">
        <v>-300</v>
      </c>
      <c r="G1168" t="s">
        <v>47</v>
      </c>
      <c r="H1168" t="s">
        <v>79</v>
      </c>
      <c r="I1168" t="s">
        <v>49</v>
      </c>
      <c r="J1168">
        <f>VLOOKUP(B1168,自助退!B:F,5,FALSE)</f>
        <v>300</v>
      </c>
      <c r="K1168" s="40" t="str">
        <f t="shared" si="19"/>
        <v/>
      </c>
    </row>
    <row r="1169" spans="1:11" ht="14.25">
      <c r="A1169" s="62">
        <v>42914.518113425926</v>
      </c>
      <c r="B1169" s="15">
        <v>449131</v>
      </c>
      <c r="C1169" t="s">
        <v>3885</v>
      </c>
      <c r="D1169" t="s">
        <v>3886</v>
      </c>
      <c r="E1169" t="s">
        <v>3887</v>
      </c>
      <c r="F1169" s="15">
        <v>-195</v>
      </c>
      <c r="G1169" t="s">
        <v>47</v>
      </c>
      <c r="H1169" t="s">
        <v>65</v>
      </c>
      <c r="I1169" t="s">
        <v>49</v>
      </c>
      <c r="J1169">
        <f>VLOOKUP(B1169,自助退!B:F,5,FALSE)</f>
        <v>195</v>
      </c>
      <c r="K1169" s="40" t="str">
        <f t="shared" si="19"/>
        <v/>
      </c>
    </row>
    <row r="1170" spans="1:11" ht="14.25">
      <c r="A1170" s="62">
        <v>42914.549178240741</v>
      </c>
      <c r="B1170" s="15">
        <v>449382</v>
      </c>
      <c r="C1170" t="s">
        <v>3890</v>
      </c>
      <c r="D1170" t="s">
        <v>3855</v>
      </c>
      <c r="E1170" t="s">
        <v>3856</v>
      </c>
      <c r="F1170" s="15">
        <v>-440</v>
      </c>
      <c r="G1170" t="s">
        <v>47</v>
      </c>
      <c r="H1170" t="s">
        <v>64</v>
      </c>
      <c r="I1170" t="s">
        <v>49</v>
      </c>
      <c r="J1170">
        <f>VLOOKUP(B1170,自助退!B:F,5,FALSE)</f>
        <v>440</v>
      </c>
      <c r="K1170" s="40" t="str">
        <f t="shared" si="19"/>
        <v/>
      </c>
    </row>
    <row r="1171" spans="1:11" ht="14.25">
      <c r="A1171" s="62">
        <v>42914.578090277777</v>
      </c>
      <c r="B1171" s="15">
        <v>449669</v>
      </c>
      <c r="C1171" t="s">
        <v>3893</v>
      </c>
      <c r="D1171" t="s">
        <v>3894</v>
      </c>
      <c r="E1171" t="s">
        <v>3895</v>
      </c>
      <c r="F1171" s="15">
        <v>-537</v>
      </c>
      <c r="G1171" t="s">
        <v>47</v>
      </c>
      <c r="H1171" t="s">
        <v>75</v>
      </c>
      <c r="I1171" t="s">
        <v>49</v>
      </c>
      <c r="J1171">
        <f>VLOOKUP(B1171,自助退!B:F,5,FALSE)</f>
        <v>537</v>
      </c>
      <c r="K1171" s="40" t="str">
        <f t="shared" si="19"/>
        <v/>
      </c>
    </row>
    <row r="1172" spans="1:11" ht="14.25">
      <c r="A1172" s="62">
        <v>42914.584340277775</v>
      </c>
      <c r="B1172" s="15">
        <v>449793</v>
      </c>
      <c r="C1172" t="s">
        <v>3898</v>
      </c>
      <c r="D1172" t="s">
        <v>3899</v>
      </c>
      <c r="E1172" t="s">
        <v>3900</v>
      </c>
      <c r="F1172" s="15">
        <v>-4444</v>
      </c>
      <c r="G1172" t="s">
        <v>47</v>
      </c>
      <c r="H1172" t="s">
        <v>75</v>
      </c>
      <c r="I1172" t="s">
        <v>49</v>
      </c>
      <c r="J1172">
        <f>VLOOKUP(B1172,自助退!B:F,5,FALSE)</f>
        <v>4444</v>
      </c>
      <c r="K1172" s="40" t="str">
        <f t="shared" si="19"/>
        <v/>
      </c>
    </row>
    <row r="1173" spans="1:11" ht="14.25">
      <c r="A1173" s="62">
        <v>42914.589594907404</v>
      </c>
      <c r="B1173" s="15">
        <v>449988</v>
      </c>
      <c r="C1173" t="s">
        <v>3903</v>
      </c>
      <c r="D1173" t="s">
        <v>3904</v>
      </c>
      <c r="E1173" t="s">
        <v>3905</v>
      </c>
      <c r="F1173" s="15">
        <v>-5</v>
      </c>
      <c r="G1173" t="s">
        <v>47</v>
      </c>
      <c r="H1173" t="s">
        <v>51</v>
      </c>
      <c r="I1173" t="s">
        <v>49</v>
      </c>
      <c r="J1173">
        <f>VLOOKUP(B1173,自助退!B:F,5,FALSE)</f>
        <v>5</v>
      </c>
      <c r="K1173" s="40" t="str">
        <f t="shared" si="19"/>
        <v/>
      </c>
    </row>
    <row r="1174" spans="1:11" ht="14.25">
      <c r="A1174" s="62">
        <v>42914.593958333331</v>
      </c>
      <c r="B1174" s="15">
        <v>450171</v>
      </c>
      <c r="C1174" t="s">
        <v>3908</v>
      </c>
      <c r="D1174" t="s">
        <v>3909</v>
      </c>
      <c r="E1174" t="s">
        <v>3910</v>
      </c>
      <c r="F1174" s="15">
        <v>-93</v>
      </c>
      <c r="G1174" t="s">
        <v>47</v>
      </c>
      <c r="H1174" t="s">
        <v>62</v>
      </c>
      <c r="I1174" t="s">
        <v>49</v>
      </c>
      <c r="J1174">
        <f>VLOOKUP(B1174,自助退!B:F,5,FALSE)</f>
        <v>93</v>
      </c>
      <c r="K1174" s="40" t="str">
        <f t="shared" si="19"/>
        <v/>
      </c>
    </row>
    <row r="1175" spans="1:11" ht="14.25">
      <c r="A1175" s="62">
        <v>42914.619479166664</v>
      </c>
      <c r="B1175" s="15">
        <v>451715</v>
      </c>
      <c r="C1175" t="s">
        <v>3913</v>
      </c>
      <c r="D1175" t="s">
        <v>3914</v>
      </c>
      <c r="E1175" t="s">
        <v>3915</v>
      </c>
      <c r="F1175" s="15">
        <v>-9976</v>
      </c>
      <c r="G1175" t="s">
        <v>47</v>
      </c>
      <c r="H1175" t="s">
        <v>76</v>
      </c>
      <c r="I1175" t="s">
        <v>49</v>
      </c>
      <c r="J1175">
        <f>VLOOKUP(B1175,自助退!B:F,5,FALSE)</f>
        <v>9976</v>
      </c>
      <c r="K1175" s="40" t="str">
        <f t="shared" si="19"/>
        <v/>
      </c>
    </row>
    <row r="1176" spans="1:11" ht="14.25">
      <c r="A1176" s="62">
        <v>42914.631504629629</v>
      </c>
      <c r="B1176" s="15">
        <v>452461</v>
      </c>
      <c r="C1176" t="s">
        <v>3918</v>
      </c>
      <c r="D1176" t="s">
        <v>3919</v>
      </c>
      <c r="E1176" t="s">
        <v>3920</v>
      </c>
      <c r="F1176" s="15">
        <v>-1740</v>
      </c>
      <c r="G1176" t="s">
        <v>47</v>
      </c>
      <c r="H1176" t="s">
        <v>66</v>
      </c>
      <c r="I1176" t="s">
        <v>49</v>
      </c>
      <c r="J1176">
        <f>VLOOKUP(B1176,自助退!B:F,5,FALSE)</f>
        <v>1740</v>
      </c>
      <c r="K1176" s="40" t="str">
        <f t="shared" si="19"/>
        <v/>
      </c>
    </row>
    <row r="1177" spans="1:11" ht="14.25">
      <c r="A1177" s="62">
        <v>42914.632847222223</v>
      </c>
      <c r="B1177" s="15">
        <v>452541</v>
      </c>
      <c r="C1177" t="s">
        <v>3923</v>
      </c>
      <c r="D1177" t="s">
        <v>3924</v>
      </c>
      <c r="E1177" t="s">
        <v>3925</v>
      </c>
      <c r="F1177" s="15">
        <v>-494</v>
      </c>
      <c r="G1177" t="s">
        <v>47</v>
      </c>
      <c r="H1177" t="s">
        <v>74</v>
      </c>
      <c r="I1177" t="s">
        <v>49</v>
      </c>
      <c r="J1177">
        <f>VLOOKUP(B1177,自助退!B:F,5,FALSE)</f>
        <v>494</v>
      </c>
      <c r="K1177" s="40" t="str">
        <f t="shared" si="19"/>
        <v/>
      </c>
    </row>
    <row r="1178" spans="1:11" ht="14.25">
      <c r="A1178" s="62">
        <v>42914.635972222219</v>
      </c>
      <c r="B1178" s="15">
        <v>452720</v>
      </c>
      <c r="C1178" t="s">
        <v>3928</v>
      </c>
      <c r="D1178" t="s">
        <v>3929</v>
      </c>
      <c r="E1178" t="s">
        <v>3930</v>
      </c>
      <c r="F1178" s="15">
        <v>-113</v>
      </c>
      <c r="G1178" t="s">
        <v>47</v>
      </c>
      <c r="H1178" t="s">
        <v>54</v>
      </c>
      <c r="I1178" t="s">
        <v>49</v>
      </c>
      <c r="J1178">
        <f>VLOOKUP(B1178,自助退!B:F,5,FALSE)</f>
        <v>113</v>
      </c>
      <c r="K1178" s="40" t="str">
        <f t="shared" si="19"/>
        <v/>
      </c>
    </row>
    <row r="1179" spans="1:11" ht="14.25">
      <c r="A1179" s="62">
        <v>42914.637372685182</v>
      </c>
      <c r="B1179" s="15">
        <v>452807</v>
      </c>
      <c r="D1179" t="s">
        <v>3934</v>
      </c>
      <c r="E1179" t="s">
        <v>3935</v>
      </c>
      <c r="F1179" s="15">
        <v>-1952</v>
      </c>
      <c r="G1179" t="s">
        <v>47</v>
      </c>
      <c r="H1179" t="s">
        <v>56</v>
      </c>
      <c r="I1179" t="s">
        <v>85</v>
      </c>
      <c r="J1179">
        <f>VLOOKUP(B1179,自助退!B:F,5,FALSE)</f>
        <v>1952</v>
      </c>
      <c r="K1179" s="40" t="str">
        <f t="shared" si="19"/>
        <v/>
      </c>
    </row>
    <row r="1180" spans="1:11" ht="14.25">
      <c r="A1180" s="62">
        <v>42914.640300925923</v>
      </c>
      <c r="B1180" s="15">
        <v>452986</v>
      </c>
      <c r="C1180" t="s">
        <v>3938</v>
      </c>
      <c r="D1180" t="s">
        <v>3939</v>
      </c>
      <c r="E1180" t="s">
        <v>3940</v>
      </c>
      <c r="F1180" s="15">
        <v>-1001</v>
      </c>
      <c r="G1180" t="s">
        <v>47</v>
      </c>
      <c r="H1180" t="s">
        <v>61</v>
      </c>
      <c r="I1180" t="s">
        <v>49</v>
      </c>
      <c r="J1180">
        <f>VLOOKUP(B1180,自助退!B:F,5,FALSE)</f>
        <v>1001</v>
      </c>
      <c r="K1180" s="40" t="str">
        <f t="shared" si="19"/>
        <v/>
      </c>
    </row>
    <row r="1181" spans="1:11" ht="14.25">
      <c r="A1181" s="62">
        <v>42914.644293981481</v>
      </c>
      <c r="B1181" s="15">
        <v>453237</v>
      </c>
      <c r="C1181" t="s">
        <v>3943</v>
      </c>
      <c r="D1181" t="s">
        <v>3944</v>
      </c>
      <c r="E1181" t="s">
        <v>3945</v>
      </c>
      <c r="F1181" s="15">
        <v>-817</v>
      </c>
      <c r="G1181" t="s">
        <v>47</v>
      </c>
      <c r="H1181" t="s">
        <v>71</v>
      </c>
      <c r="I1181" t="s">
        <v>49</v>
      </c>
      <c r="J1181">
        <f>VLOOKUP(B1181,自助退!B:F,5,FALSE)</f>
        <v>817</v>
      </c>
      <c r="K1181" s="40" t="str">
        <f t="shared" si="19"/>
        <v/>
      </c>
    </row>
    <row r="1182" spans="1:11" ht="14.25">
      <c r="A1182" s="62">
        <v>42914.644976851851</v>
      </c>
      <c r="B1182" s="15">
        <v>453275</v>
      </c>
      <c r="C1182" t="s">
        <v>3948</v>
      </c>
      <c r="D1182" t="s">
        <v>3949</v>
      </c>
      <c r="E1182" t="s">
        <v>3950</v>
      </c>
      <c r="F1182" s="15">
        <v>-330</v>
      </c>
      <c r="G1182" t="s">
        <v>47</v>
      </c>
      <c r="H1182" t="s">
        <v>71</v>
      </c>
      <c r="I1182" t="s">
        <v>49</v>
      </c>
      <c r="J1182">
        <f>VLOOKUP(B1182,自助退!B:F,5,FALSE)</f>
        <v>330</v>
      </c>
      <c r="K1182" s="40" t="str">
        <f t="shared" si="19"/>
        <v/>
      </c>
    </row>
    <row r="1183" spans="1:11" ht="14.25">
      <c r="A1183" s="62">
        <v>42914.645520833335</v>
      </c>
      <c r="B1183" s="15">
        <v>453309</v>
      </c>
      <c r="C1183" t="s">
        <v>3956</v>
      </c>
      <c r="D1183" t="s">
        <v>3957</v>
      </c>
      <c r="E1183" t="s">
        <v>3958</v>
      </c>
      <c r="F1183" s="15">
        <v>-389</v>
      </c>
      <c r="G1183" t="s">
        <v>47</v>
      </c>
      <c r="H1183" t="s">
        <v>66</v>
      </c>
      <c r="I1183" t="s">
        <v>49</v>
      </c>
      <c r="J1183">
        <f>VLOOKUP(B1183,自助退!B:F,5,FALSE)</f>
        <v>389</v>
      </c>
      <c r="K1183" s="40" t="str">
        <f t="shared" si="19"/>
        <v/>
      </c>
    </row>
    <row r="1184" spans="1:11" ht="14.25">
      <c r="A1184" s="62">
        <v>42914.645555555559</v>
      </c>
      <c r="B1184" s="15">
        <v>453314</v>
      </c>
      <c r="C1184" t="s">
        <v>3953</v>
      </c>
      <c r="D1184" t="s">
        <v>3502</v>
      </c>
      <c r="E1184" t="s">
        <v>3503</v>
      </c>
      <c r="F1184" s="15">
        <v>-6000</v>
      </c>
      <c r="G1184" t="s">
        <v>47</v>
      </c>
      <c r="H1184" t="s">
        <v>64</v>
      </c>
      <c r="I1184" t="s">
        <v>49</v>
      </c>
      <c r="J1184">
        <f>VLOOKUP(B1184,自助退!B:F,5,FALSE)</f>
        <v>6000</v>
      </c>
      <c r="K1184" s="40" t="str">
        <f t="shared" si="19"/>
        <v/>
      </c>
    </row>
    <row r="1185" spans="1:11" ht="14.25">
      <c r="A1185" s="62">
        <v>42914.646828703706</v>
      </c>
      <c r="B1185" s="15">
        <v>453378</v>
      </c>
      <c r="C1185" t="s">
        <v>3961</v>
      </c>
      <c r="D1185" t="s">
        <v>3962</v>
      </c>
      <c r="E1185" t="s">
        <v>3963</v>
      </c>
      <c r="F1185" s="15">
        <v>-269</v>
      </c>
      <c r="G1185" t="s">
        <v>47</v>
      </c>
      <c r="H1185" t="s">
        <v>69</v>
      </c>
      <c r="I1185" t="s">
        <v>49</v>
      </c>
      <c r="J1185">
        <f>VLOOKUP(B1185,自助退!B:F,5,FALSE)</f>
        <v>269</v>
      </c>
      <c r="K1185" s="40" t="str">
        <f t="shared" si="19"/>
        <v/>
      </c>
    </row>
    <row r="1186" spans="1:11" ht="14.25">
      <c r="A1186" s="62">
        <v>42914.648553240739</v>
      </c>
      <c r="B1186" s="15">
        <v>453464</v>
      </c>
      <c r="C1186" t="s">
        <v>3966</v>
      </c>
      <c r="D1186" t="s">
        <v>3967</v>
      </c>
      <c r="E1186" t="s">
        <v>3968</v>
      </c>
      <c r="F1186" s="15">
        <v>-1000</v>
      </c>
      <c r="G1186" t="s">
        <v>47</v>
      </c>
      <c r="H1186" t="s">
        <v>61</v>
      </c>
      <c r="I1186" t="s">
        <v>49</v>
      </c>
      <c r="J1186">
        <f>VLOOKUP(B1186,自助退!B:F,5,FALSE)</f>
        <v>1000</v>
      </c>
      <c r="K1186" s="40" t="str">
        <f t="shared" si="19"/>
        <v/>
      </c>
    </row>
    <row r="1187" spans="1:11" ht="14.25">
      <c r="A1187" s="62">
        <v>42914.649039351854</v>
      </c>
      <c r="B1187" s="15">
        <v>453495</v>
      </c>
      <c r="C1187" t="s">
        <v>3971</v>
      </c>
      <c r="D1187" t="s">
        <v>3967</v>
      </c>
      <c r="E1187" t="s">
        <v>3968</v>
      </c>
      <c r="F1187" s="15">
        <v>-771</v>
      </c>
      <c r="G1187" t="s">
        <v>47</v>
      </c>
      <c r="H1187" t="s">
        <v>61</v>
      </c>
      <c r="I1187" t="s">
        <v>49</v>
      </c>
      <c r="J1187">
        <f>VLOOKUP(B1187,自助退!B:F,5,FALSE)</f>
        <v>771</v>
      </c>
      <c r="K1187" s="40" t="str">
        <f t="shared" si="19"/>
        <v/>
      </c>
    </row>
    <row r="1188" spans="1:11" ht="14.25">
      <c r="A1188" s="62">
        <v>42914.652731481481</v>
      </c>
      <c r="B1188" s="15">
        <v>453708</v>
      </c>
      <c r="C1188" t="s">
        <v>3974</v>
      </c>
      <c r="D1188" t="s">
        <v>3975</v>
      </c>
      <c r="E1188" t="s">
        <v>3976</v>
      </c>
      <c r="F1188" s="15">
        <v>-1000</v>
      </c>
      <c r="G1188" t="s">
        <v>47</v>
      </c>
      <c r="H1188" t="s">
        <v>62</v>
      </c>
      <c r="I1188" t="s">
        <v>49</v>
      </c>
      <c r="J1188">
        <f>VLOOKUP(B1188,自助退!B:F,5,FALSE)</f>
        <v>1000</v>
      </c>
      <c r="K1188" s="40" t="str">
        <f t="shared" si="19"/>
        <v/>
      </c>
    </row>
    <row r="1189" spans="1:11" ht="14.25">
      <c r="A1189" s="62">
        <v>42914.655104166668</v>
      </c>
      <c r="B1189" s="15">
        <v>453832</v>
      </c>
      <c r="C1189" t="s">
        <v>3979</v>
      </c>
      <c r="D1189" t="s">
        <v>3980</v>
      </c>
      <c r="E1189" t="s">
        <v>3981</v>
      </c>
      <c r="F1189" s="15">
        <v>-1000</v>
      </c>
      <c r="G1189" t="s">
        <v>47</v>
      </c>
      <c r="H1189" t="s">
        <v>71</v>
      </c>
      <c r="I1189" t="s">
        <v>49</v>
      </c>
      <c r="J1189">
        <f>VLOOKUP(B1189,自助退!B:F,5,FALSE)</f>
        <v>1000</v>
      </c>
      <c r="K1189" s="40" t="str">
        <f t="shared" si="19"/>
        <v/>
      </c>
    </row>
    <row r="1190" spans="1:11" ht="14.25">
      <c r="A1190" s="62">
        <v>42914.662291666667</v>
      </c>
      <c r="B1190" s="15">
        <v>454183</v>
      </c>
      <c r="C1190" t="s">
        <v>3984</v>
      </c>
      <c r="D1190" t="s">
        <v>3985</v>
      </c>
      <c r="E1190" t="s">
        <v>3986</v>
      </c>
      <c r="F1190" s="15">
        <v>-221</v>
      </c>
      <c r="G1190" t="s">
        <v>47</v>
      </c>
      <c r="H1190" t="s">
        <v>61</v>
      </c>
      <c r="I1190" t="s">
        <v>49</v>
      </c>
      <c r="J1190">
        <f>VLOOKUP(B1190,自助退!B:F,5,FALSE)</f>
        <v>221</v>
      </c>
      <c r="K1190" s="40" t="str">
        <f t="shared" si="19"/>
        <v/>
      </c>
    </row>
    <row r="1191" spans="1:11" ht="14.25">
      <c r="A1191" s="62">
        <v>42914.666643518518</v>
      </c>
      <c r="B1191" s="15">
        <v>454409</v>
      </c>
      <c r="C1191" t="s">
        <v>3989</v>
      </c>
      <c r="D1191" t="s">
        <v>3990</v>
      </c>
      <c r="E1191" t="s">
        <v>3991</v>
      </c>
      <c r="F1191" s="15">
        <v>-74</v>
      </c>
      <c r="G1191" t="s">
        <v>47</v>
      </c>
      <c r="H1191" t="s">
        <v>65</v>
      </c>
      <c r="I1191" t="s">
        <v>49</v>
      </c>
      <c r="J1191">
        <f>VLOOKUP(B1191,自助退!B:F,5,FALSE)</f>
        <v>74</v>
      </c>
      <c r="K1191" s="40" t="str">
        <f t="shared" si="19"/>
        <v/>
      </c>
    </row>
    <row r="1192" spans="1:11" ht="14.25">
      <c r="A1192" s="62">
        <v>42914.668703703705</v>
      </c>
      <c r="B1192" s="15">
        <v>454499</v>
      </c>
      <c r="C1192" t="s">
        <v>3994</v>
      </c>
      <c r="D1192" t="s">
        <v>3995</v>
      </c>
      <c r="E1192" t="s">
        <v>3996</v>
      </c>
      <c r="F1192" s="15">
        <v>-402</v>
      </c>
      <c r="G1192" t="s">
        <v>47</v>
      </c>
      <c r="H1192" t="s">
        <v>70</v>
      </c>
      <c r="I1192" t="s">
        <v>49</v>
      </c>
      <c r="J1192">
        <f>VLOOKUP(B1192,自助退!B:F,5,FALSE)</f>
        <v>402</v>
      </c>
      <c r="K1192" s="40" t="str">
        <f t="shared" si="19"/>
        <v/>
      </c>
    </row>
    <row r="1193" spans="1:11" ht="14.25">
      <c r="A1193" s="62">
        <v>42914.669351851851</v>
      </c>
      <c r="B1193" s="15">
        <v>454546</v>
      </c>
      <c r="C1193" t="s">
        <v>3999</v>
      </c>
      <c r="D1193" t="s">
        <v>4000</v>
      </c>
      <c r="E1193" t="s">
        <v>4001</v>
      </c>
      <c r="F1193" s="15">
        <v>-746</v>
      </c>
      <c r="G1193" t="s">
        <v>47</v>
      </c>
      <c r="H1193" t="s">
        <v>69</v>
      </c>
      <c r="I1193" t="s">
        <v>49</v>
      </c>
      <c r="J1193">
        <f>VLOOKUP(B1193,自助退!B:F,5,FALSE)</f>
        <v>746</v>
      </c>
      <c r="K1193" s="40" t="str">
        <f t="shared" si="19"/>
        <v/>
      </c>
    </row>
    <row r="1194" spans="1:11" ht="14.25">
      <c r="A1194" s="62">
        <v>42914.67019675926</v>
      </c>
      <c r="B1194" s="15">
        <v>454583</v>
      </c>
      <c r="C1194" t="s">
        <v>4004</v>
      </c>
      <c r="D1194" t="s">
        <v>4005</v>
      </c>
      <c r="E1194" t="s">
        <v>4006</v>
      </c>
      <c r="F1194" s="15">
        <v>-151</v>
      </c>
      <c r="G1194" t="s">
        <v>47</v>
      </c>
      <c r="H1194" t="s">
        <v>56</v>
      </c>
      <c r="I1194" t="s">
        <v>49</v>
      </c>
      <c r="J1194">
        <f>VLOOKUP(B1194,自助退!B:F,5,FALSE)</f>
        <v>151</v>
      </c>
      <c r="K1194" s="40" t="str">
        <f t="shared" si="19"/>
        <v/>
      </c>
    </row>
    <row r="1195" spans="1:11" ht="14.25">
      <c r="A1195" s="62">
        <v>42914.672719907408</v>
      </c>
      <c r="B1195" s="15">
        <v>454697</v>
      </c>
      <c r="C1195" t="s">
        <v>4009</v>
      </c>
      <c r="D1195" t="s">
        <v>4010</v>
      </c>
      <c r="E1195" t="s">
        <v>4011</v>
      </c>
      <c r="F1195" s="15">
        <v>-516</v>
      </c>
      <c r="G1195" t="s">
        <v>47</v>
      </c>
      <c r="H1195" t="s">
        <v>70</v>
      </c>
      <c r="I1195" t="s">
        <v>49</v>
      </c>
      <c r="J1195">
        <f>VLOOKUP(B1195,自助退!B:F,5,FALSE)</f>
        <v>516</v>
      </c>
      <c r="K1195" s="40" t="str">
        <f t="shared" si="19"/>
        <v/>
      </c>
    </row>
    <row r="1196" spans="1:11" ht="14.25">
      <c r="A1196" s="62">
        <v>42914.677754629629</v>
      </c>
      <c r="B1196" s="15">
        <v>454910</v>
      </c>
      <c r="C1196" t="s">
        <v>4014</v>
      </c>
      <c r="D1196" t="s">
        <v>4015</v>
      </c>
      <c r="E1196" t="s">
        <v>4016</v>
      </c>
      <c r="F1196" s="15">
        <v>-1174</v>
      </c>
      <c r="G1196" t="s">
        <v>47</v>
      </c>
      <c r="H1196" t="s">
        <v>76</v>
      </c>
      <c r="I1196" t="s">
        <v>49</v>
      </c>
      <c r="J1196">
        <f>VLOOKUP(B1196,自助退!B:F,5,FALSE)</f>
        <v>1174</v>
      </c>
      <c r="K1196" s="40" t="str">
        <f t="shared" si="19"/>
        <v/>
      </c>
    </row>
    <row r="1197" spans="1:11" ht="14.25">
      <c r="A1197" s="62">
        <v>42914.682326388887</v>
      </c>
      <c r="B1197" s="15">
        <v>455064</v>
      </c>
      <c r="C1197" t="s">
        <v>4019</v>
      </c>
      <c r="D1197" t="s">
        <v>4020</v>
      </c>
      <c r="E1197" t="s">
        <v>4021</v>
      </c>
      <c r="F1197" s="15">
        <v>-1500</v>
      </c>
      <c r="G1197" t="s">
        <v>47</v>
      </c>
      <c r="H1197" t="s">
        <v>61</v>
      </c>
      <c r="I1197" t="s">
        <v>49</v>
      </c>
      <c r="J1197">
        <f>VLOOKUP(B1197,自助退!B:F,5,FALSE)</f>
        <v>1500</v>
      </c>
      <c r="K1197" s="40" t="str">
        <f t="shared" si="19"/>
        <v/>
      </c>
    </row>
    <row r="1198" spans="1:11" ht="14.25">
      <c r="A1198" s="62">
        <v>42914.687488425923</v>
      </c>
      <c r="B1198" s="15">
        <v>455316</v>
      </c>
      <c r="C1198" t="s">
        <v>4024</v>
      </c>
      <c r="D1198" t="s">
        <v>4025</v>
      </c>
      <c r="E1198" t="s">
        <v>4026</v>
      </c>
      <c r="F1198" s="15">
        <v>-26</v>
      </c>
      <c r="G1198" t="s">
        <v>47</v>
      </c>
      <c r="H1198" t="s">
        <v>74</v>
      </c>
      <c r="I1198" t="s">
        <v>49</v>
      </c>
      <c r="J1198">
        <f>VLOOKUP(B1198,自助退!B:F,5,FALSE)</f>
        <v>26</v>
      </c>
      <c r="K1198" s="40" t="str">
        <f t="shared" si="19"/>
        <v/>
      </c>
    </row>
    <row r="1199" spans="1:11" ht="14.25">
      <c r="A1199" s="62">
        <v>42914.693437499998</v>
      </c>
      <c r="B1199" s="15">
        <v>455568</v>
      </c>
      <c r="C1199" t="s">
        <v>4029</v>
      </c>
      <c r="D1199" t="s">
        <v>4030</v>
      </c>
      <c r="E1199" t="s">
        <v>4031</v>
      </c>
      <c r="F1199" s="15">
        <v>-500</v>
      </c>
      <c r="G1199" t="s">
        <v>47</v>
      </c>
      <c r="H1199" t="s">
        <v>66</v>
      </c>
      <c r="I1199" t="s">
        <v>49</v>
      </c>
      <c r="J1199">
        <f>VLOOKUP(B1199,自助退!B:F,5,FALSE)</f>
        <v>500</v>
      </c>
      <c r="K1199" s="40" t="str">
        <f t="shared" si="19"/>
        <v/>
      </c>
    </row>
    <row r="1200" spans="1:11" ht="14.25">
      <c r="A1200" s="62">
        <v>42914.694826388892</v>
      </c>
      <c r="B1200" s="15">
        <v>455629</v>
      </c>
      <c r="C1200" t="s">
        <v>4034</v>
      </c>
      <c r="D1200" t="s">
        <v>4035</v>
      </c>
      <c r="E1200" t="s">
        <v>4036</v>
      </c>
      <c r="F1200" s="15">
        <v>-362</v>
      </c>
      <c r="G1200" t="s">
        <v>47</v>
      </c>
      <c r="H1200" t="s">
        <v>56</v>
      </c>
      <c r="I1200" t="s">
        <v>49</v>
      </c>
      <c r="J1200">
        <f>VLOOKUP(B1200,自助退!B:F,5,FALSE)</f>
        <v>362</v>
      </c>
      <c r="K1200" s="40" t="str">
        <f t="shared" si="19"/>
        <v/>
      </c>
    </row>
    <row r="1201" spans="1:11" ht="14.25">
      <c r="A1201" s="62">
        <v>42914.71020833333</v>
      </c>
      <c r="B1201" s="15">
        <v>456229</v>
      </c>
      <c r="C1201" t="s">
        <v>4039</v>
      </c>
      <c r="D1201" t="s">
        <v>3721</v>
      </c>
      <c r="E1201" t="s">
        <v>3722</v>
      </c>
      <c r="F1201" s="15">
        <v>-500</v>
      </c>
      <c r="G1201" t="s">
        <v>47</v>
      </c>
      <c r="H1201" t="s">
        <v>61</v>
      </c>
      <c r="I1201" t="s">
        <v>49</v>
      </c>
      <c r="J1201">
        <f>VLOOKUP(B1201,自助退!B:F,5,FALSE)</f>
        <v>500</v>
      </c>
      <c r="K1201" s="40" t="str">
        <f t="shared" si="19"/>
        <v/>
      </c>
    </row>
    <row r="1202" spans="1:11" ht="14.25">
      <c r="A1202" s="62">
        <v>42914.710277777776</v>
      </c>
      <c r="B1202" s="15">
        <v>456235</v>
      </c>
      <c r="C1202" t="s">
        <v>4042</v>
      </c>
      <c r="D1202" t="s">
        <v>4043</v>
      </c>
      <c r="E1202" t="s">
        <v>4044</v>
      </c>
      <c r="F1202" s="15">
        <v>-43</v>
      </c>
      <c r="G1202" t="s">
        <v>47</v>
      </c>
      <c r="H1202" t="s">
        <v>80</v>
      </c>
      <c r="I1202" t="s">
        <v>49</v>
      </c>
      <c r="J1202">
        <f>VLOOKUP(B1202,自助退!B:F,5,FALSE)</f>
        <v>43</v>
      </c>
      <c r="K1202" s="40" t="str">
        <f t="shared" si="19"/>
        <v/>
      </c>
    </row>
    <row r="1203" spans="1:11" ht="14.25">
      <c r="A1203" s="62">
        <v>42914.716261574074</v>
      </c>
      <c r="B1203" s="15">
        <v>456450</v>
      </c>
      <c r="D1203" t="s">
        <v>4048</v>
      </c>
      <c r="E1203" t="s">
        <v>4049</v>
      </c>
      <c r="F1203" s="15">
        <v>-675</v>
      </c>
      <c r="G1203" t="s">
        <v>47</v>
      </c>
      <c r="H1203" t="s">
        <v>66</v>
      </c>
      <c r="I1203" t="s">
        <v>85</v>
      </c>
      <c r="J1203">
        <f>VLOOKUP(B1203,自助退!B:F,5,FALSE)</f>
        <v>675</v>
      </c>
      <c r="K1203" s="40" t="str">
        <f t="shared" si="19"/>
        <v/>
      </c>
    </row>
    <row r="1204" spans="1:11" ht="14.25">
      <c r="A1204" s="62">
        <v>42914.718449074076</v>
      </c>
      <c r="B1204" s="15">
        <v>456503</v>
      </c>
      <c r="C1204" t="s">
        <v>4052</v>
      </c>
      <c r="D1204" t="s">
        <v>4053</v>
      </c>
      <c r="E1204" t="s">
        <v>4054</v>
      </c>
      <c r="F1204" s="15">
        <v>-61</v>
      </c>
      <c r="G1204" t="s">
        <v>47</v>
      </c>
      <c r="H1204" t="s">
        <v>66</v>
      </c>
      <c r="I1204" t="s">
        <v>49</v>
      </c>
      <c r="J1204">
        <f>VLOOKUP(B1204,自助退!B:F,5,FALSE)</f>
        <v>61</v>
      </c>
      <c r="K1204" s="40" t="str">
        <f t="shared" si="19"/>
        <v/>
      </c>
    </row>
    <row r="1205" spans="1:11" ht="14.25">
      <c r="A1205" s="62">
        <v>42914.725115740737</v>
      </c>
      <c r="B1205" s="15">
        <v>456707</v>
      </c>
      <c r="C1205" t="s">
        <v>4057</v>
      </c>
      <c r="D1205" t="s">
        <v>4058</v>
      </c>
      <c r="E1205" t="s">
        <v>4059</v>
      </c>
      <c r="F1205" s="15">
        <v>-100</v>
      </c>
      <c r="G1205" t="s">
        <v>47</v>
      </c>
      <c r="H1205" t="s">
        <v>84</v>
      </c>
      <c r="I1205" t="s">
        <v>49</v>
      </c>
      <c r="J1205">
        <f>VLOOKUP(B1205,自助退!B:F,5,FALSE)</f>
        <v>100</v>
      </c>
      <c r="K1205" s="40" t="str">
        <f t="shared" si="19"/>
        <v/>
      </c>
    </row>
    <row r="1206" spans="1:11" ht="14.25">
      <c r="A1206" s="62">
        <v>42914.731979166667</v>
      </c>
      <c r="B1206" s="15">
        <v>456849</v>
      </c>
      <c r="C1206" t="s">
        <v>4062</v>
      </c>
      <c r="D1206" t="s">
        <v>4063</v>
      </c>
      <c r="E1206" t="s">
        <v>4064</v>
      </c>
      <c r="F1206" s="15">
        <v>-420</v>
      </c>
      <c r="G1206" t="s">
        <v>47</v>
      </c>
      <c r="H1206" t="s">
        <v>70</v>
      </c>
      <c r="I1206" t="s">
        <v>49</v>
      </c>
      <c r="J1206">
        <f>VLOOKUP(B1206,自助退!B:F,5,FALSE)</f>
        <v>420</v>
      </c>
      <c r="K1206" s="40" t="str">
        <f t="shared" si="19"/>
        <v/>
      </c>
    </row>
    <row r="1207" spans="1:11" ht="14.25">
      <c r="A1207" s="62">
        <v>42914.736134259256</v>
      </c>
      <c r="B1207" s="15">
        <v>456945</v>
      </c>
      <c r="C1207" t="s">
        <v>4067</v>
      </c>
      <c r="D1207" t="s">
        <v>4068</v>
      </c>
      <c r="E1207" t="s">
        <v>4069</v>
      </c>
      <c r="F1207" s="15">
        <v>-596</v>
      </c>
      <c r="G1207" t="s">
        <v>47</v>
      </c>
      <c r="H1207" t="s">
        <v>64</v>
      </c>
      <c r="I1207" t="s">
        <v>49</v>
      </c>
      <c r="J1207">
        <f>VLOOKUP(B1207,自助退!B:F,5,FALSE)</f>
        <v>596</v>
      </c>
      <c r="K1207" s="40" t="str">
        <f t="shared" si="19"/>
        <v/>
      </c>
    </row>
    <row r="1208" spans="1:11" ht="14.25">
      <c r="A1208" s="62">
        <v>42914.746342592596</v>
      </c>
      <c r="B1208" s="15">
        <v>457081</v>
      </c>
      <c r="C1208" t="s">
        <v>4072</v>
      </c>
      <c r="D1208" t="s">
        <v>4073</v>
      </c>
      <c r="E1208" t="s">
        <v>4074</v>
      </c>
      <c r="F1208" s="15">
        <v>-494</v>
      </c>
      <c r="G1208" t="s">
        <v>47</v>
      </c>
      <c r="H1208" t="s">
        <v>50</v>
      </c>
      <c r="I1208" t="s">
        <v>49</v>
      </c>
      <c r="J1208">
        <f>VLOOKUP(B1208,自助退!B:F,5,FALSE)</f>
        <v>494</v>
      </c>
      <c r="K1208" s="40" t="str">
        <f t="shared" si="19"/>
        <v/>
      </c>
    </row>
    <row r="1209" spans="1:11" ht="14.25">
      <c r="A1209" s="62">
        <v>42914.753657407404</v>
      </c>
      <c r="B1209" s="15">
        <v>457150</v>
      </c>
      <c r="C1209" t="s">
        <v>4077</v>
      </c>
      <c r="D1209" t="s">
        <v>4078</v>
      </c>
      <c r="E1209" t="s">
        <v>4079</v>
      </c>
      <c r="F1209" s="15">
        <v>-60</v>
      </c>
      <c r="G1209" t="s">
        <v>47</v>
      </c>
      <c r="H1209" t="s">
        <v>61</v>
      </c>
      <c r="I1209" t="s">
        <v>49</v>
      </c>
      <c r="J1209">
        <f>VLOOKUP(B1209,自助退!B:F,5,FALSE)</f>
        <v>60</v>
      </c>
      <c r="K1209" s="40" t="str">
        <f t="shared" si="19"/>
        <v/>
      </c>
    </row>
    <row r="1210" spans="1:11" ht="14.25">
      <c r="A1210" s="62">
        <v>42914.763240740744</v>
      </c>
      <c r="B1210" s="15">
        <v>457226</v>
      </c>
      <c r="D1210" t="s">
        <v>4083</v>
      </c>
      <c r="E1210" t="s">
        <v>4084</v>
      </c>
      <c r="F1210" s="15">
        <v>-230</v>
      </c>
      <c r="G1210" t="s">
        <v>47</v>
      </c>
      <c r="H1210" t="s">
        <v>54</v>
      </c>
      <c r="I1210" t="s">
        <v>85</v>
      </c>
      <c r="J1210">
        <f>VLOOKUP(B1210,自助退!B:F,5,FALSE)</f>
        <v>230</v>
      </c>
      <c r="K1210" s="40" t="str">
        <f t="shared" si="19"/>
        <v/>
      </c>
    </row>
    <row r="1211" spans="1:11" ht="14.25">
      <c r="A1211" s="62">
        <v>42915.318657407406</v>
      </c>
      <c r="B1211" s="15">
        <v>458101</v>
      </c>
      <c r="C1211" t="s">
        <v>4087</v>
      </c>
      <c r="D1211" t="s">
        <v>4088</v>
      </c>
      <c r="E1211" t="s">
        <v>4089</v>
      </c>
      <c r="F1211" s="15">
        <v>-1000</v>
      </c>
      <c r="G1211" t="s">
        <v>47</v>
      </c>
      <c r="H1211" t="s">
        <v>70</v>
      </c>
      <c r="I1211" t="s">
        <v>49</v>
      </c>
      <c r="J1211">
        <f>VLOOKUP(B1211,自助退!B:F,5,FALSE)</f>
        <v>1000</v>
      </c>
      <c r="K1211" s="40" t="str">
        <f t="shared" si="19"/>
        <v/>
      </c>
    </row>
    <row r="1212" spans="1:11" ht="14.25">
      <c r="A1212" s="62">
        <v>42915.341412037036</v>
      </c>
      <c r="B1212" s="15">
        <v>458716</v>
      </c>
      <c r="C1212" t="s">
        <v>4092</v>
      </c>
      <c r="D1212" t="s">
        <v>4093</v>
      </c>
      <c r="E1212" t="s">
        <v>4094</v>
      </c>
      <c r="F1212" s="15">
        <v>-86</v>
      </c>
      <c r="G1212" t="s">
        <v>47</v>
      </c>
      <c r="H1212" t="s">
        <v>69</v>
      </c>
      <c r="I1212" t="s">
        <v>49</v>
      </c>
      <c r="J1212">
        <f>VLOOKUP(B1212,自助退!B:F,5,FALSE)</f>
        <v>86</v>
      </c>
      <c r="K1212" s="40" t="str">
        <f t="shared" si="19"/>
        <v/>
      </c>
    </row>
    <row r="1213" spans="1:11" ht="14.25">
      <c r="A1213" s="62">
        <v>42915.346689814818</v>
      </c>
      <c r="B1213" s="15">
        <v>458988</v>
      </c>
      <c r="D1213" t="s">
        <v>4098</v>
      </c>
      <c r="E1213" t="s">
        <v>4099</v>
      </c>
      <c r="F1213" s="15">
        <v>-500</v>
      </c>
      <c r="G1213" t="s">
        <v>47</v>
      </c>
      <c r="H1213" t="s">
        <v>56</v>
      </c>
      <c r="I1213" t="s">
        <v>85</v>
      </c>
      <c r="J1213">
        <f>VLOOKUP(B1213,自助退!B:F,5,FALSE)</f>
        <v>500</v>
      </c>
      <c r="K1213" s="40" t="str">
        <f t="shared" si="19"/>
        <v/>
      </c>
    </row>
    <row r="1214" spans="1:11" ht="14.25">
      <c r="A1214" s="62">
        <v>42915.356342592589</v>
      </c>
      <c r="B1214" s="15">
        <v>459673</v>
      </c>
      <c r="D1214" t="s">
        <v>4103</v>
      </c>
      <c r="E1214" t="s">
        <v>4104</v>
      </c>
      <c r="F1214" s="15">
        <v>-600</v>
      </c>
      <c r="G1214" t="s">
        <v>47</v>
      </c>
      <c r="H1214" t="s">
        <v>55</v>
      </c>
      <c r="I1214" t="s">
        <v>85</v>
      </c>
      <c r="J1214">
        <f>VLOOKUP(B1214,自助退!B:F,5,FALSE)</f>
        <v>600</v>
      </c>
      <c r="K1214" s="40" t="str">
        <f t="shared" si="19"/>
        <v/>
      </c>
    </row>
    <row r="1215" spans="1:11" ht="14.25">
      <c r="A1215" s="62">
        <v>42915.364988425928</v>
      </c>
      <c r="B1215" s="15">
        <v>460384</v>
      </c>
      <c r="C1215" t="s">
        <v>4107</v>
      </c>
      <c r="D1215" t="s">
        <v>4108</v>
      </c>
      <c r="E1215" t="s">
        <v>4109</v>
      </c>
      <c r="F1215" s="15">
        <v>-46</v>
      </c>
      <c r="G1215" t="s">
        <v>47</v>
      </c>
      <c r="H1215" t="s">
        <v>63</v>
      </c>
      <c r="I1215" t="s">
        <v>49</v>
      </c>
      <c r="J1215">
        <f>VLOOKUP(B1215,自助退!B:F,5,FALSE)</f>
        <v>46</v>
      </c>
      <c r="K1215" s="40" t="str">
        <f t="shared" si="19"/>
        <v/>
      </c>
    </row>
    <row r="1216" spans="1:11" ht="14.25">
      <c r="A1216" s="62">
        <v>42915.379513888889</v>
      </c>
      <c r="B1216" s="15">
        <v>461507</v>
      </c>
      <c r="C1216" t="s">
        <v>4112</v>
      </c>
      <c r="D1216" t="s">
        <v>4113</v>
      </c>
      <c r="E1216" t="s">
        <v>4114</v>
      </c>
      <c r="F1216" s="15">
        <v>-160</v>
      </c>
      <c r="G1216" t="s">
        <v>47</v>
      </c>
      <c r="H1216" t="s">
        <v>96</v>
      </c>
      <c r="I1216" t="s">
        <v>49</v>
      </c>
      <c r="J1216">
        <f>VLOOKUP(B1216,自助退!B:F,5,FALSE)</f>
        <v>160</v>
      </c>
      <c r="K1216" s="40" t="str">
        <f t="shared" si="19"/>
        <v/>
      </c>
    </row>
    <row r="1217" spans="1:11" ht="14.25">
      <c r="A1217" s="62">
        <v>42915.382928240739</v>
      </c>
      <c r="B1217" s="15">
        <v>461768</v>
      </c>
      <c r="D1217" t="s">
        <v>4118</v>
      </c>
      <c r="E1217" t="s">
        <v>4119</v>
      </c>
      <c r="F1217" s="15">
        <v>-500</v>
      </c>
      <c r="G1217" t="s">
        <v>47</v>
      </c>
      <c r="H1217" t="s">
        <v>68</v>
      </c>
      <c r="I1217" t="s">
        <v>85</v>
      </c>
      <c r="J1217">
        <f>VLOOKUP(B1217,自助退!B:F,5,FALSE)</f>
        <v>500</v>
      </c>
      <c r="K1217" s="40" t="str">
        <f t="shared" si="19"/>
        <v/>
      </c>
    </row>
    <row r="1218" spans="1:11" ht="14.25">
      <c r="A1218" s="62">
        <v>42915.393495370372</v>
      </c>
      <c r="B1218" s="15">
        <v>462651</v>
      </c>
      <c r="C1218" t="s">
        <v>4122</v>
      </c>
      <c r="D1218" t="s">
        <v>4123</v>
      </c>
      <c r="E1218" t="s">
        <v>4124</v>
      </c>
      <c r="F1218" s="15">
        <v>-482</v>
      </c>
      <c r="G1218" t="s">
        <v>47</v>
      </c>
      <c r="H1218" t="s">
        <v>62</v>
      </c>
      <c r="I1218" t="s">
        <v>49</v>
      </c>
      <c r="J1218">
        <f>VLOOKUP(B1218,自助退!B:F,5,FALSE)</f>
        <v>482</v>
      </c>
      <c r="K1218" s="40" t="str">
        <f t="shared" si="19"/>
        <v/>
      </c>
    </row>
    <row r="1219" spans="1:11" ht="14.25">
      <c r="A1219" s="62">
        <v>42915.394884259258</v>
      </c>
      <c r="B1219" s="15">
        <v>462757</v>
      </c>
      <c r="C1219" t="s">
        <v>4127</v>
      </c>
      <c r="D1219" t="s">
        <v>4128</v>
      </c>
      <c r="E1219" t="s">
        <v>4129</v>
      </c>
      <c r="F1219" s="15">
        <v>-300</v>
      </c>
      <c r="G1219" t="s">
        <v>47</v>
      </c>
      <c r="H1219" t="s">
        <v>55</v>
      </c>
      <c r="I1219" t="s">
        <v>49</v>
      </c>
      <c r="J1219">
        <f>VLOOKUP(B1219,自助退!B:F,5,FALSE)</f>
        <v>300</v>
      </c>
      <c r="K1219" s="40" t="str">
        <f t="shared" si="19"/>
        <v/>
      </c>
    </row>
    <row r="1220" spans="1:11" ht="14.25">
      <c r="A1220" s="62">
        <v>42915.396203703705</v>
      </c>
      <c r="B1220" s="15">
        <v>462867</v>
      </c>
      <c r="C1220" t="s">
        <v>4132</v>
      </c>
      <c r="D1220" t="s">
        <v>4133</v>
      </c>
      <c r="E1220" t="s">
        <v>4134</v>
      </c>
      <c r="F1220" s="15">
        <v>-1996</v>
      </c>
      <c r="G1220" t="s">
        <v>47</v>
      </c>
      <c r="H1220" t="s">
        <v>83</v>
      </c>
      <c r="I1220" t="s">
        <v>49</v>
      </c>
      <c r="J1220">
        <f>VLOOKUP(B1220,自助退!B:F,5,FALSE)</f>
        <v>1996</v>
      </c>
      <c r="K1220" s="40" t="str">
        <f t="shared" si="19"/>
        <v/>
      </c>
    </row>
    <row r="1221" spans="1:11" ht="14.25">
      <c r="A1221" s="62">
        <v>42915.396967592591</v>
      </c>
      <c r="B1221" s="15">
        <v>462923</v>
      </c>
      <c r="D1221" t="s">
        <v>4138</v>
      </c>
      <c r="E1221" t="s">
        <v>4139</v>
      </c>
      <c r="F1221" s="15">
        <v>-446</v>
      </c>
      <c r="G1221" t="s">
        <v>47</v>
      </c>
      <c r="H1221" t="s">
        <v>63</v>
      </c>
      <c r="I1221" t="s">
        <v>85</v>
      </c>
      <c r="J1221">
        <f>VLOOKUP(B1221,自助退!B:F,5,FALSE)</f>
        <v>446</v>
      </c>
      <c r="K1221" s="40" t="str">
        <f t="shared" si="19"/>
        <v/>
      </c>
    </row>
    <row r="1222" spans="1:11" ht="14.25">
      <c r="A1222" s="62">
        <v>42915.403692129628</v>
      </c>
      <c r="B1222" s="15">
        <v>463491</v>
      </c>
      <c r="C1222" t="s">
        <v>4142</v>
      </c>
      <c r="D1222" t="s">
        <v>4143</v>
      </c>
      <c r="E1222" t="s">
        <v>4144</v>
      </c>
      <c r="F1222" s="15">
        <v>-650</v>
      </c>
      <c r="G1222" t="s">
        <v>47</v>
      </c>
      <c r="H1222" t="s">
        <v>59</v>
      </c>
      <c r="I1222" t="s">
        <v>49</v>
      </c>
      <c r="J1222">
        <f>VLOOKUP(B1222,自助退!B:F,5,FALSE)</f>
        <v>650</v>
      </c>
      <c r="K1222" s="40" t="str">
        <f t="shared" si="19"/>
        <v/>
      </c>
    </row>
    <row r="1223" spans="1:11" ht="14.25">
      <c r="A1223" s="62">
        <v>42915.409768518519</v>
      </c>
      <c r="B1223" s="15">
        <v>463932</v>
      </c>
      <c r="C1223" t="s">
        <v>4147</v>
      </c>
      <c r="D1223" t="s">
        <v>4148</v>
      </c>
      <c r="E1223" t="s">
        <v>4149</v>
      </c>
      <c r="F1223" s="15">
        <v>-996</v>
      </c>
      <c r="G1223" t="s">
        <v>47</v>
      </c>
      <c r="H1223" t="s">
        <v>63</v>
      </c>
      <c r="I1223" t="s">
        <v>49</v>
      </c>
      <c r="J1223">
        <f>VLOOKUP(B1223,自助退!B:F,5,FALSE)</f>
        <v>996</v>
      </c>
      <c r="K1223" s="40" t="str">
        <f t="shared" si="19"/>
        <v/>
      </c>
    </row>
    <row r="1224" spans="1:11" ht="14.25">
      <c r="A1224" s="62">
        <v>42915.412719907406</v>
      </c>
      <c r="B1224" s="15">
        <v>464134</v>
      </c>
      <c r="C1224" t="s">
        <v>4152</v>
      </c>
      <c r="D1224" t="s">
        <v>4153</v>
      </c>
      <c r="E1224" t="s">
        <v>4154</v>
      </c>
      <c r="F1224" s="15">
        <v>-172</v>
      </c>
      <c r="G1224" t="s">
        <v>47</v>
      </c>
      <c r="H1224" t="s">
        <v>70</v>
      </c>
      <c r="I1224" t="s">
        <v>49</v>
      </c>
      <c r="J1224">
        <f>VLOOKUP(B1224,自助退!B:F,5,FALSE)</f>
        <v>172</v>
      </c>
      <c r="K1224" s="40" t="str">
        <f t="shared" si="19"/>
        <v/>
      </c>
    </row>
    <row r="1225" spans="1:11" ht="14.25">
      <c r="A1225" s="62">
        <v>42915.413078703707</v>
      </c>
      <c r="B1225" s="15">
        <v>464164</v>
      </c>
      <c r="C1225" t="s">
        <v>4157</v>
      </c>
      <c r="D1225" t="s">
        <v>4153</v>
      </c>
      <c r="E1225" t="s">
        <v>4154</v>
      </c>
      <c r="F1225" s="15">
        <v>-200</v>
      </c>
      <c r="G1225" t="s">
        <v>47</v>
      </c>
      <c r="H1225" t="s">
        <v>70</v>
      </c>
      <c r="I1225" t="s">
        <v>49</v>
      </c>
      <c r="J1225">
        <f>VLOOKUP(B1225,自助退!B:F,5,FALSE)</f>
        <v>200</v>
      </c>
      <c r="K1225" s="40" t="str">
        <f t="shared" si="19"/>
        <v/>
      </c>
    </row>
    <row r="1226" spans="1:11" ht="14.25">
      <c r="A1226" s="62">
        <v>42915.433067129627</v>
      </c>
      <c r="B1226" s="15">
        <v>465693</v>
      </c>
      <c r="D1226" t="s">
        <v>4166</v>
      </c>
      <c r="E1226" t="s">
        <v>4167</v>
      </c>
      <c r="F1226" s="15">
        <v>-136</v>
      </c>
      <c r="G1226" t="s">
        <v>47</v>
      </c>
      <c r="H1226" t="s">
        <v>66</v>
      </c>
      <c r="I1226" t="s">
        <v>85</v>
      </c>
      <c r="J1226">
        <f>VLOOKUP(B1226,自助退!B:F,5,FALSE)</f>
        <v>136</v>
      </c>
      <c r="K1226" s="40" t="str">
        <f t="shared" ref="K1226:K1289" si="20">IF(J1226=F1226*-1,"",1)</f>
        <v/>
      </c>
    </row>
    <row r="1227" spans="1:11" ht="14.25">
      <c r="A1227" s="62">
        <v>42915.433078703703</v>
      </c>
      <c r="B1227" s="15">
        <v>465697</v>
      </c>
      <c r="C1227" t="s">
        <v>4160</v>
      </c>
      <c r="D1227" t="s">
        <v>4161</v>
      </c>
      <c r="E1227" t="s">
        <v>4162</v>
      </c>
      <c r="F1227" s="15">
        <v>-200</v>
      </c>
      <c r="G1227" t="s">
        <v>47</v>
      </c>
      <c r="H1227" t="s">
        <v>63</v>
      </c>
      <c r="I1227" t="s">
        <v>49</v>
      </c>
      <c r="J1227">
        <f>VLOOKUP(B1227,自助退!B:F,5,FALSE)</f>
        <v>200</v>
      </c>
      <c r="K1227" s="40" t="str">
        <f t="shared" si="20"/>
        <v/>
      </c>
    </row>
    <row r="1228" spans="1:11" ht="14.25">
      <c r="A1228" s="62">
        <v>42915.433553240742</v>
      </c>
      <c r="B1228" s="15">
        <v>465736</v>
      </c>
      <c r="C1228" t="s">
        <v>4170</v>
      </c>
      <c r="D1228" t="s">
        <v>4171</v>
      </c>
      <c r="E1228" t="s">
        <v>4172</v>
      </c>
      <c r="F1228" s="15">
        <v>-1600</v>
      </c>
      <c r="G1228" t="s">
        <v>47</v>
      </c>
      <c r="H1228" t="s">
        <v>71</v>
      </c>
      <c r="I1228" t="s">
        <v>49</v>
      </c>
      <c r="J1228">
        <f>VLOOKUP(B1228,自助退!B:F,5,FALSE)</f>
        <v>1600</v>
      </c>
      <c r="K1228" s="40" t="str">
        <f t="shared" si="20"/>
        <v/>
      </c>
    </row>
    <row r="1229" spans="1:11" ht="14.25">
      <c r="A1229" s="62">
        <v>42915.437743055554</v>
      </c>
      <c r="B1229" s="15">
        <v>466077</v>
      </c>
      <c r="C1229" t="s">
        <v>4175</v>
      </c>
      <c r="D1229" t="s">
        <v>4176</v>
      </c>
      <c r="E1229" t="s">
        <v>4177</v>
      </c>
      <c r="F1229" s="15">
        <v>-29</v>
      </c>
      <c r="G1229" t="s">
        <v>47</v>
      </c>
      <c r="H1229" t="s">
        <v>66</v>
      </c>
      <c r="I1229" t="s">
        <v>49</v>
      </c>
      <c r="J1229">
        <f>VLOOKUP(B1229,自助退!B:F,5,FALSE)</f>
        <v>29</v>
      </c>
      <c r="K1229" s="40" t="str">
        <f t="shared" si="20"/>
        <v/>
      </c>
    </row>
    <row r="1230" spans="1:11" ht="14.25">
      <c r="A1230" s="62">
        <v>42915.44127314815</v>
      </c>
      <c r="B1230" s="15">
        <v>466313</v>
      </c>
      <c r="C1230" t="s">
        <v>4180</v>
      </c>
      <c r="D1230" t="s">
        <v>4181</v>
      </c>
      <c r="E1230" t="s">
        <v>4182</v>
      </c>
      <c r="F1230" s="15">
        <v>-247</v>
      </c>
      <c r="G1230" t="s">
        <v>47</v>
      </c>
      <c r="H1230" t="s">
        <v>57</v>
      </c>
      <c r="I1230" t="s">
        <v>49</v>
      </c>
      <c r="J1230">
        <f>VLOOKUP(B1230,自助退!B:F,5,FALSE)</f>
        <v>247</v>
      </c>
      <c r="K1230" s="40" t="str">
        <f t="shared" si="20"/>
        <v/>
      </c>
    </row>
    <row r="1231" spans="1:11" ht="14.25">
      <c r="A1231" s="62">
        <v>42915.451631944445</v>
      </c>
      <c r="B1231" s="15">
        <v>466946</v>
      </c>
      <c r="D1231" t="s">
        <v>4186</v>
      </c>
      <c r="E1231" t="s">
        <v>4187</v>
      </c>
      <c r="F1231" s="15">
        <v>-1688</v>
      </c>
      <c r="G1231" t="s">
        <v>47</v>
      </c>
      <c r="H1231" t="s">
        <v>68</v>
      </c>
      <c r="I1231" t="s">
        <v>85</v>
      </c>
      <c r="J1231">
        <f>VLOOKUP(B1231,自助退!B:F,5,FALSE)</f>
        <v>1688</v>
      </c>
      <c r="K1231" s="40" t="str">
        <f t="shared" si="20"/>
        <v/>
      </c>
    </row>
    <row r="1232" spans="1:11" ht="14.25">
      <c r="A1232" s="62">
        <v>42915.457673611112</v>
      </c>
      <c r="B1232" s="15">
        <v>467337</v>
      </c>
      <c r="C1232" t="s">
        <v>4190</v>
      </c>
      <c r="D1232" t="s">
        <v>4191</v>
      </c>
      <c r="E1232" t="s">
        <v>4192</v>
      </c>
      <c r="F1232" s="15">
        <v>-197</v>
      </c>
      <c r="G1232" t="s">
        <v>47</v>
      </c>
      <c r="H1232" t="s">
        <v>50</v>
      </c>
      <c r="I1232" t="s">
        <v>49</v>
      </c>
      <c r="J1232">
        <f>VLOOKUP(B1232,自助退!B:F,5,FALSE)</f>
        <v>197</v>
      </c>
      <c r="K1232" s="40" t="str">
        <f t="shared" si="20"/>
        <v/>
      </c>
    </row>
    <row r="1233" spans="1:11" ht="14.25">
      <c r="A1233" s="62">
        <v>42915.459606481483</v>
      </c>
      <c r="B1233" s="15">
        <v>467478</v>
      </c>
      <c r="C1233" t="s">
        <v>4195</v>
      </c>
      <c r="D1233" t="s">
        <v>4196</v>
      </c>
      <c r="E1233" t="s">
        <v>4197</v>
      </c>
      <c r="F1233" s="15">
        <v>-412</v>
      </c>
      <c r="G1233" t="s">
        <v>47</v>
      </c>
      <c r="H1233" t="s">
        <v>60</v>
      </c>
      <c r="I1233" t="s">
        <v>49</v>
      </c>
      <c r="J1233">
        <f>VLOOKUP(B1233,自助退!B:F,5,FALSE)</f>
        <v>412</v>
      </c>
      <c r="K1233" s="40" t="str">
        <f t="shared" si="20"/>
        <v/>
      </c>
    </row>
    <row r="1234" spans="1:11" ht="14.25">
      <c r="A1234" s="62">
        <v>42915.462071759262</v>
      </c>
      <c r="B1234" s="15">
        <v>467623</v>
      </c>
      <c r="C1234" t="s">
        <v>4200</v>
      </c>
      <c r="D1234" t="s">
        <v>4201</v>
      </c>
      <c r="E1234" t="s">
        <v>4202</v>
      </c>
      <c r="F1234" s="15">
        <v>-1000</v>
      </c>
      <c r="G1234" t="s">
        <v>47</v>
      </c>
      <c r="H1234" t="s">
        <v>53</v>
      </c>
      <c r="I1234" t="s">
        <v>49</v>
      </c>
      <c r="J1234">
        <f>VLOOKUP(B1234,自助退!B:F,5,FALSE)</f>
        <v>1000</v>
      </c>
      <c r="K1234" s="40" t="str">
        <f t="shared" si="20"/>
        <v/>
      </c>
    </row>
    <row r="1235" spans="1:11" ht="14.25">
      <c r="A1235" s="62">
        <v>42915.465092592596</v>
      </c>
      <c r="B1235" s="15">
        <v>467815</v>
      </c>
      <c r="D1235" t="s">
        <v>4206</v>
      </c>
      <c r="E1235" t="s">
        <v>4207</v>
      </c>
      <c r="F1235" s="15">
        <v>-486</v>
      </c>
      <c r="G1235" t="s">
        <v>47</v>
      </c>
      <c r="H1235" t="s">
        <v>57</v>
      </c>
      <c r="I1235" t="s">
        <v>85</v>
      </c>
      <c r="J1235">
        <f>VLOOKUP(B1235,自助退!B:F,5,FALSE)</f>
        <v>486</v>
      </c>
      <c r="K1235" s="40" t="str">
        <f t="shared" si="20"/>
        <v/>
      </c>
    </row>
    <row r="1236" spans="1:11" ht="14.25">
      <c r="A1236" s="62">
        <v>42915.474236111113</v>
      </c>
      <c r="B1236" s="15">
        <v>468330</v>
      </c>
      <c r="D1236" t="s">
        <v>4211</v>
      </c>
      <c r="E1236" t="s">
        <v>4212</v>
      </c>
      <c r="F1236" s="15">
        <v>-145</v>
      </c>
      <c r="G1236" t="s">
        <v>47</v>
      </c>
      <c r="H1236" t="s">
        <v>57</v>
      </c>
      <c r="I1236" t="s">
        <v>85</v>
      </c>
      <c r="J1236">
        <f>VLOOKUP(B1236,自助退!B:F,5,FALSE)</f>
        <v>145</v>
      </c>
      <c r="K1236" s="40" t="str">
        <f t="shared" si="20"/>
        <v/>
      </c>
    </row>
    <row r="1237" spans="1:11" ht="14.25">
      <c r="A1237" s="62">
        <v>42915.477280092593</v>
      </c>
      <c r="B1237" s="15">
        <v>468490</v>
      </c>
      <c r="C1237" t="s">
        <v>4215</v>
      </c>
      <c r="D1237" t="s">
        <v>4216</v>
      </c>
      <c r="E1237" t="s">
        <v>4217</v>
      </c>
      <c r="F1237" s="15">
        <v>-796</v>
      </c>
      <c r="G1237" t="s">
        <v>47</v>
      </c>
      <c r="H1237" t="s">
        <v>70</v>
      </c>
      <c r="I1237" t="s">
        <v>49</v>
      </c>
      <c r="J1237">
        <f>VLOOKUP(B1237,自助退!B:F,5,FALSE)</f>
        <v>796</v>
      </c>
      <c r="K1237" s="40" t="str">
        <f t="shared" si="20"/>
        <v/>
      </c>
    </row>
    <row r="1238" spans="1:11" ht="14.25">
      <c r="A1238" s="62">
        <v>42915.480358796296</v>
      </c>
      <c r="B1238" s="15">
        <v>468659</v>
      </c>
      <c r="C1238" t="s">
        <v>4220</v>
      </c>
      <c r="D1238" t="s">
        <v>4221</v>
      </c>
      <c r="E1238" t="s">
        <v>4222</v>
      </c>
      <c r="F1238" s="15">
        <v>-406</v>
      </c>
      <c r="G1238" t="s">
        <v>47</v>
      </c>
      <c r="H1238" t="s">
        <v>59</v>
      </c>
      <c r="I1238" t="s">
        <v>49</v>
      </c>
      <c r="J1238">
        <f>VLOOKUP(B1238,自助退!B:F,5,FALSE)</f>
        <v>406</v>
      </c>
      <c r="K1238" s="40" t="str">
        <f t="shared" si="20"/>
        <v/>
      </c>
    </row>
    <row r="1239" spans="1:11" ht="14.25">
      <c r="A1239" s="62">
        <v>42915.483680555553</v>
      </c>
      <c r="B1239" s="15">
        <v>468826</v>
      </c>
      <c r="C1239" t="s">
        <v>4225</v>
      </c>
      <c r="D1239" t="s">
        <v>4226</v>
      </c>
      <c r="E1239" t="s">
        <v>4227</v>
      </c>
      <c r="F1239" s="15">
        <v>-2199</v>
      </c>
      <c r="G1239" t="s">
        <v>47</v>
      </c>
      <c r="H1239" t="s">
        <v>54</v>
      </c>
      <c r="I1239" t="s">
        <v>49</v>
      </c>
      <c r="J1239">
        <f>VLOOKUP(B1239,自助退!B:F,5,FALSE)</f>
        <v>2199</v>
      </c>
      <c r="K1239" s="40" t="str">
        <f t="shared" si="20"/>
        <v/>
      </c>
    </row>
    <row r="1240" spans="1:11" ht="14.25">
      <c r="A1240" s="62">
        <v>42915.49560185185</v>
      </c>
      <c r="B1240" s="15">
        <v>469291</v>
      </c>
      <c r="C1240" t="s">
        <v>4230</v>
      </c>
      <c r="D1240" t="s">
        <v>4231</v>
      </c>
      <c r="E1240" t="s">
        <v>4232</v>
      </c>
      <c r="F1240" s="15">
        <v>-247</v>
      </c>
      <c r="G1240" t="s">
        <v>47</v>
      </c>
      <c r="H1240" t="s">
        <v>59</v>
      </c>
      <c r="I1240" t="s">
        <v>49</v>
      </c>
      <c r="J1240">
        <f>VLOOKUP(B1240,自助退!B:F,5,FALSE)</f>
        <v>247</v>
      </c>
      <c r="K1240" s="40" t="str">
        <f t="shared" si="20"/>
        <v/>
      </c>
    </row>
    <row r="1241" spans="1:11" ht="14.25">
      <c r="A1241" s="62">
        <v>42915.498888888891</v>
      </c>
      <c r="B1241" s="15">
        <v>469400</v>
      </c>
      <c r="C1241" t="s">
        <v>4235</v>
      </c>
      <c r="D1241" t="s">
        <v>4236</v>
      </c>
      <c r="E1241" t="s">
        <v>4237</v>
      </c>
      <c r="F1241" s="15">
        <v>-64</v>
      </c>
      <c r="G1241" t="s">
        <v>47</v>
      </c>
      <c r="H1241" t="s">
        <v>80</v>
      </c>
      <c r="I1241" t="s">
        <v>49</v>
      </c>
      <c r="J1241">
        <f>VLOOKUP(B1241,自助退!B:F,5,FALSE)</f>
        <v>64</v>
      </c>
      <c r="K1241" s="40" t="str">
        <f t="shared" si="20"/>
        <v/>
      </c>
    </row>
    <row r="1242" spans="1:11" ht="14.25">
      <c r="A1242" s="62">
        <v>42915.499768518515</v>
      </c>
      <c r="B1242" s="15">
        <v>469423</v>
      </c>
      <c r="C1242" t="s">
        <v>4240</v>
      </c>
      <c r="D1242" t="s">
        <v>4241</v>
      </c>
      <c r="E1242" t="s">
        <v>4242</v>
      </c>
      <c r="F1242" s="15">
        <v>-495</v>
      </c>
      <c r="G1242" t="s">
        <v>47</v>
      </c>
      <c r="H1242" t="s">
        <v>59</v>
      </c>
      <c r="I1242" t="s">
        <v>49</v>
      </c>
      <c r="J1242">
        <f>VLOOKUP(B1242,自助退!B:F,5,FALSE)</f>
        <v>495</v>
      </c>
      <c r="K1242" s="40" t="str">
        <f t="shared" si="20"/>
        <v/>
      </c>
    </row>
    <row r="1243" spans="1:11" ht="14.25">
      <c r="A1243" s="62">
        <v>42915.507835648146</v>
      </c>
      <c r="B1243" s="15">
        <v>469582</v>
      </c>
      <c r="C1243" t="s">
        <v>4245</v>
      </c>
      <c r="D1243" t="s">
        <v>3423</v>
      </c>
      <c r="E1243" t="s">
        <v>3424</v>
      </c>
      <c r="F1243" s="15">
        <v>-370</v>
      </c>
      <c r="G1243" t="s">
        <v>47</v>
      </c>
      <c r="H1243" t="s">
        <v>70</v>
      </c>
      <c r="I1243" t="s">
        <v>49</v>
      </c>
      <c r="J1243">
        <f>VLOOKUP(B1243,自助退!B:F,5,FALSE)</f>
        <v>370</v>
      </c>
      <c r="K1243" s="40" t="str">
        <f t="shared" si="20"/>
        <v/>
      </c>
    </row>
    <row r="1244" spans="1:11" ht="14.25">
      <c r="A1244" s="62">
        <v>42915.517951388887</v>
      </c>
      <c r="B1244" s="15">
        <v>469786</v>
      </c>
      <c r="C1244" t="s">
        <v>4248</v>
      </c>
      <c r="D1244" t="s">
        <v>4249</v>
      </c>
      <c r="E1244" t="s">
        <v>4250</v>
      </c>
      <c r="F1244" s="15">
        <v>-403</v>
      </c>
      <c r="G1244" t="s">
        <v>47</v>
      </c>
      <c r="H1244" t="s">
        <v>58</v>
      </c>
      <c r="I1244" t="s">
        <v>49</v>
      </c>
      <c r="J1244">
        <f>VLOOKUP(B1244,自助退!B:F,5,FALSE)</f>
        <v>403</v>
      </c>
      <c r="K1244" s="40" t="str">
        <f t="shared" si="20"/>
        <v/>
      </c>
    </row>
    <row r="1245" spans="1:11" ht="14.25">
      <c r="A1245" s="62">
        <v>42915.518738425926</v>
      </c>
      <c r="B1245" s="15">
        <v>469795</v>
      </c>
      <c r="C1245" t="s">
        <v>4253</v>
      </c>
      <c r="D1245" t="s">
        <v>4254</v>
      </c>
      <c r="E1245" t="s">
        <v>4255</v>
      </c>
      <c r="F1245" s="15">
        <v>-18</v>
      </c>
      <c r="G1245" t="s">
        <v>47</v>
      </c>
      <c r="H1245" t="s">
        <v>4446</v>
      </c>
      <c r="I1245" t="s">
        <v>49</v>
      </c>
      <c r="J1245">
        <f>VLOOKUP(B1245,自助退!B:F,5,FALSE)</f>
        <v>18</v>
      </c>
      <c r="K1245" s="40" t="str">
        <f t="shared" si="20"/>
        <v/>
      </c>
    </row>
    <row r="1246" spans="1:11" ht="14.25">
      <c r="A1246" s="62">
        <v>42915.552094907405</v>
      </c>
      <c r="B1246" s="15">
        <v>470035</v>
      </c>
      <c r="C1246" t="s">
        <v>4258</v>
      </c>
      <c r="D1246" t="s">
        <v>2827</v>
      </c>
      <c r="E1246" t="s">
        <v>2828</v>
      </c>
      <c r="F1246" s="15">
        <v>-10</v>
      </c>
      <c r="G1246" t="s">
        <v>47</v>
      </c>
      <c r="H1246" t="s">
        <v>71</v>
      </c>
      <c r="I1246" t="s">
        <v>49</v>
      </c>
      <c r="J1246">
        <f>VLOOKUP(B1246,自助退!B:F,5,FALSE)</f>
        <v>10</v>
      </c>
      <c r="K1246" s="40" t="str">
        <f t="shared" si="20"/>
        <v/>
      </c>
    </row>
    <row r="1247" spans="1:11" ht="14.25">
      <c r="A1247" s="62">
        <v>42915.5862037037</v>
      </c>
      <c r="B1247" s="15">
        <v>470409</v>
      </c>
      <c r="C1247" t="s">
        <v>4261</v>
      </c>
      <c r="D1247" t="s">
        <v>4262</v>
      </c>
      <c r="E1247" t="s">
        <v>4263</v>
      </c>
      <c r="F1247" s="15">
        <v>-1700</v>
      </c>
      <c r="G1247" t="s">
        <v>47</v>
      </c>
      <c r="H1247" t="s">
        <v>63</v>
      </c>
      <c r="I1247" t="s">
        <v>49</v>
      </c>
      <c r="J1247">
        <f>VLOOKUP(B1247,自助退!B:F,5,FALSE)</f>
        <v>1700</v>
      </c>
      <c r="K1247" s="40" t="str">
        <f t="shared" si="20"/>
        <v/>
      </c>
    </row>
    <row r="1248" spans="1:11" ht="14.25">
      <c r="A1248" s="62">
        <v>42915.58861111111</v>
      </c>
      <c r="B1248" s="15">
        <v>470474</v>
      </c>
      <c r="C1248" t="s">
        <v>4266</v>
      </c>
      <c r="D1248" t="s">
        <v>4267</v>
      </c>
      <c r="E1248" t="s">
        <v>4268</v>
      </c>
      <c r="F1248" s="15">
        <v>-8200</v>
      </c>
      <c r="G1248" t="s">
        <v>47</v>
      </c>
      <c r="H1248" t="s">
        <v>70</v>
      </c>
      <c r="I1248" t="s">
        <v>49</v>
      </c>
      <c r="J1248">
        <f>VLOOKUP(B1248,自助退!B:F,5,FALSE)</f>
        <v>8200</v>
      </c>
      <c r="K1248" s="40" t="str">
        <f t="shared" si="20"/>
        <v/>
      </c>
    </row>
    <row r="1249" spans="1:11" ht="14.25">
      <c r="A1249" s="62">
        <v>42915.590729166666</v>
      </c>
      <c r="B1249" s="15">
        <v>470541</v>
      </c>
      <c r="C1249" t="s">
        <v>4271</v>
      </c>
      <c r="D1249" t="s">
        <v>4272</v>
      </c>
      <c r="E1249" t="s">
        <v>4273</v>
      </c>
      <c r="F1249" s="15">
        <v>-1400</v>
      </c>
      <c r="G1249" t="s">
        <v>47</v>
      </c>
      <c r="H1249" t="s">
        <v>63</v>
      </c>
      <c r="I1249" t="s">
        <v>49</v>
      </c>
      <c r="J1249">
        <f>VLOOKUP(B1249,自助退!B:F,5,FALSE)</f>
        <v>1400</v>
      </c>
      <c r="K1249" s="40" t="str">
        <f t="shared" si="20"/>
        <v/>
      </c>
    </row>
    <row r="1250" spans="1:11" ht="14.25">
      <c r="A1250" s="62">
        <v>42915.593263888892</v>
      </c>
      <c r="B1250" s="15">
        <v>470651</v>
      </c>
      <c r="C1250" t="s">
        <v>4276</v>
      </c>
      <c r="D1250" t="s">
        <v>4277</v>
      </c>
      <c r="E1250" t="s">
        <v>4278</v>
      </c>
      <c r="F1250" s="15">
        <v>-100</v>
      </c>
      <c r="G1250" t="s">
        <v>47</v>
      </c>
      <c r="H1250" t="s">
        <v>71</v>
      </c>
      <c r="I1250" t="s">
        <v>49</v>
      </c>
      <c r="J1250">
        <f>VLOOKUP(B1250,自助退!B:F,5,FALSE)</f>
        <v>100</v>
      </c>
      <c r="K1250" s="40" t="str">
        <f t="shared" si="20"/>
        <v/>
      </c>
    </row>
    <row r="1251" spans="1:11" ht="14.25">
      <c r="A1251" s="62">
        <v>42915.597071759257</v>
      </c>
      <c r="B1251" s="15">
        <v>470815</v>
      </c>
      <c r="C1251" t="s">
        <v>4281</v>
      </c>
      <c r="D1251" t="s">
        <v>4282</v>
      </c>
      <c r="E1251" t="s">
        <v>4283</v>
      </c>
      <c r="F1251" s="15">
        <v>-204</v>
      </c>
      <c r="G1251" t="s">
        <v>47</v>
      </c>
      <c r="H1251" t="s">
        <v>60</v>
      </c>
      <c r="I1251" t="s">
        <v>49</v>
      </c>
      <c r="J1251">
        <f>VLOOKUP(B1251,自助退!B:F,5,FALSE)</f>
        <v>204</v>
      </c>
      <c r="K1251" s="40" t="str">
        <f t="shared" si="20"/>
        <v/>
      </c>
    </row>
    <row r="1252" spans="1:11" ht="14.25">
      <c r="A1252" s="62">
        <v>42915.60255787037</v>
      </c>
      <c r="B1252" s="15">
        <v>471113</v>
      </c>
      <c r="C1252" t="s">
        <v>4286</v>
      </c>
      <c r="D1252" t="s">
        <v>4287</v>
      </c>
      <c r="E1252" t="s">
        <v>4288</v>
      </c>
      <c r="F1252" s="15">
        <v>-39</v>
      </c>
      <c r="G1252" t="s">
        <v>47</v>
      </c>
      <c r="H1252" t="s">
        <v>75</v>
      </c>
      <c r="I1252" t="s">
        <v>49</v>
      </c>
      <c r="J1252">
        <f>VLOOKUP(B1252,自助退!B:F,5,FALSE)</f>
        <v>39</v>
      </c>
      <c r="K1252" s="40" t="str">
        <f t="shared" si="20"/>
        <v/>
      </c>
    </row>
    <row r="1253" spans="1:11" ht="14.25">
      <c r="A1253" s="62">
        <v>42915.60497685185</v>
      </c>
      <c r="B1253" s="15">
        <v>471241</v>
      </c>
      <c r="C1253" t="s">
        <v>4291</v>
      </c>
      <c r="D1253" t="s">
        <v>4292</v>
      </c>
      <c r="E1253" t="s">
        <v>4293</v>
      </c>
      <c r="F1253" s="15">
        <v>-4361</v>
      </c>
      <c r="G1253" t="s">
        <v>47</v>
      </c>
      <c r="H1253" t="s">
        <v>54</v>
      </c>
      <c r="I1253" t="s">
        <v>49</v>
      </c>
      <c r="J1253">
        <f>VLOOKUP(B1253,自助退!B:F,5,FALSE)</f>
        <v>4361</v>
      </c>
      <c r="K1253" s="40" t="str">
        <f t="shared" si="20"/>
        <v/>
      </c>
    </row>
    <row r="1254" spans="1:11" ht="14.25">
      <c r="A1254" s="62">
        <v>42915.615925925929</v>
      </c>
      <c r="B1254" s="15">
        <v>471802</v>
      </c>
      <c r="C1254" t="s">
        <v>4296</v>
      </c>
      <c r="D1254" t="s">
        <v>4297</v>
      </c>
      <c r="E1254" t="s">
        <v>4298</v>
      </c>
      <c r="F1254" s="15">
        <v>-120</v>
      </c>
      <c r="G1254" t="s">
        <v>47</v>
      </c>
      <c r="H1254" t="s">
        <v>61</v>
      </c>
      <c r="I1254" t="s">
        <v>49</v>
      </c>
      <c r="J1254">
        <f>VLOOKUP(B1254,自助退!B:F,5,FALSE)</f>
        <v>120</v>
      </c>
      <c r="K1254" s="40" t="str">
        <f t="shared" si="20"/>
        <v/>
      </c>
    </row>
    <row r="1255" spans="1:11" ht="14.25">
      <c r="A1255" s="62">
        <v>42915.619884259257</v>
      </c>
      <c r="B1255" s="15">
        <v>472015</v>
      </c>
      <c r="C1255" t="s">
        <v>4301</v>
      </c>
      <c r="D1255" t="s">
        <v>4302</v>
      </c>
      <c r="E1255" t="s">
        <v>4303</v>
      </c>
      <c r="F1255" s="15">
        <v>-550</v>
      </c>
      <c r="G1255" t="s">
        <v>47</v>
      </c>
      <c r="H1255" t="s">
        <v>69</v>
      </c>
      <c r="I1255" t="s">
        <v>49</v>
      </c>
      <c r="J1255">
        <f>VLOOKUP(B1255,自助退!B:F,5,FALSE)</f>
        <v>550</v>
      </c>
      <c r="K1255" s="40" t="str">
        <f t="shared" si="20"/>
        <v/>
      </c>
    </row>
    <row r="1256" spans="1:11" ht="14.25">
      <c r="A1256" s="62">
        <v>42915.625648148147</v>
      </c>
      <c r="B1256" s="15">
        <v>472341</v>
      </c>
      <c r="C1256" t="s">
        <v>4306</v>
      </c>
      <c r="D1256" t="s">
        <v>4307</v>
      </c>
      <c r="E1256" t="s">
        <v>4308</v>
      </c>
      <c r="F1256" s="15">
        <v>-354</v>
      </c>
      <c r="G1256" t="s">
        <v>47</v>
      </c>
      <c r="H1256" t="s">
        <v>4448</v>
      </c>
      <c r="I1256" t="s">
        <v>49</v>
      </c>
      <c r="J1256">
        <f>VLOOKUP(B1256,自助退!B:F,5,FALSE)</f>
        <v>354</v>
      </c>
      <c r="K1256" s="40" t="str">
        <f t="shared" si="20"/>
        <v/>
      </c>
    </row>
    <row r="1257" spans="1:11" ht="14.25">
      <c r="A1257" s="62">
        <v>42915.627025462964</v>
      </c>
      <c r="B1257" s="15">
        <v>472407</v>
      </c>
      <c r="C1257" t="s">
        <v>4311</v>
      </c>
      <c r="D1257" t="s">
        <v>4312</v>
      </c>
      <c r="E1257" t="s">
        <v>4313</v>
      </c>
      <c r="F1257" s="15">
        <v>-275</v>
      </c>
      <c r="G1257" t="s">
        <v>47</v>
      </c>
      <c r="H1257" t="s">
        <v>76</v>
      </c>
      <c r="I1257" t="s">
        <v>49</v>
      </c>
      <c r="J1257">
        <f>VLOOKUP(B1257,自助退!B:F,5,FALSE)</f>
        <v>275</v>
      </c>
      <c r="K1257" s="40" t="str">
        <f t="shared" si="20"/>
        <v/>
      </c>
    </row>
    <row r="1258" spans="1:11" ht="14.25">
      <c r="A1258" s="62">
        <v>42915.629652777781</v>
      </c>
      <c r="B1258" s="15">
        <v>472574</v>
      </c>
      <c r="C1258" t="s">
        <v>4316</v>
      </c>
      <c r="D1258" t="s">
        <v>4317</v>
      </c>
      <c r="E1258" t="s">
        <v>4318</v>
      </c>
      <c r="F1258" s="15">
        <v>-1200</v>
      </c>
      <c r="G1258" t="s">
        <v>47</v>
      </c>
      <c r="H1258" t="s">
        <v>70</v>
      </c>
      <c r="I1258" t="s">
        <v>49</v>
      </c>
      <c r="J1258">
        <f>VLOOKUP(B1258,自助退!B:F,5,FALSE)</f>
        <v>1200</v>
      </c>
      <c r="K1258" s="40" t="str">
        <f t="shared" si="20"/>
        <v/>
      </c>
    </row>
    <row r="1259" spans="1:11" ht="14.25">
      <c r="A1259" s="62">
        <v>42915.63689814815</v>
      </c>
      <c r="B1259" s="15">
        <v>472923</v>
      </c>
      <c r="C1259" t="s">
        <v>4321</v>
      </c>
      <c r="D1259" t="s">
        <v>4322</v>
      </c>
      <c r="E1259" t="s">
        <v>4323</v>
      </c>
      <c r="F1259" s="15">
        <v>-12</v>
      </c>
      <c r="G1259" t="s">
        <v>47</v>
      </c>
      <c r="H1259" t="s">
        <v>77</v>
      </c>
      <c r="I1259" t="s">
        <v>49</v>
      </c>
      <c r="J1259">
        <f>VLOOKUP(B1259,自助退!B:F,5,FALSE)</f>
        <v>12</v>
      </c>
      <c r="K1259" s="40" t="str">
        <f t="shared" si="20"/>
        <v/>
      </c>
    </row>
    <row r="1260" spans="1:11" ht="14.25">
      <c r="A1260" s="62">
        <v>42915.6403587963</v>
      </c>
      <c r="B1260" s="15">
        <v>473122</v>
      </c>
      <c r="C1260" t="s">
        <v>4326</v>
      </c>
      <c r="D1260" t="s">
        <v>4327</v>
      </c>
      <c r="E1260" t="s">
        <v>4328</v>
      </c>
      <c r="F1260" s="15">
        <v>-500</v>
      </c>
      <c r="G1260" t="s">
        <v>47</v>
      </c>
      <c r="H1260" t="s">
        <v>59</v>
      </c>
      <c r="I1260" t="s">
        <v>49</v>
      </c>
      <c r="J1260">
        <f>VLOOKUP(B1260,自助退!B:F,5,FALSE)</f>
        <v>500</v>
      </c>
      <c r="K1260" s="40" t="str">
        <f t="shared" si="20"/>
        <v/>
      </c>
    </row>
    <row r="1261" spans="1:11" ht="14.25">
      <c r="A1261" s="62">
        <v>42915.641076388885</v>
      </c>
      <c r="B1261" s="15">
        <v>473165</v>
      </c>
      <c r="D1261" t="s">
        <v>4332</v>
      </c>
      <c r="E1261" t="s">
        <v>4333</v>
      </c>
      <c r="F1261" s="15">
        <v>-142</v>
      </c>
      <c r="G1261" t="s">
        <v>47</v>
      </c>
      <c r="H1261" t="s">
        <v>61</v>
      </c>
      <c r="I1261" t="s">
        <v>85</v>
      </c>
      <c r="J1261">
        <f>VLOOKUP(B1261,自助退!B:F,5,FALSE)</f>
        <v>142</v>
      </c>
      <c r="K1261" s="40" t="str">
        <f t="shared" si="20"/>
        <v/>
      </c>
    </row>
    <row r="1262" spans="1:11" ht="14.25">
      <c r="A1262" s="62">
        <v>42915.641250000001</v>
      </c>
      <c r="B1262" s="15">
        <v>473175</v>
      </c>
      <c r="C1262" t="s">
        <v>4336</v>
      </c>
      <c r="D1262" t="s">
        <v>4337</v>
      </c>
      <c r="E1262" t="s">
        <v>4338</v>
      </c>
      <c r="F1262" s="15">
        <v>-2400</v>
      </c>
      <c r="G1262" t="s">
        <v>47</v>
      </c>
      <c r="H1262" t="s">
        <v>59</v>
      </c>
      <c r="I1262" t="s">
        <v>49</v>
      </c>
      <c r="J1262">
        <f>VLOOKUP(B1262,自助退!B:F,5,FALSE)</f>
        <v>2400</v>
      </c>
      <c r="K1262" s="40" t="str">
        <f t="shared" si="20"/>
        <v/>
      </c>
    </row>
    <row r="1263" spans="1:11" ht="14.25">
      <c r="A1263" s="62">
        <v>42915.642627314817</v>
      </c>
      <c r="B1263" s="15">
        <v>473239</v>
      </c>
      <c r="C1263" t="s">
        <v>4341</v>
      </c>
      <c r="D1263" t="s">
        <v>4342</v>
      </c>
      <c r="E1263" t="s">
        <v>4343</v>
      </c>
      <c r="F1263" s="15">
        <v>-1000</v>
      </c>
      <c r="G1263" t="s">
        <v>47</v>
      </c>
      <c r="H1263" t="s">
        <v>53</v>
      </c>
      <c r="I1263" t="s">
        <v>49</v>
      </c>
      <c r="J1263">
        <f>VLOOKUP(B1263,自助退!B:F,5,FALSE)</f>
        <v>1000</v>
      </c>
      <c r="K1263" s="40" t="str">
        <f t="shared" si="20"/>
        <v/>
      </c>
    </row>
    <row r="1264" spans="1:11" ht="14.25">
      <c r="A1264" s="62">
        <v>42915.649375000001</v>
      </c>
      <c r="B1264" s="15">
        <v>473595</v>
      </c>
      <c r="D1264" t="s">
        <v>4347</v>
      </c>
      <c r="E1264" t="s">
        <v>4348</v>
      </c>
      <c r="F1264" s="15">
        <v>-492</v>
      </c>
      <c r="G1264" t="s">
        <v>47</v>
      </c>
      <c r="H1264" t="s">
        <v>53</v>
      </c>
      <c r="I1264" t="s">
        <v>85</v>
      </c>
      <c r="J1264">
        <f>VLOOKUP(B1264,自助退!B:F,5,FALSE)</f>
        <v>492</v>
      </c>
      <c r="K1264" s="40" t="str">
        <f t="shared" si="20"/>
        <v/>
      </c>
    </row>
    <row r="1265" spans="1:11" ht="14.25">
      <c r="A1265" s="62">
        <v>42915.651018518518</v>
      </c>
      <c r="B1265" s="15">
        <v>473689</v>
      </c>
      <c r="C1265" t="s">
        <v>4351</v>
      </c>
      <c r="D1265" t="s">
        <v>4352</v>
      </c>
      <c r="E1265" t="s">
        <v>4353</v>
      </c>
      <c r="F1265" s="15">
        <v>-20</v>
      </c>
      <c r="G1265" t="s">
        <v>47</v>
      </c>
      <c r="H1265" t="s">
        <v>61</v>
      </c>
      <c r="I1265" t="s">
        <v>49</v>
      </c>
      <c r="J1265">
        <f>VLOOKUP(B1265,自助退!B:F,5,FALSE)</f>
        <v>20</v>
      </c>
      <c r="K1265" s="40" t="str">
        <f t="shared" si="20"/>
        <v/>
      </c>
    </row>
    <row r="1266" spans="1:11" ht="14.25">
      <c r="A1266" s="62">
        <v>42915.65892361111</v>
      </c>
      <c r="B1266" s="15">
        <v>474100</v>
      </c>
      <c r="C1266" t="s">
        <v>4356</v>
      </c>
      <c r="D1266" t="s">
        <v>4357</v>
      </c>
      <c r="E1266" t="s">
        <v>4358</v>
      </c>
      <c r="F1266" s="15">
        <v>-190</v>
      </c>
      <c r="G1266" t="s">
        <v>47</v>
      </c>
      <c r="H1266" t="s">
        <v>75</v>
      </c>
      <c r="I1266" t="s">
        <v>49</v>
      </c>
      <c r="J1266">
        <f>VLOOKUP(B1266,自助退!B:F,5,FALSE)</f>
        <v>190</v>
      </c>
      <c r="K1266" s="40" t="str">
        <f t="shared" si="20"/>
        <v/>
      </c>
    </row>
    <row r="1267" spans="1:11" ht="14.25">
      <c r="A1267" s="62">
        <v>42915.662951388891</v>
      </c>
      <c r="B1267" s="15">
        <v>474269</v>
      </c>
      <c r="C1267" t="s">
        <v>4361</v>
      </c>
      <c r="D1267" t="s">
        <v>4362</v>
      </c>
      <c r="E1267" t="s">
        <v>4363</v>
      </c>
      <c r="F1267" s="15">
        <v>-100</v>
      </c>
      <c r="G1267" t="s">
        <v>47</v>
      </c>
      <c r="H1267" t="s">
        <v>52</v>
      </c>
      <c r="I1267" t="s">
        <v>49</v>
      </c>
      <c r="J1267">
        <f>VLOOKUP(B1267,自助退!B:F,5,FALSE)</f>
        <v>100</v>
      </c>
      <c r="K1267" s="40" t="str">
        <f t="shared" si="20"/>
        <v/>
      </c>
    </row>
    <row r="1268" spans="1:11" ht="14.25">
      <c r="A1268" s="62">
        <v>42915.671724537038</v>
      </c>
      <c r="B1268" s="15">
        <v>474660</v>
      </c>
      <c r="C1268" t="s">
        <v>4366</v>
      </c>
      <c r="D1268" t="s">
        <v>4367</v>
      </c>
      <c r="E1268" t="s">
        <v>4368</v>
      </c>
      <c r="F1268" s="15">
        <v>-7</v>
      </c>
      <c r="G1268" t="s">
        <v>47</v>
      </c>
      <c r="H1268" t="s">
        <v>67</v>
      </c>
      <c r="I1268" t="s">
        <v>49</v>
      </c>
      <c r="J1268">
        <f>VLOOKUP(B1268,自助退!B:F,5,FALSE)</f>
        <v>7</v>
      </c>
      <c r="K1268" s="40" t="str">
        <f t="shared" si="20"/>
        <v/>
      </c>
    </row>
    <row r="1269" spans="1:11" ht="14.25">
      <c r="A1269" s="62">
        <v>42915.68005787037</v>
      </c>
      <c r="B1269" s="15">
        <v>475020</v>
      </c>
      <c r="C1269" t="s">
        <v>4371</v>
      </c>
      <c r="D1269" t="s">
        <v>4372</v>
      </c>
      <c r="E1269" t="s">
        <v>4373</v>
      </c>
      <c r="F1269" s="15">
        <v>-1865</v>
      </c>
      <c r="G1269" t="s">
        <v>47</v>
      </c>
      <c r="H1269" t="s">
        <v>62</v>
      </c>
      <c r="I1269" t="s">
        <v>49</v>
      </c>
      <c r="J1269">
        <f>VLOOKUP(B1269,自助退!B:F,5,FALSE)</f>
        <v>1865</v>
      </c>
      <c r="K1269" s="40" t="str">
        <f t="shared" si="20"/>
        <v/>
      </c>
    </row>
    <row r="1270" spans="1:11" ht="14.25">
      <c r="A1270" s="62">
        <v>42915.681539351855</v>
      </c>
      <c r="B1270" s="15">
        <v>475080</v>
      </c>
      <c r="C1270" t="s">
        <v>4376</v>
      </c>
      <c r="D1270" t="s">
        <v>4377</v>
      </c>
      <c r="E1270" t="s">
        <v>4378</v>
      </c>
      <c r="F1270" s="15">
        <v>-740</v>
      </c>
      <c r="G1270" t="s">
        <v>47</v>
      </c>
      <c r="H1270" t="s">
        <v>59</v>
      </c>
      <c r="I1270" t="s">
        <v>49</v>
      </c>
      <c r="J1270">
        <f>VLOOKUP(B1270,自助退!B:F,5,FALSE)</f>
        <v>740</v>
      </c>
      <c r="K1270" s="40" t="str">
        <f t="shared" si="20"/>
        <v/>
      </c>
    </row>
    <row r="1271" spans="1:11" ht="14.25">
      <c r="A1271" s="62">
        <v>42915.684374999997</v>
      </c>
      <c r="B1271" s="15">
        <v>475203</v>
      </c>
      <c r="C1271" t="s">
        <v>4381</v>
      </c>
      <c r="D1271" t="s">
        <v>4382</v>
      </c>
      <c r="E1271" t="s">
        <v>4383</v>
      </c>
      <c r="F1271" s="15">
        <v>-1265</v>
      </c>
      <c r="G1271" t="s">
        <v>47</v>
      </c>
      <c r="H1271" t="s">
        <v>69</v>
      </c>
      <c r="I1271" t="s">
        <v>49</v>
      </c>
      <c r="J1271">
        <f>VLOOKUP(B1271,自助退!B:F,5,FALSE)</f>
        <v>1265</v>
      </c>
      <c r="K1271" s="40" t="str">
        <f t="shared" si="20"/>
        <v/>
      </c>
    </row>
    <row r="1272" spans="1:11" ht="14.25">
      <c r="A1272" s="62">
        <v>42915.685034722221</v>
      </c>
      <c r="B1272" s="15">
        <v>475243</v>
      </c>
      <c r="C1272" t="s">
        <v>4386</v>
      </c>
      <c r="D1272" t="s">
        <v>4387</v>
      </c>
      <c r="E1272" t="s">
        <v>4388</v>
      </c>
      <c r="F1272" s="15">
        <v>-56</v>
      </c>
      <c r="G1272" t="s">
        <v>47</v>
      </c>
      <c r="H1272" t="s">
        <v>59</v>
      </c>
      <c r="I1272" t="s">
        <v>49</v>
      </c>
      <c r="J1272">
        <f>VLOOKUP(B1272,自助退!B:F,5,FALSE)</f>
        <v>56</v>
      </c>
      <c r="K1272" s="40" t="str">
        <f t="shared" si="20"/>
        <v/>
      </c>
    </row>
    <row r="1273" spans="1:11" ht="14.25">
      <c r="A1273" s="62">
        <v>42915.689571759256</v>
      </c>
      <c r="B1273" s="15">
        <v>475419</v>
      </c>
      <c r="C1273" t="s">
        <v>4391</v>
      </c>
      <c r="D1273" t="s">
        <v>4392</v>
      </c>
      <c r="E1273" t="s">
        <v>4393</v>
      </c>
      <c r="F1273" s="15">
        <v>-500</v>
      </c>
      <c r="G1273" t="s">
        <v>47</v>
      </c>
      <c r="H1273" t="s">
        <v>54</v>
      </c>
      <c r="I1273" t="s">
        <v>49</v>
      </c>
      <c r="J1273">
        <f>VLOOKUP(B1273,自助退!B:F,5,FALSE)</f>
        <v>500</v>
      </c>
      <c r="K1273" s="40" t="str">
        <f t="shared" si="20"/>
        <v/>
      </c>
    </row>
    <row r="1274" spans="1:11" ht="14.25">
      <c r="A1274" s="62">
        <v>42915.693020833336</v>
      </c>
      <c r="B1274" s="15">
        <v>475583</v>
      </c>
      <c r="C1274" t="s">
        <v>4396</v>
      </c>
      <c r="D1274" t="s">
        <v>4397</v>
      </c>
      <c r="E1274" t="s">
        <v>4398</v>
      </c>
      <c r="F1274" s="15">
        <v>-31</v>
      </c>
      <c r="G1274" t="s">
        <v>47</v>
      </c>
      <c r="H1274" t="s">
        <v>99</v>
      </c>
      <c r="I1274" t="s">
        <v>49</v>
      </c>
      <c r="J1274">
        <f>VLOOKUP(B1274,自助退!B:F,5,FALSE)</f>
        <v>31</v>
      </c>
      <c r="K1274" s="40" t="str">
        <f t="shared" si="20"/>
        <v/>
      </c>
    </row>
    <row r="1275" spans="1:11" ht="14.25">
      <c r="A1275" s="62">
        <v>42915.697453703702</v>
      </c>
      <c r="B1275" s="15">
        <v>475775</v>
      </c>
      <c r="C1275" t="s">
        <v>4401</v>
      </c>
      <c r="D1275" t="s">
        <v>4402</v>
      </c>
      <c r="E1275" t="s">
        <v>4403</v>
      </c>
      <c r="F1275" s="15">
        <v>-71</v>
      </c>
      <c r="G1275" t="s">
        <v>47</v>
      </c>
      <c r="H1275" t="s">
        <v>61</v>
      </c>
      <c r="I1275" t="s">
        <v>49</v>
      </c>
      <c r="J1275">
        <f>VLOOKUP(B1275,自助退!B:F,5,FALSE)</f>
        <v>71</v>
      </c>
      <c r="K1275" s="40" t="str">
        <f t="shared" si="20"/>
        <v/>
      </c>
    </row>
    <row r="1276" spans="1:11" ht="14.25">
      <c r="A1276" s="62">
        <v>42915.703356481485</v>
      </c>
      <c r="B1276" s="15">
        <v>476018</v>
      </c>
      <c r="C1276" t="s">
        <v>4406</v>
      </c>
      <c r="D1276" t="s">
        <v>4407</v>
      </c>
      <c r="E1276" t="s">
        <v>4408</v>
      </c>
      <c r="F1276" s="15">
        <v>-2132</v>
      </c>
      <c r="G1276" t="s">
        <v>47</v>
      </c>
      <c r="H1276" t="s">
        <v>72</v>
      </c>
      <c r="I1276" t="s">
        <v>49</v>
      </c>
      <c r="J1276">
        <f>VLOOKUP(B1276,自助退!B:F,5,FALSE)</f>
        <v>2132</v>
      </c>
      <c r="K1276" s="40" t="str">
        <f t="shared" si="20"/>
        <v/>
      </c>
    </row>
    <row r="1277" spans="1:11" ht="14.25">
      <c r="A1277" s="62">
        <v>42915.709074074075</v>
      </c>
      <c r="B1277" s="15">
        <v>476189</v>
      </c>
      <c r="C1277" t="s">
        <v>4411</v>
      </c>
      <c r="D1277" t="s">
        <v>4412</v>
      </c>
      <c r="E1277" t="s">
        <v>4413</v>
      </c>
      <c r="F1277" s="15">
        <v>-72</v>
      </c>
      <c r="G1277" t="s">
        <v>47</v>
      </c>
      <c r="H1277" t="s">
        <v>64</v>
      </c>
      <c r="I1277" t="s">
        <v>49</v>
      </c>
      <c r="J1277">
        <f>VLOOKUP(B1277,自助退!B:F,5,FALSE)</f>
        <v>72</v>
      </c>
      <c r="K1277" s="40" t="str">
        <f t="shared" si="20"/>
        <v/>
      </c>
    </row>
    <row r="1278" spans="1:11" ht="14.25">
      <c r="A1278" s="62">
        <v>42915.712476851855</v>
      </c>
      <c r="B1278" s="15">
        <v>476288</v>
      </c>
      <c r="C1278" t="s">
        <v>4416</v>
      </c>
      <c r="D1278" t="s">
        <v>4417</v>
      </c>
      <c r="E1278" t="s">
        <v>4418</v>
      </c>
      <c r="F1278" s="15">
        <v>-74</v>
      </c>
      <c r="G1278" t="s">
        <v>47</v>
      </c>
      <c r="H1278" t="s">
        <v>69</v>
      </c>
      <c r="I1278" t="s">
        <v>49</v>
      </c>
      <c r="J1278">
        <f>VLOOKUP(B1278,自助退!B:F,5,FALSE)</f>
        <v>74</v>
      </c>
      <c r="K1278" s="40" t="str">
        <f t="shared" si="20"/>
        <v/>
      </c>
    </row>
    <row r="1279" spans="1:11" ht="14.25">
      <c r="A1279" s="62">
        <v>42915.721053240741</v>
      </c>
      <c r="B1279" s="15">
        <v>476498</v>
      </c>
      <c r="C1279" t="s">
        <v>4421</v>
      </c>
      <c r="D1279" t="s">
        <v>4422</v>
      </c>
      <c r="E1279" t="s">
        <v>4423</v>
      </c>
      <c r="F1279" s="15">
        <v>-973</v>
      </c>
      <c r="G1279" t="s">
        <v>47</v>
      </c>
      <c r="H1279" t="s">
        <v>4447</v>
      </c>
      <c r="I1279" t="s">
        <v>49</v>
      </c>
      <c r="J1279">
        <f>VLOOKUP(B1279,自助退!B:F,5,FALSE)</f>
        <v>973</v>
      </c>
      <c r="K1279" s="40" t="str">
        <f t="shared" si="20"/>
        <v/>
      </c>
    </row>
    <row r="1280" spans="1:11" ht="14.25">
      <c r="A1280" s="62">
        <v>42915.72415509259</v>
      </c>
      <c r="B1280" s="15">
        <v>476574</v>
      </c>
      <c r="C1280" t="s">
        <v>4426</v>
      </c>
      <c r="D1280" t="s">
        <v>4427</v>
      </c>
      <c r="E1280" t="s">
        <v>4428</v>
      </c>
      <c r="F1280" s="15">
        <v>-12</v>
      </c>
      <c r="G1280" t="s">
        <v>47</v>
      </c>
      <c r="H1280" t="s">
        <v>59</v>
      </c>
      <c r="I1280" t="s">
        <v>49</v>
      </c>
      <c r="J1280">
        <f>VLOOKUP(B1280,自助退!B:F,5,FALSE)</f>
        <v>12</v>
      </c>
      <c r="K1280" s="40" t="str">
        <f t="shared" si="20"/>
        <v/>
      </c>
    </row>
    <row r="1281" spans="1:11" ht="14.25">
      <c r="A1281" s="62">
        <v>42915.730740740742</v>
      </c>
      <c r="B1281" s="15">
        <v>476685</v>
      </c>
      <c r="C1281" t="s">
        <v>4431</v>
      </c>
      <c r="D1281" t="s">
        <v>4432</v>
      </c>
      <c r="E1281" t="s">
        <v>4433</v>
      </c>
      <c r="F1281" s="15">
        <v>-800</v>
      </c>
      <c r="G1281" t="s">
        <v>47</v>
      </c>
      <c r="H1281" t="s">
        <v>63</v>
      </c>
      <c r="I1281" t="s">
        <v>49</v>
      </c>
      <c r="J1281">
        <f>VLOOKUP(B1281,自助退!B:F,5,FALSE)</f>
        <v>800</v>
      </c>
      <c r="K1281" s="40" t="str">
        <f t="shared" si="20"/>
        <v/>
      </c>
    </row>
    <row r="1282" spans="1:11" ht="14.25">
      <c r="A1282" s="62">
        <v>42915.735601851855</v>
      </c>
      <c r="B1282" s="15">
        <v>476747</v>
      </c>
      <c r="C1282" t="s">
        <v>4436</v>
      </c>
      <c r="D1282" t="s">
        <v>4437</v>
      </c>
      <c r="E1282" t="s">
        <v>4438</v>
      </c>
      <c r="F1282" s="15">
        <v>-1276</v>
      </c>
      <c r="G1282" t="s">
        <v>47</v>
      </c>
      <c r="H1282" t="s">
        <v>64</v>
      </c>
      <c r="I1282" t="s">
        <v>49</v>
      </c>
      <c r="J1282">
        <f>VLOOKUP(B1282,自助退!B:F,5,FALSE)</f>
        <v>1276</v>
      </c>
      <c r="K1282" s="40" t="str">
        <f t="shared" si="20"/>
        <v/>
      </c>
    </row>
    <row r="1283" spans="1:11" ht="14.25">
      <c r="A1283" s="62">
        <v>42915.74150462963</v>
      </c>
      <c r="B1283" s="15">
        <v>476825</v>
      </c>
      <c r="C1283" t="s">
        <v>4441</v>
      </c>
      <c r="D1283" t="s">
        <v>4442</v>
      </c>
      <c r="E1283" t="s">
        <v>4443</v>
      </c>
      <c r="F1283" s="15">
        <v>-5000</v>
      </c>
      <c r="G1283" t="s">
        <v>47</v>
      </c>
      <c r="H1283" t="s">
        <v>64</v>
      </c>
      <c r="I1283" t="s">
        <v>49</v>
      </c>
      <c r="J1283">
        <f>VLOOKUP(B1283,自助退!B:F,5,FALSE)</f>
        <v>5000</v>
      </c>
      <c r="K1283" s="40" t="str">
        <f t="shared" si="20"/>
        <v/>
      </c>
    </row>
    <row r="1284" spans="1:11" ht="14.25">
      <c r="A1284" s="62">
        <v>42916.277928240743</v>
      </c>
      <c r="B1284" s="15">
        <v>477626</v>
      </c>
      <c r="C1284" t="s">
        <v>4518</v>
      </c>
      <c r="D1284" t="s">
        <v>5128</v>
      </c>
      <c r="E1284" t="s">
        <v>5129</v>
      </c>
      <c r="F1284" s="15">
        <v>-855</v>
      </c>
      <c r="G1284" t="s">
        <v>47</v>
      </c>
      <c r="H1284" t="s">
        <v>62</v>
      </c>
      <c r="I1284" t="s">
        <v>49</v>
      </c>
      <c r="J1284">
        <f>VLOOKUP(B1284,自助退!B:F,5,FALSE)</f>
        <v>855</v>
      </c>
      <c r="K1284" s="40" t="str">
        <f t="shared" si="20"/>
        <v/>
      </c>
    </row>
    <row r="1285" spans="1:11" ht="14.25">
      <c r="A1285" s="62">
        <v>42916.35628472222</v>
      </c>
      <c r="B1285" s="15">
        <v>479355</v>
      </c>
      <c r="C1285" t="s">
        <v>4519</v>
      </c>
      <c r="D1285" t="s">
        <v>5130</v>
      </c>
      <c r="E1285" t="s">
        <v>5131</v>
      </c>
      <c r="F1285" s="15">
        <v>-500</v>
      </c>
      <c r="G1285" t="s">
        <v>47</v>
      </c>
      <c r="H1285" t="s">
        <v>63</v>
      </c>
      <c r="I1285" t="s">
        <v>49</v>
      </c>
      <c r="J1285">
        <f>VLOOKUP(B1285,自助退!B:F,5,FALSE)</f>
        <v>500</v>
      </c>
      <c r="K1285" s="40" t="str">
        <f t="shared" si="20"/>
        <v/>
      </c>
    </row>
    <row r="1286" spans="1:11" ht="14.25">
      <c r="A1286" s="62">
        <v>42916.375092592592</v>
      </c>
      <c r="B1286" s="15">
        <v>480655</v>
      </c>
      <c r="C1286" t="s">
        <v>4520</v>
      </c>
      <c r="D1286" t="s">
        <v>5132</v>
      </c>
      <c r="E1286" t="s">
        <v>5133</v>
      </c>
      <c r="F1286" s="15">
        <v>-500</v>
      </c>
      <c r="G1286" t="s">
        <v>47</v>
      </c>
      <c r="H1286" t="s">
        <v>74</v>
      </c>
      <c r="I1286" t="s">
        <v>49</v>
      </c>
      <c r="J1286">
        <f>VLOOKUP(B1286,自助退!B:F,5,FALSE)</f>
        <v>500</v>
      </c>
      <c r="K1286" s="40" t="str">
        <f t="shared" si="20"/>
        <v/>
      </c>
    </row>
    <row r="1287" spans="1:11" ht="14.25">
      <c r="A1287" s="62">
        <v>42916.385416666664</v>
      </c>
      <c r="B1287" s="15">
        <v>481455</v>
      </c>
      <c r="C1287" t="s">
        <v>4521</v>
      </c>
      <c r="D1287" t="s">
        <v>5134</v>
      </c>
      <c r="E1287" t="s">
        <v>5135</v>
      </c>
      <c r="F1287" s="15">
        <v>-520</v>
      </c>
      <c r="G1287" t="s">
        <v>47</v>
      </c>
      <c r="H1287" t="s">
        <v>59</v>
      </c>
      <c r="I1287" t="s">
        <v>49</v>
      </c>
      <c r="J1287">
        <f>VLOOKUP(B1287,自助退!B:F,5,FALSE)</f>
        <v>520</v>
      </c>
      <c r="K1287" s="40" t="str">
        <f t="shared" si="20"/>
        <v/>
      </c>
    </row>
    <row r="1288" spans="1:11" ht="14.25">
      <c r="A1288" s="62">
        <v>42916.389143518521</v>
      </c>
      <c r="B1288" s="15">
        <v>481743</v>
      </c>
      <c r="C1288" t="s">
        <v>4522</v>
      </c>
      <c r="D1288" t="s">
        <v>5136</v>
      </c>
      <c r="E1288" t="s">
        <v>5137</v>
      </c>
      <c r="F1288" s="15">
        <v>-1481</v>
      </c>
      <c r="G1288" t="s">
        <v>47</v>
      </c>
      <c r="H1288" t="s">
        <v>77</v>
      </c>
      <c r="I1288" t="s">
        <v>49</v>
      </c>
      <c r="J1288">
        <f>VLOOKUP(B1288,自助退!B:F,5,FALSE)</f>
        <v>1481</v>
      </c>
      <c r="K1288" s="40" t="str">
        <f t="shared" si="20"/>
        <v/>
      </c>
    </row>
    <row r="1289" spans="1:11" ht="14.25">
      <c r="A1289" s="62">
        <v>42916.394837962966</v>
      </c>
      <c r="B1289" s="15">
        <v>482158</v>
      </c>
      <c r="C1289" t="s">
        <v>4523</v>
      </c>
      <c r="D1289" t="s">
        <v>5138</v>
      </c>
      <c r="E1289" t="s">
        <v>5139</v>
      </c>
      <c r="F1289" s="15">
        <v>-1400</v>
      </c>
      <c r="G1289" t="s">
        <v>47</v>
      </c>
      <c r="H1289" t="s">
        <v>72</v>
      </c>
      <c r="I1289" t="s">
        <v>49</v>
      </c>
      <c r="J1289">
        <f>VLOOKUP(B1289,自助退!B:F,5,FALSE)</f>
        <v>1400</v>
      </c>
      <c r="K1289" s="40" t="str">
        <f t="shared" si="20"/>
        <v/>
      </c>
    </row>
    <row r="1290" spans="1:11" ht="14.25">
      <c r="A1290" s="62">
        <v>42916.412361111114</v>
      </c>
      <c r="B1290" s="15">
        <v>483361</v>
      </c>
      <c r="C1290" t="s">
        <v>4524</v>
      </c>
      <c r="D1290" t="s">
        <v>5140</v>
      </c>
      <c r="E1290" t="s">
        <v>5141</v>
      </c>
      <c r="F1290" s="15">
        <v>-3000</v>
      </c>
      <c r="G1290" t="s">
        <v>47</v>
      </c>
      <c r="H1290" t="s">
        <v>54</v>
      </c>
      <c r="I1290" t="s">
        <v>49</v>
      </c>
      <c r="J1290">
        <f>VLOOKUP(B1290,自助退!B:F,5,FALSE)</f>
        <v>3000</v>
      </c>
      <c r="K1290" s="40" t="str">
        <f t="shared" ref="K1290:K1350" si="21">IF(J1290=F1290*-1,"",1)</f>
        <v/>
      </c>
    </row>
    <row r="1291" spans="1:11" ht="14.25">
      <c r="A1291" s="62">
        <v>42916.432349537034</v>
      </c>
      <c r="B1291" s="15">
        <v>484669</v>
      </c>
      <c r="C1291" t="s">
        <v>4525</v>
      </c>
      <c r="D1291" t="s">
        <v>5142</v>
      </c>
      <c r="E1291" t="s">
        <v>5143</v>
      </c>
      <c r="F1291" s="15">
        <v>-832</v>
      </c>
      <c r="G1291" t="s">
        <v>47</v>
      </c>
      <c r="H1291" t="s">
        <v>58</v>
      </c>
      <c r="I1291" t="s">
        <v>49</v>
      </c>
      <c r="J1291">
        <f>VLOOKUP(B1291,自助退!B:F,5,FALSE)</f>
        <v>832</v>
      </c>
      <c r="K1291" s="40" t="str">
        <f t="shared" si="21"/>
        <v/>
      </c>
    </row>
    <row r="1292" spans="1:11" ht="14.25">
      <c r="A1292" s="62">
        <v>42916.433622685188</v>
      </c>
      <c r="B1292" s="15">
        <v>484739</v>
      </c>
      <c r="C1292" t="s">
        <v>4526</v>
      </c>
      <c r="D1292" t="s">
        <v>5144</v>
      </c>
      <c r="E1292" t="s">
        <v>5145</v>
      </c>
      <c r="F1292" s="15">
        <v>-157</v>
      </c>
      <c r="G1292" t="s">
        <v>47</v>
      </c>
      <c r="H1292" t="s">
        <v>53</v>
      </c>
      <c r="I1292" t="s">
        <v>49</v>
      </c>
      <c r="J1292">
        <f>VLOOKUP(B1292,自助退!B:F,5,FALSE)</f>
        <v>157</v>
      </c>
      <c r="K1292" s="40" t="str">
        <f t="shared" si="21"/>
        <v/>
      </c>
    </row>
    <row r="1293" spans="1:11" ht="14.25">
      <c r="A1293" s="62">
        <v>42916.439652777779</v>
      </c>
      <c r="B1293" s="15">
        <v>485165</v>
      </c>
      <c r="C1293" t="s">
        <v>4527</v>
      </c>
      <c r="D1293" t="s">
        <v>5146</v>
      </c>
      <c r="E1293" t="s">
        <v>5147</v>
      </c>
      <c r="F1293" s="15">
        <v>-3000</v>
      </c>
      <c r="G1293" t="s">
        <v>47</v>
      </c>
      <c r="H1293" t="s">
        <v>64</v>
      </c>
      <c r="I1293" t="s">
        <v>49</v>
      </c>
      <c r="J1293">
        <f>VLOOKUP(B1293,自助退!B:F,5,FALSE)</f>
        <v>3000</v>
      </c>
      <c r="K1293" s="40" t="str">
        <f t="shared" si="21"/>
        <v/>
      </c>
    </row>
    <row r="1294" spans="1:11" ht="14.25">
      <c r="A1294" s="62">
        <v>42916.451655092591</v>
      </c>
      <c r="B1294" s="15">
        <v>485856</v>
      </c>
      <c r="C1294" t="s">
        <v>4528</v>
      </c>
      <c r="D1294" t="s">
        <v>5148</v>
      </c>
      <c r="E1294" t="s">
        <v>5149</v>
      </c>
      <c r="F1294" s="15">
        <v>-115</v>
      </c>
      <c r="G1294" t="s">
        <v>47</v>
      </c>
      <c r="H1294" t="s">
        <v>70</v>
      </c>
      <c r="I1294" t="s">
        <v>49</v>
      </c>
      <c r="J1294">
        <f>VLOOKUP(B1294,自助退!B:F,5,FALSE)</f>
        <v>115</v>
      </c>
      <c r="K1294" s="40" t="str">
        <f t="shared" si="21"/>
        <v/>
      </c>
    </row>
    <row r="1295" spans="1:11" ht="14.25">
      <c r="A1295" s="62">
        <v>42916.453750000001</v>
      </c>
      <c r="B1295" s="15">
        <v>485997</v>
      </c>
      <c r="C1295" t="s">
        <v>4529</v>
      </c>
      <c r="D1295" t="s">
        <v>5150</v>
      </c>
      <c r="E1295" t="s">
        <v>5151</v>
      </c>
      <c r="F1295" s="15">
        <v>-72</v>
      </c>
      <c r="G1295" t="s">
        <v>47</v>
      </c>
      <c r="H1295" t="s">
        <v>71</v>
      </c>
      <c r="I1295" t="s">
        <v>49</v>
      </c>
      <c r="J1295">
        <f>VLOOKUP(B1295,自助退!B:F,5,FALSE)</f>
        <v>72</v>
      </c>
      <c r="K1295" s="40" t="str">
        <f t="shared" si="21"/>
        <v/>
      </c>
    </row>
    <row r="1296" spans="1:11" ht="14.25">
      <c r="A1296" s="62">
        <v>42916.454768518517</v>
      </c>
      <c r="B1296" s="15">
        <v>486080</v>
      </c>
      <c r="C1296" t="s">
        <v>4530</v>
      </c>
      <c r="D1296" t="s">
        <v>5152</v>
      </c>
      <c r="E1296" t="s">
        <v>5153</v>
      </c>
      <c r="F1296" s="15">
        <v>-138</v>
      </c>
      <c r="G1296" t="s">
        <v>47</v>
      </c>
      <c r="H1296" t="s">
        <v>71</v>
      </c>
      <c r="I1296" t="s">
        <v>49</v>
      </c>
      <c r="J1296">
        <f>VLOOKUP(B1296,自助退!B:F,5,FALSE)</f>
        <v>138</v>
      </c>
      <c r="K1296" s="40" t="str">
        <f t="shared" si="21"/>
        <v/>
      </c>
    </row>
    <row r="1297" spans="1:11" ht="14.25">
      <c r="A1297" s="62">
        <v>42916.459340277775</v>
      </c>
      <c r="B1297" s="15">
        <v>486337</v>
      </c>
      <c r="C1297" t="s">
        <v>4531</v>
      </c>
      <c r="D1297" t="s">
        <v>5154</v>
      </c>
      <c r="E1297" t="s">
        <v>5155</v>
      </c>
      <c r="F1297" s="15">
        <v>-2055</v>
      </c>
      <c r="G1297" t="s">
        <v>47</v>
      </c>
      <c r="H1297" t="s">
        <v>67</v>
      </c>
      <c r="I1297" t="s">
        <v>49</v>
      </c>
      <c r="J1297">
        <f>VLOOKUP(B1297,自助退!B:F,5,FALSE)</f>
        <v>2055</v>
      </c>
      <c r="K1297" s="40" t="str">
        <f t="shared" si="21"/>
        <v/>
      </c>
    </row>
    <row r="1298" spans="1:11" ht="14.25">
      <c r="A1298" s="62">
        <v>42916.46434027778</v>
      </c>
      <c r="B1298" s="15">
        <v>486616</v>
      </c>
      <c r="C1298" t="s">
        <v>4532</v>
      </c>
      <c r="D1298" t="s">
        <v>5156</v>
      </c>
      <c r="E1298" t="s">
        <v>5157</v>
      </c>
      <c r="F1298" s="15">
        <v>-1500</v>
      </c>
      <c r="G1298" t="s">
        <v>47</v>
      </c>
      <c r="H1298" t="s">
        <v>58</v>
      </c>
      <c r="I1298" t="s">
        <v>49</v>
      </c>
      <c r="J1298">
        <f>VLOOKUP(B1298,自助退!B:F,5,FALSE)</f>
        <v>1500</v>
      </c>
      <c r="K1298" s="40" t="str">
        <f t="shared" si="21"/>
        <v/>
      </c>
    </row>
    <row r="1299" spans="1:11" ht="14.25">
      <c r="A1299" s="62">
        <v>42916.464537037034</v>
      </c>
      <c r="B1299" s="15">
        <v>486623</v>
      </c>
      <c r="C1299" t="s">
        <v>4533</v>
      </c>
      <c r="D1299" t="s">
        <v>5158</v>
      </c>
      <c r="E1299" t="s">
        <v>5159</v>
      </c>
      <c r="F1299" s="15">
        <v>-3000</v>
      </c>
      <c r="G1299" t="s">
        <v>47</v>
      </c>
      <c r="H1299" t="s">
        <v>75</v>
      </c>
      <c r="I1299" t="s">
        <v>49</v>
      </c>
      <c r="J1299">
        <f>VLOOKUP(B1299,自助退!B:F,5,FALSE)</f>
        <v>3000</v>
      </c>
      <c r="K1299" s="40" t="str">
        <f t="shared" si="21"/>
        <v/>
      </c>
    </row>
    <row r="1300" spans="1:11" ht="14.25">
      <c r="A1300" s="62">
        <v>42916.466377314813</v>
      </c>
      <c r="B1300" s="15">
        <v>486725</v>
      </c>
      <c r="C1300" t="s">
        <v>4534</v>
      </c>
      <c r="D1300" t="s">
        <v>5160</v>
      </c>
      <c r="E1300" t="s">
        <v>5161</v>
      </c>
      <c r="F1300" s="15">
        <v>-247</v>
      </c>
      <c r="G1300" t="s">
        <v>47</v>
      </c>
      <c r="H1300" t="s">
        <v>4446</v>
      </c>
      <c r="I1300" t="s">
        <v>49</v>
      </c>
      <c r="J1300">
        <f>VLOOKUP(B1300,自助退!B:F,5,FALSE)</f>
        <v>247</v>
      </c>
      <c r="K1300" s="40" t="str">
        <f t="shared" si="21"/>
        <v/>
      </c>
    </row>
    <row r="1301" spans="1:11" ht="14.25">
      <c r="A1301" s="62">
        <v>42916.466435185182</v>
      </c>
      <c r="B1301" s="15">
        <v>486730</v>
      </c>
      <c r="C1301" t="s">
        <v>4535</v>
      </c>
      <c r="D1301" t="s">
        <v>5162</v>
      </c>
      <c r="E1301" t="s">
        <v>5163</v>
      </c>
      <c r="F1301" s="15">
        <v>-100</v>
      </c>
      <c r="G1301" t="s">
        <v>47</v>
      </c>
      <c r="H1301" t="s">
        <v>58</v>
      </c>
      <c r="I1301" t="s">
        <v>49</v>
      </c>
      <c r="J1301">
        <f>VLOOKUP(B1301,自助退!B:F,5,FALSE)</f>
        <v>100</v>
      </c>
      <c r="K1301" s="40" t="str">
        <f t="shared" si="21"/>
        <v/>
      </c>
    </row>
    <row r="1302" spans="1:11" ht="14.25">
      <c r="A1302" s="62">
        <v>42916.470671296294</v>
      </c>
      <c r="B1302" s="15">
        <v>486994</v>
      </c>
      <c r="D1302" t="s">
        <v>5164</v>
      </c>
      <c r="E1302" t="s">
        <v>5165</v>
      </c>
      <c r="F1302" s="15">
        <v>-615</v>
      </c>
      <c r="G1302" t="s">
        <v>47</v>
      </c>
      <c r="H1302" t="s">
        <v>4448</v>
      </c>
      <c r="I1302" t="s">
        <v>85</v>
      </c>
      <c r="J1302">
        <f>VLOOKUP(B1302,自助退!B:F,5,FALSE)</f>
        <v>615</v>
      </c>
      <c r="K1302" s="40" t="str">
        <f t="shared" si="21"/>
        <v/>
      </c>
    </row>
    <row r="1303" spans="1:11" ht="14.25">
      <c r="A1303" s="62">
        <v>42916.472326388888</v>
      </c>
      <c r="B1303" s="15">
        <v>487093</v>
      </c>
      <c r="C1303" t="s">
        <v>4537</v>
      </c>
      <c r="D1303" t="s">
        <v>5166</v>
      </c>
      <c r="E1303" t="s">
        <v>5167</v>
      </c>
      <c r="F1303" s="15">
        <v>-2665</v>
      </c>
      <c r="G1303" t="s">
        <v>47</v>
      </c>
      <c r="H1303" t="s">
        <v>62</v>
      </c>
      <c r="I1303" t="s">
        <v>49</v>
      </c>
      <c r="J1303">
        <f>VLOOKUP(B1303,自助退!B:F,5,FALSE)</f>
        <v>2665</v>
      </c>
      <c r="K1303" s="40" t="str">
        <f t="shared" si="21"/>
        <v/>
      </c>
    </row>
    <row r="1304" spans="1:11" ht="14.25">
      <c r="A1304" s="62">
        <v>42916.47755787037</v>
      </c>
      <c r="B1304" s="15">
        <v>487336</v>
      </c>
      <c r="C1304" t="s">
        <v>4538</v>
      </c>
      <c r="D1304" t="s">
        <v>5168</v>
      </c>
      <c r="E1304" t="s">
        <v>5169</v>
      </c>
      <c r="F1304" s="15">
        <v>-550</v>
      </c>
      <c r="G1304" t="s">
        <v>47</v>
      </c>
      <c r="H1304" t="s">
        <v>61</v>
      </c>
      <c r="I1304" t="s">
        <v>49</v>
      </c>
      <c r="J1304">
        <f>VLOOKUP(B1304,自助退!B:F,5,FALSE)</f>
        <v>550</v>
      </c>
      <c r="K1304" s="40" t="str">
        <f t="shared" si="21"/>
        <v/>
      </c>
    </row>
    <row r="1305" spans="1:11" ht="14.25">
      <c r="A1305" s="62">
        <v>42916.477962962963</v>
      </c>
      <c r="B1305" s="15">
        <v>487363</v>
      </c>
      <c r="C1305" t="s">
        <v>4539</v>
      </c>
      <c r="D1305" t="s">
        <v>5170</v>
      </c>
      <c r="E1305" t="s">
        <v>5171</v>
      </c>
      <c r="F1305" s="15">
        <v>-95</v>
      </c>
      <c r="G1305" t="s">
        <v>47</v>
      </c>
      <c r="H1305" t="s">
        <v>75</v>
      </c>
      <c r="I1305" t="s">
        <v>49</v>
      </c>
      <c r="J1305">
        <f>VLOOKUP(B1305,自助退!B:F,5,FALSE)</f>
        <v>95</v>
      </c>
      <c r="K1305" s="40" t="str">
        <f t="shared" si="21"/>
        <v/>
      </c>
    </row>
    <row r="1306" spans="1:11" ht="14.25">
      <c r="A1306" s="62">
        <v>42916.479166666664</v>
      </c>
      <c r="B1306" s="15">
        <v>487434</v>
      </c>
      <c r="C1306" t="s">
        <v>4540</v>
      </c>
      <c r="D1306" t="s">
        <v>5172</v>
      </c>
      <c r="E1306" t="s">
        <v>5173</v>
      </c>
      <c r="F1306" s="15">
        <v>-50</v>
      </c>
      <c r="G1306" t="s">
        <v>47</v>
      </c>
      <c r="H1306" t="s">
        <v>54</v>
      </c>
      <c r="I1306" t="s">
        <v>49</v>
      </c>
      <c r="J1306">
        <f>VLOOKUP(B1306,自助退!B:F,5,FALSE)</f>
        <v>50</v>
      </c>
      <c r="K1306" s="40" t="str">
        <f t="shared" si="21"/>
        <v/>
      </c>
    </row>
    <row r="1307" spans="1:11" ht="14.25">
      <c r="A1307" s="62">
        <v>42916.48982638889</v>
      </c>
      <c r="B1307" s="15">
        <v>487803</v>
      </c>
      <c r="C1307" t="s">
        <v>4541</v>
      </c>
      <c r="D1307" t="s">
        <v>5174</v>
      </c>
      <c r="E1307" t="s">
        <v>5175</v>
      </c>
      <c r="F1307" s="15">
        <v>-47</v>
      </c>
      <c r="G1307" t="s">
        <v>47</v>
      </c>
      <c r="H1307" t="s">
        <v>67</v>
      </c>
      <c r="I1307" t="s">
        <v>49</v>
      </c>
      <c r="J1307">
        <f>VLOOKUP(B1307,自助退!B:F,5,FALSE)</f>
        <v>47</v>
      </c>
      <c r="K1307" s="40" t="str">
        <f t="shared" si="21"/>
        <v/>
      </c>
    </row>
    <row r="1308" spans="1:11" ht="14.25">
      <c r="A1308" s="62">
        <v>42916.490162037036</v>
      </c>
      <c r="B1308" s="15">
        <v>487827</v>
      </c>
      <c r="C1308" t="s">
        <v>4542</v>
      </c>
      <c r="D1308" t="s">
        <v>5176</v>
      </c>
      <c r="E1308" t="s">
        <v>5177</v>
      </c>
      <c r="F1308" s="15">
        <v>-85</v>
      </c>
      <c r="G1308" t="s">
        <v>47</v>
      </c>
      <c r="H1308" t="s">
        <v>67</v>
      </c>
      <c r="I1308" t="s">
        <v>49</v>
      </c>
      <c r="J1308">
        <f>VLOOKUP(B1308,自助退!B:F,5,FALSE)</f>
        <v>85</v>
      </c>
      <c r="K1308" s="40" t="str">
        <f t="shared" si="21"/>
        <v/>
      </c>
    </row>
    <row r="1309" spans="1:11" ht="14.25">
      <c r="A1309" s="62">
        <v>42916.493460648147</v>
      </c>
      <c r="B1309" s="15">
        <v>487924</v>
      </c>
      <c r="C1309" t="s">
        <v>4543</v>
      </c>
      <c r="D1309" t="s">
        <v>5178</v>
      </c>
      <c r="E1309" t="s">
        <v>5179</v>
      </c>
      <c r="F1309" s="15">
        <v>-862</v>
      </c>
      <c r="G1309" t="s">
        <v>47</v>
      </c>
      <c r="H1309" t="s">
        <v>69</v>
      </c>
      <c r="I1309" t="s">
        <v>49</v>
      </c>
      <c r="J1309">
        <f>VLOOKUP(B1309,自助退!B:F,5,FALSE)</f>
        <v>862</v>
      </c>
      <c r="K1309" s="40" t="str">
        <f t="shared" si="21"/>
        <v/>
      </c>
    </row>
    <row r="1310" spans="1:11" ht="14.25">
      <c r="A1310" s="62">
        <v>42916.507928240739</v>
      </c>
      <c r="B1310" s="15">
        <v>488219</v>
      </c>
      <c r="C1310" t="s">
        <v>4544</v>
      </c>
      <c r="D1310" t="s">
        <v>5180</v>
      </c>
      <c r="E1310" t="s">
        <v>5181</v>
      </c>
      <c r="F1310" s="15">
        <v>-652</v>
      </c>
      <c r="G1310" t="s">
        <v>47</v>
      </c>
      <c r="H1310" t="s">
        <v>80</v>
      </c>
      <c r="I1310" t="s">
        <v>49</v>
      </c>
      <c r="J1310">
        <f>VLOOKUP(B1310,自助退!B:F,5,FALSE)</f>
        <v>652</v>
      </c>
      <c r="K1310" s="40" t="str">
        <f t="shared" si="21"/>
        <v/>
      </c>
    </row>
    <row r="1311" spans="1:11" ht="14.25">
      <c r="A1311" s="62">
        <v>42916.51703703704</v>
      </c>
      <c r="B1311" s="15">
        <v>488325</v>
      </c>
      <c r="C1311" t="s">
        <v>4545</v>
      </c>
      <c r="D1311" t="s">
        <v>5182</v>
      </c>
      <c r="E1311" t="s">
        <v>5183</v>
      </c>
      <c r="F1311" s="15">
        <v>-1900</v>
      </c>
      <c r="G1311" t="s">
        <v>47</v>
      </c>
      <c r="H1311" t="s">
        <v>59</v>
      </c>
      <c r="I1311" t="s">
        <v>49</v>
      </c>
      <c r="J1311">
        <f>VLOOKUP(B1311,自助退!B:F,5,FALSE)</f>
        <v>1900</v>
      </c>
      <c r="K1311" s="40" t="str">
        <f t="shared" si="21"/>
        <v/>
      </c>
    </row>
    <row r="1312" spans="1:11" ht="14.25">
      <c r="A1312" s="62">
        <v>42916.522349537037</v>
      </c>
      <c r="B1312" s="15">
        <v>488356</v>
      </c>
      <c r="C1312" t="s">
        <v>4546</v>
      </c>
      <c r="D1312" t="s">
        <v>5184</v>
      </c>
      <c r="E1312" t="s">
        <v>5185</v>
      </c>
      <c r="F1312" s="15">
        <v>-350</v>
      </c>
      <c r="G1312" t="s">
        <v>47</v>
      </c>
      <c r="H1312" t="s">
        <v>59</v>
      </c>
      <c r="I1312" t="s">
        <v>49</v>
      </c>
      <c r="J1312">
        <f>VLOOKUP(B1312,自助退!B:F,5,FALSE)</f>
        <v>350</v>
      </c>
      <c r="K1312" s="40" t="str">
        <f t="shared" si="21"/>
        <v/>
      </c>
    </row>
    <row r="1313" spans="1:11" ht="14.25">
      <c r="A1313" s="62">
        <v>42916.544722222221</v>
      </c>
      <c r="B1313" s="15">
        <v>488487</v>
      </c>
      <c r="C1313" t="s">
        <v>4547</v>
      </c>
      <c r="D1313" t="s">
        <v>5186</v>
      </c>
      <c r="E1313" t="s">
        <v>5187</v>
      </c>
      <c r="F1313" s="15">
        <v>-319</v>
      </c>
      <c r="G1313" t="s">
        <v>47</v>
      </c>
      <c r="H1313" t="s">
        <v>58</v>
      </c>
      <c r="I1313" t="s">
        <v>49</v>
      </c>
      <c r="J1313">
        <f>VLOOKUP(B1313,自助退!B:F,5,FALSE)</f>
        <v>319</v>
      </c>
      <c r="K1313" s="40" t="str">
        <f t="shared" si="21"/>
        <v/>
      </c>
    </row>
    <row r="1314" spans="1:11" ht="14.25">
      <c r="A1314" s="62">
        <v>42916.546238425923</v>
      </c>
      <c r="B1314" s="15">
        <v>488492</v>
      </c>
      <c r="C1314" t="s">
        <v>4548</v>
      </c>
      <c r="D1314" t="s">
        <v>5188</v>
      </c>
      <c r="E1314" t="s">
        <v>5189</v>
      </c>
      <c r="F1314" s="15">
        <v>-519</v>
      </c>
      <c r="G1314" t="s">
        <v>47</v>
      </c>
      <c r="H1314" t="s">
        <v>72</v>
      </c>
      <c r="I1314" t="s">
        <v>49</v>
      </c>
      <c r="J1314">
        <f>VLOOKUP(B1314,自助退!B:F,5,FALSE)</f>
        <v>519</v>
      </c>
      <c r="K1314" s="40" t="str">
        <f t="shared" si="21"/>
        <v/>
      </c>
    </row>
    <row r="1315" spans="1:11" ht="14.25">
      <c r="A1315" s="62">
        <v>42916.574340277781</v>
      </c>
      <c r="B1315" s="15">
        <v>488692</v>
      </c>
      <c r="C1315" t="s">
        <v>4549</v>
      </c>
      <c r="D1315" t="s">
        <v>5190</v>
      </c>
      <c r="E1315" t="s">
        <v>5191</v>
      </c>
      <c r="F1315" s="15">
        <v>-100</v>
      </c>
      <c r="G1315" t="s">
        <v>47</v>
      </c>
      <c r="H1315" t="s">
        <v>72</v>
      </c>
      <c r="I1315" t="s">
        <v>49</v>
      </c>
      <c r="J1315">
        <f>VLOOKUP(B1315,自助退!B:F,5,FALSE)</f>
        <v>100</v>
      </c>
      <c r="K1315" s="40" t="str">
        <f t="shared" si="21"/>
        <v/>
      </c>
    </row>
    <row r="1316" spans="1:11" ht="14.25">
      <c r="A1316" s="62">
        <v>42916.580243055556</v>
      </c>
      <c r="B1316" s="15">
        <v>488793</v>
      </c>
      <c r="C1316" t="s">
        <v>4550</v>
      </c>
      <c r="D1316" t="s">
        <v>5192</v>
      </c>
      <c r="E1316" t="s">
        <v>5193</v>
      </c>
      <c r="F1316" s="15">
        <v>-154</v>
      </c>
      <c r="G1316" t="s">
        <v>47</v>
      </c>
      <c r="H1316" t="s">
        <v>61</v>
      </c>
      <c r="I1316" t="s">
        <v>49</v>
      </c>
      <c r="J1316">
        <f>VLOOKUP(B1316,自助退!B:F,5,FALSE)</f>
        <v>154</v>
      </c>
      <c r="K1316" s="40" t="str">
        <f t="shared" si="21"/>
        <v/>
      </c>
    </row>
    <row r="1317" spans="1:11" ht="14.25">
      <c r="A1317" s="62">
        <v>42916.581180555557</v>
      </c>
      <c r="B1317" s="15">
        <v>488809</v>
      </c>
      <c r="C1317" t="s">
        <v>4551</v>
      </c>
      <c r="D1317" t="s">
        <v>5194</v>
      </c>
      <c r="E1317" t="s">
        <v>5195</v>
      </c>
      <c r="F1317" s="15">
        <v>-1713</v>
      </c>
      <c r="G1317" t="s">
        <v>47</v>
      </c>
      <c r="H1317" t="s">
        <v>5196</v>
      </c>
      <c r="I1317" t="s">
        <v>49</v>
      </c>
      <c r="J1317">
        <f>VLOOKUP(B1317,自助退!B:F,5,FALSE)</f>
        <v>1713</v>
      </c>
      <c r="K1317" s="40" t="str">
        <f t="shared" si="21"/>
        <v/>
      </c>
    </row>
    <row r="1318" spans="1:11" ht="14.25">
      <c r="A1318" s="62">
        <v>42916.597453703704</v>
      </c>
      <c r="B1318" s="15">
        <v>489352</v>
      </c>
      <c r="C1318" t="s">
        <v>4552</v>
      </c>
      <c r="D1318" t="s">
        <v>5197</v>
      </c>
      <c r="E1318" t="s">
        <v>5198</v>
      </c>
      <c r="F1318" s="15">
        <v>-237</v>
      </c>
      <c r="G1318" t="s">
        <v>47</v>
      </c>
      <c r="H1318" t="s">
        <v>69</v>
      </c>
      <c r="I1318" t="s">
        <v>49</v>
      </c>
      <c r="J1318">
        <f>VLOOKUP(B1318,自助退!B:F,5,FALSE)</f>
        <v>237</v>
      </c>
      <c r="K1318" s="40" t="str">
        <f t="shared" si="21"/>
        <v/>
      </c>
    </row>
    <row r="1319" spans="1:11" ht="14.25">
      <c r="A1319" s="62">
        <v>42916.605543981481</v>
      </c>
      <c r="B1319" s="15">
        <v>489700</v>
      </c>
      <c r="C1319" t="s">
        <v>4553</v>
      </c>
      <c r="D1319" t="s">
        <v>5199</v>
      </c>
      <c r="E1319" t="s">
        <v>5200</v>
      </c>
      <c r="F1319" s="15">
        <v>-2190</v>
      </c>
      <c r="G1319" t="s">
        <v>47</v>
      </c>
      <c r="H1319" t="s">
        <v>71</v>
      </c>
      <c r="I1319" t="s">
        <v>49</v>
      </c>
      <c r="J1319">
        <f>VLOOKUP(B1319,自助退!B:F,5,FALSE)</f>
        <v>2190</v>
      </c>
      <c r="K1319" s="40" t="str">
        <f t="shared" si="21"/>
        <v/>
      </c>
    </row>
    <row r="1320" spans="1:11" ht="14.25">
      <c r="A1320" s="62">
        <v>42916.61173611111</v>
      </c>
      <c r="B1320" s="15">
        <v>489958</v>
      </c>
      <c r="C1320" t="s">
        <v>4554</v>
      </c>
      <c r="D1320" t="s">
        <v>5201</v>
      </c>
      <c r="E1320" t="s">
        <v>5202</v>
      </c>
      <c r="F1320" s="15">
        <v>-444</v>
      </c>
      <c r="G1320" t="s">
        <v>47</v>
      </c>
      <c r="H1320" t="s">
        <v>53</v>
      </c>
      <c r="I1320" t="s">
        <v>49</v>
      </c>
      <c r="J1320">
        <f>VLOOKUP(B1320,自助退!B:F,5,FALSE)</f>
        <v>444</v>
      </c>
      <c r="K1320" s="40" t="str">
        <f t="shared" si="21"/>
        <v/>
      </c>
    </row>
    <row r="1321" spans="1:11" ht="14.25">
      <c r="A1321" s="62">
        <v>42916.614768518521</v>
      </c>
      <c r="B1321" s="15">
        <v>490108</v>
      </c>
      <c r="C1321" t="s">
        <v>4555</v>
      </c>
      <c r="D1321" t="s">
        <v>5203</v>
      </c>
      <c r="E1321" t="s">
        <v>5204</v>
      </c>
      <c r="F1321" s="15">
        <v>-1700</v>
      </c>
      <c r="G1321" t="s">
        <v>47</v>
      </c>
      <c r="H1321" t="s">
        <v>78</v>
      </c>
      <c r="I1321" t="s">
        <v>49</v>
      </c>
      <c r="J1321">
        <f>VLOOKUP(B1321,自助退!B:F,5,FALSE)</f>
        <v>1700</v>
      </c>
      <c r="K1321" s="40" t="str">
        <f t="shared" si="21"/>
        <v/>
      </c>
    </row>
    <row r="1322" spans="1:11" ht="14.25">
      <c r="A1322" s="62">
        <v>42916.616481481484</v>
      </c>
      <c r="B1322" s="15">
        <v>490203</v>
      </c>
      <c r="C1322" t="s">
        <v>4556</v>
      </c>
      <c r="D1322" t="s">
        <v>5205</v>
      </c>
      <c r="E1322" t="s">
        <v>5206</v>
      </c>
      <c r="F1322" s="15">
        <v>-577</v>
      </c>
      <c r="G1322" t="s">
        <v>47</v>
      </c>
      <c r="H1322" t="s">
        <v>59</v>
      </c>
      <c r="I1322" t="s">
        <v>49</v>
      </c>
      <c r="J1322">
        <f>VLOOKUP(B1322,自助退!B:F,5,FALSE)</f>
        <v>577</v>
      </c>
      <c r="K1322" s="40" t="str">
        <f t="shared" si="21"/>
        <v/>
      </c>
    </row>
    <row r="1323" spans="1:11" ht="14.25">
      <c r="A1323" s="62">
        <v>42916.616539351853</v>
      </c>
      <c r="B1323" s="15">
        <v>490207</v>
      </c>
      <c r="C1323" t="s">
        <v>4557</v>
      </c>
      <c r="D1323" t="s">
        <v>5207</v>
      </c>
      <c r="E1323" t="s">
        <v>5208</v>
      </c>
      <c r="F1323" s="15">
        <v>-200</v>
      </c>
      <c r="G1323" t="s">
        <v>47</v>
      </c>
      <c r="H1323" t="s">
        <v>64</v>
      </c>
      <c r="I1323" t="s">
        <v>49</v>
      </c>
      <c r="J1323">
        <f>VLOOKUP(B1323,自助退!B:F,5,FALSE)</f>
        <v>200</v>
      </c>
      <c r="K1323" s="40" t="str">
        <f t="shared" si="21"/>
        <v/>
      </c>
    </row>
    <row r="1324" spans="1:11" ht="14.25">
      <c r="A1324" s="62">
        <v>42916.61928240741</v>
      </c>
      <c r="B1324" s="15">
        <v>490359</v>
      </c>
      <c r="C1324" t="s">
        <v>4558</v>
      </c>
      <c r="D1324" t="s">
        <v>5209</v>
      </c>
      <c r="E1324" t="s">
        <v>5210</v>
      </c>
      <c r="F1324" s="15">
        <v>-1021</v>
      </c>
      <c r="G1324" t="s">
        <v>47</v>
      </c>
      <c r="H1324" t="s">
        <v>54</v>
      </c>
      <c r="I1324" t="s">
        <v>49</v>
      </c>
      <c r="J1324">
        <f>VLOOKUP(B1324,自助退!B:F,5,FALSE)</f>
        <v>1021</v>
      </c>
      <c r="K1324" s="40" t="str">
        <f t="shared" si="21"/>
        <v/>
      </c>
    </row>
    <row r="1325" spans="1:11" ht="14.25">
      <c r="A1325" s="62">
        <v>42916.622800925928</v>
      </c>
      <c r="B1325" s="15">
        <v>490510</v>
      </c>
      <c r="C1325" t="s">
        <v>4559</v>
      </c>
      <c r="D1325" t="s">
        <v>5211</v>
      </c>
      <c r="E1325" t="s">
        <v>5212</v>
      </c>
      <c r="F1325" s="15">
        <v>-89</v>
      </c>
      <c r="G1325" t="s">
        <v>47</v>
      </c>
      <c r="H1325" t="s">
        <v>63</v>
      </c>
      <c r="I1325" t="s">
        <v>49</v>
      </c>
      <c r="J1325">
        <f>VLOOKUP(B1325,自助退!B:F,5,FALSE)</f>
        <v>89</v>
      </c>
      <c r="K1325" s="40" t="str">
        <f t="shared" si="21"/>
        <v/>
      </c>
    </row>
    <row r="1326" spans="1:11" ht="14.25">
      <c r="A1326" s="62">
        <v>42916.622893518521</v>
      </c>
      <c r="B1326" s="15">
        <v>490515</v>
      </c>
      <c r="D1326" t="s">
        <v>5213</v>
      </c>
      <c r="E1326" t="s">
        <v>3805</v>
      </c>
      <c r="F1326" s="15">
        <v>-519</v>
      </c>
      <c r="G1326" t="s">
        <v>47</v>
      </c>
      <c r="H1326" t="s">
        <v>66</v>
      </c>
      <c r="I1326" t="s">
        <v>85</v>
      </c>
      <c r="J1326">
        <f>VLOOKUP(B1326,自助退!B:F,5,FALSE)</f>
        <v>519</v>
      </c>
      <c r="K1326" s="40" t="str">
        <f t="shared" si="21"/>
        <v/>
      </c>
    </row>
    <row r="1327" spans="1:11" ht="14.25">
      <c r="A1327" s="62">
        <v>42916.624826388892</v>
      </c>
      <c r="B1327" s="15">
        <v>490613</v>
      </c>
      <c r="C1327" t="s">
        <v>4561</v>
      </c>
      <c r="D1327" t="s">
        <v>5214</v>
      </c>
      <c r="E1327" t="s">
        <v>5215</v>
      </c>
      <c r="F1327" s="15">
        <v>-100</v>
      </c>
      <c r="G1327" t="s">
        <v>47</v>
      </c>
      <c r="H1327" t="s">
        <v>84</v>
      </c>
      <c r="I1327" t="s">
        <v>49</v>
      </c>
      <c r="J1327">
        <f>VLOOKUP(B1327,自助退!B:F,5,FALSE)</f>
        <v>100</v>
      </c>
      <c r="K1327" s="40" t="str">
        <f t="shared" si="21"/>
        <v/>
      </c>
    </row>
    <row r="1328" spans="1:11" ht="14.25">
      <c r="A1328" s="62">
        <v>42916.62841435185</v>
      </c>
      <c r="B1328" s="15">
        <v>490813</v>
      </c>
      <c r="C1328" t="s">
        <v>4562</v>
      </c>
      <c r="D1328" t="s">
        <v>5216</v>
      </c>
      <c r="E1328" t="s">
        <v>5217</v>
      </c>
      <c r="F1328" s="15">
        <v>-289</v>
      </c>
      <c r="G1328" t="s">
        <v>47</v>
      </c>
      <c r="H1328" t="s">
        <v>75</v>
      </c>
      <c r="I1328" t="s">
        <v>49</v>
      </c>
      <c r="J1328">
        <f>VLOOKUP(B1328,自助退!B:F,5,FALSE)</f>
        <v>289</v>
      </c>
      <c r="K1328" s="40" t="str">
        <f t="shared" si="21"/>
        <v/>
      </c>
    </row>
    <row r="1329" spans="1:11" ht="14.25">
      <c r="A1329" s="62">
        <v>42916.638032407405</v>
      </c>
      <c r="B1329" s="15">
        <v>491232</v>
      </c>
      <c r="C1329" t="s">
        <v>4563</v>
      </c>
      <c r="D1329" t="s">
        <v>5218</v>
      </c>
      <c r="E1329" t="s">
        <v>5219</v>
      </c>
      <c r="F1329" s="15">
        <v>-900</v>
      </c>
      <c r="G1329" t="s">
        <v>47</v>
      </c>
      <c r="H1329" t="s">
        <v>65</v>
      </c>
      <c r="I1329" t="s">
        <v>49</v>
      </c>
      <c r="J1329">
        <f>VLOOKUP(B1329,自助退!B:F,5,FALSE)</f>
        <v>900</v>
      </c>
      <c r="K1329" s="40" t="str">
        <f t="shared" si="21"/>
        <v/>
      </c>
    </row>
    <row r="1330" spans="1:11" ht="14.25">
      <c r="A1330" s="62">
        <v>42916.640277777777</v>
      </c>
      <c r="B1330" s="15">
        <v>491318</v>
      </c>
      <c r="C1330" t="s">
        <v>4564</v>
      </c>
      <c r="D1330" t="s">
        <v>5220</v>
      </c>
      <c r="E1330" t="s">
        <v>5221</v>
      </c>
      <c r="F1330" s="15">
        <v>-1801</v>
      </c>
      <c r="G1330" t="s">
        <v>47</v>
      </c>
      <c r="H1330" t="s">
        <v>70</v>
      </c>
      <c r="I1330" t="s">
        <v>49</v>
      </c>
      <c r="J1330">
        <f>VLOOKUP(B1330,自助退!B:F,5,FALSE)</f>
        <v>1801</v>
      </c>
      <c r="K1330" s="40" t="str">
        <f t="shared" si="21"/>
        <v/>
      </c>
    </row>
    <row r="1331" spans="1:11" ht="14.25">
      <c r="A1331" s="62">
        <v>42916.652789351851</v>
      </c>
      <c r="B1331" s="15">
        <v>491894</v>
      </c>
      <c r="C1331" t="s">
        <v>4565</v>
      </c>
      <c r="D1331" t="s">
        <v>5222</v>
      </c>
      <c r="E1331" t="s">
        <v>5223</v>
      </c>
      <c r="F1331" s="15">
        <v>-225</v>
      </c>
      <c r="G1331" t="s">
        <v>47</v>
      </c>
      <c r="H1331" t="s">
        <v>78</v>
      </c>
      <c r="I1331" t="s">
        <v>49</v>
      </c>
      <c r="J1331">
        <f>VLOOKUP(B1331,自助退!B:F,5,FALSE)</f>
        <v>225</v>
      </c>
      <c r="K1331" s="40" t="str">
        <f t="shared" si="21"/>
        <v/>
      </c>
    </row>
    <row r="1332" spans="1:11" ht="14.25">
      <c r="A1332" s="62">
        <v>42916.669236111113</v>
      </c>
      <c r="B1332" s="15">
        <v>492593</v>
      </c>
      <c r="C1332" t="s">
        <v>4566</v>
      </c>
      <c r="D1332" t="s">
        <v>5224</v>
      </c>
      <c r="E1332" t="s">
        <v>5225</v>
      </c>
      <c r="F1332" s="15">
        <v>-788</v>
      </c>
      <c r="G1332" t="s">
        <v>47</v>
      </c>
      <c r="H1332" t="s">
        <v>77</v>
      </c>
      <c r="I1332" t="s">
        <v>49</v>
      </c>
      <c r="J1332">
        <f>VLOOKUP(B1332,自助退!B:F,5,FALSE)</f>
        <v>788</v>
      </c>
      <c r="K1332" s="40" t="str">
        <f t="shared" si="21"/>
        <v/>
      </c>
    </row>
    <row r="1333" spans="1:11" ht="14.25">
      <c r="A1333" s="62">
        <v>42916.669907407406</v>
      </c>
      <c r="B1333" s="15">
        <v>492626</v>
      </c>
      <c r="C1333" t="s">
        <v>4567</v>
      </c>
      <c r="D1333" t="s">
        <v>5224</v>
      </c>
      <c r="E1333" t="s">
        <v>5225</v>
      </c>
      <c r="F1333" s="15">
        <v>-6</v>
      </c>
      <c r="G1333" t="s">
        <v>47</v>
      </c>
      <c r="H1333" t="s">
        <v>77</v>
      </c>
      <c r="I1333" t="s">
        <v>49</v>
      </c>
      <c r="J1333">
        <f>VLOOKUP(B1333,自助退!B:F,5,FALSE)</f>
        <v>6</v>
      </c>
      <c r="K1333" s="40" t="str">
        <f t="shared" si="21"/>
        <v/>
      </c>
    </row>
    <row r="1334" spans="1:11" ht="14.25">
      <c r="A1334" s="62">
        <v>42916.670370370368</v>
      </c>
      <c r="B1334" s="15">
        <v>492638</v>
      </c>
      <c r="C1334" t="s">
        <v>4568</v>
      </c>
      <c r="D1334" t="s">
        <v>622</v>
      </c>
      <c r="E1334" t="s">
        <v>623</v>
      </c>
      <c r="F1334" s="15">
        <v>-698</v>
      </c>
      <c r="G1334" t="s">
        <v>47</v>
      </c>
      <c r="H1334" t="s">
        <v>54</v>
      </c>
      <c r="I1334" t="s">
        <v>49</v>
      </c>
      <c r="J1334">
        <f>VLOOKUP(B1334,自助退!B:F,5,FALSE)</f>
        <v>698</v>
      </c>
      <c r="K1334" s="40" t="str">
        <f t="shared" si="21"/>
        <v/>
      </c>
    </row>
    <row r="1335" spans="1:11" ht="14.25">
      <c r="A1335" s="62">
        <v>42916.670983796299</v>
      </c>
      <c r="B1335" s="15">
        <v>492651</v>
      </c>
      <c r="C1335" t="s">
        <v>4569</v>
      </c>
      <c r="D1335" t="s">
        <v>5226</v>
      </c>
      <c r="E1335" t="s">
        <v>5227</v>
      </c>
      <c r="F1335" s="15">
        <v>-54</v>
      </c>
      <c r="G1335" t="s">
        <v>47</v>
      </c>
      <c r="H1335" t="s">
        <v>79</v>
      </c>
      <c r="I1335" t="s">
        <v>49</v>
      </c>
      <c r="J1335">
        <f>VLOOKUP(B1335,自助退!B:F,5,FALSE)</f>
        <v>54</v>
      </c>
      <c r="K1335" s="40" t="str">
        <f t="shared" si="21"/>
        <v/>
      </c>
    </row>
    <row r="1336" spans="1:11" ht="14.25">
      <c r="A1336" s="62">
        <v>42916.673171296294</v>
      </c>
      <c r="B1336" s="15">
        <v>492731</v>
      </c>
      <c r="C1336" t="s">
        <v>4570</v>
      </c>
      <c r="D1336" t="s">
        <v>5228</v>
      </c>
      <c r="E1336" t="s">
        <v>5229</v>
      </c>
      <c r="F1336" s="15">
        <v>-600</v>
      </c>
      <c r="G1336" t="s">
        <v>47</v>
      </c>
      <c r="H1336" t="s">
        <v>71</v>
      </c>
      <c r="I1336" t="s">
        <v>49</v>
      </c>
      <c r="J1336">
        <f>VLOOKUP(B1336,自助退!B:F,5,FALSE)</f>
        <v>600</v>
      </c>
      <c r="K1336" s="40" t="str">
        <f t="shared" si="21"/>
        <v/>
      </c>
    </row>
    <row r="1337" spans="1:11" ht="14.25">
      <c r="A1337" s="62">
        <v>42916.67386574074</v>
      </c>
      <c r="B1337" s="15">
        <v>492749</v>
      </c>
      <c r="C1337" t="s">
        <v>4571</v>
      </c>
      <c r="D1337" t="s">
        <v>5230</v>
      </c>
      <c r="E1337" t="s">
        <v>5231</v>
      </c>
      <c r="F1337" s="15">
        <v>-180</v>
      </c>
      <c r="G1337" t="s">
        <v>47</v>
      </c>
      <c r="H1337" t="s">
        <v>71</v>
      </c>
      <c r="I1337" t="s">
        <v>49</v>
      </c>
      <c r="J1337">
        <f>VLOOKUP(B1337,自助退!B:F,5,FALSE)</f>
        <v>180</v>
      </c>
      <c r="K1337" s="40" t="str">
        <f t="shared" si="21"/>
        <v/>
      </c>
    </row>
    <row r="1338" spans="1:11" ht="14.25">
      <c r="A1338" s="62">
        <v>42916.68141203704</v>
      </c>
      <c r="B1338" s="15">
        <v>493041</v>
      </c>
      <c r="C1338" t="s">
        <v>4572</v>
      </c>
      <c r="D1338" t="s">
        <v>5232</v>
      </c>
      <c r="E1338" t="s">
        <v>5233</v>
      </c>
      <c r="F1338" s="15">
        <v>-1020</v>
      </c>
      <c r="G1338" t="s">
        <v>47</v>
      </c>
      <c r="H1338" t="s">
        <v>69</v>
      </c>
      <c r="I1338" t="s">
        <v>49</v>
      </c>
      <c r="J1338">
        <f>VLOOKUP(B1338,自助退!B:F,5,FALSE)</f>
        <v>1020</v>
      </c>
      <c r="K1338" s="40" t="str">
        <f t="shared" si="21"/>
        <v/>
      </c>
    </row>
    <row r="1339" spans="1:11" ht="14.25">
      <c r="A1339" s="62">
        <v>42916.683807870373</v>
      </c>
      <c r="B1339" s="15">
        <v>493159</v>
      </c>
      <c r="C1339" t="s">
        <v>4573</v>
      </c>
      <c r="D1339" t="s">
        <v>5234</v>
      </c>
      <c r="E1339" t="s">
        <v>5235</v>
      </c>
      <c r="F1339" s="15">
        <v>-900</v>
      </c>
      <c r="G1339" t="s">
        <v>47</v>
      </c>
      <c r="H1339" t="s">
        <v>50</v>
      </c>
      <c r="I1339" t="s">
        <v>49</v>
      </c>
      <c r="J1339">
        <f>VLOOKUP(B1339,自助退!B:F,5,FALSE)</f>
        <v>900</v>
      </c>
      <c r="K1339" s="40" t="str">
        <f t="shared" si="21"/>
        <v/>
      </c>
    </row>
    <row r="1340" spans="1:11" ht="14.25">
      <c r="A1340" s="62">
        <v>42916.684907407405</v>
      </c>
      <c r="B1340" s="15">
        <v>493201</v>
      </c>
      <c r="C1340" t="s">
        <v>4574</v>
      </c>
      <c r="D1340" t="s">
        <v>5236</v>
      </c>
      <c r="E1340" t="s">
        <v>5237</v>
      </c>
      <c r="F1340" s="15">
        <v>-4308</v>
      </c>
      <c r="G1340" t="s">
        <v>47</v>
      </c>
      <c r="H1340" t="s">
        <v>80</v>
      </c>
      <c r="I1340" t="s">
        <v>49</v>
      </c>
      <c r="J1340">
        <f>VLOOKUP(B1340,自助退!B:F,5,FALSE)</f>
        <v>4308</v>
      </c>
      <c r="K1340" s="40" t="str">
        <f t="shared" si="21"/>
        <v/>
      </c>
    </row>
    <row r="1341" spans="1:11" ht="14.25">
      <c r="A1341" s="62">
        <v>42916.689155092594</v>
      </c>
      <c r="B1341" s="15">
        <v>493358</v>
      </c>
      <c r="C1341" t="s">
        <v>4575</v>
      </c>
      <c r="D1341" t="s">
        <v>5238</v>
      </c>
      <c r="E1341" t="s">
        <v>5239</v>
      </c>
      <c r="F1341" s="15">
        <v>-430</v>
      </c>
      <c r="G1341" t="s">
        <v>47</v>
      </c>
      <c r="H1341" t="s">
        <v>50</v>
      </c>
      <c r="I1341" t="s">
        <v>49</v>
      </c>
      <c r="J1341">
        <f>VLOOKUP(B1341,自助退!B:F,5,FALSE)</f>
        <v>430</v>
      </c>
      <c r="K1341" s="40" t="str">
        <f t="shared" si="21"/>
        <v/>
      </c>
    </row>
    <row r="1342" spans="1:11" ht="14.25">
      <c r="A1342" s="62">
        <v>42916.704351851855</v>
      </c>
      <c r="B1342" s="15">
        <v>493792</v>
      </c>
      <c r="C1342" t="s">
        <v>4576</v>
      </c>
      <c r="D1342" t="s">
        <v>5240</v>
      </c>
      <c r="E1342" t="s">
        <v>5241</v>
      </c>
      <c r="F1342" s="15">
        <v>-707</v>
      </c>
      <c r="G1342" t="s">
        <v>47</v>
      </c>
      <c r="H1342" t="s">
        <v>72</v>
      </c>
      <c r="I1342" t="s">
        <v>49</v>
      </c>
      <c r="J1342">
        <f>VLOOKUP(B1342,自助退!B:F,5,FALSE)</f>
        <v>707</v>
      </c>
      <c r="K1342" s="40" t="str">
        <f t="shared" si="21"/>
        <v/>
      </c>
    </row>
    <row r="1343" spans="1:11" ht="14.25">
      <c r="A1343" s="62">
        <v>42916.719282407408</v>
      </c>
      <c r="B1343" s="15">
        <v>494089</v>
      </c>
      <c r="C1343" t="s">
        <v>4577</v>
      </c>
      <c r="D1343" t="s">
        <v>5242</v>
      </c>
      <c r="E1343" t="s">
        <v>5243</v>
      </c>
      <c r="F1343" s="15">
        <v>-800</v>
      </c>
      <c r="G1343" t="s">
        <v>47</v>
      </c>
      <c r="H1343" t="s">
        <v>65</v>
      </c>
      <c r="I1343" t="s">
        <v>49</v>
      </c>
      <c r="J1343">
        <f>VLOOKUP(B1343,自助退!B:F,5,FALSE)</f>
        <v>800</v>
      </c>
      <c r="K1343" s="40" t="str">
        <f t="shared" si="21"/>
        <v/>
      </c>
    </row>
    <row r="1344" spans="1:11" ht="14.25">
      <c r="A1344" s="62">
        <v>42916.720891203702</v>
      </c>
      <c r="B1344" s="15">
        <v>494115</v>
      </c>
      <c r="C1344" t="s">
        <v>4578</v>
      </c>
      <c r="D1344" t="s">
        <v>5244</v>
      </c>
      <c r="E1344" t="s">
        <v>5245</v>
      </c>
      <c r="F1344" s="15">
        <v>-96</v>
      </c>
      <c r="G1344" t="s">
        <v>47</v>
      </c>
      <c r="H1344" t="s">
        <v>61</v>
      </c>
      <c r="I1344" t="s">
        <v>49</v>
      </c>
      <c r="J1344">
        <f>VLOOKUP(B1344,自助退!B:F,5,FALSE)</f>
        <v>96</v>
      </c>
      <c r="K1344" s="40" t="str">
        <f t="shared" si="21"/>
        <v/>
      </c>
    </row>
    <row r="1345" spans="1:11" ht="14.25">
      <c r="A1345" s="62">
        <v>42916.724872685183</v>
      </c>
      <c r="B1345" s="15">
        <v>494169</v>
      </c>
      <c r="C1345" t="s">
        <v>4579</v>
      </c>
      <c r="D1345" t="s">
        <v>5246</v>
      </c>
      <c r="E1345" t="s">
        <v>5247</v>
      </c>
      <c r="F1345" s="15">
        <v>-516</v>
      </c>
      <c r="G1345" t="s">
        <v>47</v>
      </c>
      <c r="H1345" t="s">
        <v>66</v>
      </c>
      <c r="I1345" t="s">
        <v>49</v>
      </c>
      <c r="J1345">
        <f>VLOOKUP(B1345,自助退!B:F,5,FALSE)</f>
        <v>516</v>
      </c>
      <c r="K1345" s="40" t="str">
        <f t="shared" si="21"/>
        <v/>
      </c>
    </row>
    <row r="1346" spans="1:11" ht="14.25">
      <c r="A1346" s="62">
        <v>42916.726111111115</v>
      </c>
      <c r="B1346" s="15">
        <v>494176</v>
      </c>
      <c r="C1346" t="s">
        <v>4580</v>
      </c>
      <c r="D1346" t="s">
        <v>5248</v>
      </c>
      <c r="E1346" t="s">
        <v>5249</v>
      </c>
      <c r="F1346" s="15">
        <v>-179</v>
      </c>
      <c r="G1346" t="s">
        <v>47</v>
      </c>
      <c r="H1346" t="s">
        <v>73</v>
      </c>
      <c r="I1346" t="s">
        <v>49</v>
      </c>
      <c r="J1346">
        <f>VLOOKUP(B1346,自助退!B:F,5,FALSE)</f>
        <v>179</v>
      </c>
      <c r="K1346" s="40" t="str">
        <f t="shared" si="21"/>
        <v/>
      </c>
    </row>
    <row r="1347" spans="1:11" ht="14.25">
      <c r="A1347" s="62">
        <v>42916.746666666666</v>
      </c>
      <c r="B1347" s="15">
        <v>494334</v>
      </c>
      <c r="C1347" t="s">
        <v>4581</v>
      </c>
      <c r="D1347" t="s">
        <v>5250</v>
      </c>
      <c r="E1347" t="s">
        <v>5251</v>
      </c>
      <c r="F1347" s="15">
        <v>-40</v>
      </c>
      <c r="G1347" t="s">
        <v>47</v>
      </c>
      <c r="H1347" t="s">
        <v>73</v>
      </c>
      <c r="I1347" t="s">
        <v>49</v>
      </c>
      <c r="J1347">
        <f>VLOOKUP(B1347,自助退!B:F,5,FALSE)</f>
        <v>40</v>
      </c>
      <c r="K1347" s="40" t="str">
        <f t="shared" si="21"/>
        <v/>
      </c>
    </row>
    <row r="1348" spans="1:11" ht="14.25">
      <c r="A1348" s="62">
        <v>42916.762245370373</v>
      </c>
      <c r="B1348" s="15">
        <v>494416</v>
      </c>
      <c r="C1348" t="s">
        <v>4582</v>
      </c>
      <c r="D1348" t="s">
        <v>5252</v>
      </c>
      <c r="E1348" t="s">
        <v>5253</v>
      </c>
      <c r="F1348" s="15">
        <v>-500</v>
      </c>
      <c r="G1348" t="s">
        <v>47</v>
      </c>
      <c r="H1348" t="s">
        <v>58</v>
      </c>
      <c r="I1348" t="s">
        <v>49</v>
      </c>
      <c r="J1348">
        <f>VLOOKUP(B1348,自助退!B:F,5,FALSE)</f>
        <v>500</v>
      </c>
      <c r="K1348" s="40" t="str">
        <f t="shared" si="21"/>
        <v/>
      </c>
    </row>
    <row r="1349" spans="1:11" ht="14.25">
      <c r="A1349" s="62">
        <v>42916.807766203703</v>
      </c>
      <c r="B1349" s="15">
        <v>494550</v>
      </c>
      <c r="C1349" t="s">
        <v>4583</v>
      </c>
      <c r="D1349" t="s">
        <v>5254</v>
      </c>
      <c r="E1349" t="s">
        <v>5255</v>
      </c>
      <c r="F1349" s="15">
        <v>-751</v>
      </c>
      <c r="G1349" t="s">
        <v>47</v>
      </c>
      <c r="H1349" t="s">
        <v>71</v>
      </c>
      <c r="I1349" t="s">
        <v>49</v>
      </c>
      <c r="J1349">
        <f>VLOOKUP(B1349,自助退!B:F,5,FALSE)</f>
        <v>751</v>
      </c>
      <c r="K1349" s="40" t="str">
        <f t="shared" si="21"/>
        <v/>
      </c>
    </row>
    <row r="1350" spans="1:11" ht="14.25">
      <c r="A1350" s="62">
        <v>42916.839953703704</v>
      </c>
      <c r="B1350" s="15">
        <v>494608</v>
      </c>
      <c r="C1350" t="s">
        <v>4584</v>
      </c>
      <c r="D1350" t="s">
        <v>5236</v>
      </c>
      <c r="E1350" t="s">
        <v>5237</v>
      </c>
      <c r="F1350" s="15">
        <v>-2836</v>
      </c>
      <c r="G1350" t="s">
        <v>47</v>
      </c>
      <c r="H1350" t="s">
        <v>80</v>
      </c>
      <c r="I1350" t="s">
        <v>49</v>
      </c>
      <c r="J1350">
        <f>VLOOKUP(B1350,自助退!B:F,5,FALSE)</f>
        <v>2836</v>
      </c>
      <c r="K1350" s="40" t="str">
        <f t="shared" si="21"/>
        <v/>
      </c>
    </row>
  </sheetData>
  <autoFilter ref="A1:K1350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N5" sqref="N5"/>
    </sheetView>
  </sheetViews>
  <sheetFormatPr defaultRowHeight="13.5"/>
  <cols>
    <col min="1" max="1" width="17.25" bestFit="1" customWidth="1"/>
    <col min="4" max="4" width="14.875" customWidth="1"/>
    <col min="7" max="7" width="14.125" customWidth="1"/>
    <col min="9" max="9" width="8.5" customWidth="1"/>
    <col min="10" max="10" width="0.375" hidden="1" customWidth="1"/>
    <col min="11" max="11" width="7.25" bestFit="1" customWidth="1"/>
    <col min="12" max="12" width="17.25" bestFit="1" customWidth="1"/>
    <col min="13" max="13" width="8.125" customWidth="1"/>
    <col min="14" max="14" width="20.375" style="17" customWidth="1"/>
  </cols>
  <sheetData>
    <row r="1" spans="1:15">
      <c r="A1" t="s">
        <v>23</v>
      </c>
      <c r="B1" t="s">
        <v>24</v>
      </c>
      <c r="C1" t="s">
        <v>25</v>
      </c>
      <c r="D1" s="19" t="s">
        <v>9424</v>
      </c>
      <c r="E1" t="s">
        <v>29</v>
      </c>
      <c r="F1" t="s">
        <v>9421</v>
      </c>
      <c r="G1" t="s">
        <v>9423</v>
      </c>
      <c r="H1" t="s">
        <v>26</v>
      </c>
      <c r="I1" t="s">
        <v>27</v>
      </c>
      <c r="J1" t="s">
        <v>28</v>
      </c>
      <c r="K1" t="s">
        <v>46</v>
      </c>
      <c r="L1" t="s">
        <v>23</v>
      </c>
      <c r="M1" s="19" t="s">
        <v>9425</v>
      </c>
      <c r="N1" s="79" t="s">
        <v>9438</v>
      </c>
      <c r="O1" s="19" t="s">
        <v>9426</v>
      </c>
    </row>
    <row r="2" spans="1:15" ht="14.25">
      <c r="A2" s="62">
        <v>42892.821157407408</v>
      </c>
      <c r="B2" t="s">
        <v>5273</v>
      </c>
      <c r="C2" t="s">
        <v>5274</v>
      </c>
      <c r="D2" t="str">
        <f>G2&amp;H2</f>
        <v>62599600744290851200</v>
      </c>
      <c r="E2" s="15">
        <v>63963</v>
      </c>
      <c r="F2" s="15">
        <v>31839</v>
      </c>
      <c r="G2" t="s">
        <v>6564</v>
      </c>
      <c r="H2" s="15">
        <v>1200</v>
      </c>
      <c r="I2" t="s">
        <v>47</v>
      </c>
      <c r="J2" t="s">
        <v>65</v>
      </c>
      <c r="K2" t="s">
        <v>85</v>
      </c>
      <c r="L2" s="62">
        <v>42892.821157407408</v>
      </c>
      <c r="M2" t="str">
        <f>VLOOKUP(F2,自助退!B:K,10,FALSE)</f>
        <v>9</v>
      </c>
      <c r="N2" s="17">
        <f>VLOOKUP(F2,自助退!B:G,6,FALSE)</f>
        <v>42891.499525462961</v>
      </c>
      <c r="O2" t="e">
        <f>VLOOKUP(D2,银行退!H:J,3,FALSE)</f>
        <v>#N/A</v>
      </c>
    </row>
    <row r="3" spans="1:15" ht="14.25">
      <c r="A3" s="62">
        <v>42892.821655092594</v>
      </c>
      <c r="B3" t="s">
        <v>5275</v>
      </c>
      <c r="C3" t="s">
        <v>5276</v>
      </c>
      <c r="D3" t="str">
        <f t="shared" ref="D3:D66" si="0">G3&amp;H3</f>
        <v>6224690037529109931</v>
      </c>
      <c r="E3" s="15">
        <v>63970</v>
      </c>
      <c r="F3" s="15">
        <v>32899</v>
      </c>
      <c r="G3" t="s">
        <v>6567</v>
      </c>
      <c r="H3" s="15">
        <v>931</v>
      </c>
      <c r="I3" t="s">
        <v>47</v>
      </c>
      <c r="J3" t="s">
        <v>72</v>
      </c>
      <c r="K3" t="s">
        <v>85</v>
      </c>
      <c r="L3" s="62">
        <v>42892.821655092594</v>
      </c>
      <c r="M3" t="str">
        <f>VLOOKUP(F3,自助退!B:K,10,FALSE)</f>
        <v>9</v>
      </c>
      <c r="N3" s="17">
        <f>VLOOKUP(F3,自助退!B:G,6,FALSE)</f>
        <v>42891.53601851852</v>
      </c>
      <c r="O3" t="e">
        <f>VLOOKUP(D3,银行退!H:J,3,FALSE)</f>
        <v>#N/A</v>
      </c>
    </row>
    <row r="4" spans="1:15" ht="14.25">
      <c r="A4" s="62">
        <v>42892.847280092596</v>
      </c>
      <c r="B4" t="s">
        <v>5277</v>
      </c>
      <c r="C4" t="s">
        <v>5278</v>
      </c>
      <c r="D4" t="str">
        <f t="shared" si="0"/>
        <v>4581230588357956758</v>
      </c>
      <c r="E4" s="15">
        <v>64040</v>
      </c>
      <c r="F4" s="15">
        <v>37538</v>
      </c>
      <c r="G4" t="s">
        <v>6570</v>
      </c>
      <c r="H4" s="15">
        <v>758</v>
      </c>
      <c r="I4" t="s">
        <v>47</v>
      </c>
      <c r="J4" t="s">
        <v>50</v>
      </c>
      <c r="K4" t="s">
        <v>85</v>
      </c>
      <c r="L4" s="62">
        <v>42892.847280092596</v>
      </c>
      <c r="M4" t="str">
        <f>VLOOKUP(F4,自助退!B:K,10,FALSE)</f>
        <v>9</v>
      </c>
      <c r="N4" s="17">
        <f>VLOOKUP(F4,自助退!B:G,6,FALSE)</f>
        <v>42891.655821759261</v>
      </c>
      <c r="O4" t="e">
        <f>VLOOKUP(D4,银行退!H:J,3,FALSE)</f>
        <v>#N/A</v>
      </c>
    </row>
    <row r="5" spans="1:15" ht="14.25">
      <c r="A5" s="62">
        <v>42892.965127314812</v>
      </c>
      <c r="B5" t="s">
        <v>5364</v>
      </c>
      <c r="C5" t="s">
        <v>5365</v>
      </c>
      <c r="D5" t="str">
        <f t="shared" si="0"/>
        <v>622700402202013970870</v>
      </c>
      <c r="E5" s="15">
        <v>64303</v>
      </c>
      <c r="F5" s="15">
        <v>61735</v>
      </c>
      <c r="G5" t="s">
        <v>6665</v>
      </c>
      <c r="H5" s="15">
        <v>70</v>
      </c>
      <c r="I5" t="s">
        <v>47</v>
      </c>
      <c r="J5" t="s">
        <v>50</v>
      </c>
      <c r="K5" t="s">
        <v>85</v>
      </c>
      <c r="L5" s="62">
        <v>42892.965127314812</v>
      </c>
      <c r="M5" t="str">
        <f>VLOOKUP(F5,自助退!B:K,10,FALSE)</f>
        <v>9</v>
      </c>
      <c r="N5" s="17">
        <f>VLOOKUP(F5,自助退!B:G,6,FALSE)</f>
        <v>42892.684687499997</v>
      </c>
      <c r="O5" t="e">
        <f>VLOOKUP(D5,银行退!H:J,3,FALSE)</f>
        <v>#N/A</v>
      </c>
    </row>
    <row r="6" spans="1:15" ht="14.25">
      <c r="A6" s="62">
        <v>42892.969409722224</v>
      </c>
      <c r="B6" t="s">
        <v>5369</v>
      </c>
      <c r="C6" t="s">
        <v>5370</v>
      </c>
      <c r="D6" t="str">
        <f t="shared" si="0"/>
        <v>62319000000589977159800</v>
      </c>
      <c r="E6" s="15">
        <v>64307</v>
      </c>
      <c r="F6" s="15">
        <v>62260</v>
      </c>
      <c r="G6" t="s">
        <v>6671</v>
      </c>
      <c r="H6" s="15">
        <v>9800</v>
      </c>
      <c r="I6" t="s">
        <v>47</v>
      </c>
      <c r="J6" t="s">
        <v>56</v>
      </c>
      <c r="K6" t="s">
        <v>85</v>
      </c>
      <c r="L6" s="62">
        <v>42892.969409722224</v>
      </c>
      <c r="M6" t="str">
        <f>VLOOKUP(F6,自助退!B:K,10,FALSE)</f>
        <v>9</v>
      </c>
      <c r="N6" s="17">
        <f>VLOOKUP(F6,自助退!B:G,6,FALSE)</f>
        <v>42892.69604166667</v>
      </c>
      <c r="O6" t="e">
        <f>VLOOKUP(D6,银行退!H:J,3,FALSE)</f>
        <v>#N/A</v>
      </c>
    </row>
    <row r="7" spans="1:15" ht="14.25">
      <c r="A7" s="62">
        <v>42892.982291666667</v>
      </c>
      <c r="B7" t="s">
        <v>5371</v>
      </c>
      <c r="C7" t="s">
        <v>5372</v>
      </c>
      <c r="D7" t="str">
        <f t="shared" si="0"/>
        <v>622369128134769452</v>
      </c>
      <c r="E7" s="15">
        <v>64321</v>
      </c>
      <c r="F7" s="15">
        <v>62517</v>
      </c>
      <c r="G7" t="s">
        <v>6674</v>
      </c>
      <c r="H7" s="15">
        <v>52</v>
      </c>
      <c r="I7" t="s">
        <v>47</v>
      </c>
      <c r="J7" t="s">
        <v>51</v>
      </c>
      <c r="K7" t="s">
        <v>85</v>
      </c>
      <c r="L7" s="62">
        <v>42892.982291666667</v>
      </c>
      <c r="M7" t="str">
        <f>VLOOKUP(F7,自助退!B:K,10,FALSE)</f>
        <v>9</v>
      </c>
      <c r="N7" s="17">
        <f>VLOOKUP(F7,自助退!B:G,6,FALSE)</f>
        <v>42892.701944444445</v>
      </c>
      <c r="O7" t="e">
        <f>VLOOKUP(D7,银行退!H:J,3,FALSE)</f>
        <v>#N/A</v>
      </c>
    </row>
    <row r="8" spans="1:15" ht="14.25">
      <c r="A8" s="62">
        <v>42892.984143518515</v>
      </c>
      <c r="B8" t="s">
        <v>5376</v>
      </c>
      <c r="C8" t="s">
        <v>5377</v>
      </c>
      <c r="D8" t="str">
        <f t="shared" si="0"/>
        <v>6223691729021810352</v>
      </c>
      <c r="E8" s="15">
        <v>64324</v>
      </c>
      <c r="F8" s="15">
        <v>62876</v>
      </c>
      <c r="G8" t="s">
        <v>6680</v>
      </c>
      <c r="H8" s="15">
        <v>352</v>
      </c>
      <c r="I8" t="s">
        <v>47</v>
      </c>
      <c r="J8" t="s">
        <v>62</v>
      </c>
      <c r="K8" t="s">
        <v>85</v>
      </c>
      <c r="L8" s="62">
        <v>42892.984143518515</v>
      </c>
      <c r="M8" t="str">
        <f>VLOOKUP(F8,自助退!B:K,10,FALSE)</f>
        <v>9</v>
      </c>
      <c r="N8" s="17">
        <f>VLOOKUP(F8,自助退!B:G,6,FALSE)</f>
        <v>42892.712708333333</v>
      </c>
      <c r="O8" t="e">
        <f>VLOOKUP(D8,银行退!H:J,3,FALSE)</f>
        <v>#N/A</v>
      </c>
    </row>
    <row r="9" spans="1:15" ht="14.25">
      <c r="A9" s="62">
        <v>42892.985462962963</v>
      </c>
      <c r="B9" t="s">
        <v>5378</v>
      </c>
      <c r="C9" t="s">
        <v>5379</v>
      </c>
      <c r="D9" t="str">
        <f t="shared" si="0"/>
        <v>6223691424725640200</v>
      </c>
      <c r="E9" s="15">
        <v>64330</v>
      </c>
      <c r="F9" s="15">
        <v>63064</v>
      </c>
      <c r="G9" t="s">
        <v>6683</v>
      </c>
      <c r="H9" s="15">
        <v>200</v>
      </c>
      <c r="I9" t="s">
        <v>47</v>
      </c>
      <c r="J9" t="s">
        <v>52</v>
      </c>
      <c r="K9" t="s">
        <v>85</v>
      </c>
      <c r="L9" s="62">
        <v>42892.985462962963</v>
      </c>
      <c r="M9" t="str">
        <f>VLOOKUP(F9,自助退!B:K,10,FALSE)</f>
        <v>9</v>
      </c>
      <c r="N9" s="17">
        <f>VLOOKUP(F9,自助退!B:G,6,FALSE)</f>
        <v>42892.719525462962</v>
      </c>
      <c r="O9" t="e">
        <f>VLOOKUP(D9,银行退!H:J,3,FALSE)</f>
        <v>#N/A</v>
      </c>
    </row>
    <row r="10" spans="1:15" ht="14.25">
      <c r="A10" s="62">
        <v>42894.041516203702</v>
      </c>
      <c r="B10" t="s">
        <v>5389</v>
      </c>
      <c r="C10" t="s">
        <v>5390</v>
      </c>
      <c r="D10" t="str">
        <f t="shared" si="0"/>
        <v>62319000000689720704000</v>
      </c>
      <c r="E10" s="15">
        <v>85538</v>
      </c>
      <c r="F10" s="15">
        <v>64730</v>
      </c>
      <c r="G10" t="s">
        <v>6695</v>
      </c>
      <c r="H10" s="15">
        <v>4000</v>
      </c>
      <c r="I10" t="s">
        <v>47</v>
      </c>
      <c r="J10" t="s">
        <v>4447</v>
      </c>
      <c r="K10" t="s">
        <v>85</v>
      </c>
      <c r="L10" s="62">
        <v>42894.041516203702</v>
      </c>
      <c r="M10" t="str">
        <f>VLOOKUP(F10,自助退!B:K,10,FALSE)</f>
        <v>9</v>
      </c>
      <c r="N10" s="17">
        <f>VLOOKUP(F10,自助退!B:G,6,FALSE)</f>
        <v>42893.301574074074</v>
      </c>
      <c r="O10" t="e">
        <f>VLOOKUP(D10,银行退!H:J,3,FALSE)</f>
        <v>#N/A</v>
      </c>
    </row>
    <row r="11" spans="1:15" ht="14.25">
      <c r="A11" s="62">
        <v>42894.04210648148</v>
      </c>
      <c r="B11" t="s">
        <v>5376</v>
      </c>
      <c r="C11" t="s">
        <v>5377</v>
      </c>
      <c r="D11" t="str">
        <f t="shared" si="0"/>
        <v>6223691729021810352</v>
      </c>
      <c r="E11" s="15">
        <v>85540</v>
      </c>
      <c r="F11" s="15">
        <v>65515</v>
      </c>
      <c r="G11" t="s">
        <v>6680</v>
      </c>
      <c r="H11" s="15">
        <v>352</v>
      </c>
      <c r="I11" t="s">
        <v>47</v>
      </c>
      <c r="J11" t="s">
        <v>62</v>
      </c>
      <c r="K11" t="s">
        <v>85</v>
      </c>
      <c r="L11" s="62">
        <v>42894.04210648148</v>
      </c>
      <c r="M11" t="str">
        <f>VLOOKUP(F11,自助退!B:K,10,FALSE)</f>
        <v>9</v>
      </c>
      <c r="N11" s="17">
        <f>VLOOKUP(F11,自助退!B:G,6,FALSE)</f>
        <v>42893.337199074071</v>
      </c>
      <c r="O11" t="e">
        <f>VLOOKUP(D11,银行退!H:J,3,FALSE)</f>
        <v>#N/A</v>
      </c>
    </row>
    <row r="12" spans="1:15" ht="14.25">
      <c r="A12" s="62">
        <v>42894.042604166665</v>
      </c>
      <c r="B12" t="s">
        <v>39</v>
      </c>
      <c r="C12" t="s">
        <v>92</v>
      </c>
      <c r="D12" t="str">
        <f t="shared" si="0"/>
        <v>62319000200040148781436</v>
      </c>
      <c r="E12" s="15">
        <v>85542</v>
      </c>
      <c r="F12" s="15">
        <v>74617</v>
      </c>
      <c r="G12" t="s">
        <v>1674</v>
      </c>
      <c r="H12" s="15">
        <v>1436</v>
      </c>
      <c r="I12" t="s">
        <v>47</v>
      </c>
      <c r="J12" t="s">
        <v>73</v>
      </c>
      <c r="K12" t="s">
        <v>85</v>
      </c>
      <c r="L12" s="62">
        <v>42894.042604166665</v>
      </c>
      <c r="M12" t="str">
        <f>VLOOKUP(F12,自助退!B:K,10,FALSE)</f>
        <v>9</v>
      </c>
      <c r="N12" s="17">
        <f>VLOOKUP(F12,自助退!B:G,6,FALSE)</f>
        <v>42893.463252314818</v>
      </c>
      <c r="O12" t="e">
        <f>VLOOKUP(D12,银行退!H:J,3,FALSE)</f>
        <v>#N/A</v>
      </c>
    </row>
    <row r="13" spans="1:15" ht="14.25">
      <c r="A13" s="62">
        <v>42894.042731481481</v>
      </c>
      <c r="B13" t="s">
        <v>5411</v>
      </c>
      <c r="C13" t="s">
        <v>5412</v>
      </c>
      <c r="D13" t="str">
        <f t="shared" si="0"/>
        <v>62319000000124185279398</v>
      </c>
      <c r="E13" s="15">
        <v>85543</v>
      </c>
      <c r="F13" s="15">
        <v>74964</v>
      </c>
      <c r="G13" t="s">
        <v>6723</v>
      </c>
      <c r="H13" s="15">
        <v>9398</v>
      </c>
      <c r="I13" t="s">
        <v>47</v>
      </c>
      <c r="J13" t="s">
        <v>61</v>
      </c>
      <c r="K13" t="s">
        <v>85</v>
      </c>
      <c r="L13" s="62">
        <v>42894.042731481481</v>
      </c>
      <c r="M13" t="str">
        <f>VLOOKUP(F13,自助退!B:K,10,FALSE)</f>
        <v>9</v>
      </c>
      <c r="N13" s="17">
        <f>VLOOKUP(F13,自助退!B:G,6,FALSE)</f>
        <v>42893.469513888886</v>
      </c>
      <c r="O13" t="e">
        <f>VLOOKUP(D13,银行退!H:J,3,FALSE)</f>
        <v>#N/A</v>
      </c>
    </row>
    <row r="14" spans="1:15" ht="14.25">
      <c r="A14" s="62">
        <v>42894.042928240742</v>
      </c>
      <c r="B14" t="s">
        <v>5430</v>
      </c>
      <c r="C14" t="s">
        <v>5431</v>
      </c>
      <c r="D14" t="str">
        <f t="shared" si="0"/>
        <v>62365206000001164936000</v>
      </c>
      <c r="E14" s="15">
        <v>85544</v>
      </c>
      <c r="F14" s="15">
        <v>76822</v>
      </c>
      <c r="G14" t="s">
        <v>6756</v>
      </c>
      <c r="H14" s="15">
        <v>6000</v>
      </c>
      <c r="I14" t="s">
        <v>47</v>
      </c>
      <c r="J14" t="s">
        <v>50</v>
      </c>
      <c r="K14" t="s">
        <v>85</v>
      </c>
      <c r="L14" s="62">
        <v>42894.042928240742</v>
      </c>
      <c r="M14" t="str">
        <f>VLOOKUP(F14,自助退!B:K,10,FALSE)</f>
        <v>9</v>
      </c>
      <c r="N14" s="17">
        <f>VLOOKUP(F14,自助退!B:G,6,FALSE)</f>
        <v>42893.518321759257</v>
      </c>
      <c r="O14" t="e">
        <f>VLOOKUP(D14,银行退!H:J,3,FALSE)</f>
        <v>#N/A</v>
      </c>
    </row>
    <row r="15" spans="1:15" ht="14.25">
      <c r="A15" s="62">
        <v>42894.042997685188</v>
      </c>
      <c r="B15" t="s">
        <v>5438</v>
      </c>
      <c r="C15" t="s">
        <v>5439</v>
      </c>
      <c r="D15" t="str">
        <f t="shared" si="0"/>
        <v>62215073000057998691000</v>
      </c>
      <c r="E15" s="15">
        <v>85545</v>
      </c>
      <c r="F15" s="15">
        <v>77020</v>
      </c>
      <c r="G15" t="s">
        <v>6765</v>
      </c>
      <c r="H15" s="15">
        <v>1000</v>
      </c>
      <c r="I15" t="s">
        <v>47</v>
      </c>
      <c r="J15" t="s">
        <v>54</v>
      </c>
      <c r="K15" t="s">
        <v>85</v>
      </c>
      <c r="L15" s="62">
        <v>42894.042997685188</v>
      </c>
      <c r="M15" t="str">
        <f>VLOOKUP(F15,自助退!B:K,10,FALSE)</f>
        <v>9</v>
      </c>
      <c r="N15" s="17">
        <f>VLOOKUP(F15,自助退!B:G,6,FALSE)</f>
        <v>42893.535532407404</v>
      </c>
      <c r="O15" t="e">
        <f>VLOOKUP(D15,银行退!H:J,3,FALSE)</f>
        <v>#N/A</v>
      </c>
    </row>
    <row r="16" spans="1:15" ht="14.25">
      <c r="A16" s="62">
        <v>42894.04310185185</v>
      </c>
      <c r="B16" t="s">
        <v>5440</v>
      </c>
      <c r="C16" t="s">
        <v>5441</v>
      </c>
      <c r="D16" t="str">
        <f t="shared" si="0"/>
        <v>62215033100125344921009</v>
      </c>
      <c r="E16" s="15">
        <v>85546</v>
      </c>
      <c r="F16" s="15">
        <v>77043</v>
      </c>
      <c r="G16" t="s">
        <v>6768</v>
      </c>
      <c r="H16" s="15">
        <v>1009</v>
      </c>
      <c r="I16" t="s">
        <v>47</v>
      </c>
      <c r="J16" t="s">
        <v>59</v>
      </c>
      <c r="K16" t="s">
        <v>85</v>
      </c>
      <c r="L16" s="62">
        <v>42894.04310185185</v>
      </c>
      <c r="M16" t="str">
        <f>VLOOKUP(F16,自助退!B:K,10,FALSE)</f>
        <v>9</v>
      </c>
      <c r="N16" s="17">
        <f>VLOOKUP(F16,自助退!B:G,6,FALSE)</f>
        <v>42893.538680555554</v>
      </c>
      <c r="O16" t="e">
        <f>VLOOKUP(D16,银行退!H:J,3,FALSE)</f>
        <v>#N/A</v>
      </c>
    </row>
    <row r="17" spans="1:15" ht="14.25">
      <c r="A17" s="62">
        <v>42894.043229166666</v>
      </c>
      <c r="B17" t="s">
        <v>5451</v>
      </c>
      <c r="C17" t="s">
        <v>5452</v>
      </c>
      <c r="D17" t="str">
        <f t="shared" si="0"/>
        <v>6214157312901874488153</v>
      </c>
      <c r="E17" s="15">
        <v>85548</v>
      </c>
      <c r="F17" s="15">
        <v>79689</v>
      </c>
      <c r="G17" t="s">
        <v>6779</v>
      </c>
      <c r="H17" s="15">
        <v>153</v>
      </c>
      <c r="I17" t="s">
        <v>47</v>
      </c>
      <c r="J17" t="s">
        <v>53</v>
      </c>
      <c r="K17" t="s">
        <v>85</v>
      </c>
      <c r="L17" s="62">
        <v>42894.043229166666</v>
      </c>
      <c r="M17" t="str">
        <f>VLOOKUP(F17,自助退!B:K,10,FALSE)</f>
        <v>9</v>
      </c>
      <c r="N17" s="17">
        <f>VLOOKUP(F17,自助退!B:G,6,FALSE)</f>
        <v>42893.623171296298</v>
      </c>
      <c r="O17" t="e">
        <f>VLOOKUP(D17,银行退!H:J,3,FALSE)</f>
        <v>#N/A</v>
      </c>
    </row>
    <row r="18" spans="1:15" ht="14.25">
      <c r="A18" s="62">
        <v>42894.043414351851</v>
      </c>
      <c r="B18" t="s">
        <v>5472</v>
      </c>
      <c r="C18" t="s">
        <v>5473</v>
      </c>
      <c r="D18" t="str">
        <f t="shared" si="0"/>
        <v>6231900000076314968515</v>
      </c>
      <c r="E18" s="15">
        <v>85550</v>
      </c>
      <c r="F18" s="15">
        <v>83216</v>
      </c>
      <c r="G18" t="s">
        <v>6805</v>
      </c>
      <c r="H18" s="15">
        <v>515</v>
      </c>
      <c r="I18" t="s">
        <v>47</v>
      </c>
      <c r="J18" t="s">
        <v>75</v>
      </c>
      <c r="K18" t="s">
        <v>85</v>
      </c>
      <c r="L18" s="62">
        <v>42894.043414351851</v>
      </c>
      <c r="M18" t="str">
        <f>VLOOKUP(F18,自助退!B:K,10,FALSE)</f>
        <v>9</v>
      </c>
      <c r="N18" s="17">
        <f>VLOOKUP(F18,自助退!B:G,6,FALSE)</f>
        <v>42893.692430555559</v>
      </c>
      <c r="O18" t="e">
        <f>VLOOKUP(D18,银行退!H:J,3,FALSE)</f>
        <v>#N/A</v>
      </c>
    </row>
    <row r="19" spans="1:15" ht="14.25">
      <c r="A19" s="62">
        <v>42894.043483796297</v>
      </c>
      <c r="B19" t="s">
        <v>5477</v>
      </c>
      <c r="C19" t="s">
        <v>5478</v>
      </c>
      <c r="D19" t="str">
        <f t="shared" si="0"/>
        <v>622308270015422551</v>
      </c>
      <c r="E19" s="15">
        <v>85551</v>
      </c>
      <c r="F19" s="15">
        <v>83418</v>
      </c>
      <c r="G19" t="s">
        <v>6811</v>
      </c>
      <c r="H19" s="15">
        <v>1</v>
      </c>
      <c r="I19" t="s">
        <v>47</v>
      </c>
      <c r="J19" t="s">
        <v>75</v>
      </c>
      <c r="K19" t="s">
        <v>85</v>
      </c>
      <c r="L19" s="62">
        <v>42894.043483796297</v>
      </c>
      <c r="M19" t="str">
        <f>VLOOKUP(F19,自助退!B:K,10,FALSE)</f>
        <v>9</v>
      </c>
      <c r="N19" s="17">
        <f>VLOOKUP(F19,自助退!B:G,6,FALSE)</f>
        <v>42893.698067129626</v>
      </c>
      <c r="O19" t="e">
        <f>VLOOKUP(D19,银行退!H:J,3,FALSE)</f>
        <v>#N/A</v>
      </c>
    </row>
    <row r="20" spans="1:15" ht="14.25">
      <c r="A20" s="62">
        <v>42894.043634259258</v>
      </c>
      <c r="B20" t="s">
        <v>5484</v>
      </c>
      <c r="C20" t="s">
        <v>5485</v>
      </c>
      <c r="D20" t="str">
        <f t="shared" si="0"/>
        <v>623190000006239872896</v>
      </c>
      <c r="E20" s="15">
        <v>85553</v>
      </c>
      <c r="F20" s="15">
        <v>84208</v>
      </c>
      <c r="G20" t="s">
        <v>6821</v>
      </c>
      <c r="H20" s="15">
        <v>96</v>
      </c>
      <c r="I20" t="s">
        <v>47</v>
      </c>
      <c r="J20" t="s">
        <v>60</v>
      </c>
      <c r="K20" t="s">
        <v>85</v>
      </c>
      <c r="L20" s="62">
        <v>42894.043634259258</v>
      </c>
      <c r="M20" t="str">
        <f>VLOOKUP(F20,自助退!B:K,10,FALSE)</f>
        <v>9</v>
      </c>
      <c r="N20" s="17">
        <f>VLOOKUP(F20,自助退!B:G,6,FALSE)</f>
        <v>42893.720266203702</v>
      </c>
      <c r="O20" t="e">
        <f>VLOOKUP(D20,银行退!H:J,3,FALSE)</f>
        <v>#N/A</v>
      </c>
    </row>
    <row r="21" spans="1:15" ht="14.25">
      <c r="A21" s="62">
        <v>42895.077604166669</v>
      </c>
      <c r="B21" t="s">
        <v>5609</v>
      </c>
      <c r="C21" t="s">
        <v>5610</v>
      </c>
      <c r="D21" t="str">
        <f t="shared" si="0"/>
        <v>62319000000505418183744</v>
      </c>
      <c r="E21" s="15">
        <v>106269</v>
      </c>
      <c r="F21" s="15">
        <v>104324</v>
      </c>
      <c r="G21" t="s">
        <v>6986</v>
      </c>
      <c r="H21" s="15">
        <v>3744</v>
      </c>
      <c r="I21" t="s">
        <v>47</v>
      </c>
      <c r="J21" t="s">
        <v>56</v>
      </c>
      <c r="K21" t="s">
        <v>85</v>
      </c>
      <c r="L21" s="62">
        <v>42895.077604166669</v>
      </c>
      <c r="M21" t="str">
        <f>VLOOKUP(F21,自助退!B:K,10,FALSE)</f>
        <v>9</v>
      </c>
      <c r="N21" s="17">
        <f>VLOOKUP(F21,自助退!B:G,6,FALSE)</f>
        <v>42894.697175925925</v>
      </c>
      <c r="O21" t="e">
        <f>VLOOKUP(D21,银行退!H:J,3,FALSE)</f>
        <v>#N/A</v>
      </c>
    </row>
    <row r="22" spans="1:15" ht="14.25">
      <c r="A22" s="62">
        <v>42895.0778125</v>
      </c>
      <c r="B22" t="s">
        <v>5567</v>
      </c>
      <c r="C22" t="s">
        <v>5568</v>
      </c>
      <c r="D22" t="str">
        <f t="shared" si="0"/>
        <v>6231900000123108587103</v>
      </c>
      <c r="E22" s="15">
        <v>106271</v>
      </c>
      <c r="F22" s="15">
        <v>98758</v>
      </c>
      <c r="G22" t="s">
        <v>6936</v>
      </c>
      <c r="H22" s="15">
        <v>103</v>
      </c>
      <c r="I22" t="s">
        <v>47</v>
      </c>
      <c r="J22" t="s">
        <v>56</v>
      </c>
      <c r="K22" t="s">
        <v>85</v>
      </c>
      <c r="L22" s="62">
        <v>42895.0778125</v>
      </c>
      <c r="M22" t="str">
        <f>VLOOKUP(F22,自助退!B:K,10,FALSE)</f>
        <v>9</v>
      </c>
      <c r="N22" s="17">
        <f>VLOOKUP(F22,自助退!B:G,6,FALSE)</f>
        <v>42894.579039351855</v>
      </c>
      <c r="O22" t="e">
        <f>VLOOKUP(D22,银行退!H:J,3,FALSE)</f>
        <v>#N/A</v>
      </c>
    </row>
    <row r="23" spans="1:15" ht="14.25">
      <c r="A23" s="62">
        <v>42895.077928240738</v>
      </c>
      <c r="B23" t="s">
        <v>5562</v>
      </c>
      <c r="C23" t="s">
        <v>5563</v>
      </c>
      <c r="D23" t="str">
        <f t="shared" si="0"/>
        <v>6231900000091230660924</v>
      </c>
      <c r="E23" s="15">
        <v>106273</v>
      </c>
      <c r="F23" s="15">
        <v>98483</v>
      </c>
      <c r="G23" t="s">
        <v>6930</v>
      </c>
      <c r="H23" s="15">
        <v>924</v>
      </c>
      <c r="I23" t="s">
        <v>47</v>
      </c>
      <c r="J23" t="s">
        <v>70</v>
      </c>
      <c r="K23" t="s">
        <v>85</v>
      </c>
      <c r="L23" s="62">
        <v>42895.077928240738</v>
      </c>
      <c r="M23" t="str">
        <f>VLOOKUP(F23,自助退!B:K,10,FALSE)</f>
        <v>9</v>
      </c>
      <c r="N23" s="17">
        <f>VLOOKUP(F23,自助退!B:G,6,FALSE)</f>
        <v>42894.555127314816</v>
      </c>
      <c r="O23" t="e">
        <f>VLOOKUP(D23,银行退!H:J,3,FALSE)</f>
        <v>#N/A</v>
      </c>
    </row>
    <row r="24" spans="1:15" ht="14.25">
      <c r="A24" s="62">
        <v>42895.077974537038</v>
      </c>
      <c r="B24" t="s">
        <v>43</v>
      </c>
      <c r="C24" t="s">
        <v>93</v>
      </c>
      <c r="D24" t="str">
        <f t="shared" si="0"/>
        <v>622188730003983814776</v>
      </c>
      <c r="E24" s="15">
        <v>106274</v>
      </c>
      <c r="F24" s="15">
        <v>98383</v>
      </c>
      <c r="G24" t="s">
        <v>1479</v>
      </c>
      <c r="H24" s="15">
        <v>76</v>
      </c>
      <c r="I24" t="s">
        <v>47</v>
      </c>
      <c r="J24" t="s">
        <v>51</v>
      </c>
      <c r="K24" t="s">
        <v>85</v>
      </c>
      <c r="L24" s="62">
        <v>42895.077974537038</v>
      </c>
      <c r="M24" t="str">
        <f>VLOOKUP(F24,自助退!B:K,10,FALSE)</f>
        <v>9</v>
      </c>
      <c r="N24" s="17">
        <f>VLOOKUP(F24,自助退!B:G,6,FALSE)</f>
        <v>42894.537199074075</v>
      </c>
      <c r="O24" t="e">
        <f>VLOOKUP(D24,银行退!H:J,3,FALSE)</f>
        <v>#N/A</v>
      </c>
    </row>
    <row r="25" spans="1:15" ht="14.25">
      <c r="A25" s="62">
        <v>42895.078043981484</v>
      </c>
      <c r="B25" t="s">
        <v>43</v>
      </c>
      <c r="C25" t="s">
        <v>93</v>
      </c>
      <c r="D25" t="str">
        <f t="shared" si="0"/>
        <v>6221887300039838147294</v>
      </c>
      <c r="E25" s="15">
        <v>106275</v>
      </c>
      <c r="F25" s="15">
        <v>98237</v>
      </c>
      <c r="G25" t="s">
        <v>1479</v>
      </c>
      <c r="H25" s="15">
        <v>294</v>
      </c>
      <c r="I25" t="s">
        <v>47</v>
      </c>
      <c r="J25" t="s">
        <v>63</v>
      </c>
      <c r="K25" t="s">
        <v>85</v>
      </c>
      <c r="L25" s="62">
        <v>42895.078043981484</v>
      </c>
      <c r="M25" t="str">
        <f>VLOOKUP(F25,自助退!B:K,10,FALSE)</f>
        <v>9</v>
      </c>
      <c r="N25" s="17">
        <f>VLOOKUP(F25,自助退!B:G,6,FALSE)</f>
        <v>42894.525243055556</v>
      </c>
      <c r="O25" t="e">
        <f>VLOOKUP(D25,银行退!H:J,3,FALSE)</f>
        <v>#N/A</v>
      </c>
    </row>
    <row r="26" spans="1:15" ht="14.25">
      <c r="A26" s="62">
        <v>42895.0781712963</v>
      </c>
      <c r="B26" t="s">
        <v>5545</v>
      </c>
      <c r="C26" t="s">
        <v>5546</v>
      </c>
      <c r="D26" t="str">
        <f t="shared" si="0"/>
        <v>6231900023400457246135</v>
      </c>
      <c r="E26" s="15">
        <v>106277</v>
      </c>
      <c r="F26" s="15">
        <v>97241</v>
      </c>
      <c r="G26" t="s">
        <v>6896</v>
      </c>
      <c r="H26" s="15">
        <v>135</v>
      </c>
      <c r="I26" t="s">
        <v>47</v>
      </c>
      <c r="J26" t="s">
        <v>63</v>
      </c>
      <c r="K26" t="s">
        <v>85</v>
      </c>
      <c r="L26" s="62">
        <v>42895.0781712963</v>
      </c>
      <c r="M26" t="str">
        <f>VLOOKUP(F26,自助退!B:K,10,FALSE)</f>
        <v>9</v>
      </c>
      <c r="N26" s="17">
        <f>VLOOKUP(F26,自助退!B:G,6,FALSE)</f>
        <v>42894.488171296296</v>
      </c>
      <c r="O26" t="e">
        <f>VLOOKUP(D26,银行退!H:J,3,FALSE)</f>
        <v>#N/A</v>
      </c>
    </row>
    <row r="27" spans="1:15" ht="14.25">
      <c r="A27" s="62">
        <v>42895.078229166669</v>
      </c>
      <c r="B27" t="s">
        <v>5531</v>
      </c>
      <c r="C27" t="s">
        <v>5532</v>
      </c>
      <c r="D27" t="str">
        <f t="shared" si="0"/>
        <v>6223082700492529190</v>
      </c>
      <c r="E27" s="15">
        <v>106278</v>
      </c>
      <c r="F27" s="15">
        <v>96169</v>
      </c>
      <c r="G27" t="s">
        <v>6877</v>
      </c>
      <c r="H27" s="15">
        <v>90</v>
      </c>
      <c r="I27" t="s">
        <v>47</v>
      </c>
      <c r="J27" t="s">
        <v>74</v>
      </c>
      <c r="K27" t="s">
        <v>85</v>
      </c>
      <c r="L27" s="62">
        <v>42895.078229166669</v>
      </c>
      <c r="M27" t="str">
        <f>VLOOKUP(F27,自助退!B:K,10,FALSE)</f>
        <v>9</v>
      </c>
      <c r="N27" s="17">
        <f>VLOOKUP(F27,自助退!B:G,6,FALSE)</f>
        <v>42894.469930555555</v>
      </c>
      <c r="O27" t="e">
        <f>VLOOKUP(D27,银行退!H:J,3,FALSE)</f>
        <v>#N/A</v>
      </c>
    </row>
    <row r="28" spans="1:15" ht="14.25">
      <c r="A28" s="62">
        <v>42895.078287037039</v>
      </c>
      <c r="B28" t="s">
        <v>5514</v>
      </c>
      <c r="C28" t="s">
        <v>5515</v>
      </c>
      <c r="D28" t="str">
        <f t="shared" si="0"/>
        <v>6214157312904127306342</v>
      </c>
      <c r="E28" s="15">
        <v>106279</v>
      </c>
      <c r="F28" s="15">
        <v>94915</v>
      </c>
      <c r="G28" t="s">
        <v>6859</v>
      </c>
      <c r="H28" s="15">
        <v>342</v>
      </c>
      <c r="I28" t="s">
        <v>47</v>
      </c>
      <c r="J28" t="s">
        <v>64</v>
      </c>
      <c r="K28" t="s">
        <v>85</v>
      </c>
      <c r="L28" s="62">
        <v>42895.078287037039</v>
      </c>
      <c r="M28" t="str">
        <f>VLOOKUP(F28,自助退!B:K,10,FALSE)</f>
        <v>9</v>
      </c>
      <c r="N28" s="17">
        <f>VLOOKUP(F28,自助退!B:G,6,FALSE)</f>
        <v>42894.451261574075</v>
      </c>
      <c r="O28" t="e">
        <f>VLOOKUP(D28,银行退!H:J,3,FALSE)</f>
        <v>#N/A</v>
      </c>
    </row>
    <row r="29" spans="1:15" ht="14.25">
      <c r="A29" s="62">
        <v>42895.921712962961</v>
      </c>
      <c r="B29" t="s">
        <v>5630</v>
      </c>
      <c r="C29" t="s">
        <v>5631</v>
      </c>
      <c r="D29" t="str">
        <f t="shared" si="0"/>
        <v>6214157553000161083388</v>
      </c>
      <c r="E29" s="15">
        <v>125989</v>
      </c>
      <c r="F29" s="15">
        <v>110458</v>
      </c>
      <c r="G29" t="s">
        <v>7011</v>
      </c>
      <c r="H29" s="15">
        <v>388</v>
      </c>
      <c r="I29" t="s">
        <v>47</v>
      </c>
      <c r="J29" t="s">
        <v>70</v>
      </c>
      <c r="K29" t="s">
        <v>85</v>
      </c>
      <c r="L29" s="62">
        <v>42895.921712962961</v>
      </c>
      <c r="M29" t="str">
        <f>VLOOKUP(F29,自助退!B:K,10,FALSE)</f>
        <v>9</v>
      </c>
      <c r="N29" s="17">
        <f>VLOOKUP(F29,自助退!B:G,6,FALSE)</f>
        <v>42895.382916666669</v>
      </c>
      <c r="O29" t="e">
        <f>VLOOKUP(D29,银行退!H:J,3,FALSE)</f>
        <v>#N/A</v>
      </c>
    </row>
    <row r="30" spans="1:15" ht="14.25">
      <c r="A30" s="62">
        <v>42895.921782407408</v>
      </c>
      <c r="B30" t="s">
        <v>5632</v>
      </c>
      <c r="C30" t="s">
        <v>5633</v>
      </c>
      <c r="D30" t="str">
        <f t="shared" si="0"/>
        <v>6223691584848984500</v>
      </c>
      <c r="E30" s="15">
        <v>125990</v>
      </c>
      <c r="F30" s="15">
        <v>110963</v>
      </c>
      <c r="G30" t="s">
        <v>7014</v>
      </c>
      <c r="H30" s="15">
        <v>500</v>
      </c>
      <c r="I30" t="s">
        <v>47</v>
      </c>
      <c r="J30" t="s">
        <v>63</v>
      </c>
      <c r="K30" t="s">
        <v>85</v>
      </c>
      <c r="L30" s="62">
        <v>42895.921782407408</v>
      </c>
      <c r="M30" t="str">
        <f>VLOOKUP(F30,自助退!B:K,10,FALSE)</f>
        <v>9</v>
      </c>
      <c r="N30" s="17">
        <f>VLOOKUP(F30,自助退!B:G,6,FALSE)</f>
        <v>42895.389548611114</v>
      </c>
      <c r="O30" t="e">
        <f>VLOOKUP(D30,银行退!H:J,3,FALSE)</f>
        <v>#N/A</v>
      </c>
    </row>
    <row r="31" spans="1:15" ht="14.25">
      <c r="A31" s="62">
        <v>42895.921863425923</v>
      </c>
      <c r="B31" t="s">
        <v>5609</v>
      </c>
      <c r="C31" t="s">
        <v>5610</v>
      </c>
      <c r="D31" t="str">
        <f t="shared" si="0"/>
        <v>62319000000505418183000</v>
      </c>
      <c r="E31" s="15">
        <v>125991</v>
      </c>
      <c r="F31" s="15">
        <v>113484</v>
      </c>
      <c r="G31" t="s">
        <v>6986</v>
      </c>
      <c r="H31" s="15">
        <v>3000</v>
      </c>
      <c r="I31" t="s">
        <v>47</v>
      </c>
      <c r="J31" t="s">
        <v>54</v>
      </c>
      <c r="K31" t="s">
        <v>85</v>
      </c>
      <c r="L31" s="62">
        <v>42895.921863425923</v>
      </c>
      <c r="M31" t="str">
        <f>VLOOKUP(F31,自助退!B:K,10,FALSE)</f>
        <v>9</v>
      </c>
      <c r="N31" s="17">
        <f>VLOOKUP(F31,自助退!B:G,6,FALSE)</f>
        <v>42895.421238425923</v>
      </c>
      <c r="O31" t="e">
        <f>VLOOKUP(D31,银行退!H:J,3,FALSE)</f>
        <v>#N/A</v>
      </c>
    </row>
    <row r="32" spans="1:15" ht="14.25">
      <c r="A32" s="62">
        <v>42895.9219212963</v>
      </c>
      <c r="B32" t="s">
        <v>5643</v>
      </c>
      <c r="C32" t="s">
        <v>5644</v>
      </c>
      <c r="D32" t="str">
        <f t="shared" si="0"/>
        <v>622150730001298420767</v>
      </c>
      <c r="E32" s="15">
        <v>125992</v>
      </c>
      <c r="F32" s="15">
        <v>114313</v>
      </c>
      <c r="G32" t="s">
        <v>7039</v>
      </c>
      <c r="H32" s="15">
        <v>67</v>
      </c>
      <c r="I32" t="s">
        <v>47</v>
      </c>
      <c r="J32" t="s">
        <v>59</v>
      </c>
      <c r="K32" t="s">
        <v>85</v>
      </c>
      <c r="L32" s="62">
        <v>42895.9219212963</v>
      </c>
      <c r="M32" t="str">
        <f>VLOOKUP(F32,自助退!B:K,10,FALSE)</f>
        <v>9</v>
      </c>
      <c r="N32" s="17">
        <f>VLOOKUP(F32,自助退!B:G,6,FALSE)</f>
        <v>42895.433298611111</v>
      </c>
      <c r="O32" t="e">
        <f>VLOOKUP(D32,银行退!H:J,3,FALSE)</f>
        <v>#N/A</v>
      </c>
    </row>
    <row r="33" spans="1:15" ht="14.25">
      <c r="A33" s="62">
        <v>42895.922256944446</v>
      </c>
      <c r="B33" t="s">
        <v>40</v>
      </c>
      <c r="C33" t="s">
        <v>94</v>
      </c>
      <c r="D33" t="str">
        <f t="shared" si="0"/>
        <v>62236913850437029000</v>
      </c>
      <c r="E33" s="15">
        <v>125997</v>
      </c>
      <c r="F33" s="15">
        <v>117068</v>
      </c>
      <c r="G33" t="s">
        <v>1543</v>
      </c>
      <c r="H33" s="15">
        <v>9000</v>
      </c>
      <c r="I33" t="s">
        <v>47</v>
      </c>
      <c r="J33" t="s">
        <v>80</v>
      </c>
      <c r="K33" t="s">
        <v>85</v>
      </c>
      <c r="L33" s="62">
        <v>42895.922256944446</v>
      </c>
      <c r="M33" t="str">
        <f>VLOOKUP(F33,自助退!B:K,10,FALSE)</f>
        <v>9</v>
      </c>
      <c r="N33" s="17">
        <f>VLOOKUP(F33,自助退!B:G,6,FALSE)</f>
        <v>42895.476377314815</v>
      </c>
      <c r="O33" t="e">
        <f>VLOOKUP(D33,银行退!H:J,3,FALSE)</f>
        <v>#N/A</v>
      </c>
    </row>
    <row r="34" spans="1:15" ht="14.25">
      <c r="A34" s="62">
        <v>42895.922349537039</v>
      </c>
      <c r="B34" t="s">
        <v>44</v>
      </c>
      <c r="C34" t="s">
        <v>95</v>
      </c>
      <c r="D34" t="str">
        <f t="shared" si="0"/>
        <v>62236912524965121100</v>
      </c>
      <c r="E34" s="15">
        <v>125998</v>
      </c>
      <c r="F34" s="15">
        <v>117141</v>
      </c>
      <c r="G34" t="s">
        <v>1666</v>
      </c>
      <c r="H34" s="15">
        <v>1100</v>
      </c>
      <c r="I34" t="s">
        <v>47</v>
      </c>
      <c r="J34" t="s">
        <v>58</v>
      </c>
      <c r="K34" t="s">
        <v>85</v>
      </c>
      <c r="L34" s="62">
        <v>42895.922349537039</v>
      </c>
      <c r="M34" t="str">
        <f>VLOOKUP(F34,自助退!B:K,10,FALSE)</f>
        <v>9</v>
      </c>
      <c r="N34" s="17">
        <f>VLOOKUP(F34,自助退!B:G,6,FALSE)</f>
        <v>42895.477546296293</v>
      </c>
      <c r="O34" t="e">
        <f>VLOOKUP(D34,银行退!H:J,3,FALSE)</f>
        <v>#N/A</v>
      </c>
    </row>
    <row r="35" spans="1:15" ht="14.25">
      <c r="A35" s="62">
        <v>42895.922534722224</v>
      </c>
      <c r="B35" t="s">
        <v>5694</v>
      </c>
      <c r="C35" t="s">
        <v>5695</v>
      </c>
      <c r="D35" t="str">
        <f t="shared" si="0"/>
        <v>622369165929586376</v>
      </c>
      <c r="E35" s="15">
        <v>126001</v>
      </c>
      <c r="F35" s="15">
        <v>120991</v>
      </c>
      <c r="G35" t="s">
        <v>7099</v>
      </c>
      <c r="H35" s="15">
        <v>76</v>
      </c>
      <c r="I35" t="s">
        <v>47</v>
      </c>
      <c r="J35" t="s">
        <v>65</v>
      </c>
      <c r="K35" t="s">
        <v>85</v>
      </c>
      <c r="L35" s="62">
        <v>42895.922534722224</v>
      </c>
      <c r="M35" t="str">
        <f>VLOOKUP(F35,自助退!B:K,10,FALSE)</f>
        <v>9</v>
      </c>
      <c r="N35" s="17">
        <f>VLOOKUP(F35,自助退!B:G,6,FALSE)</f>
        <v>42895.626504629632</v>
      </c>
      <c r="O35" t="e">
        <f>VLOOKUP(D35,银行退!H:J,3,FALSE)</f>
        <v>#N/A</v>
      </c>
    </row>
    <row r="36" spans="1:15" ht="14.25">
      <c r="A36" s="62">
        <v>42895.92260416667</v>
      </c>
      <c r="B36" t="s">
        <v>5472</v>
      </c>
      <c r="C36" t="s">
        <v>5473</v>
      </c>
      <c r="D36" t="str">
        <f t="shared" si="0"/>
        <v>6231900000076314968515</v>
      </c>
      <c r="E36" s="15">
        <v>126002</v>
      </c>
      <c r="F36" s="15">
        <v>121503</v>
      </c>
      <c r="G36" t="s">
        <v>6805</v>
      </c>
      <c r="H36" s="15">
        <v>515</v>
      </c>
      <c r="I36" t="s">
        <v>47</v>
      </c>
      <c r="J36" t="s">
        <v>75</v>
      </c>
      <c r="K36" t="s">
        <v>85</v>
      </c>
      <c r="L36" s="62">
        <v>42895.92260416667</v>
      </c>
      <c r="M36" t="str">
        <f>VLOOKUP(F36,自助退!B:K,10,FALSE)</f>
        <v>9</v>
      </c>
      <c r="N36" s="17">
        <f>VLOOKUP(F36,自助退!B:G,6,FALSE)</f>
        <v>42895.637048611112</v>
      </c>
      <c r="O36" t="e">
        <f>VLOOKUP(D36,银行退!H:J,3,FALSE)</f>
        <v>#N/A</v>
      </c>
    </row>
    <row r="37" spans="1:15" ht="14.25">
      <c r="A37" s="62">
        <v>42895.923090277778</v>
      </c>
      <c r="B37" t="s">
        <v>5722</v>
      </c>
      <c r="C37" t="s">
        <v>5723</v>
      </c>
      <c r="D37" t="str">
        <f t="shared" si="0"/>
        <v>623190000003097200028</v>
      </c>
      <c r="E37" s="15">
        <v>126011</v>
      </c>
      <c r="F37" s="15">
        <v>123412</v>
      </c>
      <c r="G37" t="s">
        <v>7132</v>
      </c>
      <c r="H37" s="15">
        <v>28</v>
      </c>
      <c r="I37" t="s">
        <v>47</v>
      </c>
      <c r="J37" t="s">
        <v>78</v>
      </c>
      <c r="K37" t="s">
        <v>85</v>
      </c>
      <c r="L37" s="62">
        <v>42895.923090277778</v>
      </c>
      <c r="M37" t="str">
        <f>VLOOKUP(F37,自助退!B:K,10,FALSE)</f>
        <v>9</v>
      </c>
      <c r="N37" s="17">
        <f>VLOOKUP(F37,自助退!B:G,6,FALSE)</f>
        <v>42895.677395833336</v>
      </c>
      <c r="O37" t="e">
        <f>VLOOKUP(D37,银行退!H:J,3,FALSE)</f>
        <v>#N/A</v>
      </c>
    </row>
    <row r="38" spans="1:15" ht="14.25">
      <c r="A38" s="62">
        <v>42895.92324074074</v>
      </c>
      <c r="B38" t="s">
        <v>5736</v>
      </c>
      <c r="C38" t="s">
        <v>5737</v>
      </c>
      <c r="D38" t="str">
        <f t="shared" si="0"/>
        <v>6231900000054198318100</v>
      </c>
      <c r="E38" s="15">
        <v>126013</v>
      </c>
      <c r="F38" s="15">
        <v>124234</v>
      </c>
      <c r="G38" t="s">
        <v>7151</v>
      </c>
      <c r="H38" s="15">
        <v>100</v>
      </c>
      <c r="I38" t="s">
        <v>47</v>
      </c>
      <c r="J38" t="s">
        <v>53</v>
      </c>
      <c r="K38" t="s">
        <v>85</v>
      </c>
      <c r="L38" s="62">
        <v>42895.92324074074</v>
      </c>
      <c r="M38" t="str">
        <f>VLOOKUP(F38,自助退!B:K,10,FALSE)</f>
        <v>9</v>
      </c>
      <c r="N38" s="17">
        <f>VLOOKUP(F38,自助退!B:G,6,FALSE)</f>
        <v>42895.69699074074</v>
      </c>
      <c r="O38" t="e">
        <f>VLOOKUP(D38,银行退!H:J,3,FALSE)</f>
        <v>#N/A</v>
      </c>
    </row>
    <row r="39" spans="1:15" ht="14.25">
      <c r="A39" s="62">
        <v>42895.923506944448</v>
      </c>
      <c r="B39" t="s">
        <v>5755</v>
      </c>
      <c r="C39" t="s">
        <v>5756</v>
      </c>
      <c r="D39" t="str">
        <f t="shared" si="0"/>
        <v>623190000006722981144</v>
      </c>
      <c r="E39" s="15">
        <v>126017</v>
      </c>
      <c r="F39" s="15">
        <v>125423</v>
      </c>
      <c r="G39" t="s">
        <v>7173</v>
      </c>
      <c r="H39" s="15">
        <v>44</v>
      </c>
      <c r="I39" t="s">
        <v>47</v>
      </c>
      <c r="J39" t="s">
        <v>83</v>
      </c>
      <c r="K39" t="s">
        <v>85</v>
      </c>
      <c r="L39" s="62">
        <v>42895.923506944448</v>
      </c>
      <c r="M39" t="str">
        <f>VLOOKUP(F39,自助退!B:K,10,FALSE)</f>
        <v>9</v>
      </c>
      <c r="N39" s="17">
        <f>VLOOKUP(F39,自助退!B:G,6,FALSE)</f>
        <v>42895.744502314818</v>
      </c>
      <c r="O39" t="e">
        <f>VLOOKUP(D39,银行退!H:J,3,FALSE)</f>
        <v>#N/A</v>
      </c>
    </row>
    <row r="40" spans="1:15" ht="14.25">
      <c r="A40" s="62">
        <v>42896.41202546296</v>
      </c>
      <c r="B40" t="s">
        <v>5630</v>
      </c>
      <c r="C40" t="s">
        <v>5631</v>
      </c>
      <c r="D40" t="str">
        <f t="shared" si="0"/>
        <v>6214157553000161083388</v>
      </c>
      <c r="E40" s="15">
        <v>129831</v>
      </c>
      <c r="F40" s="15">
        <v>127464</v>
      </c>
      <c r="G40" t="s">
        <v>7011</v>
      </c>
      <c r="H40" s="15">
        <v>388</v>
      </c>
      <c r="I40" t="s">
        <v>47</v>
      </c>
      <c r="J40" t="s">
        <v>70</v>
      </c>
      <c r="K40" t="s">
        <v>85</v>
      </c>
      <c r="L40" s="62">
        <v>42896.41202546296</v>
      </c>
      <c r="M40" t="str">
        <f>VLOOKUP(F40,自助退!B:K,10,FALSE)</f>
        <v>9</v>
      </c>
      <c r="N40" s="17">
        <f>VLOOKUP(F40,自助退!B:G,6,FALSE)</f>
        <v>42896.354212962964</v>
      </c>
      <c r="O40" t="e">
        <f>VLOOKUP(D40,银行退!H:J,3,FALSE)</f>
        <v>#N/A</v>
      </c>
    </row>
    <row r="41" spans="1:15" ht="14.25">
      <c r="A41" s="62">
        <v>42896.421238425923</v>
      </c>
      <c r="B41" t="s">
        <v>5630</v>
      </c>
      <c r="C41" t="s">
        <v>5631</v>
      </c>
      <c r="D41" t="str">
        <f t="shared" si="0"/>
        <v>6214157553000161083388</v>
      </c>
      <c r="E41" s="15">
        <v>130174</v>
      </c>
      <c r="F41" s="15">
        <v>129984</v>
      </c>
      <c r="G41" t="s">
        <v>7011</v>
      </c>
      <c r="H41" s="15">
        <v>388</v>
      </c>
      <c r="I41" t="s">
        <v>47</v>
      </c>
      <c r="J41" t="s">
        <v>66</v>
      </c>
      <c r="K41" t="s">
        <v>85</v>
      </c>
      <c r="L41" s="62">
        <v>42896.421238425923</v>
      </c>
      <c r="M41" t="str">
        <f>VLOOKUP(F41,自助退!B:K,10,FALSE)</f>
        <v>9</v>
      </c>
      <c r="N41" s="17">
        <f>VLOOKUP(F41,自助退!B:G,6,FALSE)</f>
        <v>42896.415636574071</v>
      </c>
      <c r="O41" t="e">
        <f>VLOOKUP(D41,银行退!H:J,3,FALSE)</f>
        <v>#N/A</v>
      </c>
    </row>
    <row r="42" spans="1:15" ht="14.25">
      <c r="A42" s="62">
        <v>42897.029074074075</v>
      </c>
      <c r="B42" t="s">
        <v>5609</v>
      </c>
      <c r="C42" t="s">
        <v>5610</v>
      </c>
      <c r="D42" t="str">
        <f t="shared" si="0"/>
        <v>62319000000505418183744</v>
      </c>
      <c r="E42" s="15">
        <v>135958</v>
      </c>
      <c r="F42" s="15">
        <v>128896</v>
      </c>
      <c r="G42" t="s">
        <v>6986</v>
      </c>
      <c r="H42" s="15">
        <v>3744</v>
      </c>
      <c r="I42" t="s">
        <v>47</v>
      </c>
      <c r="J42" t="s">
        <v>63</v>
      </c>
      <c r="K42" t="s">
        <v>85</v>
      </c>
      <c r="L42" s="62">
        <v>42897.029074074075</v>
      </c>
      <c r="M42" t="str">
        <f>VLOOKUP(F42,自助退!B:K,10,FALSE)</f>
        <v>9</v>
      </c>
      <c r="N42" s="17">
        <f>VLOOKUP(F42,自助退!B:G,6,FALSE)</f>
        <v>42896.390057870369</v>
      </c>
      <c r="O42" t="e">
        <f>VLOOKUP(D42,银行退!H:J,3,FALSE)</f>
        <v>#N/A</v>
      </c>
    </row>
    <row r="43" spans="1:15" ht="14.25">
      <c r="A43" s="62">
        <v>42897.02915509259</v>
      </c>
      <c r="B43" t="s">
        <v>5763</v>
      </c>
      <c r="C43" t="s">
        <v>5764</v>
      </c>
      <c r="D43" t="str">
        <f t="shared" si="0"/>
        <v>62230827006011926671</v>
      </c>
      <c r="E43" s="15">
        <v>135959</v>
      </c>
      <c r="F43" s="15">
        <v>129176</v>
      </c>
      <c r="G43" t="s">
        <v>7185</v>
      </c>
      <c r="H43" s="15">
        <v>671</v>
      </c>
      <c r="I43" t="s">
        <v>47</v>
      </c>
      <c r="J43" t="s">
        <v>61</v>
      </c>
      <c r="K43" t="s">
        <v>85</v>
      </c>
      <c r="L43" s="62">
        <v>42897.02915509259</v>
      </c>
      <c r="M43" t="str">
        <f>VLOOKUP(F43,自助退!B:K,10,FALSE)</f>
        <v>9</v>
      </c>
      <c r="N43" s="17">
        <f>VLOOKUP(F43,自助退!B:G,6,FALSE)</f>
        <v>42896.395914351851</v>
      </c>
      <c r="O43" t="e">
        <f>VLOOKUP(D43,银行退!H:J,3,FALSE)</f>
        <v>#N/A</v>
      </c>
    </row>
    <row r="44" spans="1:15" ht="14.25">
      <c r="A44" s="62">
        <v>42897.029282407406</v>
      </c>
      <c r="B44" t="s">
        <v>5765</v>
      </c>
      <c r="C44" t="s">
        <v>5766</v>
      </c>
      <c r="D44" t="str">
        <f t="shared" si="0"/>
        <v>62319000000241401011000</v>
      </c>
      <c r="E44" s="15">
        <v>135960</v>
      </c>
      <c r="F44" s="15">
        <v>129317</v>
      </c>
      <c r="G44" t="s">
        <v>7190</v>
      </c>
      <c r="H44" s="15">
        <v>1000</v>
      </c>
      <c r="I44" t="s">
        <v>47</v>
      </c>
      <c r="J44" t="s">
        <v>54</v>
      </c>
      <c r="K44" t="s">
        <v>85</v>
      </c>
      <c r="L44" s="62">
        <v>42897.029282407406</v>
      </c>
      <c r="M44" t="str">
        <f>VLOOKUP(F44,自助退!B:K,10,FALSE)</f>
        <v>9</v>
      </c>
      <c r="N44" s="17">
        <f>VLOOKUP(F44,自助退!B:G,6,FALSE)</f>
        <v>42896.399155092593</v>
      </c>
      <c r="O44" t="e">
        <f>VLOOKUP(D44,银行退!H:J,3,FALSE)</f>
        <v>#N/A</v>
      </c>
    </row>
    <row r="45" spans="1:15" ht="14.25">
      <c r="A45" s="62">
        <v>42897.029351851852</v>
      </c>
      <c r="B45" t="s">
        <v>5769</v>
      </c>
      <c r="C45" t="s">
        <v>5770</v>
      </c>
      <c r="D45" t="str">
        <f t="shared" si="0"/>
        <v>6231900021781767829190</v>
      </c>
      <c r="E45" s="15">
        <v>135961</v>
      </c>
      <c r="F45" s="15">
        <v>130039</v>
      </c>
      <c r="G45" t="s">
        <v>7201</v>
      </c>
      <c r="H45" s="15">
        <v>190</v>
      </c>
      <c r="I45" t="s">
        <v>47</v>
      </c>
      <c r="J45" t="s">
        <v>66</v>
      </c>
      <c r="K45" t="s">
        <v>85</v>
      </c>
      <c r="L45" s="62">
        <v>42897.029351851852</v>
      </c>
      <c r="M45" t="str">
        <f>VLOOKUP(F45,自助退!B:K,10,FALSE)</f>
        <v>9</v>
      </c>
      <c r="N45" s="17">
        <f>VLOOKUP(F45,自助退!B:G,6,FALSE)</f>
        <v>42896.417141203703</v>
      </c>
      <c r="O45" t="e">
        <f>VLOOKUP(D45,银行退!H:J,3,FALSE)</f>
        <v>#N/A</v>
      </c>
    </row>
    <row r="46" spans="1:15" ht="14.25">
      <c r="A46" s="62">
        <v>42897.029629629629</v>
      </c>
      <c r="B46" t="s">
        <v>5783</v>
      </c>
      <c r="C46" t="s">
        <v>5784</v>
      </c>
      <c r="D46" t="str">
        <f t="shared" si="0"/>
        <v>6221507300010812467349</v>
      </c>
      <c r="E46" s="15">
        <v>135966</v>
      </c>
      <c r="F46" s="15">
        <v>132598</v>
      </c>
      <c r="G46" t="s">
        <v>7222</v>
      </c>
      <c r="H46" s="15">
        <v>349</v>
      </c>
      <c r="I46" t="s">
        <v>47</v>
      </c>
      <c r="J46" t="s">
        <v>64</v>
      </c>
      <c r="K46" t="s">
        <v>85</v>
      </c>
      <c r="L46" s="62">
        <v>42897.029629629629</v>
      </c>
      <c r="M46" t="str">
        <f>VLOOKUP(F46,自助退!B:K,10,FALSE)</f>
        <v>9</v>
      </c>
      <c r="N46" s="17">
        <f>VLOOKUP(F46,自助退!B:G,6,FALSE)</f>
        <v>42896.492349537039</v>
      </c>
      <c r="O46">
        <f>VLOOKUP(D46,银行退!H:J,3,FALSE)</f>
        <v>1</v>
      </c>
    </row>
    <row r="47" spans="1:15" ht="14.25">
      <c r="A47" s="62">
        <v>42897.029699074075</v>
      </c>
      <c r="B47" t="s">
        <v>5785</v>
      </c>
      <c r="C47" t="s">
        <v>5786</v>
      </c>
      <c r="D47" t="str">
        <f t="shared" si="0"/>
        <v>62236912964387511811</v>
      </c>
      <c r="E47" s="15">
        <v>135967</v>
      </c>
      <c r="F47" s="15">
        <v>132938</v>
      </c>
      <c r="G47" t="s">
        <v>7227</v>
      </c>
      <c r="H47" s="15">
        <v>1811</v>
      </c>
      <c r="I47" t="s">
        <v>47</v>
      </c>
      <c r="J47" t="s">
        <v>58</v>
      </c>
      <c r="K47" t="s">
        <v>85</v>
      </c>
      <c r="L47" s="62">
        <v>42897.029699074075</v>
      </c>
      <c r="M47" t="str">
        <f>VLOOKUP(F47,自助退!B:K,10,FALSE)</f>
        <v>9</v>
      </c>
      <c r="N47" s="17">
        <f>VLOOKUP(F47,自助退!B:G,6,FALSE)</f>
        <v>42896.522824074076</v>
      </c>
      <c r="O47" t="e">
        <f>VLOOKUP(D47,银行退!H:J,3,FALSE)</f>
        <v>#N/A</v>
      </c>
    </row>
    <row r="48" spans="1:15" ht="14.25">
      <c r="A48" s="62">
        <v>42897.029768518521</v>
      </c>
      <c r="B48" t="s">
        <v>5787</v>
      </c>
      <c r="C48" t="s">
        <v>5788</v>
      </c>
      <c r="D48" t="str">
        <f t="shared" si="0"/>
        <v>62236912964387511864</v>
      </c>
      <c r="E48" s="15">
        <v>135968</v>
      </c>
      <c r="F48" s="15">
        <v>132954</v>
      </c>
      <c r="G48" t="s">
        <v>7227</v>
      </c>
      <c r="H48" s="15">
        <v>1864</v>
      </c>
      <c r="I48" t="s">
        <v>47</v>
      </c>
      <c r="J48" t="s">
        <v>58</v>
      </c>
      <c r="K48" t="s">
        <v>85</v>
      </c>
      <c r="L48" s="62">
        <v>42897.029768518521</v>
      </c>
      <c r="M48" t="str">
        <f>VLOOKUP(F48,自助退!B:K,10,FALSE)</f>
        <v>9</v>
      </c>
      <c r="N48" s="17">
        <f>VLOOKUP(F48,自助退!B:G,6,FALSE)</f>
        <v>42896.523692129631</v>
      </c>
      <c r="O48" t="e">
        <f>VLOOKUP(D48,银行退!H:J,3,FALSE)</f>
        <v>#N/A</v>
      </c>
    </row>
    <row r="49" spans="1:15" ht="14.25">
      <c r="A49" s="62">
        <v>42897.02983796296</v>
      </c>
      <c r="B49" t="s">
        <v>5801</v>
      </c>
      <c r="C49" t="s">
        <v>5802</v>
      </c>
      <c r="D49" t="str">
        <f t="shared" si="0"/>
        <v>6231900000058230711329</v>
      </c>
      <c r="E49" s="15">
        <v>135969</v>
      </c>
      <c r="F49" s="15">
        <v>133732</v>
      </c>
      <c r="G49" t="s">
        <v>7246</v>
      </c>
      <c r="H49" s="15">
        <v>329</v>
      </c>
      <c r="I49" t="s">
        <v>47</v>
      </c>
      <c r="J49" t="s">
        <v>61</v>
      </c>
      <c r="K49" t="s">
        <v>85</v>
      </c>
      <c r="L49" s="62">
        <v>42897.02983796296</v>
      </c>
      <c r="M49" t="str">
        <f>VLOOKUP(F49,自助退!B:K,10,FALSE)</f>
        <v>9</v>
      </c>
      <c r="N49" s="17">
        <f>VLOOKUP(F49,自助退!B:G,6,FALSE)</f>
        <v>42896.613194444442</v>
      </c>
      <c r="O49" t="e">
        <f>VLOOKUP(D49,银行退!H:J,3,FALSE)</f>
        <v>#N/A</v>
      </c>
    </row>
    <row r="50" spans="1:15" ht="14.25">
      <c r="A50" s="62">
        <v>42897.02988425926</v>
      </c>
      <c r="B50" t="s">
        <v>5813</v>
      </c>
      <c r="C50" t="s">
        <v>5814</v>
      </c>
      <c r="D50" t="str">
        <f t="shared" si="0"/>
        <v>6231900000058836533274</v>
      </c>
      <c r="E50" s="15">
        <v>135971</v>
      </c>
      <c r="F50" s="15">
        <v>134839</v>
      </c>
      <c r="G50" t="s">
        <v>7262</v>
      </c>
      <c r="H50" s="15">
        <v>274</v>
      </c>
      <c r="I50" t="s">
        <v>47</v>
      </c>
      <c r="J50" t="s">
        <v>59</v>
      </c>
      <c r="K50" t="s">
        <v>85</v>
      </c>
      <c r="L50" s="62">
        <v>42897.02988425926</v>
      </c>
      <c r="M50" t="str">
        <f>VLOOKUP(F50,自助退!B:K,10,FALSE)</f>
        <v>9</v>
      </c>
      <c r="N50" s="17">
        <f>VLOOKUP(F50,自助退!B:G,6,FALSE)</f>
        <v>42896.672407407408</v>
      </c>
      <c r="O50" t="e">
        <f>VLOOKUP(D50,银行退!H:J,3,FALSE)</f>
        <v>#N/A</v>
      </c>
    </row>
    <row r="51" spans="1:15" ht="14.25">
      <c r="A51" s="62">
        <v>42897.912476851852</v>
      </c>
      <c r="B51" t="s">
        <v>5820</v>
      </c>
      <c r="C51" t="s">
        <v>5821</v>
      </c>
      <c r="D51" t="str">
        <f t="shared" si="0"/>
        <v>62319000000756082534000</v>
      </c>
      <c r="E51" s="15">
        <v>139210</v>
      </c>
      <c r="F51" s="15">
        <v>136481</v>
      </c>
      <c r="G51" t="s">
        <v>7272</v>
      </c>
      <c r="H51" s="15">
        <v>4000</v>
      </c>
      <c r="I51" t="s">
        <v>47</v>
      </c>
      <c r="J51" t="s">
        <v>58</v>
      </c>
      <c r="K51" t="s">
        <v>85</v>
      </c>
      <c r="L51" s="62">
        <v>42897.912476851852</v>
      </c>
      <c r="M51" t="str">
        <f>VLOOKUP(F51,自助退!B:K,10,FALSE)</f>
        <v>9</v>
      </c>
      <c r="N51" s="17">
        <f>VLOOKUP(F51,自助退!B:G,6,FALSE)</f>
        <v>42897.376458333332</v>
      </c>
      <c r="O51" t="e">
        <f>VLOOKUP(D51,银行退!H:J,3,FALSE)</f>
        <v>#N/A</v>
      </c>
    </row>
    <row r="52" spans="1:15" ht="14.25">
      <c r="A52" s="62">
        <v>42897.913078703707</v>
      </c>
      <c r="B52" t="s">
        <v>5825</v>
      </c>
      <c r="C52" t="s">
        <v>5826</v>
      </c>
      <c r="D52" t="str">
        <f t="shared" si="0"/>
        <v>6231900000054434424305</v>
      </c>
      <c r="E52" s="15">
        <v>139219</v>
      </c>
      <c r="F52" s="15">
        <v>138308</v>
      </c>
      <c r="G52" t="s">
        <v>7278</v>
      </c>
      <c r="H52" s="15">
        <v>305</v>
      </c>
      <c r="I52" t="s">
        <v>47</v>
      </c>
      <c r="J52" t="s">
        <v>50</v>
      </c>
      <c r="K52" t="s">
        <v>85</v>
      </c>
      <c r="L52" s="62">
        <v>42897.913078703707</v>
      </c>
      <c r="M52" t="str">
        <f>VLOOKUP(F52,自助退!B:K,10,FALSE)</f>
        <v>9</v>
      </c>
      <c r="N52" s="17">
        <f>VLOOKUP(F52,自助退!B:G,6,FALSE)</f>
        <v>42897.63385416667</v>
      </c>
      <c r="O52" t="e">
        <f>VLOOKUP(D52,银行退!H:J,3,FALSE)</f>
        <v>#N/A</v>
      </c>
    </row>
    <row r="53" spans="1:15" ht="14.25">
      <c r="A53" s="62">
        <v>42897.913206018522</v>
      </c>
      <c r="B53" t="s">
        <v>5765</v>
      </c>
      <c r="C53" t="s">
        <v>5766</v>
      </c>
      <c r="D53" t="str">
        <f t="shared" si="0"/>
        <v>62319000000241401011000</v>
      </c>
      <c r="E53" s="15">
        <v>139221</v>
      </c>
      <c r="F53" s="15">
        <v>139159</v>
      </c>
      <c r="G53" t="s">
        <v>7190</v>
      </c>
      <c r="H53" s="15">
        <v>1000</v>
      </c>
      <c r="I53" t="s">
        <v>47</v>
      </c>
      <c r="J53" t="s">
        <v>54</v>
      </c>
      <c r="K53" t="s">
        <v>85</v>
      </c>
      <c r="L53" s="62">
        <v>42897.913206018522</v>
      </c>
      <c r="M53" t="str">
        <f>VLOOKUP(F53,自助退!B:K,10,FALSE)</f>
        <v>9</v>
      </c>
      <c r="N53" s="17">
        <f>VLOOKUP(F53,自助退!B:G,6,FALSE)</f>
        <v>42897.898043981484</v>
      </c>
      <c r="O53" t="e">
        <f>VLOOKUP(D53,银行退!H:J,3,FALSE)</f>
        <v>#N/A</v>
      </c>
    </row>
    <row r="54" spans="1:15" ht="14.25">
      <c r="A54" s="62">
        <v>42907.467546296299</v>
      </c>
      <c r="B54" t="s">
        <v>1950</v>
      </c>
      <c r="C54" t="s">
        <v>1951</v>
      </c>
      <c r="D54" t="str">
        <f t="shared" si="0"/>
        <v>62170038800002679933500</v>
      </c>
      <c r="E54" s="15">
        <v>325602</v>
      </c>
      <c r="F54" s="15">
        <v>84548</v>
      </c>
      <c r="G54" t="s">
        <v>4601</v>
      </c>
      <c r="H54" s="15">
        <v>3500</v>
      </c>
      <c r="I54" t="s">
        <v>47</v>
      </c>
      <c r="J54" t="s">
        <v>73</v>
      </c>
      <c r="K54" t="s">
        <v>85</v>
      </c>
      <c r="L54" s="62">
        <v>42907.467546296299</v>
      </c>
      <c r="M54" t="str">
        <f>VLOOKUP(F54,自助退!B:K,10,FALSE)</f>
        <v>8</v>
      </c>
      <c r="N54" s="17">
        <f>VLOOKUP(F54,自助退!B:G,6,FALSE)</f>
        <v>42893.732974537037</v>
      </c>
      <c r="O54">
        <f>VLOOKUP(D54,银行退!H:J,3,FALSE)</f>
        <v>1</v>
      </c>
    </row>
    <row r="55" spans="1:15" ht="14.25">
      <c r="A55" s="62">
        <v>42907.482187499998</v>
      </c>
      <c r="B55" t="s">
        <v>1950</v>
      </c>
      <c r="C55" t="s">
        <v>1951</v>
      </c>
      <c r="D55" t="str">
        <f t="shared" si="0"/>
        <v>62170038800002679933500</v>
      </c>
      <c r="E55" s="15">
        <v>326505</v>
      </c>
      <c r="F55" s="15">
        <v>326243</v>
      </c>
      <c r="G55" t="s">
        <v>4601</v>
      </c>
      <c r="H55" s="15">
        <v>3500</v>
      </c>
      <c r="I55" t="s">
        <v>47</v>
      </c>
      <c r="J55" t="s">
        <v>4449</v>
      </c>
      <c r="K55" t="s">
        <v>85</v>
      </c>
      <c r="L55" s="62">
        <v>42907.482187499998</v>
      </c>
      <c r="M55" t="str">
        <f>VLOOKUP(F55,自助退!B:K,10,FALSE)</f>
        <v>9</v>
      </c>
      <c r="N55" s="17">
        <f>VLOOKUP(F55,自助退!B:G,6,FALSE)</f>
        <v>42907.47797453704</v>
      </c>
      <c r="O55">
        <f>VLOOKUP(D55,银行退!H:J,3,FALSE)</f>
        <v>1</v>
      </c>
    </row>
    <row r="56" spans="1:15" ht="14.25">
      <c r="A56" s="62">
        <v>42907.928298611114</v>
      </c>
      <c r="B56" t="s">
        <v>5303</v>
      </c>
      <c r="C56" t="s">
        <v>5304</v>
      </c>
      <c r="D56" t="str">
        <f t="shared" si="0"/>
        <v>6221551884847031870</v>
      </c>
      <c r="E56" s="15">
        <v>335903</v>
      </c>
      <c r="F56" s="15">
        <v>55305</v>
      </c>
      <c r="G56" t="s">
        <v>6598</v>
      </c>
      <c r="H56" s="15">
        <v>870</v>
      </c>
      <c r="I56" t="s">
        <v>47</v>
      </c>
      <c r="J56" t="s">
        <v>58</v>
      </c>
      <c r="K56" t="s">
        <v>85</v>
      </c>
      <c r="L56" s="62">
        <v>42907.928298611114</v>
      </c>
      <c r="M56" t="str">
        <f>VLOOKUP(F56,自助退!B:K,10,FALSE)</f>
        <v>8</v>
      </c>
      <c r="N56" s="17">
        <f>VLOOKUP(F56,自助退!B:G,6,FALSE)</f>
        <v>42892.503854166665</v>
      </c>
      <c r="O56">
        <f>VLOOKUP(D56,银行退!H:J,3,FALSE)</f>
        <v>1</v>
      </c>
    </row>
    <row r="57" spans="1:15" ht="14.25">
      <c r="A57" s="62">
        <v>42907.929375</v>
      </c>
      <c r="B57" t="s">
        <v>5320</v>
      </c>
      <c r="C57" t="s">
        <v>5321</v>
      </c>
      <c r="D57" t="str">
        <f t="shared" si="0"/>
        <v>6214978800056992964</v>
      </c>
      <c r="E57" s="15">
        <v>335904</v>
      </c>
      <c r="F57" s="15">
        <v>55843</v>
      </c>
      <c r="G57" t="s">
        <v>6617</v>
      </c>
      <c r="H57" s="15">
        <v>964</v>
      </c>
      <c r="I57" t="s">
        <v>47</v>
      </c>
      <c r="J57" t="s">
        <v>59</v>
      </c>
      <c r="K57" t="s">
        <v>85</v>
      </c>
      <c r="L57" s="62">
        <v>42907.929375</v>
      </c>
      <c r="M57" t="str">
        <f>VLOOKUP(F57,自助退!B:K,10,FALSE)</f>
        <v>8</v>
      </c>
      <c r="N57" s="17">
        <f>VLOOKUP(F57,自助退!B:G,6,FALSE)</f>
        <v>42892.527395833335</v>
      </c>
      <c r="O57">
        <f>VLOOKUP(D57,银行退!H:J,3,FALSE)</f>
        <v>1</v>
      </c>
    </row>
    <row r="58" spans="1:15" ht="14.25">
      <c r="A58" s="62">
        <v>42907.929560185185</v>
      </c>
      <c r="B58" t="s">
        <v>5322</v>
      </c>
      <c r="C58" t="s">
        <v>5323</v>
      </c>
      <c r="D58" t="str">
        <f t="shared" si="0"/>
        <v>6282880029117646804</v>
      </c>
      <c r="E58" s="15">
        <v>335905</v>
      </c>
      <c r="F58" s="15">
        <v>56233</v>
      </c>
      <c r="G58" t="s">
        <v>6621</v>
      </c>
      <c r="H58" s="15">
        <v>804</v>
      </c>
      <c r="I58" t="s">
        <v>47</v>
      </c>
      <c r="J58" t="s">
        <v>61</v>
      </c>
      <c r="K58" t="s">
        <v>85</v>
      </c>
      <c r="L58" s="62">
        <v>42907.929560185185</v>
      </c>
      <c r="M58" t="str">
        <f>VLOOKUP(F58,自助退!B:K,10,FALSE)</f>
        <v>8</v>
      </c>
      <c r="N58" s="17">
        <f>VLOOKUP(F58,自助退!B:G,6,FALSE)</f>
        <v>42892.561597222222</v>
      </c>
      <c r="O58">
        <f>VLOOKUP(D58,银行退!H:J,3,FALSE)</f>
        <v>1</v>
      </c>
    </row>
    <row r="59" spans="1:15" ht="14.25">
      <c r="A59" s="62">
        <v>42907.929814814815</v>
      </c>
      <c r="B59" t="s">
        <v>5413</v>
      </c>
      <c r="C59" t="s">
        <v>5414</v>
      </c>
      <c r="D59" t="str">
        <f t="shared" si="0"/>
        <v>52574653816589411100</v>
      </c>
      <c r="E59" s="15">
        <v>335906</v>
      </c>
      <c r="F59" s="15">
        <v>75636</v>
      </c>
      <c r="G59" t="s">
        <v>6729</v>
      </c>
      <c r="H59" s="15">
        <v>1100</v>
      </c>
      <c r="I59" t="s">
        <v>47</v>
      </c>
      <c r="J59" t="s">
        <v>59</v>
      </c>
      <c r="K59" t="s">
        <v>85</v>
      </c>
      <c r="L59" s="62">
        <v>42907.929814814815</v>
      </c>
      <c r="M59" t="str">
        <f>VLOOKUP(F59,自助退!B:K,10,FALSE)</f>
        <v>8</v>
      </c>
      <c r="N59" s="17">
        <f>VLOOKUP(F59,自助退!B:G,6,FALSE)</f>
        <v>42893.481319444443</v>
      </c>
      <c r="O59">
        <f>VLOOKUP(D59,银行退!H:J,3,FALSE)</f>
        <v>1</v>
      </c>
    </row>
    <row r="60" spans="1:15" ht="14.25">
      <c r="A60" s="62">
        <v>42907.929907407408</v>
      </c>
      <c r="B60" t="s">
        <v>5418</v>
      </c>
      <c r="C60" t="s">
        <v>5419</v>
      </c>
      <c r="D60" t="str">
        <f t="shared" si="0"/>
        <v>6259960249540493115</v>
      </c>
      <c r="E60" s="15">
        <v>335907</v>
      </c>
      <c r="F60" s="15">
        <v>76749</v>
      </c>
      <c r="G60" t="s">
        <v>6736</v>
      </c>
      <c r="H60" s="15">
        <v>115</v>
      </c>
      <c r="I60" t="s">
        <v>47</v>
      </c>
      <c r="J60" t="s">
        <v>74</v>
      </c>
      <c r="K60" t="s">
        <v>85</v>
      </c>
      <c r="L60" s="62">
        <v>42907.929907407408</v>
      </c>
      <c r="M60" t="str">
        <f>VLOOKUP(F60,自助退!B:K,10,FALSE)</f>
        <v>8</v>
      </c>
      <c r="N60" s="17">
        <f>VLOOKUP(F60,自助退!B:G,6,FALSE)</f>
        <v>42893.51253472222</v>
      </c>
      <c r="O60">
        <f>VLOOKUP(D60,银行退!H:J,3,FALSE)</f>
        <v>1</v>
      </c>
    </row>
    <row r="61" spans="1:15" ht="14.25">
      <c r="A61" s="62">
        <v>42907.930266203701</v>
      </c>
      <c r="B61" t="s">
        <v>5421</v>
      </c>
      <c r="C61" t="s">
        <v>5422</v>
      </c>
      <c r="D61" t="str">
        <f t="shared" si="0"/>
        <v>4033910023456885115</v>
      </c>
      <c r="E61" s="15">
        <v>335910</v>
      </c>
      <c r="F61" s="15">
        <v>76767</v>
      </c>
      <c r="G61" t="s">
        <v>6742</v>
      </c>
      <c r="H61" s="15">
        <v>115</v>
      </c>
      <c r="I61" t="s">
        <v>47</v>
      </c>
      <c r="J61" t="s">
        <v>57</v>
      </c>
      <c r="K61" t="s">
        <v>85</v>
      </c>
      <c r="L61" s="62">
        <v>42907.930266203701</v>
      </c>
      <c r="M61" t="str">
        <f>VLOOKUP(F61,自助退!B:K,10,FALSE)</f>
        <v>8</v>
      </c>
      <c r="N61" s="17">
        <f>VLOOKUP(F61,自助退!B:G,6,FALSE)</f>
        <v>42893.513761574075</v>
      </c>
      <c r="O61">
        <f>VLOOKUP(D61,银行退!H:J,3,FALSE)</f>
        <v>1</v>
      </c>
    </row>
    <row r="62" spans="1:15" ht="14.25">
      <c r="A62" s="62">
        <v>42907.930486111109</v>
      </c>
      <c r="B62" t="s">
        <v>5456</v>
      </c>
      <c r="C62" t="s">
        <v>5457</v>
      </c>
      <c r="D62" t="str">
        <f t="shared" si="0"/>
        <v>622848086866168957057</v>
      </c>
      <c r="E62" s="15">
        <v>335911</v>
      </c>
      <c r="F62" s="15">
        <v>79915</v>
      </c>
      <c r="G62" t="s">
        <v>6786</v>
      </c>
      <c r="H62" s="15">
        <v>57</v>
      </c>
      <c r="I62" t="s">
        <v>47</v>
      </c>
      <c r="J62" t="s">
        <v>70</v>
      </c>
      <c r="K62" t="s">
        <v>85</v>
      </c>
      <c r="L62" s="62">
        <v>42907.930486111109</v>
      </c>
      <c r="M62" t="str">
        <f>VLOOKUP(F62,自助退!B:K,10,FALSE)</f>
        <v>8</v>
      </c>
      <c r="N62" s="17">
        <f>VLOOKUP(F62,自助退!B:G,6,FALSE)</f>
        <v>42893.627118055556</v>
      </c>
      <c r="O62">
        <f>VLOOKUP(D62,银行退!H:J,3,FALSE)</f>
        <v>1</v>
      </c>
    </row>
    <row r="63" spans="1:15" ht="14.25">
      <c r="A63" s="62">
        <v>42907.930706018517</v>
      </c>
      <c r="B63" t="s">
        <v>5461</v>
      </c>
      <c r="C63" t="s">
        <v>5462</v>
      </c>
      <c r="D63" t="str">
        <f t="shared" si="0"/>
        <v>6217232507000051407304</v>
      </c>
      <c r="E63" s="15">
        <v>335912</v>
      </c>
      <c r="F63" s="15">
        <v>80764</v>
      </c>
      <c r="G63" t="s">
        <v>6793</v>
      </c>
      <c r="H63" s="15">
        <v>304</v>
      </c>
      <c r="I63" t="s">
        <v>47</v>
      </c>
      <c r="J63" t="s">
        <v>62</v>
      </c>
      <c r="K63" t="s">
        <v>85</v>
      </c>
      <c r="L63" s="62">
        <v>42907.930706018517</v>
      </c>
      <c r="M63" t="str">
        <f>VLOOKUP(F63,自助退!B:K,10,FALSE)</f>
        <v>8</v>
      </c>
      <c r="N63" s="17">
        <f>VLOOKUP(F63,自助退!B:G,6,FALSE)</f>
        <v>42893.641226851854</v>
      </c>
      <c r="O63">
        <f>VLOOKUP(D63,银行退!H:J,3,FALSE)</f>
        <v>1</v>
      </c>
    </row>
    <row r="64" spans="1:15" ht="14.25">
      <c r="A64" s="62">
        <v>42907.930914351855</v>
      </c>
      <c r="B64" t="s">
        <v>5482</v>
      </c>
      <c r="C64" t="s">
        <v>5483</v>
      </c>
      <c r="D64" t="str">
        <f t="shared" si="0"/>
        <v>523959100267888670</v>
      </c>
      <c r="E64" s="15">
        <v>335913</v>
      </c>
      <c r="F64" s="15">
        <v>84150</v>
      </c>
      <c r="G64" t="s">
        <v>6818</v>
      </c>
      <c r="H64" s="15">
        <v>70</v>
      </c>
      <c r="I64" t="s">
        <v>47</v>
      </c>
      <c r="J64" t="s">
        <v>77</v>
      </c>
      <c r="K64" t="s">
        <v>85</v>
      </c>
      <c r="L64" s="62">
        <v>42907.930914351855</v>
      </c>
      <c r="M64" t="str">
        <f>VLOOKUP(F64,自助退!B:K,10,FALSE)</f>
        <v>8</v>
      </c>
      <c r="N64" s="17">
        <f>VLOOKUP(F64,自助退!B:G,6,FALSE)</f>
        <v>42893.71806712963</v>
      </c>
      <c r="O64">
        <f>VLOOKUP(D64,银行退!H:J,3,FALSE)</f>
        <v>1</v>
      </c>
    </row>
    <row r="65" spans="1:15" ht="14.25">
      <c r="A65" s="62">
        <v>42907.932488425926</v>
      </c>
      <c r="B65" t="s">
        <v>5494</v>
      </c>
      <c r="C65" t="s">
        <v>5495</v>
      </c>
      <c r="D65" t="str">
        <f t="shared" si="0"/>
        <v>6230582000064575205572</v>
      </c>
      <c r="E65" s="15">
        <v>335916</v>
      </c>
      <c r="F65" s="15">
        <v>87586</v>
      </c>
      <c r="G65" t="s">
        <v>6838</v>
      </c>
      <c r="H65" s="15">
        <v>572</v>
      </c>
      <c r="I65" t="s">
        <v>47</v>
      </c>
      <c r="J65" t="s">
        <v>66</v>
      </c>
      <c r="K65" t="s">
        <v>85</v>
      </c>
      <c r="L65" s="62">
        <v>42907.932488425926</v>
      </c>
      <c r="M65" t="str">
        <f>VLOOKUP(F65,自助退!B:K,10,FALSE)</f>
        <v>8</v>
      </c>
      <c r="N65" s="17">
        <f>VLOOKUP(F65,自助退!B:G,6,FALSE)</f>
        <v>42894.356006944443</v>
      </c>
      <c r="O65">
        <f>VLOOKUP(D65,银行退!H:J,3,FALSE)</f>
        <v>1</v>
      </c>
    </row>
    <row r="66" spans="1:15" ht="14.25">
      <c r="A66" s="62">
        <v>42907.932650462964</v>
      </c>
      <c r="B66" t="s">
        <v>5549</v>
      </c>
      <c r="C66" t="s">
        <v>5550</v>
      </c>
      <c r="D66" t="str">
        <f t="shared" si="0"/>
        <v>6222082502007682982238</v>
      </c>
      <c r="E66" s="15">
        <v>335917</v>
      </c>
      <c r="F66" s="15">
        <v>97373</v>
      </c>
      <c r="G66" t="s">
        <v>6905</v>
      </c>
      <c r="H66" s="15">
        <v>238</v>
      </c>
      <c r="I66" t="s">
        <v>47</v>
      </c>
      <c r="J66" t="s">
        <v>58</v>
      </c>
      <c r="K66" t="s">
        <v>85</v>
      </c>
      <c r="L66" s="62">
        <v>42907.932650462964</v>
      </c>
      <c r="M66" t="str">
        <f>VLOOKUP(F66,自助退!B:K,10,FALSE)</f>
        <v>8</v>
      </c>
      <c r="N66" s="17">
        <f>VLOOKUP(F66,自助退!B:G,6,FALSE)</f>
        <v>42894.490717592591</v>
      </c>
      <c r="O66">
        <f>VLOOKUP(D66,银行退!H:J,3,FALSE)</f>
        <v>1</v>
      </c>
    </row>
    <row r="67" spans="1:15" ht="14.25">
      <c r="A67" s="62">
        <v>42907.93310185185</v>
      </c>
      <c r="B67" t="s">
        <v>5558</v>
      </c>
      <c r="C67" t="s">
        <v>5559</v>
      </c>
      <c r="D67" t="str">
        <f t="shared" ref="D67:D130" si="1">G67&amp;H67</f>
        <v>62252588999493823000</v>
      </c>
      <c r="E67" s="15">
        <v>335918</v>
      </c>
      <c r="F67" s="15">
        <v>98039</v>
      </c>
      <c r="G67" t="s">
        <v>6917</v>
      </c>
      <c r="H67" s="15">
        <v>3000</v>
      </c>
      <c r="I67" t="s">
        <v>47</v>
      </c>
      <c r="J67" t="s">
        <v>57</v>
      </c>
      <c r="K67" t="s">
        <v>85</v>
      </c>
      <c r="L67" s="62">
        <v>42907.93310185185</v>
      </c>
      <c r="M67" t="str">
        <f>VLOOKUP(F67,自助退!B:K,10,FALSE)</f>
        <v>8</v>
      </c>
      <c r="N67" s="17">
        <f>VLOOKUP(F67,自助退!B:G,6,FALSE)</f>
        <v>42894.511747685188</v>
      </c>
      <c r="O67">
        <f>VLOOKUP(D67,银行退!H:J,3,FALSE)</f>
        <v>1</v>
      </c>
    </row>
    <row r="68" spans="1:15" ht="14.25">
      <c r="A68" s="62">
        <v>42907.933368055557</v>
      </c>
      <c r="B68" t="s">
        <v>5560</v>
      </c>
      <c r="C68" t="s">
        <v>5561</v>
      </c>
      <c r="D68" t="str">
        <f t="shared" si="1"/>
        <v>62252588999493823000</v>
      </c>
      <c r="E68" s="15">
        <v>335919</v>
      </c>
      <c r="F68" s="15">
        <v>98047</v>
      </c>
      <c r="G68" t="s">
        <v>6917</v>
      </c>
      <c r="H68" s="15">
        <v>3000</v>
      </c>
      <c r="I68" t="s">
        <v>47</v>
      </c>
      <c r="J68" t="s">
        <v>57</v>
      </c>
      <c r="K68" t="s">
        <v>85</v>
      </c>
      <c r="L68" s="62">
        <v>42907.933368055557</v>
      </c>
      <c r="M68" t="str">
        <f>VLOOKUP(F68,自助退!B:K,10,FALSE)</f>
        <v>8</v>
      </c>
      <c r="N68" s="17">
        <f>VLOOKUP(F68,自助退!B:G,6,FALSE)</f>
        <v>42894.512199074074</v>
      </c>
      <c r="O68">
        <f>VLOOKUP(D68,银行退!H:J,3,FALSE)</f>
        <v>1</v>
      </c>
    </row>
    <row r="69" spans="1:15" ht="14.25">
      <c r="A69" s="62">
        <v>42907.933506944442</v>
      </c>
      <c r="B69" t="s">
        <v>2497</v>
      </c>
      <c r="C69" t="s">
        <v>2498</v>
      </c>
      <c r="D69" t="str">
        <f t="shared" si="1"/>
        <v>6282889219008283550</v>
      </c>
      <c r="E69" s="15">
        <v>335920</v>
      </c>
      <c r="F69" s="15">
        <v>103194</v>
      </c>
      <c r="G69" t="s">
        <v>4699</v>
      </c>
      <c r="H69" s="15">
        <v>550</v>
      </c>
      <c r="I69" t="s">
        <v>47</v>
      </c>
      <c r="J69" t="s">
        <v>76</v>
      </c>
      <c r="K69" t="s">
        <v>85</v>
      </c>
      <c r="L69" s="62">
        <v>42907.933506944442</v>
      </c>
      <c r="M69" t="str">
        <f>VLOOKUP(F69,自助退!B:K,10,FALSE)</f>
        <v>8</v>
      </c>
      <c r="N69" s="17">
        <f>VLOOKUP(F69,自助退!B:G,6,FALSE)</f>
        <v>42894.668495370373</v>
      </c>
      <c r="O69">
        <f>VLOOKUP(D69,银行退!H:J,3,FALSE)</f>
        <v>1</v>
      </c>
    </row>
    <row r="70" spans="1:15" ht="14.25">
      <c r="A70" s="62">
        <v>42907.933668981481</v>
      </c>
      <c r="B70" t="s">
        <v>5634</v>
      </c>
      <c r="C70" t="s">
        <v>5635</v>
      </c>
      <c r="D70" t="str">
        <f t="shared" si="1"/>
        <v>40411700552603541994</v>
      </c>
      <c r="E70" s="15">
        <v>335921</v>
      </c>
      <c r="F70" s="15">
        <v>112193</v>
      </c>
      <c r="G70" t="s">
        <v>7024</v>
      </c>
      <c r="H70" s="15">
        <v>1994</v>
      </c>
      <c r="I70" t="s">
        <v>47</v>
      </c>
      <c r="J70" t="s">
        <v>59</v>
      </c>
      <c r="K70" t="s">
        <v>85</v>
      </c>
      <c r="L70" s="62">
        <v>42907.933668981481</v>
      </c>
      <c r="M70" t="str">
        <f>VLOOKUP(F70,自助退!B:K,10,FALSE)</f>
        <v>8</v>
      </c>
      <c r="N70" s="17">
        <f>VLOOKUP(F70,自助退!B:G,6,FALSE)</f>
        <v>42895.404965277776</v>
      </c>
      <c r="O70">
        <f>VLOOKUP(D70,银行退!H:J,3,FALSE)</f>
        <v>1</v>
      </c>
    </row>
    <row r="71" spans="1:15" ht="14.25">
      <c r="A71" s="62">
        <v>42907.933842592596</v>
      </c>
      <c r="B71" t="s">
        <v>5648</v>
      </c>
      <c r="C71" t="s">
        <v>5649</v>
      </c>
      <c r="D71" t="str">
        <f t="shared" si="1"/>
        <v>6225970052485646569</v>
      </c>
      <c r="E71" s="15">
        <v>335923</v>
      </c>
      <c r="F71" s="15">
        <v>114869</v>
      </c>
      <c r="G71" t="s">
        <v>90</v>
      </c>
      <c r="H71" s="15">
        <v>569</v>
      </c>
      <c r="I71" t="s">
        <v>47</v>
      </c>
      <c r="J71" t="s">
        <v>60</v>
      </c>
      <c r="K71" t="s">
        <v>85</v>
      </c>
      <c r="L71" s="62">
        <v>42907.933842592596</v>
      </c>
      <c r="M71" t="str">
        <f>VLOOKUP(F71,自助退!B:K,10,FALSE)</f>
        <v>8</v>
      </c>
      <c r="N71" s="17">
        <f>VLOOKUP(F71,自助退!B:G,6,FALSE)</f>
        <v>42895.441134259258</v>
      </c>
      <c r="O71">
        <f>VLOOKUP(D71,银行退!H:J,3,FALSE)</f>
        <v>1</v>
      </c>
    </row>
    <row r="72" spans="1:15" ht="14.25">
      <c r="A72" s="62">
        <v>42907.937199074076</v>
      </c>
      <c r="B72" t="s">
        <v>5674</v>
      </c>
      <c r="C72" t="s">
        <v>5675</v>
      </c>
      <c r="D72" t="str">
        <f t="shared" si="1"/>
        <v>62177900010022526052709</v>
      </c>
      <c r="E72" s="15">
        <v>335928</v>
      </c>
      <c r="F72" s="15">
        <v>117651</v>
      </c>
      <c r="G72" t="s">
        <v>7079</v>
      </c>
      <c r="H72" s="15">
        <v>2709</v>
      </c>
      <c r="I72" t="s">
        <v>47</v>
      </c>
      <c r="J72" t="s">
        <v>66</v>
      </c>
      <c r="K72" t="s">
        <v>85</v>
      </c>
      <c r="L72" s="62">
        <v>42907.937199074076</v>
      </c>
      <c r="M72" t="str">
        <f>VLOOKUP(F72,自助退!B:K,10,FALSE)</f>
        <v>8</v>
      </c>
      <c r="N72" s="17">
        <f>VLOOKUP(F72,自助退!B:G,6,FALSE)</f>
        <v>42895.48878472222</v>
      </c>
      <c r="O72">
        <f>VLOOKUP(D72,银行退!H:J,3,FALSE)</f>
        <v>1</v>
      </c>
    </row>
    <row r="73" spans="1:15" ht="14.25">
      <c r="A73" s="62">
        <v>42907.938275462962</v>
      </c>
      <c r="B73" t="s">
        <v>5702</v>
      </c>
      <c r="C73" t="s">
        <v>5703</v>
      </c>
      <c r="D73" t="str">
        <f t="shared" si="1"/>
        <v>6217902700004396261200</v>
      </c>
      <c r="E73" s="15">
        <v>335931</v>
      </c>
      <c r="F73" s="15">
        <v>122543</v>
      </c>
      <c r="G73" t="s">
        <v>7111</v>
      </c>
      <c r="H73" s="15">
        <v>200</v>
      </c>
      <c r="I73" t="s">
        <v>47</v>
      </c>
      <c r="J73" t="s">
        <v>60</v>
      </c>
      <c r="K73" t="s">
        <v>85</v>
      </c>
      <c r="L73" s="62">
        <v>42907.938275462962</v>
      </c>
      <c r="M73" t="str">
        <f>VLOOKUP(F73,自助退!B:K,10,FALSE)</f>
        <v>8</v>
      </c>
      <c r="N73" s="17">
        <f>VLOOKUP(F73,自助退!B:G,6,FALSE)</f>
        <v>42895.657418981478</v>
      </c>
      <c r="O73">
        <f>VLOOKUP(D73,银行退!H:J,3,FALSE)</f>
        <v>1</v>
      </c>
    </row>
    <row r="74" spans="1:15" ht="14.25">
      <c r="A74" s="62">
        <v>42907.939317129632</v>
      </c>
      <c r="B74" t="s">
        <v>5747</v>
      </c>
      <c r="C74" t="s">
        <v>5748</v>
      </c>
      <c r="D74" t="str">
        <f t="shared" si="1"/>
        <v>4033910021666659732</v>
      </c>
      <c r="E74" s="15">
        <v>335932</v>
      </c>
      <c r="F74" s="15">
        <v>124803</v>
      </c>
      <c r="G74" t="s">
        <v>7164</v>
      </c>
      <c r="H74" s="15">
        <v>732</v>
      </c>
      <c r="I74" t="s">
        <v>47</v>
      </c>
      <c r="J74" t="s">
        <v>4446</v>
      </c>
      <c r="K74" t="s">
        <v>85</v>
      </c>
      <c r="L74" s="62">
        <v>42907.939317129632</v>
      </c>
      <c r="M74" t="str">
        <f>VLOOKUP(F74,自助退!B:K,10,FALSE)</f>
        <v>8</v>
      </c>
      <c r="N74" s="17">
        <f>VLOOKUP(F74,自助退!B:G,6,FALSE)</f>
        <v>42895.713078703702</v>
      </c>
      <c r="O74">
        <f>VLOOKUP(D74,银行退!H:J,3,FALSE)</f>
        <v>1</v>
      </c>
    </row>
    <row r="75" spans="1:15" ht="14.25">
      <c r="A75" s="62">
        <v>42907.990868055553</v>
      </c>
      <c r="B75" t="s">
        <v>5767</v>
      </c>
      <c r="C75" t="s">
        <v>5768</v>
      </c>
      <c r="D75" t="str">
        <f t="shared" si="1"/>
        <v>6282880049043053503</v>
      </c>
      <c r="E75" s="15">
        <v>336000</v>
      </c>
      <c r="F75" s="15">
        <v>129745</v>
      </c>
      <c r="G75" t="s">
        <v>7196</v>
      </c>
      <c r="H75" s="15">
        <v>503</v>
      </c>
      <c r="I75" t="s">
        <v>47</v>
      </c>
      <c r="J75" t="s">
        <v>56</v>
      </c>
      <c r="K75" t="s">
        <v>85</v>
      </c>
      <c r="L75" s="62">
        <v>42907.990868055553</v>
      </c>
      <c r="M75" t="str">
        <f>VLOOKUP(F75,自助退!B:K,10,FALSE)</f>
        <v>8</v>
      </c>
      <c r="N75" s="17">
        <f>VLOOKUP(F75,自助退!B:G,6,FALSE)</f>
        <v>42896.410034722219</v>
      </c>
      <c r="O75">
        <f>VLOOKUP(D75,银行退!H:J,3,FALSE)</f>
        <v>1</v>
      </c>
    </row>
    <row r="76" spans="1:15" ht="14.25">
      <c r="A76" s="62">
        <v>42907.991249999999</v>
      </c>
      <c r="B76" t="s">
        <v>5818</v>
      </c>
      <c r="C76" t="s">
        <v>5819</v>
      </c>
      <c r="D76" t="str">
        <f t="shared" si="1"/>
        <v>62270038602602330331990</v>
      </c>
      <c r="E76" s="15">
        <v>336006</v>
      </c>
      <c r="F76" s="15">
        <v>135952</v>
      </c>
      <c r="G76" t="s">
        <v>7269</v>
      </c>
      <c r="H76" s="15">
        <v>1990</v>
      </c>
      <c r="I76" t="s">
        <v>47</v>
      </c>
      <c r="J76" t="s">
        <v>80</v>
      </c>
      <c r="K76" t="s">
        <v>85</v>
      </c>
      <c r="L76" s="62">
        <v>42907.991249999999</v>
      </c>
      <c r="M76" t="str">
        <f>VLOOKUP(F76,自助退!B:K,10,FALSE)</f>
        <v>8</v>
      </c>
      <c r="N76" s="17">
        <f>VLOOKUP(F76,自助退!B:G,6,FALSE)</f>
        <v>42897.024548611109</v>
      </c>
      <c r="O76">
        <f>VLOOKUP(D76,银行退!H:J,3,FALSE)</f>
        <v>1</v>
      </c>
    </row>
    <row r="77" spans="1:15" ht="14.25">
      <c r="A77" s="62">
        <v>42907.991747685184</v>
      </c>
      <c r="B77" t="s">
        <v>5846</v>
      </c>
      <c r="C77" t="s">
        <v>5847</v>
      </c>
      <c r="D77" t="str">
        <f t="shared" si="1"/>
        <v>6259960217561844800</v>
      </c>
      <c r="E77" s="15">
        <v>336007</v>
      </c>
      <c r="F77" s="15">
        <v>148548</v>
      </c>
      <c r="G77" t="s">
        <v>7306</v>
      </c>
      <c r="H77" s="15">
        <v>800</v>
      </c>
      <c r="I77" t="s">
        <v>47</v>
      </c>
      <c r="J77" t="s">
        <v>65</v>
      </c>
      <c r="K77" t="s">
        <v>85</v>
      </c>
      <c r="L77" s="62">
        <v>42907.991747685184</v>
      </c>
      <c r="M77" t="str">
        <f>VLOOKUP(F77,自助退!B:K,10,FALSE)</f>
        <v>8</v>
      </c>
      <c r="N77" s="17">
        <f>VLOOKUP(F77,自助退!B:G,6,FALSE)</f>
        <v>42898.418344907404</v>
      </c>
      <c r="O77">
        <f>VLOOKUP(D77,银行退!H:J,3,FALSE)</f>
        <v>1</v>
      </c>
    </row>
    <row r="78" spans="1:15" ht="14.25">
      <c r="A78" s="62">
        <v>42907.991967592592</v>
      </c>
      <c r="B78" t="s">
        <v>2462</v>
      </c>
      <c r="C78" t="s">
        <v>2463</v>
      </c>
      <c r="D78" t="str">
        <f t="shared" si="1"/>
        <v>6221570000573925662</v>
      </c>
      <c r="E78" s="15">
        <v>336009</v>
      </c>
      <c r="F78" s="15">
        <v>152001</v>
      </c>
      <c r="G78" t="s">
        <v>4692</v>
      </c>
      <c r="H78" s="15">
        <v>662</v>
      </c>
      <c r="I78" t="s">
        <v>47</v>
      </c>
      <c r="J78" t="s">
        <v>56</v>
      </c>
      <c r="K78" t="s">
        <v>85</v>
      </c>
      <c r="L78" s="62">
        <v>42907.991967592592</v>
      </c>
      <c r="M78" t="str">
        <f>VLOOKUP(F78,自助退!B:K,10,FALSE)</f>
        <v>8</v>
      </c>
      <c r="N78" s="17">
        <f>VLOOKUP(F78,自助退!B:G,6,FALSE)</f>
        <v>42898.456122685187</v>
      </c>
      <c r="O78">
        <f>VLOOKUP(D78,银行退!H:J,3,FALSE)</f>
        <v>1</v>
      </c>
    </row>
    <row r="79" spans="1:15" ht="14.25">
      <c r="A79" s="62">
        <v>42907.9922337963</v>
      </c>
      <c r="B79" t="s">
        <v>5860</v>
      </c>
      <c r="C79" t="s">
        <v>5861</v>
      </c>
      <c r="D79" t="str">
        <f t="shared" si="1"/>
        <v>6228480868654168871300</v>
      </c>
      <c r="E79" s="15">
        <v>336010</v>
      </c>
      <c r="F79" s="15">
        <v>152028</v>
      </c>
      <c r="G79" t="s">
        <v>7324</v>
      </c>
      <c r="H79" s="15">
        <v>300</v>
      </c>
      <c r="I79" t="s">
        <v>47</v>
      </c>
      <c r="J79" t="s">
        <v>69</v>
      </c>
      <c r="K79" t="s">
        <v>85</v>
      </c>
      <c r="L79" s="62">
        <v>42907.9922337963</v>
      </c>
      <c r="M79" t="str">
        <f>VLOOKUP(F79,自助退!B:K,10,FALSE)</f>
        <v>8</v>
      </c>
      <c r="N79" s="17">
        <f>VLOOKUP(F79,自助退!B:G,6,FALSE)</f>
        <v>42898.456469907411</v>
      </c>
      <c r="O79">
        <f>VLOOKUP(D79,银行退!H:J,3,FALSE)</f>
        <v>1</v>
      </c>
    </row>
    <row r="80" spans="1:15" ht="14.25">
      <c r="A80" s="62">
        <v>42907.9924537037</v>
      </c>
      <c r="B80" t="s">
        <v>5883</v>
      </c>
      <c r="C80" t="s">
        <v>5884</v>
      </c>
      <c r="D80" t="str">
        <f t="shared" si="1"/>
        <v>6212812502000254506407</v>
      </c>
      <c r="E80" s="15">
        <v>336011</v>
      </c>
      <c r="F80" s="15">
        <v>153807</v>
      </c>
      <c r="G80" t="s">
        <v>7349</v>
      </c>
      <c r="H80" s="15">
        <v>407</v>
      </c>
      <c r="I80" t="s">
        <v>47</v>
      </c>
      <c r="J80" t="s">
        <v>70</v>
      </c>
      <c r="K80" t="s">
        <v>85</v>
      </c>
      <c r="L80" s="62">
        <v>42907.9924537037</v>
      </c>
      <c r="M80" t="str">
        <f>VLOOKUP(F80,自助退!B:K,10,FALSE)</f>
        <v>8</v>
      </c>
      <c r="N80" s="17">
        <f>VLOOKUP(F80,自助退!B:G,6,FALSE)</f>
        <v>42898.480520833335</v>
      </c>
      <c r="O80">
        <f>VLOOKUP(D80,银行退!H:J,3,FALSE)</f>
        <v>1</v>
      </c>
    </row>
    <row r="81" spans="1:15" ht="14.25">
      <c r="A81" s="62">
        <v>42907.992800925924</v>
      </c>
      <c r="B81" t="s">
        <v>5912</v>
      </c>
      <c r="C81" t="s">
        <v>5913</v>
      </c>
      <c r="D81" t="str">
        <f t="shared" si="1"/>
        <v>6231900000059189288500</v>
      </c>
      <c r="E81" s="15">
        <v>336012</v>
      </c>
      <c r="F81" s="15">
        <v>155841</v>
      </c>
      <c r="G81" t="s">
        <v>7380</v>
      </c>
      <c r="H81" s="15">
        <v>500</v>
      </c>
      <c r="I81" t="s">
        <v>47</v>
      </c>
      <c r="J81" t="s">
        <v>80</v>
      </c>
      <c r="K81" t="s">
        <v>85</v>
      </c>
      <c r="L81" s="62">
        <v>42907.992800925924</v>
      </c>
      <c r="M81" t="str">
        <f>VLOOKUP(F81,自助退!B:K,10,FALSE)</f>
        <v>8</v>
      </c>
      <c r="N81" s="17">
        <f>VLOOKUP(F81,自助退!B:G,6,FALSE)</f>
        <v>42898.569212962961</v>
      </c>
      <c r="O81">
        <f>VLOOKUP(D81,银行退!H:J,3,FALSE)</f>
        <v>1</v>
      </c>
    </row>
    <row r="82" spans="1:15" ht="14.25">
      <c r="A82" s="62">
        <v>42907.993009259262</v>
      </c>
      <c r="B82" t="s">
        <v>3288</v>
      </c>
      <c r="C82" t="s">
        <v>3289</v>
      </c>
      <c r="D82" t="str">
        <f t="shared" si="1"/>
        <v>6222520645207693194</v>
      </c>
      <c r="E82" s="15">
        <v>336013</v>
      </c>
      <c r="F82" s="15">
        <v>157254</v>
      </c>
      <c r="G82" t="s">
        <v>4847</v>
      </c>
      <c r="H82" s="15">
        <v>194</v>
      </c>
      <c r="I82" t="s">
        <v>47</v>
      </c>
      <c r="J82" t="s">
        <v>74</v>
      </c>
      <c r="K82" t="s">
        <v>85</v>
      </c>
      <c r="L82" s="62">
        <v>42907.993009259262</v>
      </c>
      <c r="M82" t="str">
        <f>VLOOKUP(F82,自助退!B:K,10,FALSE)</f>
        <v>8</v>
      </c>
      <c r="N82" s="17">
        <f>VLOOKUP(F82,自助退!B:G,6,FALSE)</f>
        <v>42898.60491898148</v>
      </c>
      <c r="O82">
        <f>VLOOKUP(D82,银行退!H:J,3,FALSE)</f>
        <v>1</v>
      </c>
    </row>
    <row r="83" spans="1:15" ht="14.25">
      <c r="A83" s="62">
        <v>42907.993715277778</v>
      </c>
      <c r="B83" t="s">
        <v>5926</v>
      </c>
      <c r="C83" t="s">
        <v>5927</v>
      </c>
      <c r="D83" t="str">
        <f t="shared" si="1"/>
        <v>6228480868424933273129</v>
      </c>
      <c r="E83" s="15">
        <v>336015</v>
      </c>
      <c r="F83" s="15">
        <v>157949</v>
      </c>
      <c r="G83" t="s">
        <v>7399</v>
      </c>
      <c r="H83" s="15">
        <v>129</v>
      </c>
      <c r="I83" t="s">
        <v>47</v>
      </c>
      <c r="J83" t="s">
        <v>58</v>
      </c>
      <c r="K83" t="s">
        <v>85</v>
      </c>
      <c r="L83" s="62">
        <v>42907.993715277778</v>
      </c>
      <c r="M83" t="str">
        <f>VLOOKUP(F83,自助退!B:K,10,FALSE)</f>
        <v>8</v>
      </c>
      <c r="N83" s="17">
        <f>VLOOKUP(F83,自助退!B:G,6,FALSE)</f>
        <v>42898.615335648145</v>
      </c>
      <c r="O83">
        <f>VLOOKUP(D83,银行退!H:J,3,FALSE)</f>
        <v>1</v>
      </c>
    </row>
    <row r="84" spans="1:15" ht="14.25">
      <c r="A84" s="62">
        <v>42907.993888888886</v>
      </c>
      <c r="B84" t="s">
        <v>2247</v>
      </c>
      <c r="C84" t="s">
        <v>2248</v>
      </c>
      <c r="D84" t="str">
        <f t="shared" si="1"/>
        <v>6217359901020698205500</v>
      </c>
      <c r="E84" s="15">
        <v>336016</v>
      </c>
      <c r="F84" s="15">
        <v>159754</v>
      </c>
      <c r="G84" t="s">
        <v>4649</v>
      </c>
      <c r="H84" s="15">
        <v>500</v>
      </c>
      <c r="I84" t="s">
        <v>47</v>
      </c>
      <c r="J84" t="s">
        <v>71</v>
      </c>
      <c r="K84" t="s">
        <v>85</v>
      </c>
      <c r="L84" s="62">
        <v>42907.993888888886</v>
      </c>
      <c r="M84" t="str">
        <f>VLOOKUP(F84,自助退!B:K,10,FALSE)</f>
        <v>8</v>
      </c>
      <c r="N84" s="17">
        <f>VLOOKUP(F84,自助退!B:G,6,FALSE)</f>
        <v>42898.640370370369</v>
      </c>
      <c r="O84">
        <f>VLOOKUP(D84,银行退!H:J,3,FALSE)</f>
        <v>1</v>
      </c>
    </row>
    <row r="85" spans="1:15" ht="14.25">
      <c r="A85" s="62">
        <v>42907.994074074071</v>
      </c>
      <c r="B85" t="s">
        <v>5980</v>
      </c>
      <c r="C85" t="s">
        <v>5981</v>
      </c>
      <c r="D85" t="str">
        <f t="shared" si="1"/>
        <v>62284833161913664644000</v>
      </c>
      <c r="E85" s="15">
        <v>336017</v>
      </c>
      <c r="F85" s="15">
        <v>162501</v>
      </c>
      <c r="G85" t="s">
        <v>7460</v>
      </c>
      <c r="H85" s="15">
        <v>4000</v>
      </c>
      <c r="I85" t="s">
        <v>47</v>
      </c>
      <c r="J85" t="s">
        <v>64</v>
      </c>
      <c r="K85" t="s">
        <v>85</v>
      </c>
      <c r="L85" s="62">
        <v>42907.994074074071</v>
      </c>
      <c r="M85" t="str">
        <f>VLOOKUP(F85,自助退!B:K,10,FALSE)</f>
        <v>8</v>
      </c>
      <c r="N85" s="17">
        <f>VLOOKUP(F85,自助退!B:G,6,FALSE)</f>
        <v>42898.684652777774</v>
      </c>
      <c r="O85">
        <f>VLOOKUP(D85,银行退!H:J,3,FALSE)</f>
        <v>1</v>
      </c>
    </row>
    <row r="86" spans="1:15" ht="14.25">
      <c r="A86" s="62">
        <v>42907.994421296295</v>
      </c>
      <c r="B86" t="s">
        <v>6000</v>
      </c>
      <c r="C86" t="s">
        <v>6001</v>
      </c>
      <c r="D86" t="str">
        <f t="shared" si="1"/>
        <v>621700386000155728758</v>
      </c>
      <c r="E86" s="15">
        <v>336019</v>
      </c>
      <c r="F86" s="15">
        <v>163372</v>
      </c>
      <c r="G86" t="s">
        <v>7482</v>
      </c>
      <c r="H86" s="15">
        <v>58</v>
      </c>
      <c r="I86" t="s">
        <v>47</v>
      </c>
      <c r="J86" t="s">
        <v>63</v>
      </c>
      <c r="K86" t="s">
        <v>85</v>
      </c>
      <c r="L86" s="62">
        <v>42907.994421296295</v>
      </c>
      <c r="M86" t="str">
        <f>VLOOKUP(F86,自助退!B:K,10,FALSE)</f>
        <v>8</v>
      </c>
      <c r="N86" s="17">
        <f>VLOOKUP(F86,自助退!B:G,6,FALSE)</f>
        <v>42898.702731481484</v>
      </c>
      <c r="O86">
        <f>VLOOKUP(D86,银行退!H:J,3,FALSE)</f>
        <v>1</v>
      </c>
    </row>
    <row r="87" spans="1:15" ht="14.25">
      <c r="A87" s="62">
        <v>42907.994722222225</v>
      </c>
      <c r="B87" t="s">
        <v>6008</v>
      </c>
      <c r="C87" t="s">
        <v>6009</v>
      </c>
      <c r="D87" t="str">
        <f t="shared" si="1"/>
        <v>6231900000057163269650</v>
      </c>
      <c r="E87" s="15">
        <v>336020</v>
      </c>
      <c r="F87" s="15">
        <v>163699</v>
      </c>
      <c r="G87" t="s">
        <v>7492</v>
      </c>
      <c r="H87" s="15">
        <v>650</v>
      </c>
      <c r="I87" t="s">
        <v>47</v>
      </c>
      <c r="J87" t="s">
        <v>96</v>
      </c>
      <c r="K87" t="s">
        <v>85</v>
      </c>
      <c r="L87" s="62">
        <v>42907.994722222225</v>
      </c>
      <c r="M87" t="str">
        <f>VLOOKUP(F87,自助退!B:K,10,FALSE)</f>
        <v>8</v>
      </c>
      <c r="N87" s="17">
        <f>VLOOKUP(F87,自助退!B:G,6,FALSE)</f>
        <v>42898.711064814815</v>
      </c>
      <c r="O87">
        <f>VLOOKUP(D87,银行退!H:J,3,FALSE)</f>
        <v>1</v>
      </c>
    </row>
    <row r="88" spans="1:15" ht="14.25">
      <c r="A88" s="62">
        <v>42907.994826388887</v>
      </c>
      <c r="B88" t="s">
        <v>6026</v>
      </c>
      <c r="C88" t="s">
        <v>6027</v>
      </c>
      <c r="D88" t="str">
        <f t="shared" si="1"/>
        <v>6228480868657895371555</v>
      </c>
      <c r="E88" s="15">
        <v>336021</v>
      </c>
      <c r="F88" s="15">
        <v>164632</v>
      </c>
      <c r="G88" t="s">
        <v>7513</v>
      </c>
      <c r="H88" s="15">
        <v>555</v>
      </c>
      <c r="I88" t="s">
        <v>47</v>
      </c>
      <c r="J88" t="s">
        <v>66</v>
      </c>
      <c r="K88" t="s">
        <v>85</v>
      </c>
      <c r="L88" s="62">
        <v>42907.994826388887</v>
      </c>
      <c r="M88" t="str">
        <f>VLOOKUP(F88,自助退!B:K,10,FALSE)</f>
        <v>8</v>
      </c>
      <c r="N88" s="17">
        <f>VLOOKUP(F88,自助退!B:G,6,FALSE)</f>
        <v>42898.746365740742</v>
      </c>
      <c r="O88">
        <f>VLOOKUP(D88,银行退!H:J,3,FALSE)</f>
        <v>1</v>
      </c>
    </row>
    <row r="89" spans="1:15" ht="14.25">
      <c r="A89" s="62">
        <v>42907.994953703703</v>
      </c>
      <c r="B89" t="s">
        <v>6046</v>
      </c>
      <c r="C89" t="s">
        <v>6047</v>
      </c>
      <c r="D89" t="str">
        <f t="shared" si="1"/>
        <v>62319000000746851381684</v>
      </c>
      <c r="E89" s="15">
        <v>336022</v>
      </c>
      <c r="F89" s="15">
        <v>168545</v>
      </c>
      <c r="G89" t="s">
        <v>7535</v>
      </c>
      <c r="H89" s="15">
        <v>1684</v>
      </c>
      <c r="I89" t="s">
        <v>47</v>
      </c>
      <c r="J89" t="s">
        <v>69</v>
      </c>
      <c r="K89" t="s">
        <v>85</v>
      </c>
      <c r="L89" s="62">
        <v>42907.994953703703</v>
      </c>
      <c r="M89" t="str">
        <f>VLOOKUP(F89,自助退!B:K,10,FALSE)</f>
        <v>8</v>
      </c>
      <c r="N89" s="17">
        <f>VLOOKUP(F89,自助退!B:G,6,FALSE)</f>
        <v>42899.365034722221</v>
      </c>
      <c r="O89">
        <f>VLOOKUP(D89,银行退!H:J,3,FALSE)</f>
        <v>1</v>
      </c>
    </row>
    <row r="90" spans="1:15" ht="14.25">
      <c r="A90" s="62">
        <v>42907.995092592595</v>
      </c>
      <c r="B90" t="s">
        <v>6048</v>
      </c>
      <c r="C90" t="s">
        <v>6049</v>
      </c>
      <c r="D90" t="str">
        <f t="shared" si="1"/>
        <v>621700386002006444865</v>
      </c>
      <c r="E90" s="15">
        <v>336023</v>
      </c>
      <c r="F90" s="15">
        <v>169033</v>
      </c>
      <c r="G90" t="s">
        <v>7539</v>
      </c>
      <c r="H90" s="15">
        <v>65</v>
      </c>
      <c r="I90" t="s">
        <v>47</v>
      </c>
      <c r="J90" t="s">
        <v>64</v>
      </c>
      <c r="K90" t="s">
        <v>85</v>
      </c>
      <c r="L90" s="62">
        <v>42907.995092592595</v>
      </c>
      <c r="M90" t="str">
        <f>VLOOKUP(F90,自助退!B:K,10,FALSE)</f>
        <v>8</v>
      </c>
      <c r="N90" s="17">
        <f>VLOOKUP(F90,自助退!B:G,6,FALSE)</f>
        <v>42899.370057870372</v>
      </c>
      <c r="O90">
        <f>VLOOKUP(D90,银行退!H:J,3,FALSE)</f>
        <v>1</v>
      </c>
    </row>
    <row r="91" spans="1:15" ht="14.25">
      <c r="A91" s="62">
        <v>42907.995185185187</v>
      </c>
      <c r="B91" t="s">
        <v>5783</v>
      </c>
      <c r="C91" t="s">
        <v>5784</v>
      </c>
      <c r="D91" t="str">
        <f t="shared" si="1"/>
        <v>6221507300010812467349</v>
      </c>
      <c r="E91" s="15">
        <v>336024</v>
      </c>
      <c r="F91" s="15">
        <v>170565</v>
      </c>
      <c r="G91" t="s">
        <v>7222</v>
      </c>
      <c r="H91" s="15">
        <v>349</v>
      </c>
      <c r="I91" t="s">
        <v>47</v>
      </c>
      <c r="J91" t="s">
        <v>74</v>
      </c>
      <c r="K91" t="s">
        <v>85</v>
      </c>
      <c r="L91" s="62">
        <v>42907.995185185187</v>
      </c>
      <c r="M91" t="str">
        <f>VLOOKUP(F91,自助退!B:K,10,FALSE)</f>
        <v>8</v>
      </c>
      <c r="N91" s="17">
        <f>VLOOKUP(F91,自助退!B:G,6,FALSE)</f>
        <v>42899.387337962966</v>
      </c>
      <c r="O91">
        <f>VLOOKUP(D91,银行退!H:J,3,FALSE)</f>
        <v>1</v>
      </c>
    </row>
    <row r="92" spans="1:15" ht="14.25">
      <c r="A92" s="62">
        <v>42907.995289351849</v>
      </c>
      <c r="B92" t="s">
        <v>4196</v>
      </c>
      <c r="C92" t="s">
        <v>4197</v>
      </c>
      <c r="D92" t="str">
        <f t="shared" si="1"/>
        <v>6231900000019259130412</v>
      </c>
      <c r="E92" s="15">
        <v>336025</v>
      </c>
      <c r="F92" s="15">
        <v>171184</v>
      </c>
      <c r="G92" t="s">
        <v>5017</v>
      </c>
      <c r="H92" s="15">
        <v>412</v>
      </c>
      <c r="I92" t="s">
        <v>47</v>
      </c>
      <c r="J92" t="s">
        <v>64</v>
      </c>
      <c r="K92" t="s">
        <v>85</v>
      </c>
      <c r="L92" s="62">
        <v>42907.995289351849</v>
      </c>
      <c r="M92" t="str">
        <f>VLOOKUP(F92,自助退!B:K,10,FALSE)</f>
        <v>8</v>
      </c>
      <c r="N92" s="17">
        <f>VLOOKUP(F92,自助退!B:G,6,FALSE)</f>
        <v>42899.393819444442</v>
      </c>
      <c r="O92">
        <f>VLOOKUP(D92,银行退!H:J,3,FALSE)</f>
        <v>1</v>
      </c>
    </row>
    <row r="93" spans="1:15" ht="14.25">
      <c r="A93" s="62">
        <v>42907.995381944442</v>
      </c>
      <c r="B93" t="s">
        <v>6071</v>
      </c>
      <c r="C93" t="s">
        <v>6072</v>
      </c>
      <c r="D93" t="str">
        <f t="shared" si="1"/>
        <v>6217232409000737657470</v>
      </c>
      <c r="E93" s="15">
        <v>336026</v>
      </c>
      <c r="F93" s="15">
        <v>174213</v>
      </c>
      <c r="G93" t="s">
        <v>7570</v>
      </c>
      <c r="H93" s="15">
        <v>470</v>
      </c>
      <c r="I93" t="s">
        <v>47</v>
      </c>
      <c r="J93" t="s">
        <v>64</v>
      </c>
      <c r="K93" t="s">
        <v>85</v>
      </c>
      <c r="L93" s="62">
        <v>42907.995381944442</v>
      </c>
      <c r="M93" t="str">
        <f>VLOOKUP(F93,自助退!B:K,10,FALSE)</f>
        <v>8</v>
      </c>
      <c r="N93" s="17">
        <f>VLOOKUP(F93,自助退!B:G,6,FALSE)</f>
        <v>42899.427233796298</v>
      </c>
      <c r="O93">
        <f>VLOOKUP(D93,银行退!H:J,3,FALSE)</f>
        <v>1</v>
      </c>
    </row>
    <row r="94" spans="1:15" ht="14.25">
      <c r="A94" s="62">
        <v>42907.995497685188</v>
      </c>
      <c r="B94" t="s">
        <v>6076</v>
      </c>
      <c r="C94" t="s">
        <v>6077</v>
      </c>
      <c r="D94" t="str">
        <f t="shared" si="1"/>
        <v>520169059318850524</v>
      </c>
      <c r="E94" s="15">
        <v>336027</v>
      </c>
      <c r="F94" s="15">
        <v>175052</v>
      </c>
      <c r="G94" t="s">
        <v>7577</v>
      </c>
      <c r="H94" s="15">
        <v>24</v>
      </c>
      <c r="I94" t="s">
        <v>47</v>
      </c>
      <c r="J94" t="s">
        <v>64</v>
      </c>
      <c r="K94" t="s">
        <v>85</v>
      </c>
      <c r="L94" s="62">
        <v>42907.995497685188</v>
      </c>
      <c r="M94" t="str">
        <f>VLOOKUP(F94,自助退!B:K,10,FALSE)</f>
        <v>8</v>
      </c>
      <c r="N94" s="17">
        <f>VLOOKUP(F94,自助退!B:G,6,FALSE)</f>
        <v>42899.436400462961</v>
      </c>
      <c r="O94">
        <f>VLOOKUP(D94,银行退!H:J,3,FALSE)</f>
        <v>1</v>
      </c>
    </row>
    <row r="95" spans="1:15" ht="14.25">
      <c r="A95" s="62">
        <v>42907.995555555557</v>
      </c>
      <c r="B95" t="s">
        <v>5320</v>
      </c>
      <c r="C95" t="s">
        <v>5321</v>
      </c>
      <c r="D95" t="str">
        <f t="shared" si="1"/>
        <v>6214978800056992529</v>
      </c>
      <c r="E95" s="15">
        <v>336028</v>
      </c>
      <c r="F95" s="15">
        <v>176226</v>
      </c>
      <c r="G95" t="s">
        <v>6617</v>
      </c>
      <c r="H95" s="15">
        <v>529</v>
      </c>
      <c r="I95" t="s">
        <v>47</v>
      </c>
      <c r="J95" t="s">
        <v>64</v>
      </c>
      <c r="K95" t="s">
        <v>85</v>
      </c>
      <c r="L95" s="62">
        <v>42907.995555555557</v>
      </c>
      <c r="M95" t="str">
        <f>VLOOKUP(F95,自助退!B:K,10,FALSE)</f>
        <v>8</v>
      </c>
      <c r="N95" s="17">
        <f>VLOOKUP(F95,自助退!B:G,6,FALSE)</f>
        <v>42899.451307870368</v>
      </c>
      <c r="O95">
        <f>VLOOKUP(D95,银行退!H:J,3,FALSE)</f>
        <v>1</v>
      </c>
    </row>
    <row r="96" spans="1:15" ht="14.25">
      <c r="A96" s="62">
        <v>42907.995671296296</v>
      </c>
      <c r="B96" t="s">
        <v>6084</v>
      </c>
      <c r="C96" t="s">
        <v>6085</v>
      </c>
      <c r="D96" t="str">
        <f t="shared" si="1"/>
        <v>625996024368084080</v>
      </c>
      <c r="E96" s="15">
        <v>336029</v>
      </c>
      <c r="F96" s="15">
        <v>176588</v>
      </c>
      <c r="G96" t="s">
        <v>7590</v>
      </c>
      <c r="H96" s="15">
        <v>80</v>
      </c>
      <c r="I96" t="s">
        <v>47</v>
      </c>
      <c r="J96" t="s">
        <v>63</v>
      </c>
      <c r="K96" t="s">
        <v>85</v>
      </c>
      <c r="L96" s="62">
        <v>42907.995671296296</v>
      </c>
      <c r="M96" t="str">
        <f>VLOOKUP(F96,自助退!B:K,10,FALSE)</f>
        <v>8</v>
      </c>
      <c r="N96" s="17">
        <f>VLOOKUP(F96,自助退!B:G,6,FALSE)</f>
        <v>42899.455243055556</v>
      </c>
      <c r="O96">
        <f>VLOOKUP(D96,银行退!H:J,3,FALSE)</f>
        <v>1</v>
      </c>
    </row>
    <row r="97" spans="1:15" ht="14.25">
      <c r="A97" s="62">
        <v>42907.995740740742</v>
      </c>
      <c r="B97" t="s">
        <v>6113</v>
      </c>
      <c r="C97" t="s">
        <v>6114</v>
      </c>
      <c r="D97" t="str">
        <f t="shared" si="1"/>
        <v>6230523970000960772294</v>
      </c>
      <c r="E97" s="15">
        <v>336030</v>
      </c>
      <c r="F97" s="15">
        <v>178602</v>
      </c>
      <c r="G97" t="s">
        <v>7620</v>
      </c>
      <c r="H97" s="15">
        <v>294</v>
      </c>
      <c r="I97" t="s">
        <v>47</v>
      </c>
      <c r="J97" t="s">
        <v>83</v>
      </c>
      <c r="K97" t="s">
        <v>85</v>
      </c>
      <c r="L97" s="62">
        <v>42907.995740740742</v>
      </c>
      <c r="M97" t="str">
        <f>VLOOKUP(F97,自助退!B:K,10,FALSE)</f>
        <v>8</v>
      </c>
      <c r="N97" s="17">
        <f>VLOOKUP(F97,自助退!B:G,6,FALSE)</f>
        <v>42899.488217592596</v>
      </c>
      <c r="O97">
        <f>VLOOKUP(D97,银行退!H:J,3,FALSE)</f>
        <v>1</v>
      </c>
    </row>
    <row r="98" spans="1:15" ht="14.25">
      <c r="A98" s="62">
        <v>42907.99590277778</v>
      </c>
      <c r="B98" t="s">
        <v>6144</v>
      </c>
      <c r="C98" t="s">
        <v>6145</v>
      </c>
      <c r="D98" t="str">
        <f t="shared" si="1"/>
        <v>6259980001536653373</v>
      </c>
      <c r="E98" s="15">
        <v>336031</v>
      </c>
      <c r="F98" s="15">
        <v>183297</v>
      </c>
      <c r="G98" t="s">
        <v>7653</v>
      </c>
      <c r="H98" s="15">
        <v>373</v>
      </c>
      <c r="I98" t="s">
        <v>47</v>
      </c>
      <c r="J98" t="s">
        <v>78</v>
      </c>
      <c r="K98" t="s">
        <v>85</v>
      </c>
      <c r="L98" s="62">
        <v>42907.99590277778</v>
      </c>
      <c r="M98" t="str">
        <f>VLOOKUP(F98,自助退!B:K,10,FALSE)</f>
        <v>8</v>
      </c>
      <c r="N98" s="17">
        <f>VLOOKUP(F98,自助退!B:G,6,FALSE)</f>
        <v>42899.640717592592</v>
      </c>
      <c r="O98">
        <f>VLOOKUP(D98,银行退!H:J,3,FALSE)</f>
        <v>1</v>
      </c>
    </row>
    <row r="99" spans="1:15" ht="14.25">
      <c r="A99" s="62">
        <v>42907.996018518519</v>
      </c>
      <c r="B99" t="s">
        <v>6149</v>
      </c>
      <c r="C99" t="s">
        <v>6150</v>
      </c>
      <c r="D99" t="str">
        <f t="shared" si="1"/>
        <v>625996006284555720</v>
      </c>
      <c r="E99" s="15">
        <v>336032</v>
      </c>
      <c r="F99" s="15">
        <v>183544</v>
      </c>
      <c r="G99" t="s">
        <v>7660</v>
      </c>
      <c r="H99" s="15">
        <v>20</v>
      </c>
      <c r="I99" t="s">
        <v>47</v>
      </c>
      <c r="J99" t="s">
        <v>4447</v>
      </c>
      <c r="K99" t="s">
        <v>85</v>
      </c>
      <c r="L99" s="62">
        <v>42907.996018518519</v>
      </c>
      <c r="M99" t="str">
        <f>VLOOKUP(F99,自助退!B:K,10,FALSE)</f>
        <v>8</v>
      </c>
      <c r="N99" s="17">
        <f>VLOOKUP(F99,自助退!B:G,6,FALSE)</f>
        <v>42899.644594907404</v>
      </c>
      <c r="O99">
        <f>VLOOKUP(D99,银行退!H:J,3,FALSE)</f>
        <v>1</v>
      </c>
    </row>
    <row r="100" spans="1:15" ht="14.25">
      <c r="A100" s="62">
        <v>42907.996145833335</v>
      </c>
      <c r="B100" t="s">
        <v>6177</v>
      </c>
      <c r="C100" t="s">
        <v>6178</v>
      </c>
      <c r="D100" t="str">
        <f t="shared" si="1"/>
        <v>62179833000007056497</v>
      </c>
      <c r="E100" s="15">
        <v>336033</v>
      </c>
      <c r="F100" s="15">
        <v>185708</v>
      </c>
      <c r="G100" t="s">
        <v>7692</v>
      </c>
      <c r="H100" s="15">
        <v>7</v>
      </c>
      <c r="I100" t="s">
        <v>47</v>
      </c>
      <c r="J100" t="s">
        <v>4448</v>
      </c>
      <c r="K100" t="s">
        <v>85</v>
      </c>
      <c r="L100" s="62">
        <v>42907.996145833335</v>
      </c>
      <c r="M100" t="str">
        <f>VLOOKUP(F100,自助退!B:K,10,FALSE)</f>
        <v>8</v>
      </c>
      <c r="N100" s="17">
        <f>VLOOKUP(F100,自助退!B:G,6,FALSE)</f>
        <v>42899.688599537039</v>
      </c>
      <c r="O100">
        <f>VLOOKUP(D100,银行退!H:J,3,FALSE)</f>
        <v>1</v>
      </c>
    </row>
    <row r="101" spans="1:15" ht="14.25">
      <c r="A101" s="62">
        <v>42907.996261574073</v>
      </c>
      <c r="B101" t="s">
        <v>6188</v>
      </c>
      <c r="C101" t="s">
        <v>6189</v>
      </c>
      <c r="D101" t="str">
        <f t="shared" si="1"/>
        <v>6228481190716220916133</v>
      </c>
      <c r="E101" s="15">
        <v>336034</v>
      </c>
      <c r="F101" s="15">
        <v>186892</v>
      </c>
      <c r="G101" t="s">
        <v>7705</v>
      </c>
      <c r="H101" s="15">
        <v>133</v>
      </c>
      <c r="I101" t="s">
        <v>47</v>
      </c>
      <c r="J101" t="s">
        <v>70</v>
      </c>
      <c r="K101" t="s">
        <v>85</v>
      </c>
      <c r="L101" s="62">
        <v>42907.996261574073</v>
      </c>
      <c r="M101" t="str">
        <f>VLOOKUP(F101,自助退!B:K,10,FALSE)</f>
        <v>8</v>
      </c>
      <c r="N101" s="17">
        <f>VLOOKUP(F101,自助退!B:G,6,FALSE)</f>
        <v>42899.718969907408</v>
      </c>
      <c r="O101">
        <f>VLOOKUP(D101,银行退!H:J,3,FALSE)</f>
        <v>1</v>
      </c>
    </row>
    <row r="102" spans="1:15" ht="14.25">
      <c r="A102" s="62">
        <v>42907.996319444443</v>
      </c>
      <c r="B102" t="s">
        <v>6190</v>
      </c>
      <c r="C102" t="s">
        <v>6191</v>
      </c>
      <c r="D102" t="str">
        <f t="shared" si="1"/>
        <v>62284801194377385761500</v>
      </c>
      <c r="E102" s="15">
        <v>336035</v>
      </c>
      <c r="F102" s="15">
        <v>187237</v>
      </c>
      <c r="G102" t="s">
        <v>7709</v>
      </c>
      <c r="H102" s="15">
        <v>1500</v>
      </c>
      <c r="I102" t="s">
        <v>47</v>
      </c>
      <c r="J102" t="s">
        <v>75</v>
      </c>
      <c r="K102" t="s">
        <v>85</v>
      </c>
      <c r="L102" s="62">
        <v>42907.996319444443</v>
      </c>
      <c r="M102" t="str">
        <f>VLOOKUP(F102,自助退!B:K,10,FALSE)</f>
        <v>8</v>
      </c>
      <c r="N102" s="17">
        <f>VLOOKUP(F102,自助退!B:G,6,FALSE)</f>
        <v>42899.731226851851</v>
      </c>
      <c r="O102">
        <f>VLOOKUP(D102,银行退!H:J,3,FALSE)</f>
        <v>1</v>
      </c>
    </row>
    <row r="103" spans="1:15" ht="14.25">
      <c r="A103" s="62">
        <v>42907.996435185189</v>
      </c>
      <c r="B103" t="s">
        <v>6207</v>
      </c>
      <c r="C103" t="s">
        <v>6208</v>
      </c>
      <c r="D103" t="str">
        <f t="shared" si="1"/>
        <v>6236681460007957141700</v>
      </c>
      <c r="E103" s="15">
        <v>336036</v>
      </c>
      <c r="F103" s="15">
        <v>190640</v>
      </c>
      <c r="G103" t="s">
        <v>7728</v>
      </c>
      <c r="H103" s="15">
        <v>700</v>
      </c>
      <c r="I103" t="s">
        <v>47</v>
      </c>
      <c r="J103" t="s">
        <v>61</v>
      </c>
      <c r="K103" t="s">
        <v>85</v>
      </c>
      <c r="L103" s="62">
        <v>42907.996435185189</v>
      </c>
      <c r="M103" t="str">
        <f>VLOOKUP(F103,自助退!B:K,10,FALSE)</f>
        <v>8</v>
      </c>
      <c r="N103" s="17">
        <f>VLOOKUP(F103,自助退!B:G,6,FALSE)</f>
        <v>42900.36041666667</v>
      </c>
      <c r="O103">
        <f>VLOOKUP(D103,银行退!H:J,3,FALSE)</f>
        <v>1</v>
      </c>
    </row>
    <row r="104" spans="1:15" ht="14.25">
      <c r="A104" s="62">
        <v>42907.99664351852</v>
      </c>
      <c r="B104" t="s">
        <v>6218</v>
      </c>
      <c r="C104" t="s">
        <v>98</v>
      </c>
      <c r="D104" t="str">
        <f t="shared" si="1"/>
        <v>62319000001026982024000</v>
      </c>
      <c r="E104" s="15">
        <v>336037</v>
      </c>
      <c r="F104" s="15">
        <v>192346</v>
      </c>
      <c r="G104" t="s">
        <v>107</v>
      </c>
      <c r="H104" s="15">
        <v>4000</v>
      </c>
      <c r="I104" t="s">
        <v>47</v>
      </c>
      <c r="J104" t="s">
        <v>73</v>
      </c>
      <c r="K104" t="s">
        <v>85</v>
      </c>
      <c r="L104" s="62">
        <v>42907.99664351852</v>
      </c>
      <c r="M104" t="str">
        <f>VLOOKUP(F104,自助退!B:K,10,FALSE)</f>
        <v>8</v>
      </c>
      <c r="N104" s="17">
        <f>VLOOKUP(F104,自助退!B:G,6,FALSE)</f>
        <v>42900.378900462965</v>
      </c>
      <c r="O104">
        <f>VLOOKUP(D104,银行退!H:J,3,FALSE)</f>
        <v>1</v>
      </c>
    </row>
    <row r="105" spans="1:15" ht="14.25">
      <c r="A105" s="62">
        <v>42907.996805555558</v>
      </c>
      <c r="B105" t="s">
        <v>6225</v>
      </c>
      <c r="C105" t="s">
        <v>6226</v>
      </c>
      <c r="D105" t="str">
        <f t="shared" si="1"/>
        <v>6217007170005407166943</v>
      </c>
      <c r="E105" s="15">
        <v>336038</v>
      </c>
      <c r="F105" s="15">
        <v>193245</v>
      </c>
      <c r="G105" t="s">
        <v>7748</v>
      </c>
      <c r="H105" s="15">
        <v>943</v>
      </c>
      <c r="I105" t="s">
        <v>47</v>
      </c>
      <c r="J105" t="s">
        <v>66</v>
      </c>
      <c r="K105" t="s">
        <v>85</v>
      </c>
      <c r="L105" s="62">
        <v>42907.996805555558</v>
      </c>
      <c r="M105" t="str">
        <f>VLOOKUP(F105,自助退!B:K,10,FALSE)</f>
        <v>8</v>
      </c>
      <c r="N105" s="17">
        <f>VLOOKUP(F105,自助退!B:G,6,FALSE)</f>
        <v>42900.389201388891</v>
      </c>
      <c r="O105">
        <f>VLOOKUP(D105,银行退!H:J,3,FALSE)</f>
        <v>1</v>
      </c>
    </row>
    <row r="106" spans="1:15" ht="14.25">
      <c r="A106" s="62">
        <v>42907.996921296297</v>
      </c>
      <c r="B106" t="s">
        <v>6227</v>
      </c>
      <c r="C106" t="s">
        <v>6228</v>
      </c>
      <c r="D106" t="str">
        <f t="shared" si="1"/>
        <v>6217007170005407166263</v>
      </c>
      <c r="E106" s="15">
        <v>336039</v>
      </c>
      <c r="F106" s="15">
        <v>193380</v>
      </c>
      <c r="G106" t="s">
        <v>7748</v>
      </c>
      <c r="H106" s="15">
        <v>263</v>
      </c>
      <c r="I106" t="s">
        <v>47</v>
      </c>
      <c r="J106" t="s">
        <v>66</v>
      </c>
      <c r="K106" t="s">
        <v>85</v>
      </c>
      <c r="L106" s="62">
        <v>42907.996921296297</v>
      </c>
      <c r="M106" t="str">
        <f>VLOOKUP(F106,自助退!B:K,10,FALSE)</f>
        <v>8</v>
      </c>
      <c r="N106" s="17">
        <f>VLOOKUP(F106,自助退!B:G,6,FALSE)</f>
        <v>42900.391157407408</v>
      </c>
      <c r="O106">
        <f>VLOOKUP(D106,银行退!H:J,3,FALSE)</f>
        <v>1</v>
      </c>
    </row>
    <row r="107" spans="1:15" ht="14.25">
      <c r="A107" s="62">
        <v>42907.997025462966</v>
      </c>
      <c r="B107" t="s">
        <v>6235</v>
      </c>
      <c r="C107" t="s">
        <v>6236</v>
      </c>
      <c r="D107" t="str">
        <f t="shared" si="1"/>
        <v>622155031135594996</v>
      </c>
      <c r="E107" s="15">
        <v>336040</v>
      </c>
      <c r="F107" s="15">
        <v>195219</v>
      </c>
      <c r="G107" t="s">
        <v>7761</v>
      </c>
      <c r="H107" s="15">
        <v>96</v>
      </c>
      <c r="I107" t="s">
        <v>47</v>
      </c>
      <c r="J107" t="s">
        <v>77</v>
      </c>
      <c r="K107" t="s">
        <v>85</v>
      </c>
      <c r="L107" s="62">
        <v>42907.997025462966</v>
      </c>
      <c r="M107" t="str">
        <f>VLOOKUP(F107,自助退!B:K,10,FALSE)</f>
        <v>8</v>
      </c>
      <c r="N107" s="17">
        <f>VLOOKUP(F107,自助退!B:G,6,FALSE)</f>
        <v>42900.412187499998</v>
      </c>
      <c r="O107">
        <f>VLOOKUP(D107,银行退!H:J,3,FALSE)</f>
        <v>1</v>
      </c>
    </row>
    <row r="108" spans="1:15" ht="14.25">
      <c r="A108" s="62">
        <v>42907.997118055559</v>
      </c>
      <c r="B108" t="s">
        <v>6250</v>
      </c>
      <c r="C108" t="s">
        <v>6251</v>
      </c>
      <c r="D108" t="str">
        <f t="shared" si="1"/>
        <v>622848331827002167141</v>
      </c>
      <c r="E108" s="15">
        <v>336041</v>
      </c>
      <c r="F108" s="15">
        <v>198721</v>
      </c>
      <c r="G108" t="s">
        <v>7781</v>
      </c>
      <c r="H108" s="15">
        <v>41</v>
      </c>
      <c r="I108" t="s">
        <v>47</v>
      </c>
      <c r="J108" t="s">
        <v>59</v>
      </c>
      <c r="K108" t="s">
        <v>85</v>
      </c>
      <c r="L108" s="62">
        <v>42907.997118055559</v>
      </c>
      <c r="M108" t="str">
        <f>VLOOKUP(F108,自助退!B:K,10,FALSE)</f>
        <v>8</v>
      </c>
      <c r="N108" s="17">
        <f>VLOOKUP(F108,自助退!B:G,6,FALSE)</f>
        <v>42900.458229166667</v>
      </c>
      <c r="O108">
        <f>VLOOKUP(D108,银行退!H:J,3,FALSE)</f>
        <v>1</v>
      </c>
    </row>
    <row r="109" spans="1:15" ht="14.25">
      <c r="A109" s="62">
        <v>42907.997233796297</v>
      </c>
      <c r="B109" t="s">
        <v>2262</v>
      </c>
      <c r="C109" t="s">
        <v>2263</v>
      </c>
      <c r="D109" t="str">
        <f t="shared" si="1"/>
        <v>62302100708201411092</v>
      </c>
      <c r="E109" s="15">
        <v>336042</v>
      </c>
      <c r="F109" s="15">
        <v>200423</v>
      </c>
      <c r="G109" t="s">
        <v>4652</v>
      </c>
      <c r="H109" s="15">
        <v>1092</v>
      </c>
      <c r="I109" t="s">
        <v>47</v>
      </c>
      <c r="J109" t="s">
        <v>64</v>
      </c>
      <c r="K109" t="s">
        <v>85</v>
      </c>
      <c r="L109" s="62">
        <v>42907.997233796297</v>
      </c>
      <c r="M109" t="str">
        <f>VLOOKUP(F109,自助退!B:K,10,FALSE)</f>
        <v>8</v>
      </c>
      <c r="N109" s="17">
        <f>VLOOKUP(F109,自助退!B:G,6,FALSE)</f>
        <v>42900.486990740741</v>
      </c>
      <c r="O109">
        <f>VLOOKUP(D109,银行退!H:J,3,FALSE)</f>
        <v>1</v>
      </c>
    </row>
    <row r="110" spans="1:15" ht="14.25">
      <c r="A110" s="62">
        <v>42907.997407407405</v>
      </c>
      <c r="B110" t="s">
        <v>6278</v>
      </c>
      <c r="C110" t="s">
        <v>6279</v>
      </c>
      <c r="D110" t="str">
        <f t="shared" si="1"/>
        <v>6231900000123072924343</v>
      </c>
      <c r="E110" s="15">
        <v>336043</v>
      </c>
      <c r="F110" s="15">
        <v>200595</v>
      </c>
      <c r="G110" t="s">
        <v>7815</v>
      </c>
      <c r="H110" s="15">
        <v>343</v>
      </c>
      <c r="I110" t="s">
        <v>47</v>
      </c>
      <c r="J110" t="s">
        <v>69</v>
      </c>
      <c r="K110" t="s">
        <v>85</v>
      </c>
      <c r="L110" s="62">
        <v>42907.997407407405</v>
      </c>
      <c r="M110" t="str">
        <f>VLOOKUP(F110,自助退!B:K,10,FALSE)</f>
        <v>8</v>
      </c>
      <c r="N110" s="17">
        <f>VLOOKUP(F110,自助退!B:G,6,FALSE)</f>
        <v>42900.491284722222</v>
      </c>
      <c r="O110">
        <f>VLOOKUP(D110,银行退!H:J,3,FALSE)</f>
        <v>1</v>
      </c>
    </row>
    <row r="111" spans="1:15" ht="14.25">
      <c r="A111" s="62">
        <v>42907.997523148151</v>
      </c>
      <c r="B111" t="s">
        <v>6289</v>
      </c>
      <c r="C111" t="s">
        <v>6290</v>
      </c>
      <c r="D111" t="str">
        <f t="shared" si="1"/>
        <v>622658006689153879</v>
      </c>
      <c r="E111" s="15">
        <v>336044</v>
      </c>
      <c r="F111" s="15">
        <v>200894</v>
      </c>
      <c r="G111" t="s">
        <v>7827</v>
      </c>
      <c r="H111" s="15">
        <v>79</v>
      </c>
      <c r="I111" t="s">
        <v>47</v>
      </c>
      <c r="J111" t="s">
        <v>57</v>
      </c>
      <c r="K111" t="s">
        <v>85</v>
      </c>
      <c r="L111" s="62">
        <v>42907.997523148151</v>
      </c>
      <c r="M111" t="str">
        <f>VLOOKUP(F111,自助退!B:K,10,FALSE)</f>
        <v>8</v>
      </c>
      <c r="N111" s="17">
        <f>VLOOKUP(F111,自助退!B:G,6,FALSE)</f>
        <v>42900.498865740738</v>
      </c>
      <c r="O111">
        <f>VLOOKUP(D111,银行退!H:J,3,FALSE)</f>
        <v>1</v>
      </c>
    </row>
    <row r="112" spans="1:15" ht="14.25">
      <c r="A112" s="62">
        <v>42907.99763888889</v>
      </c>
      <c r="B112" t="s">
        <v>6309</v>
      </c>
      <c r="C112" t="s">
        <v>6310</v>
      </c>
      <c r="D112" t="str">
        <f t="shared" si="1"/>
        <v>6282880012670791600</v>
      </c>
      <c r="E112" s="15">
        <v>336046</v>
      </c>
      <c r="F112" s="15">
        <v>201342</v>
      </c>
      <c r="G112" t="s">
        <v>7849</v>
      </c>
      <c r="H112" s="15">
        <v>600</v>
      </c>
      <c r="I112" t="s">
        <v>47</v>
      </c>
      <c r="J112" t="s">
        <v>54</v>
      </c>
      <c r="K112" t="s">
        <v>85</v>
      </c>
      <c r="L112" s="62">
        <v>42907.99763888889</v>
      </c>
      <c r="M112" t="str">
        <f>VLOOKUP(F112,自助退!B:K,10,FALSE)</f>
        <v>8</v>
      </c>
      <c r="N112" s="17">
        <f>VLOOKUP(F112,自助退!B:G,6,FALSE)</f>
        <v>42900.522870370369</v>
      </c>
      <c r="O112">
        <f>VLOOKUP(D112,银行退!H:J,3,FALSE)</f>
        <v>1</v>
      </c>
    </row>
    <row r="113" spans="1:15" ht="14.25">
      <c r="A113" s="62">
        <v>42907.997743055559</v>
      </c>
      <c r="B113" t="s">
        <v>3676</v>
      </c>
      <c r="C113" t="s">
        <v>3677</v>
      </c>
      <c r="D113" t="str">
        <f t="shared" si="1"/>
        <v>62270038602802137592100</v>
      </c>
      <c r="E113" s="15">
        <v>336047</v>
      </c>
      <c r="F113" s="15">
        <v>204103</v>
      </c>
      <c r="G113" t="s">
        <v>4920</v>
      </c>
      <c r="H113" s="15">
        <v>2100</v>
      </c>
      <c r="I113" t="s">
        <v>47</v>
      </c>
      <c r="J113" t="s">
        <v>99</v>
      </c>
      <c r="K113" t="s">
        <v>85</v>
      </c>
      <c r="L113" s="62">
        <v>42907.997743055559</v>
      </c>
      <c r="M113" t="str">
        <f>VLOOKUP(F113,自助退!B:K,10,FALSE)</f>
        <v>8</v>
      </c>
      <c r="N113" s="17">
        <f>VLOOKUP(F113,自助退!B:G,6,FALSE)</f>
        <v>42900.624872685185</v>
      </c>
      <c r="O113">
        <f>VLOOKUP(D113,银行退!H:J,3,FALSE)</f>
        <v>1</v>
      </c>
    </row>
    <row r="114" spans="1:15" ht="14.25">
      <c r="A114" s="62">
        <v>42907.997916666667</v>
      </c>
      <c r="B114" t="s">
        <v>6358</v>
      </c>
      <c r="C114" t="s">
        <v>6359</v>
      </c>
      <c r="D114" t="str">
        <f t="shared" si="1"/>
        <v>6223691905170829179</v>
      </c>
      <c r="E114" s="15">
        <v>336048</v>
      </c>
      <c r="F114" s="15">
        <v>206957</v>
      </c>
      <c r="G114" t="s">
        <v>7902</v>
      </c>
      <c r="H114" s="15">
        <v>179</v>
      </c>
      <c r="I114" t="s">
        <v>47</v>
      </c>
      <c r="J114" t="s">
        <v>64</v>
      </c>
      <c r="K114" t="s">
        <v>85</v>
      </c>
      <c r="L114" s="62">
        <v>42907.997916666667</v>
      </c>
      <c r="M114" t="str">
        <f>VLOOKUP(F114,自助退!B:K,10,FALSE)</f>
        <v>8</v>
      </c>
      <c r="N114" s="17">
        <f>VLOOKUP(F114,自助退!B:G,6,FALSE)</f>
        <v>42900.678425925929</v>
      </c>
      <c r="O114">
        <f>VLOOKUP(D114,银行退!H:J,3,FALSE)</f>
        <v>1</v>
      </c>
    </row>
    <row r="115" spans="1:15" ht="14.25">
      <c r="A115" s="62">
        <v>42907.998032407406</v>
      </c>
      <c r="B115" t="s">
        <v>6369</v>
      </c>
      <c r="C115" t="s">
        <v>6370</v>
      </c>
      <c r="D115" t="str">
        <f t="shared" si="1"/>
        <v>6231900000075414231816</v>
      </c>
      <c r="E115" s="15">
        <v>336049</v>
      </c>
      <c r="F115" s="15">
        <v>208022</v>
      </c>
      <c r="G115" t="s">
        <v>7915</v>
      </c>
      <c r="H115" s="15">
        <v>816</v>
      </c>
      <c r="I115" t="s">
        <v>47</v>
      </c>
      <c r="J115" t="s">
        <v>4446</v>
      </c>
      <c r="K115" t="s">
        <v>85</v>
      </c>
      <c r="L115" s="62">
        <v>42907.998032407406</v>
      </c>
      <c r="M115" t="str">
        <f>VLOOKUP(F115,自助退!B:K,10,FALSE)</f>
        <v>8</v>
      </c>
      <c r="N115" s="17">
        <f>VLOOKUP(F115,自助退!B:G,6,FALSE)</f>
        <v>42900.704907407409</v>
      </c>
      <c r="O115">
        <f>VLOOKUP(D115,银行退!H:J,3,FALSE)</f>
        <v>1</v>
      </c>
    </row>
    <row r="116" spans="1:15" ht="14.25">
      <c r="A116" s="62">
        <v>42907.998263888891</v>
      </c>
      <c r="B116" t="s">
        <v>6398</v>
      </c>
      <c r="C116" t="s">
        <v>6399</v>
      </c>
      <c r="D116" t="str">
        <f t="shared" si="1"/>
        <v>6228930001129551622244</v>
      </c>
      <c r="E116" s="15">
        <v>336050</v>
      </c>
      <c r="F116" s="15">
        <v>208867</v>
      </c>
      <c r="G116" t="s">
        <v>7946</v>
      </c>
      <c r="H116" s="15">
        <v>244</v>
      </c>
      <c r="I116" t="s">
        <v>47</v>
      </c>
      <c r="J116" t="s">
        <v>66</v>
      </c>
      <c r="K116" t="s">
        <v>85</v>
      </c>
      <c r="L116" s="62">
        <v>42907.998263888891</v>
      </c>
      <c r="M116" t="str">
        <f>VLOOKUP(F116,自助退!B:K,10,FALSE)</f>
        <v>8</v>
      </c>
      <c r="N116" s="17">
        <f>VLOOKUP(F116,自助退!B:G,6,FALSE)</f>
        <v>42900.742395833331</v>
      </c>
      <c r="O116">
        <f>VLOOKUP(D116,银行退!H:J,3,FALSE)</f>
        <v>1</v>
      </c>
    </row>
    <row r="117" spans="1:15" ht="14.25">
      <c r="A117" s="62">
        <v>42907.998368055552</v>
      </c>
      <c r="B117" t="s">
        <v>6403</v>
      </c>
      <c r="C117" t="s">
        <v>6404</v>
      </c>
      <c r="D117" t="str">
        <f t="shared" si="1"/>
        <v>5257465388238754464</v>
      </c>
      <c r="E117" s="15">
        <v>336051</v>
      </c>
      <c r="F117" s="15">
        <v>214397</v>
      </c>
      <c r="G117" t="s">
        <v>7953</v>
      </c>
      <c r="H117" s="15">
        <v>464</v>
      </c>
      <c r="I117" t="s">
        <v>47</v>
      </c>
      <c r="J117" t="s">
        <v>64</v>
      </c>
      <c r="K117" t="s">
        <v>85</v>
      </c>
      <c r="L117" s="62">
        <v>42907.998368055552</v>
      </c>
      <c r="M117" t="str">
        <f>VLOOKUP(F117,自助退!B:K,10,FALSE)</f>
        <v>8</v>
      </c>
      <c r="N117" s="17">
        <f>VLOOKUP(F117,自助退!B:G,6,FALSE)</f>
        <v>42901.389374999999</v>
      </c>
      <c r="O117">
        <f>VLOOKUP(D117,银行退!H:J,3,FALSE)</f>
        <v>1</v>
      </c>
    </row>
    <row r="118" spans="1:15" ht="14.25">
      <c r="A118" s="62">
        <v>42907.998483796298</v>
      </c>
      <c r="B118" t="s">
        <v>6447</v>
      </c>
      <c r="C118" t="s">
        <v>6448</v>
      </c>
      <c r="D118" t="str">
        <f t="shared" si="1"/>
        <v>62230828001814595600</v>
      </c>
      <c r="E118" s="15">
        <v>336052</v>
      </c>
      <c r="F118" s="15">
        <v>219762</v>
      </c>
      <c r="G118" t="s">
        <v>7998</v>
      </c>
      <c r="H118" s="15">
        <v>600</v>
      </c>
      <c r="I118" t="s">
        <v>47</v>
      </c>
      <c r="J118" t="s">
        <v>59</v>
      </c>
      <c r="K118" t="s">
        <v>85</v>
      </c>
      <c r="L118" s="62">
        <v>42907.998483796298</v>
      </c>
      <c r="M118" t="str">
        <f>VLOOKUP(F118,自助退!B:K,10,FALSE)</f>
        <v>8</v>
      </c>
      <c r="N118" s="17">
        <f>VLOOKUP(F118,自助退!B:G,6,FALSE)</f>
        <v>42901.464479166665</v>
      </c>
      <c r="O118">
        <f>VLOOKUP(D118,银行退!H:J,3,FALSE)</f>
        <v>1</v>
      </c>
    </row>
    <row r="119" spans="1:15" ht="14.25">
      <c r="A119" s="62">
        <v>42907.99863425926</v>
      </c>
      <c r="B119" t="s">
        <v>6458</v>
      </c>
      <c r="C119" t="s">
        <v>100</v>
      </c>
      <c r="D119" t="str">
        <f t="shared" si="1"/>
        <v>4984511298331040405</v>
      </c>
      <c r="E119" s="15">
        <v>336053</v>
      </c>
      <c r="F119" s="15">
        <v>220652</v>
      </c>
      <c r="G119" t="s">
        <v>109</v>
      </c>
      <c r="H119" s="15">
        <v>405</v>
      </c>
      <c r="I119" t="s">
        <v>47</v>
      </c>
      <c r="J119" t="s">
        <v>61</v>
      </c>
      <c r="K119" t="s">
        <v>85</v>
      </c>
      <c r="L119" s="62">
        <v>42907.99863425926</v>
      </c>
      <c r="M119" t="str">
        <f>VLOOKUP(F119,自助退!B:K,10,FALSE)</f>
        <v>8</v>
      </c>
      <c r="N119" s="17">
        <f>VLOOKUP(F119,自助退!B:G,6,FALSE)</f>
        <v>42901.477881944447</v>
      </c>
      <c r="O119">
        <f>VLOOKUP(D119,银行退!H:J,3,FALSE)</f>
        <v>1</v>
      </c>
    </row>
    <row r="120" spans="1:15" ht="14.25">
      <c r="A120" s="62">
        <v>42907.998761574076</v>
      </c>
      <c r="B120" t="s">
        <v>3769</v>
      </c>
      <c r="C120" t="s">
        <v>3770</v>
      </c>
      <c r="D120" t="str">
        <f t="shared" si="1"/>
        <v>6228480861221414019115</v>
      </c>
      <c r="E120" s="15">
        <v>336054</v>
      </c>
      <c r="F120" s="15">
        <v>220764</v>
      </c>
      <c r="G120" t="s">
        <v>4938</v>
      </c>
      <c r="H120" s="15">
        <v>115</v>
      </c>
      <c r="I120" t="s">
        <v>47</v>
      </c>
      <c r="J120" t="s">
        <v>57</v>
      </c>
      <c r="K120" t="s">
        <v>85</v>
      </c>
      <c r="L120" s="62">
        <v>42907.998761574076</v>
      </c>
      <c r="M120" t="str">
        <f>VLOOKUP(F120,自助退!B:K,10,FALSE)</f>
        <v>8</v>
      </c>
      <c r="N120" s="17">
        <f>VLOOKUP(F120,自助退!B:G,6,FALSE)</f>
        <v>42901.480162037034</v>
      </c>
      <c r="O120">
        <f>VLOOKUP(D120,银行退!H:J,3,FALSE)</f>
        <v>1</v>
      </c>
    </row>
    <row r="121" spans="1:15" ht="14.25">
      <c r="A121" s="62">
        <v>42907.998900462961</v>
      </c>
      <c r="B121" t="s">
        <v>6465</v>
      </c>
      <c r="C121" t="s">
        <v>6466</v>
      </c>
      <c r="D121" t="str">
        <f t="shared" si="1"/>
        <v>6282680042206164249</v>
      </c>
      <c r="E121" s="15">
        <v>336055</v>
      </c>
      <c r="F121" s="15">
        <v>222397</v>
      </c>
      <c r="G121" t="s">
        <v>8023</v>
      </c>
      <c r="H121" s="15">
        <v>249</v>
      </c>
      <c r="I121" t="s">
        <v>47</v>
      </c>
      <c r="J121" t="s">
        <v>66</v>
      </c>
      <c r="K121" t="s">
        <v>85</v>
      </c>
      <c r="L121" s="62">
        <v>42907.998900462961</v>
      </c>
      <c r="M121" t="str">
        <f>VLOOKUP(F121,自助退!B:K,10,FALSE)</f>
        <v>8</v>
      </c>
      <c r="N121" s="17">
        <f>VLOOKUP(F121,自助退!B:G,6,FALSE)</f>
        <v>42901.566296296296</v>
      </c>
      <c r="O121">
        <f>VLOOKUP(D121,银行退!H:J,3,FALSE)</f>
        <v>1</v>
      </c>
    </row>
    <row r="122" spans="1:15" ht="14.25">
      <c r="A122" s="62">
        <v>42907.99900462963</v>
      </c>
      <c r="B122" t="s">
        <v>3433</v>
      </c>
      <c r="C122" t="s">
        <v>101</v>
      </c>
      <c r="D122" t="str">
        <f t="shared" si="1"/>
        <v>62319000000735539319990</v>
      </c>
      <c r="E122" s="15">
        <v>336056</v>
      </c>
      <c r="F122" s="15">
        <v>226255</v>
      </c>
      <c r="G122" t="s">
        <v>110</v>
      </c>
      <c r="H122" s="15">
        <v>9990</v>
      </c>
      <c r="I122" t="s">
        <v>47</v>
      </c>
      <c r="J122" t="s">
        <v>4446</v>
      </c>
      <c r="K122" t="s">
        <v>85</v>
      </c>
      <c r="L122" s="62">
        <v>42907.99900462963</v>
      </c>
      <c r="M122" t="str">
        <f>VLOOKUP(F122,自助退!B:K,10,FALSE)</f>
        <v>8</v>
      </c>
      <c r="N122" s="17">
        <f>VLOOKUP(F122,自助退!B:G,6,FALSE)</f>
        <v>42901.645983796298</v>
      </c>
      <c r="O122">
        <f>VLOOKUP(D122,银行退!H:J,3,FALSE)</f>
        <v>1</v>
      </c>
    </row>
    <row r="123" spans="1:15" ht="14.25">
      <c r="A123" s="62">
        <v>42908.019571759258</v>
      </c>
      <c r="B123" t="s">
        <v>6511</v>
      </c>
      <c r="C123" t="s">
        <v>102</v>
      </c>
      <c r="D123" t="str">
        <f t="shared" si="1"/>
        <v>62253300608906442700</v>
      </c>
      <c r="E123" s="15">
        <v>336082</v>
      </c>
      <c r="F123" s="15">
        <v>227308</v>
      </c>
      <c r="G123" t="s">
        <v>111</v>
      </c>
      <c r="H123" s="15">
        <v>2700</v>
      </c>
      <c r="I123" t="s">
        <v>47</v>
      </c>
      <c r="J123" t="s">
        <v>63</v>
      </c>
      <c r="K123" t="s">
        <v>85</v>
      </c>
      <c r="L123" s="62">
        <v>42908.019571759258</v>
      </c>
      <c r="M123" t="str">
        <f>VLOOKUP(F123,自助退!B:K,10,FALSE)</f>
        <v>8</v>
      </c>
      <c r="N123" s="17">
        <f>VLOOKUP(F123,自助退!B:G,6,FALSE)</f>
        <v>42901.664884259262</v>
      </c>
      <c r="O123">
        <f>VLOOKUP(D123,银行退!H:J,3,FALSE)</f>
        <v>1</v>
      </c>
    </row>
    <row r="124" spans="1:15" ht="14.25">
      <c r="A124" s="62">
        <v>42908.02002314815</v>
      </c>
      <c r="B124" t="s">
        <v>6512</v>
      </c>
      <c r="C124" t="s">
        <v>103</v>
      </c>
      <c r="D124" t="str">
        <f t="shared" si="1"/>
        <v>6231900000088785122135</v>
      </c>
      <c r="E124" s="15">
        <v>336083</v>
      </c>
      <c r="F124" s="15">
        <v>227563</v>
      </c>
      <c r="G124" t="s">
        <v>112</v>
      </c>
      <c r="H124" s="15">
        <v>135</v>
      </c>
      <c r="I124" t="s">
        <v>47</v>
      </c>
      <c r="J124" t="s">
        <v>60</v>
      </c>
      <c r="K124" t="s">
        <v>85</v>
      </c>
      <c r="L124" s="62">
        <v>42908.02002314815</v>
      </c>
      <c r="M124" t="str">
        <f>VLOOKUP(F124,自助退!B:K,10,FALSE)</f>
        <v>8</v>
      </c>
      <c r="N124" s="17">
        <f>VLOOKUP(F124,自助退!B:G,6,FALSE)</f>
        <v>42901.670428240737</v>
      </c>
      <c r="O124">
        <f>VLOOKUP(D124,银行退!H:J,3,FALSE)</f>
        <v>1</v>
      </c>
    </row>
    <row r="125" spans="1:15" ht="14.25">
      <c r="A125" s="62">
        <v>42908.020243055558</v>
      </c>
      <c r="B125" t="s">
        <v>6525</v>
      </c>
      <c r="C125" t="s">
        <v>104</v>
      </c>
      <c r="D125" t="str">
        <f t="shared" si="1"/>
        <v>623190000010720487338</v>
      </c>
      <c r="E125" s="15">
        <v>336084</v>
      </c>
      <c r="F125" s="15">
        <v>228852</v>
      </c>
      <c r="G125" t="s">
        <v>113</v>
      </c>
      <c r="H125" s="15">
        <v>38</v>
      </c>
      <c r="I125" t="s">
        <v>47</v>
      </c>
      <c r="J125" t="s">
        <v>56</v>
      </c>
      <c r="K125" t="s">
        <v>85</v>
      </c>
      <c r="L125" s="62">
        <v>42908.020243055558</v>
      </c>
      <c r="M125" t="str">
        <f>VLOOKUP(F125,自助退!B:K,10,FALSE)</f>
        <v>8</v>
      </c>
      <c r="N125" s="17">
        <f>VLOOKUP(F125,自助退!B:G,6,FALSE)</f>
        <v>42901.696377314816</v>
      </c>
      <c r="O125">
        <f>VLOOKUP(D125,银行退!H:J,3,FALSE)</f>
        <v>1</v>
      </c>
    </row>
    <row r="126" spans="1:15" ht="14.25">
      <c r="A126" s="62">
        <v>42909.495335648149</v>
      </c>
      <c r="B126" t="s">
        <v>250</v>
      </c>
      <c r="C126" t="s">
        <v>200</v>
      </c>
      <c r="D126" t="str">
        <f t="shared" si="1"/>
        <v>6231900000057513364800</v>
      </c>
      <c r="E126" s="15">
        <v>369727</v>
      </c>
      <c r="F126" s="15">
        <v>238488</v>
      </c>
      <c r="G126" t="s">
        <v>119</v>
      </c>
      <c r="H126" s="15">
        <v>800</v>
      </c>
      <c r="I126" t="s">
        <v>47</v>
      </c>
      <c r="J126" t="s">
        <v>68</v>
      </c>
      <c r="K126" t="s">
        <v>85</v>
      </c>
      <c r="L126" s="62">
        <v>42909.495335648149</v>
      </c>
      <c r="M126" t="str">
        <f>VLOOKUP(F126,自助退!B:K,10,FALSE)</f>
        <v>8</v>
      </c>
      <c r="N126" s="17">
        <f>VLOOKUP(F126,自助退!B:G,6,FALSE)</f>
        <v>42902.422777777778</v>
      </c>
      <c r="O126">
        <f>VLOOKUP(D126,银行退!H:J,3,FALSE)</f>
        <v>1</v>
      </c>
    </row>
    <row r="127" spans="1:15" ht="14.25">
      <c r="A127" s="62">
        <v>42909.67355324074</v>
      </c>
      <c r="B127" t="s">
        <v>39</v>
      </c>
      <c r="C127" t="s">
        <v>92</v>
      </c>
      <c r="D127" t="str">
        <f t="shared" si="1"/>
        <v>62319000200040148781400</v>
      </c>
      <c r="E127" s="15">
        <v>375036</v>
      </c>
      <c r="F127" s="15">
        <v>287600</v>
      </c>
      <c r="G127" t="s">
        <v>1674</v>
      </c>
      <c r="H127" s="15">
        <v>1400</v>
      </c>
      <c r="I127" t="s">
        <v>47</v>
      </c>
      <c r="J127" t="s">
        <v>71</v>
      </c>
      <c r="K127" t="s">
        <v>85</v>
      </c>
      <c r="L127" s="62">
        <v>42909.67355324074</v>
      </c>
      <c r="M127" t="str">
        <f>VLOOKUP(F127,自助退!B:K,10,FALSE)</f>
        <v>8</v>
      </c>
      <c r="N127" s="17">
        <f>VLOOKUP(F127,自助退!B:G,6,FALSE)</f>
        <v>42905.680972222224</v>
      </c>
      <c r="O127">
        <f>VLOOKUP(D127,银行退!H:J,3,FALSE)</f>
        <v>1</v>
      </c>
    </row>
    <row r="128" spans="1:15" ht="14.25">
      <c r="A128" s="62">
        <v>42909.997835648152</v>
      </c>
      <c r="B128" t="s">
        <v>228</v>
      </c>
      <c r="C128" t="s">
        <v>210</v>
      </c>
      <c r="D128" t="str">
        <f t="shared" si="1"/>
        <v>6222022507004195311564</v>
      </c>
      <c r="E128" s="15">
        <v>377421</v>
      </c>
      <c r="F128" s="15">
        <v>235193</v>
      </c>
      <c r="G128" t="s">
        <v>116</v>
      </c>
      <c r="H128" s="15">
        <v>564</v>
      </c>
      <c r="I128" t="s">
        <v>47</v>
      </c>
      <c r="J128" t="s">
        <v>60</v>
      </c>
      <c r="K128" t="s">
        <v>85</v>
      </c>
      <c r="L128" s="62">
        <v>42909.997835648152</v>
      </c>
      <c r="M128" t="str">
        <f>VLOOKUP(F128,自助退!B:K,10,FALSE)</f>
        <v>8</v>
      </c>
      <c r="N128" s="17">
        <f>VLOOKUP(F128,自助退!B:G,6,FALSE)</f>
        <v>42902.381666666668</v>
      </c>
      <c r="O128">
        <f>VLOOKUP(D128,银行退!H:J,3,FALSE)</f>
        <v>1</v>
      </c>
    </row>
    <row r="129" spans="1:15" ht="14.25">
      <c r="A129" s="62">
        <v>42909.998356481483</v>
      </c>
      <c r="B129" t="s">
        <v>255</v>
      </c>
      <c r="C129" t="s">
        <v>194</v>
      </c>
      <c r="D129" t="str">
        <f t="shared" si="1"/>
        <v>6217003860036310421363</v>
      </c>
      <c r="E129" s="15">
        <v>377424</v>
      </c>
      <c r="F129" s="15">
        <v>238661</v>
      </c>
      <c r="G129" t="s">
        <v>122</v>
      </c>
      <c r="H129" s="15">
        <v>363</v>
      </c>
      <c r="I129" t="s">
        <v>47</v>
      </c>
      <c r="J129" t="s">
        <v>55</v>
      </c>
      <c r="K129" t="s">
        <v>85</v>
      </c>
      <c r="L129" s="62">
        <v>42909.998356481483</v>
      </c>
      <c r="M129" t="str">
        <f>VLOOKUP(F129,自助退!B:K,10,FALSE)</f>
        <v>8</v>
      </c>
      <c r="N129" s="17">
        <f>VLOOKUP(F129,自助退!B:G,6,FALSE)</f>
        <v>42902.424849537034</v>
      </c>
      <c r="O129">
        <f>VLOOKUP(D129,银行退!H:J,3,FALSE)</f>
        <v>1</v>
      </c>
    </row>
    <row r="130" spans="1:15" ht="14.25">
      <c r="A130" s="62">
        <v>42909.998518518521</v>
      </c>
      <c r="B130" t="s">
        <v>260</v>
      </c>
      <c r="C130" t="s">
        <v>188</v>
      </c>
      <c r="D130" t="str">
        <f t="shared" si="1"/>
        <v>62170038600160834024</v>
      </c>
      <c r="E130" s="15">
        <v>377425</v>
      </c>
      <c r="F130" s="15">
        <v>239243</v>
      </c>
      <c r="G130" t="s">
        <v>125</v>
      </c>
      <c r="H130" s="15">
        <v>4</v>
      </c>
      <c r="I130" t="s">
        <v>47</v>
      </c>
      <c r="J130" t="s">
        <v>65</v>
      </c>
      <c r="K130" t="s">
        <v>85</v>
      </c>
      <c r="L130" s="62">
        <v>42909.998518518521</v>
      </c>
      <c r="M130" t="str">
        <f>VLOOKUP(F130,自助退!B:K,10,FALSE)</f>
        <v>8</v>
      </c>
      <c r="N130" s="17">
        <f>VLOOKUP(F130,自助退!B:G,6,FALSE)</f>
        <v>42902.432592592595</v>
      </c>
      <c r="O130">
        <f>VLOOKUP(D130,银行退!H:J,3,FALSE)</f>
        <v>1</v>
      </c>
    </row>
    <row r="131" spans="1:15" ht="14.25">
      <c r="A131" s="62">
        <v>42909.998668981483</v>
      </c>
      <c r="B131" t="s">
        <v>262</v>
      </c>
      <c r="C131" t="s">
        <v>208</v>
      </c>
      <c r="D131" t="str">
        <f t="shared" ref="D131:D168" si="2">G131&amp;H131</f>
        <v>6259960088871637612</v>
      </c>
      <c r="E131" s="15">
        <v>377426</v>
      </c>
      <c r="F131" s="15">
        <v>239988</v>
      </c>
      <c r="G131" t="s">
        <v>117</v>
      </c>
      <c r="H131" s="15">
        <v>612</v>
      </c>
      <c r="I131" t="s">
        <v>47</v>
      </c>
      <c r="J131" t="s">
        <v>58</v>
      </c>
      <c r="K131" t="s">
        <v>85</v>
      </c>
      <c r="L131" s="62">
        <v>42909.998668981483</v>
      </c>
      <c r="M131" t="str">
        <f>VLOOKUP(F131,自助退!B:K,10,FALSE)</f>
        <v>8</v>
      </c>
      <c r="N131" s="17">
        <f>VLOOKUP(F131,自助退!B:G,6,FALSE)</f>
        <v>42902.442939814813</v>
      </c>
      <c r="O131">
        <f>VLOOKUP(D131,银行退!H:J,3,FALSE)</f>
        <v>1</v>
      </c>
    </row>
    <row r="132" spans="1:15" ht="14.25">
      <c r="A132" s="62">
        <v>42909.998784722222</v>
      </c>
      <c r="B132" t="s">
        <v>288</v>
      </c>
      <c r="C132" t="s">
        <v>202</v>
      </c>
      <c r="D132" t="str">
        <f t="shared" si="2"/>
        <v>6228480866157003165406</v>
      </c>
      <c r="E132" s="15">
        <v>377427</v>
      </c>
      <c r="F132" s="15">
        <v>242065</v>
      </c>
      <c r="G132" t="s">
        <v>118</v>
      </c>
      <c r="H132" s="15">
        <v>406</v>
      </c>
      <c r="I132" t="s">
        <v>47</v>
      </c>
      <c r="J132" t="s">
        <v>57</v>
      </c>
      <c r="K132" t="s">
        <v>85</v>
      </c>
      <c r="L132" s="62">
        <v>42909.998784722222</v>
      </c>
      <c r="M132" t="str">
        <f>VLOOKUP(F132,自助退!B:K,10,FALSE)</f>
        <v>8</v>
      </c>
      <c r="N132" s="17">
        <f>VLOOKUP(F132,自助退!B:G,6,FALSE)</f>
        <v>42902.476967592593</v>
      </c>
      <c r="O132">
        <f>VLOOKUP(D132,银行退!H:J,3,FALSE)</f>
        <v>1</v>
      </c>
    </row>
    <row r="133" spans="1:15" ht="14.25">
      <c r="A133" s="62">
        <v>42909.998912037037</v>
      </c>
      <c r="B133" t="s">
        <v>290</v>
      </c>
      <c r="C133" t="s">
        <v>204</v>
      </c>
      <c r="D133" t="str">
        <f t="shared" si="2"/>
        <v>6228480866157003165755</v>
      </c>
      <c r="E133" s="15">
        <v>377428</v>
      </c>
      <c r="F133" s="15">
        <v>242085</v>
      </c>
      <c r="G133" t="s">
        <v>118</v>
      </c>
      <c r="H133" s="15">
        <v>755</v>
      </c>
      <c r="I133" t="s">
        <v>47</v>
      </c>
      <c r="J133" t="s">
        <v>57</v>
      </c>
      <c r="K133" t="s">
        <v>85</v>
      </c>
      <c r="L133" s="62">
        <v>42909.998912037037</v>
      </c>
      <c r="M133" t="str">
        <f>VLOOKUP(F133,自助退!B:K,10,FALSE)</f>
        <v>8</v>
      </c>
      <c r="N133" s="17">
        <f>VLOOKUP(F133,自助退!B:G,6,FALSE)</f>
        <v>42902.477361111109</v>
      </c>
      <c r="O133">
        <f>VLOOKUP(D133,银行退!H:J,3,FALSE)</f>
        <v>1</v>
      </c>
    </row>
    <row r="134" spans="1:15" ht="14.25">
      <c r="A134" s="62">
        <v>42909.999120370368</v>
      </c>
      <c r="B134" t="s">
        <v>294</v>
      </c>
      <c r="C134" t="s">
        <v>198</v>
      </c>
      <c r="D134" t="str">
        <f t="shared" si="2"/>
        <v>6228480868174137471420</v>
      </c>
      <c r="E134" s="15">
        <v>377429</v>
      </c>
      <c r="F134" s="15">
        <v>242872</v>
      </c>
      <c r="G134" t="s">
        <v>120</v>
      </c>
      <c r="H134" s="15">
        <v>420</v>
      </c>
      <c r="I134" t="s">
        <v>47</v>
      </c>
      <c r="J134" t="s">
        <v>74</v>
      </c>
      <c r="K134" t="s">
        <v>85</v>
      </c>
      <c r="L134" s="62">
        <v>42909.999120370368</v>
      </c>
      <c r="M134" t="str">
        <f>VLOOKUP(F134,自助退!B:K,10,FALSE)</f>
        <v>8</v>
      </c>
      <c r="N134" s="17">
        <f>VLOOKUP(F134,自助退!B:G,6,FALSE)</f>
        <v>42902.496099537035</v>
      </c>
      <c r="O134">
        <f>VLOOKUP(D134,银行退!H:J,3,FALSE)</f>
        <v>1</v>
      </c>
    </row>
    <row r="135" spans="1:15" ht="14.25">
      <c r="A135" s="62">
        <v>42909.99927083333</v>
      </c>
      <c r="B135" t="s">
        <v>302</v>
      </c>
      <c r="C135" t="s">
        <v>192</v>
      </c>
      <c r="D135" t="str">
        <f t="shared" si="2"/>
        <v>6217997300045011551702</v>
      </c>
      <c r="E135" s="15">
        <v>377431</v>
      </c>
      <c r="F135" s="15">
        <v>242992</v>
      </c>
      <c r="G135" t="s">
        <v>123</v>
      </c>
      <c r="H135" s="15">
        <v>702</v>
      </c>
      <c r="I135" t="s">
        <v>47</v>
      </c>
      <c r="J135" t="s">
        <v>79</v>
      </c>
      <c r="K135" t="s">
        <v>85</v>
      </c>
      <c r="L135" s="62">
        <v>42909.99927083333</v>
      </c>
      <c r="M135" t="str">
        <f>VLOOKUP(F135,自助退!B:K,10,FALSE)</f>
        <v>8</v>
      </c>
      <c r="N135" s="17">
        <f>VLOOKUP(F135,自助退!B:G,6,FALSE)</f>
        <v>42902.49863425926</v>
      </c>
      <c r="O135">
        <f>VLOOKUP(D135,银行退!H:J,3,FALSE)</f>
        <v>1</v>
      </c>
    </row>
    <row r="136" spans="1:15" ht="14.25">
      <c r="A136" s="62">
        <v>42909.999548611115</v>
      </c>
      <c r="B136" t="s">
        <v>310</v>
      </c>
      <c r="C136" t="s">
        <v>196</v>
      </c>
      <c r="D136" t="str">
        <f t="shared" si="2"/>
        <v>6259960031745573882</v>
      </c>
      <c r="E136" s="15">
        <v>377432</v>
      </c>
      <c r="F136" s="15">
        <v>243473</v>
      </c>
      <c r="G136" t="s">
        <v>121</v>
      </c>
      <c r="H136" s="15">
        <v>882</v>
      </c>
      <c r="I136" t="s">
        <v>47</v>
      </c>
      <c r="J136" t="s">
        <v>74</v>
      </c>
      <c r="K136" t="s">
        <v>85</v>
      </c>
      <c r="L136" s="62">
        <v>42909.999548611115</v>
      </c>
      <c r="M136" t="str">
        <f>VLOOKUP(F136,自助退!B:K,10,FALSE)</f>
        <v>8</v>
      </c>
      <c r="N136" s="17">
        <f>VLOOKUP(F136,自助退!B:G,6,FALSE)</f>
        <v>42902.53564814815</v>
      </c>
      <c r="O136">
        <f>VLOOKUP(D136,银行退!H:J,3,FALSE)</f>
        <v>1</v>
      </c>
    </row>
    <row r="137" spans="1:15" ht="14.25">
      <c r="A137" s="62">
        <v>42910.000775462962</v>
      </c>
      <c r="B137" t="s">
        <v>477</v>
      </c>
      <c r="C137" t="s">
        <v>178</v>
      </c>
      <c r="D137" t="str">
        <f t="shared" si="2"/>
        <v>62266626019934562138</v>
      </c>
      <c r="E137" s="15">
        <v>377433</v>
      </c>
      <c r="F137" s="15">
        <v>259255</v>
      </c>
      <c r="G137" t="s">
        <v>129</v>
      </c>
      <c r="H137" s="15">
        <v>2138</v>
      </c>
      <c r="I137" t="s">
        <v>47</v>
      </c>
      <c r="J137" t="s">
        <v>54</v>
      </c>
      <c r="K137" t="s">
        <v>85</v>
      </c>
      <c r="L137" s="62">
        <v>42910.000775462962</v>
      </c>
      <c r="M137" t="str">
        <f>VLOOKUP(F137,自助退!B:K,10,FALSE)</f>
        <v>8</v>
      </c>
      <c r="N137" s="17">
        <f>VLOOKUP(F137,自助退!B:G,6,FALSE)</f>
        <v>42903.689502314817</v>
      </c>
      <c r="O137">
        <f>VLOOKUP(D137,银行退!H:J,3,FALSE)</f>
        <v>1</v>
      </c>
    </row>
    <row r="138" spans="1:15" ht="14.25">
      <c r="A138" s="62">
        <v>42910.000844907408</v>
      </c>
      <c r="B138" t="s">
        <v>514</v>
      </c>
      <c r="C138" t="s">
        <v>515</v>
      </c>
      <c r="D138" t="str">
        <f t="shared" si="2"/>
        <v>623190000001725466160</v>
      </c>
      <c r="E138" s="15">
        <v>377434</v>
      </c>
      <c r="F138" s="15">
        <v>268073</v>
      </c>
      <c r="G138" t="s">
        <v>1575</v>
      </c>
      <c r="H138" s="15">
        <v>60</v>
      </c>
      <c r="I138" t="s">
        <v>47</v>
      </c>
      <c r="J138" t="s">
        <v>65</v>
      </c>
      <c r="K138" t="s">
        <v>85</v>
      </c>
      <c r="L138" s="62">
        <v>42910.000844907408</v>
      </c>
      <c r="M138" t="str">
        <f>VLOOKUP(F138,自助退!B:K,10,FALSE)</f>
        <v>8</v>
      </c>
      <c r="N138" s="17">
        <f>VLOOKUP(F138,自助退!B:G,6,FALSE)</f>
        <v>42905.373749999999</v>
      </c>
      <c r="O138">
        <f>VLOOKUP(D138,银行退!H:J,3,FALSE)</f>
        <v>1</v>
      </c>
    </row>
    <row r="139" spans="1:15" ht="14.25">
      <c r="A139" s="62">
        <v>42910.000925925924</v>
      </c>
      <c r="B139" t="s">
        <v>517</v>
      </c>
      <c r="C139" t="s">
        <v>518</v>
      </c>
      <c r="D139" t="str">
        <f t="shared" si="2"/>
        <v>622308280016779351490</v>
      </c>
      <c r="E139" s="15">
        <v>377435</v>
      </c>
      <c r="F139" s="15">
        <v>270873</v>
      </c>
      <c r="G139" t="s">
        <v>137</v>
      </c>
      <c r="H139" s="15">
        <v>1490</v>
      </c>
      <c r="I139" t="s">
        <v>47</v>
      </c>
      <c r="J139" t="s">
        <v>61</v>
      </c>
      <c r="K139" t="s">
        <v>85</v>
      </c>
      <c r="L139" s="62">
        <v>42910.000925925924</v>
      </c>
      <c r="M139" t="str">
        <f>VLOOKUP(F139,自助退!B:K,10,FALSE)</f>
        <v>8</v>
      </c>
      <c r="N139" s="17">
        <f>VLOOKUP(F139,自助退!B:G,6,FALSE)</f>
        <v>42905.400625000002</v>
      </c>
      <c r="O139">
        <f>VLOOKUP(D139,银行退!H:J,3,FALSE)</f>
        <v>1</v>
      </c>
    </row>
    <row r="140" spans="1:15" ht="14.25">
      <c r="A140" s="62">
        <v>42910.000983796293</v>
      </c>
      <c r="B140" t="s">
        <v>520</v>
      </c>
      <c r="C140" t="s">
        <v>166</v>
      </c>
      <c r="D140" t="str">
        <f t="shared" si="2"/>
        <v>6231357711501404525885</v>
      </c>
      <c r="E140" s="15">
        <v>377436</v>
      </c>
      <c r="F140" s="15">
        <v>272478</v>
      </c>
      <c r="G140" t="s">
        <v>106</v>
      </c>
      <c r="H140" s="15">
        <v>885</v>
      </c>
      <c r="I140" t="s">
        <v>47</v>
      </c>
      <c r="J140" t="s">
        <v>51</v>
      </c>
      <c r="K140" t="s">
        <v>85</v>
      </c>
      <c r="L140" s="62">
        <v>42910.000983796293</v>
      </c>
      <c r="M140" t="str">
        <f>VLOOKUP(F140,自助退!B:K,10,FALSE)</f>
        <v>8</v>
      </c>
      <c r="N140" s="17">
        <f>VLOOKUP(F140,自助退!B:G,6,FALSE)</f>
        <v>42905.414988425924</v>
      </c>
      <c r="O140">
        <f>VLOOKUP(D140,银行退!H:J,3,FALSE)</f>
        <v>1</v>
      </c>
    </row>
    <row r="141" spans="1:15" ht="14.25">
      <c r="A141" s="62">
        <v>42910.001076388886</v>
      </c>
      <c r="B141" t="s">
        <v>523</v>
      </c>
      <c r="C141" t="s">
        <v>173</v>
      </c>
      <c r="D141" t="str">
        <f t="shared" si="2"/>
        <v>6217997300045103648248</v>
      </c>
      <c r="E141" s="15">
        <v>377437</v>
      </c>
      <c r="F141" s="15">
        <v>273458</v>
      </c>
      <c r="G141" t="s">
        <v>131</v>
      </c>
      <c r="H141" s="15">
        <v>248</v>
      </c>
      <c r="I141" t="s">
        <v>47</v>
      </c>
      <c r="J141" t="s">
        <v>61</v>
      </c>
      <c r="K141" t="s">
        <v>85</v>
      </c>
      <c r="L141" s="62">
        <v>42910.001076388886</v>
      </c>
      <c r="M141" t="str">
        <f>VLOOKUP(F141,自助退!B:K,10,FALSE)</f>
        <v>8</v>
      </c>
      <c r="N141" s="17">
        <f>VLOOKUP(F141,自助退!B:G,6,FALSE)</f>
        <v>42905.423483796294</v>
      </c>
      <c r="O141">
        <f>VLOOKUP(D141,银行退!H:J,3,FALSE)</f>
        <v>1</v>
      </c>
    </row>
    <row r="142" spans="1:15" ht="14.25">
      <c r="A142" s="62">
        <v>42910.001180555555</v>
      </c>
      <c r="B142" t="s">
        <v>534</v>
      </c>
      <c r="C142" t="s">
        <v>170</v>
      </c>
      <c r="D142" t="str">
        <f t="shared" si="2"/>
        <v>6222520590684144674</v>
      </c>
      <c r="E142" s="15">
        <v>377438</v>
      </c>
      <c r="F142" s="15">
        <v>274674</v>
      </c>
      <c r="G142" t="s">
        <v>132</v>
      </c>
      <c r="H142" s="15">
        <v>674</v>
      </c>
      <c r="I142" t="s">
        <v>47</v>
      </c>
      <c r="J142" t="s">
        <v>59</v>
      </c>
      <c r="K142" t="s">
        <v>85</v>
      </c>
      <c r="L142" s="62">
        <v>42910.001180555555</v>
      </c>
      <c r="M142" t="str">
        <f>VLOOKUP(F142,自助退!B:K,10,FALSE)</f>
        <v>8</v>
      </c>
      <c r="N142" s="17">
        <f>VLOOKUP(F142,自助退!B:G,6,FALSE)</f>
        <v>42905.436111111114</v>
      </c>
      <c r="O142">
        <f>VLOOKUP(D142,银行退!H:J,3,FALSE)</f>
        <v>1</v>
      </c>
    </row>
    <row r="143" spans="1:15" ht="14.25">
      <c r="A143" s="62">
        <v>42910.001250000001</v>
      </c>
      <c r="B143" t="s">
        <v>559</v>
      </c>
      <c r="C143" t="s">
        <v>164</v>
      </c>
      <c r="D143" t="str">
        <f t="shared" si="2"/>
        <v>622848386023079921947</v>
      </c>
      <c r="E143" s="15">
        <v>377439</v>
      </c>
      <c r="F143" s="15">
        <v>278767</v>
      </c>
      <c r="G143" t="s">
        <v>134</v>
      </c>
      <c r="H143" s="15">
        <v>47</v>
      </c>
      <c r="I143" t="s">
        <v>47</v>
      </c>
      <c r="J143" t="s">
        <v>61</v>
      </c>
      <c r="K143" t="s">
        <v>85</v>
      </c>
      <c r="L143" s="62">
        <v>42910.001250000001</v>
      </c>
      <c r="M143" t="str">
        <f>VLOOKUP(F143,自助退!B:K,10,FALSE)</f>
        <v>8</v>
      </c>
      <c r="N143" s="17">
        <f>VLOOKUP(F143,自助退!B:G,6,FALSE)</f>
        <v>42905.482766203706</v>
      </c>
      <c r="O143">
        <f>VLOOKUP(D143,银行退!H:J,3,FALSE)</f>
        <v>1</v>
      </c>
    </row>
    <row r="144" spans="1:15" ht="14.25">
      <c r="A144" s="62">
        <v>42910.001342592594</v>
      </c>
      <c r="B144" t="s">
        <v>564</v>
      </c>
      <c r="C144" t="s">
        <v>150</v>
      </c>
      <c r="D144" t="str">
        <f t="shared" si="2"/>
        <v>6223691019859531247</v>
      </c>
      <c r="E144" s="15">
        <v>377440</v>
      </c>
      <c r="F144" s="15">
        <v>279038</v>
      </c>
      <c r="G144" t="s">
        <v>139</v>
      </c>
      <c r="H144" s="15">
        <v>247</v>
      </c>
      <c r="I144" t="s">
        <v>47</v>
      </c>
      <c r="J144" t="s">
        <v>57</v>
      </c>
      <c r="K144" t="s">
        <v>85</v>
      </c>
      <c r="L144" s="62">
        <v>42910.001342592594</v>
      </c>
      <c r="M144" t="str">
        <f>VLOOKUP(F144,自助退!B:K,10,FALSE)</f>
        <v>8</v>
      </c>
      <c r="N144" s="17">
        <f>VLOOKUP(F144,自助退!B:G,6,FALSE)</f>
        <v>42905.486898148149</v>
      </c>
      <c r="O144">
        <f>VLOOKUP(D144,银行退!H:J,3,FALSE)</f>
        <v>1</v>
      </c>
    </row>
    <row r="145" spans="1:15" ht="14.25">
      <c r="A145" s="62">
        <v>42910.001400462963</v>
      </c>
      <c r="B145" t="s">
        <v>575</v>
      </c>
      <c r="C145" t="s">
        <v>159</v>
      </c>
      <c r="D145" t="str">
        <f t="shared" si="2"/>
        <v>62284536180017182711618</v>
      </c>
      <c r="E145" s="15">
        <v>377441</v>
      </c>
      <c r="F145" s="15">
        <v>279283</v>
      </c>
      <c r="G145" t="s">
        <v>136</v>
      </c>
      <c r="H145" s="15">
        <v>1618</v>
      </c>
      <c r="I145" t="s">
        <v>47</v>
      </c>
      <c r="J145" t="s">
        <v>58</v>
      </c>
      <c r="K145" t="s">
        <v>85</v>
      </c>
      <c r="L145" s="62">
        <v>42910.001400462963</v>
      </c>
      <c r="M145" t="str">
        <f>VLOOKUP(F145,自助退!B:K,10,FALSE)</f>
        <v>8</v>
      </c>
      <c r="N145" s="17">
        <f>VLOOKUP(F145,自助退!B:G,6,FALSE)</f>
        <v>42905.490798611114</v>
      </c>
      <c r="O145">
        <f>VLOOKUP(D145,银行退!H:J,3,FALSE)</f>
        <v>1</v>
      </c>
    </row>
    <row r="146" spans="1:15" ht="14.25">
      <c r="A146" s="62">
        <v>42910.001504629632</v>
      </c>
      <c r="B146" t="s">
        <v>628</v>
      </c>
      <c r="C146" t="s">
        <v>162</v>
      </c>
      <c r="D146" t="str">
        <f t="shared" si="2"/>
        <v>6228370135467215300</v>
      </c>
      <c r="E146" s="15">
        <v>377442</v>
      </c>
      <c r="F146" s="15">
        <v>281275</v>
      </c>
      <c r="G146" t="s">
        <v>135</v>
      </c>
      <c r="H146" s="15">
        <v>300</v>
      </c>
      <c r="I146" t="s">
        <v>47</v>
      </c>
      <c r="J146" t="s">
        <v>70</v>
      </c>
      <c r="K146" t="s">
        <v>85</v>
      </c>
      <c r="L146" s="62">
        <v>42910.001504629632</v>
      </c>
      <c r="M146" t="str">
        <f>VLOOKUP(F146,自助退!B:K,10,FALSE)</f>
        <v>8</v>
      </c>
      <c r="N146" s="17">
        <f>VLOOKUP(F146,自助退!B:G,6,FALSE)</f>
        <v>42905.589560185188</v>
      </c>
      <c r="O146">
        <f>VLOOKUP(D146,银行退!H:J,3,FALSE)</f>
        <v>1</v>
      </c>
    </row>
    <row r="147" spans="1:15" ht="14.25">
      <c r="A147" s="62">
        <v>42910.001585648148</v>
      </c>
      <c r="B147" t="s">
        <v>651</v>
      </c>
      <c r="C147" t="s">
        <v>155</v>
      </c>
      <c r="D147" t="str">
        <f t="shared" si="2"/>
        <v>6212262505003750334450</v>
      </c>
      <c r="E147" s="15">
        <v>377444</v>
      </c>
      <c r="F147" s="15">
        <v>284738</v>
      </c>
      <c r="G147" t="s">
        <v>138</v>
      </c>
      <c r="H147" s="15">
        <v>450</v>
      </c>
      <c r="I147" t="s">
        <v>47</v>
      </c>
      <c r="J147" t="s">
        <v>63</v>
      </c>
      <c r="K147" t="s">
        <v>85</v>
      </c>
      <c r="L147" s="62">
        <v>42910.001585648148</v>
      </c>
      <c r="M147" t="str">
        <f>VLOOKUP(F147,自助退!B:K,10,FALSE)</f>
        <v>8</v>
      </c>
      <c r="N147" s="17">
        <f>VLOOKUP(F147,自助退!B:G,6,FALSE)</f>
        <v>42905.637731481482</v>
      </c>
      <c r="O147">
        <f>VLOOKUP(D147,银行退!H:J,3,FALSE)</f>
        <v>1</v>
      </c>
    </row>
    <row r="148" spans="1:15" ht="14.25">
      <c r="A148" s="62">
        <v>42910.001712962963</v>
      </c>
      <c r="B148" t="s">
        <v>681</v>
      </c>
      <c r="C148" t="s">
        <v>682</v>
      </c>
      <c r="D148" t="str">
        <f t="shared" si="2"/>
        <v>6228480868639968874155</v>
      </c>
      <c r="E148" s="15">
        <v>377445</v>
      </c>
      <c r="F148" s="15">
        <v>288522</v>
      </c>
      <c r="G148" t="s">
        <v>1680</v>
      </c>
      <c r="H148" s="15">
        <v>155</v>
      </c>
      <c r="I148" t="s">
        <v>47</v>
      </c>
      <c r="J148" t="s">
        <v>69</v>
      </c>
      <c r="K148" t="s">
        <v>85</v>
      </c>
      <c r="L148" s="62">
        <v>42910.001712962963</v>
      </c>
      <c r="M148" t="str">
        <f>VLOOKUP(F148,自助退!B:K,10,FALSE)</f>
        <v>8</v>
      </c>
      <c r="N148" s="17">
        <f>VLOOKUP(F148,自助退!B:G,6,FALSE)</f>
        <v>42905.698703703703</v>
      </c>
      <c r="O148">
        <f>VLOOKUP(D148,银行退!H:J,3,FALSE)</f>
        <v>1</v>
      </c>
    </row>
    <row r="149" spans="1:15" ht="14.25">
      <c r="A149" s="62">
        <v>42910.001851851855</v>
      </c>
      <c r="B149" t="s">
        <v>690</v>
      </c>
      <c r="C149" t="s">
        <v>691</v>
      </c>
      <c r="D149" t="str">
        <f t="shared" si="2"/>
        <v>6217003890003553174500</v>
      </c>
      <c r="E149" s="15">
        <v>377447</v>
      </c>
      <c r="F149" s="15">
        <v>289568</v>
      </c>
      <c r="G149" t="s">
        <v>1686</v>
      </c>
      <c r="H149" s="15">
        <v>500</v>
      </c>
      <c r="I149" t="s">
        <v>47</v>
      </c>
      <c r="J149" t="s">
        <v>75</v>
      </c>
      <c r="K149" t="s">
        <v>85</v>
      </c>
      <c r="L149" s="62">
        <v>42910.001851851855</v>
      </c>
      <c r="M149" t="str">
        <f>VLOOKUP(F149,自助退!B:K,10,FALSE)</f>
        <v>8</v>
      </c>
      <c r="N149" s="17">
        <f>VLOOKUP(F149,自助退!B:G,6,FALSE)</f>
        <v>42905.737638888888</v>
      </c>
      <c r="O149">
        <f>VLOOKUP(D149,银行退!H:J,3,FALSE)</f>
        <v>1</v>
      </c>
    </row>
    <row r="150" spans="1:15" ht="14.25">
      <c r="A150" s="62">
        <v>42910.001909722225</v>
      </c>
      <c r="B150" t="s">
        <v>699</v>
      </c>
      <c r="C150" t="s">
        <v>700</v>
      </c>
      <c r="D150" t="str">
        <f t="shared" si="2"/>
        <v>6228483316193676464732</v>
      </c>
      <c r="E150" s="15">
        <v>377448</v>
      </c>
      <c r="F150" s="15">
        <v>290546</v>
      </c>
      <c r="G150" t="s">
        <v>1702</v>
      </c>
      <c r="H150" s="15">
        <v>732</v>
      </c>
      <c r="I150" t="s">
        <v>47</v>
      </c>
      <c r="J150" t="s">
        <v>71</v>
      </c>
      <c r="K150" t="s">
        <v>85</v>
      </c>
      <c r="L150" s="62">
        <v>42910.001909722225</v>
      </c>
      <c r="M150" t="str">
        <f>VLOOKUP(F150,自助退!B:K,10,FALSE)</f>
        <v>8</v>
      </c>
      <c r="N150" s="17">
        <f>VLOOKUP(F150,自助退!B:G,6,FALSE)</f>
        <v>42906.292083333334</v>
      </c>
      <c r="O150">
        <f>VLOOKUP(D150,银行退!H:J,3,FALSE)</f>
        <v>1</v>
      </c>
    </row>
    <row r="151" spans="1:15" ht="14.25">
      <c r="A151" s="62">
        <v>42910.002025462964</v>
      </c>
      <c r="B151" t="s">
        <v>720</v>
      </c>
      <c r="C151" t="s">
        <v>721</v>
      </c>
      <c r="D151" t="str">
        <f t="shared" si="2"/>
        <v>62170038800018730704000</v>
      </c>
      <c r="E151" s="15">
        <v>377449</v>
      </c>
      <c r="F151" s="15">
        <v>295381</v>
      </c>
      <c r="G151" t="s">
        <v>1716</v>
      </c>
      <c r="H151" s="15">
        <v>4000</v>
      </c>
      <c r="I151" t="s">
        <v>47</v>
      </c>
      <c r="J151" t="s">
        <v>58</v>
      </c>
      <c r="K151" t="s">
        <v>85</v>
      </c>
      <c r="L151" s="62">
        <v>42910.002025462964</v>
      </c>
      <c r="M151" t="str">
        <f>VLOOKUP(F151,自助退!B:K,10,FALSE)</f>
        <v>8</v>
      </c>
      <c r="N151" s="17">
        <f>VLOOKUP(F151,自助退!B:G,6,FALSE)</f>
        <v>42906.387372685182</v>
      </c>
      <c r="O151">
        <f>VLOOKUP(D151,银行退!H:J,3,FALSE)</f>
        <v>1</v>
      </c>
    </row>
    <row r="152" spans="1:15" ht="14.25">
      <c r="A152" s="62">
        <v>42910.002083333333</v>
      </c>
      <c r="B152" t="s">
        <v>723</v>
      </c>
      <c r="C152" t="s">
        <v>724</v>
      </c>
      <c r="D152" t="str">
        <f t="shared" si="2"/>
        <v>6228411190091973415300</v>
      </c>
      <c r="E152" s="15">
        <v>377451</v>
      </c>
      <c r="F152" s="15">
        <v>295389</v>
      </c>
      <c r="G152" t="s">
        <v>1718</v>
      </c>
      <c r="H152" s="15">
        <v>300</v>
      </c>
      <c r="I152" t="s">
        <v>47</v>
      </c>
      <c r="J152" t="s">
        <v>56</v>
      </c>
      <c r="K152" t="s">
        <v>85</v>
      </c>
      <c r="L152" s="62">
        <v>42910.002083333333</v>
      </c>
      <c r="M152" t="str">
        <f>VLOOKUP(F152,自助退!B:K,10,FALSE)</f>
        <v>8</v>
      </c>
      <c r="N152" s="17">
        <f>VLOOKUP(F152,自助退!B:G,6,FALSE)</f>
        <v>42906.387476851851</v>
      </c>
      <c r="O152">
        <f>VLOOKUP(D152,银行退!H:J,3,FALSE)</f>
        <v>1</v>
      </c>
    </row>
    <row r="153" spans="1:15" ht="14.25">
      <c r="A153" s="62">
        <v>42910.002199074072</v>
      </c>
      <c r="B153" t="s">
        <v>81</v>
      </c>
      <c r="C153" t="s">
        <v>82</v>
      </c>
      <c r="D153" t="str">
        <f t="shared" si="2"/>
        <v>4581232431380185996</v>
      </c>
      <c r="E153" s="15">
        <v>377452</v>
      </c>
      <c r="F153" s="15">
        <v>296088</v>
      </c>
      <c r="G153" t="s">
        <v>89</v>
      </c>
      <c r="H153" s="15">
        <v>996</v>
      </c>
      <c r="I153" t="s">
        <v>47</v>
      </c>
      <c r="J153" t="s">
        <v>63</v>
      </c>
      <c r="K153" t="s">
        <v>85</v>
      </c>
      <c r="L153" s="62">
        <v>42910.002199074072</v>
      </c>
      <c r="M153" t="str">
        <f>VLOOKUP(F153,自助退!B:K,10,FALSE)</f>
        <v>8</v>
      </c>
      <c r="N153" s="17">
        <f>VLOOKUP(F153,自助退!B:G,6,FALSE)</f>
        <v>42906.394988425927</v>
      </c>
      <c r="O153">
        <f>VLOOKUP(D153,银行退!H:J,3,FALSE)</f>
        <v>1</v>
      </c>
    </row>
    <row r="154" spans="1:15" ht="14.25">
      <c r="A154" s="62">
        <v>42910.002280092594</v>
      </c>
      <c r="B154" t="s">
        <v>730</v>
      </c>
      <c r="C154" t="s">
        <v>731</v>
      </c>
      <c r="D154" t="str">
        <f t="shared" si="2"/>
        <v>6217003900003453703737</v>
      </c>
      <c r="E154" s="15">
        <v>377453</v>
      </c>
      <c r="F154" s="15">
        <v>298758</v>
      </c>
      <c r="G154" t="s">
        <v>1723</v>
      </c>
      <c r="H154" s="15">
        <v>737</v>
      </c>
      <c r="I154" t="s">
        <v>47</v>
      </c>
      <c r="J154" t="s">
        <v>58</v>
      </c>
      <c r="K154" t="s">
        <v>85</v>
      </c>
      <c r="L154" s="62">
        <v>42910.002280092594</v>
      </c>
      <c r="M154" t="str">
        <f>VLOOKUP(F154,自助退!B:K,10,FALSE)</f>
        <v>8</v>
      </c>
      <c r="N154" s="17">
        <f>VLOOKUP(F154,自助退!B:G,6,FALSE)</f>
        <v>42906.422442129631</v>
      </c>
      <c r="O154">
        <f>VLOOKUP(D154,银行退!H:J,3,FALSE)</f>
        <v>1</v>
      </c>
    </row>
    <row r="155" spans="1:15" ht="14.25">
      <c r="A155" s="62">
        <v>42910.002384259256</v>
      </c>
      <c r="B155" t="s">
        <v>736</v>
      </c>
      <c r="C155" t="s">
        <v>737</v>
      </c>
      <c r="D155" t="str">
        <f t="shared" si="2"/>
        <v>6222280023821728290</v>
      </c>
      <c r="E155" s="15">
        <v>377454</v>
      </c>
      <c r="F155" s="15">
        <v>299585</v>
      </c>
      <c r="G155" t="s">
        <v>1727</v>
      </c>
      <c r="H155" s="15">
        <v>290</v>
      </c>
      <c r="I155" t="s">
        <v>47</v>
      </c>
      <c r="J155" t="s">
        <v>62</v>
      </c>
      <c r="K155" t="s">
        <v>85</v>
      </c>
      <c r="L155" s="62">
        <v>42910.002384259256</v>
      </c>
      <c r="M155" t="str">
        <f>VLOOKUP(F155,自助退!B:K,10,FALSE)</f>
        <v>8</v>
      </c>
      <c r="N155" s="17">
        <f>VLOOKUP(F155,自助退!B:G,6,FALSE)</f>
        <v>42906.432060185187</v>
      </c>
      <c r="O155">
        <f>VLOOKUP(D155,银行退!H:J,3,FALSE)</f>
        <v>1</v>
      </c>
    </row>
    <row r="156" spans="1:15" ht="14.25">
      <c r="A156" s="62">
        <v>42910.002534722225</v>
      </c>
      <c r="B156" t="s">
        <v>773</v>
      </c>
      <c r="C156" t="s">
        <v>774</v>
      </c>
      <c r="D156" t="str">
        <f t="shared" si="2"/>
        <v>623190000006730411963</v>
      </c>
      <c r="E156" s="15">
        <v>377456</v>
      </c>
      <c r="F156" s="15">
        <v>304135</v>
      </c>
      <c r="G156" t="s">
        <v>1751</v>
      </c>
      <c r="H156" s="15">
        <v>63</v>
      </c>
      <c r="I156" t="s">
        <v>47</v>
      </c>
      <c r="J156" t="s">
        <v>51</v>
      </c>
      <c r="K156" t="s">
        <v>85</v>
      </c>
      <c r="L156" s="62">
        <v>42910.002534722225</v>
      </c>
      <c r="M156" t="str">
        <f>VLOOKUP(F156,自助退!B:K,10,FALSE)</f>
        <v>8</v>
      </c>
      <c r="N156" s="17">
        <f>VLOOKUP(F156,自助退!B:G,6,FALSE)</f>
        <v>42906.49664351852</v>
      </c>
      <c r="O156">
        <f>VLOOKUP(D156,银行退!H:J,3,FALSE)</f>
        <v>0</v>
      </c>
    </row>
    <row r="157" spans="1:15" ht="14.25">
      <c r="A157" s="62">
        <v>42910.002615740741</v>
      </c>
      <c r="B157" t="s">
        <v>776</v>
      </c>
      <c r="C157" t="s">
        <v>777</v>
      </c>
      <c r="D157" t="str">
        <f t="shared" si="2"/>
        <v>623190000006730411963</v>
      </c>
      <c r="E157" s="15">
        <v>377457</v>
      </c>
      <c r="F157" s="15">
        <v>304320</v>
      </c>
      <c r="G157" t="s">
        <v>1751</v>
      </c>
      <c r="H157" s="15">
        <v>63</v>
      </c>
      <c r="I157" t="s">
        <v>47</v>
      </c>
      <c r="J157" t="s">
        <v>51</v>
      </c>
      <c r="K157" t="s">
        <v>85</v>
      </c>
      <c r="L157" s="62">
        <v>42910.002615740741</v>
      </c>
      <c r="M157" t="str">
        <f>VLOOKUP(F157,自助退!B:K,10,FALSE)</f>
        <v>8</v>
      </c>
      <c r="N157" s="17">
        <f>VLOOKUP(F157,自助退!B:G,6,FALSE)</f>
        <v>42906.501354166663</v>
      </c>
      <c r="O157">
        <f>VLOOKUP(D157,银行退!H:J,3,FALSE)</f>
        <v>0</v>
      </c>
    </row>
    <row r="158" spans="1:15" ht="14.25">
      <c r="A158" s="62">
        <v>42910.002789351849</v>
      </c>
      <c r="B158" t="s">
        <v>801</v>
      </c>
      <c r="C158" t="s">
        <v>802</v>
      </c>
      <c r="D158" t="str">
        <f t="shared" si="2"/>
        <v>6228480868237868773500</v>
      </c>
      <c r="E158" s="15">
        <v>377459</v>
      </c>
      <c r="F158" s="15">
        <v>307108</v>
      </c>
      <c r="G158" t="s">
        <v>1770</v>
      </c>
      <c r="H158" s="15">
        <v>500</v>
      </c>
      <c r="I158" t="s">
        <v>47</v>
      </c>
      <c r="J158" t="s">
        <v>96</v>
      </c>
      <c r="K158" t="s">
        <v>85</v>
      </c>
      <c r="L158" s="62">
        <v>42910.002789351849</v>
      </c>
      <c r="M158" t="str">
        <f>VLOOKUP(F158,自助退!B:K,10,FALSE)</f>
        <v>8</v>
      </c>
      <c r="N158" s="17">
        <f>VLOOKUP(F158,自助退!B:G,6,FALSE)</f>
        <v>42906.613275462965</v>
      </c>
      <c r="O158">
        <f>VLOOKUP(D158,银行退!H:J,3,FALSE)</f>
        <v>1</v>
      </c>
    </row>
    <row r="159" spans="1:15" ht="14.25">
      <c r="A159" s="62">
        <v>42910.003020833334</v>
      </c>
      <c r="B159" t="s">
        <v>822</v>
      </c>
      <c r="C159" t="s">
        <v>823</v>
      </c>
      <c r="D159" t="str">
        <f t="shared" si="2"/>
        <v>6217997300029134692500</v>
      </c>
      <c r="E159" s="15">
        <v>377460</v>
      </c>
      <c r="F159" s="15">
        <v>310260</v>
      </c>
      <c r="G159" t="s">
        <v>1783</v>
      </c>
      <c r="H159" s="15">
        <v>500</v>
      </c>
      <c r="I159" t="s">
        <v>47</v>
      </c>
      <c r="J159" t="s">
        <v>75</v>
      </c>
      <c r="K159" t="s">
        <v>85</v>
      </c>
      <c r="L159" s="62">
        <v>42910.003020833334</v>
      </c>
      <c r="M159" t="str">
        <f>VLOOKUP(F159,自助退!B:K,10,FALSE)</f>
        <v>8</v>
      </c>
      <c r="N159" s="17">
        <f>VLOOKUP(F159,自助退!B:G,6,FALSE)</f>
        <v>42906.662951388891</v>
      </c>
      <c r="O159">
        <f>VLOOKUP(D159,银行退!H:J,3,FALSE)</f>
        <v>1</v>
      </c>
    </row>
    <row r="160" spans="1:15" ht="14.25">
      <c r="A160" s="62">
        <v>42910.003113425926</v>
      </c>
      <c r="B160" t="s">
        <v>840</v>
      </c>
      <c r="C160" t="s">
        <v>841</v>
      </c>
      <c r="D160" t="str">
        <f t="shared" si="2"/>
        <v>6217997300025818538436</v>
      </c>
      <c r="E160" s="15">
        <v>377461</v>
      </c>
      <c r="F160" s="15">
        <v>310953</v>
      </c>
      <c r="G160" t="s">
        <v>1795</v>
      </c>
      <c r="H160" s="15">
        <v>436</v>
      </c>
      <c r="I160" t="s">
        <v>47</v>
      </c>
      <c r="J160" t="s">
        <v>72</v>
      </c>
      <c r="K160" t="s">
        <v>85</v>
      </c>
      <c r="L160" s="62">
        <v>42910.003113425926</v>
      </c>
      <c r="M160" t="str">
        <f>VLOOKUP(F160,自助退!B:K,10,FALSE)</f>
        <v>8</v>
      </c>
      <c r="N160" s="17">
        <f>VLOOKUP(F160,自助退!B:G,6,FALSE)</f>
        <v>42906.675115740742</v>
      </c>
      <c r="O160">
        <f>VLOOKUP(D160,银行退!H:J,3,FALSE)</f>
        <v>1</v>
      </c>
    </row>
    <row r="161" spans="1:15" ht="14.25">
      <c r="A161" s="62">
        <v>42910.003182870372</v>
      </c>
      <c r="B161" t="s">
        <v>843</v>
      </c>
      <c r="C161" t="s">
        <v>844</v>
      </c>
      <c r="D161" t="str">
        <f t="shared" si="2"/>
        <v>6223691334945775261</v>
      </c>
      <c r="E161" s="15">
        <v>377462</v>
      </c>
      <c r="F161" s="15">
        <v>311079</v>
      </c>
      <c r="G161" t="s">
        <v>1797</v>
      </c>
      <c r="H161" s="15">
        <v>261</v>
      </c>
      <c r="I161" t="s">
        <v>47</v>
      </c>
      <c r="J161" t="s">
        <v>75</v>
      </c>
      <c r="K161" t="s">
        <v>85</v>
      </c>
      <c r="L161" s="62">
        <v>42910.003182870372</v>
      </c>
      <c r="M161" t="str">
        <f>VLOOKUP(F161,自助退!B:K,10,FALSE)</f>
        <v>8</v>
      </c>
      <c r="N161" s="17">
        <f>VLOOKUP(F161,自助退!B:G,6,FALSE)</f>
        <v>42906.67732638889</v>
      </c>
      <c r="O161">
        <f>VLOOKUP(D161,银行退!H:J,3,FALSE)</f>
        <v>1</v>
      </c>
    </row>
    <row r="162" spans="1:15" ht="14.25">
      <c r="A162" s="62">
        <v>42910.003275462965</v>
      </c>
      <c r="B162" t="s">
        <v>886</v>
      </c>
      <c r="C162" t="s">
        <v>887</v>
      </c>
      <c r="D162" t="str">
        <f t="shared" si="2"/>
        <v>62236917259622561536</v>
      </c>
      <c r="E162" s="15">
        <v>377463</v>
      </c>
      <c r="F162" s="15">
        <v>313025</v>
      </c>
      <c r="G162" t="s">
        <v>1824</v>
      </c>
      <c r="H162" s="15">
        <v>1536</v>
      </c>
      <c r="I162" t="s">
        <v>47</v>
      </c>
      <c r="J162" t="s">
        <v>80</v>
      </c>
      <c r="K162" t="s">
        <v>85</v>
      </c>
      <c r="L162" s="62">
        <v>42910.003275462965</v>
      </c>
      <c r="M162" t="str">
        <f>VLOOKUP(F162,自助退!B:K,10,FALSE)</f>
        <v>8</v>
      </c>
      <c r="N162" s="17">
        <f>VLOOKUP(F162,自助退!B:G,6,FALSE)</f>
        <v>42906.722627314812</v>
      </c>
      <c r="O162">
        <f>VLOOKUP(D162,银行退!H:J,3,FALSE)</f>
        <v>1</v>
      </c>
    </row>
    <row r="163" spans="1:15" ht="14.25">
      <c r="A163" s="62">
        <v>42910.491400462961</v>
      </c>
      <c r="B163" t="s">
        <v>425</v>
      </c>
      <c r="C163" t="s">
        <v>185</v>
      </c>
      <c r="D163" t="str">
        <f t="shared" si="2"/>
        <v>62170039000053267583000</v>
      </c>
      <c r="E163" s="15">
        <v>383164</v>
      </c>
      <c r="F163" s="15">
        <v>256298</v>
      </c>
      <c r="G163" t="s">
        <v>126</v>
      </c>
      <c r="H163" s="15">
        <v>3000</v>
      </c>
      <c r="I163" t="s">
        <v>47</v>
      </c>
      <c r="J163" t="s">
        <v>84</v>
      </c>
      <c r="K163" t="s">
        <v>85</v>
      </c>
      <c r="L163" s="62">
        <v>42910.491400462961</v>
      </c>
      <c r="M163" t="str">
        <f>VLOOKUP(F163,自助退!B:K,10,FALSE)</f>
        <v>8</v>
      </c>
      <c r="N163" s="17">
        <f>VLOOKUP(F163,自助退!B:G,6,FALSE)</f>
        <v>42903.470277777778</v>
      </c>
      <c r="O163">
        <f>VLOOKUP(D163,银行退!H:J,3,FALSE)</f>
        <v>1</v>
      </c>
    </row>
    <row r="164" spans="1:15" ht="14.25">
      <c r="A164" s="62">
        <v>42910.492939814816</v>
      </c>
      <c r="B164" t="s">
        <v>321</v>
      </c>
      <c r="C164" t="s">
        <v>190</v>
      </c>
      <c r="D164" t="str">
        <f t="shared" si="2"/>
        <v>6259960100423185250</v>
      </c>
      <c r="E164" s="15">
        <v>383186</v>
      </c>
      <c r="F164" s="15">
        <v>245108</v>
      </c>
      <c r="G164" t="s">
        <v>124</v>
      </c>
      <c r="H164" s="15">
        <v>250</v>
      </c>
      <c r="I164" t="s">
        <v>47</v>
      </c>
      <c r="J164" t="s">
        <v>59</v>
      </c>
      <c r="K164" t="s">
        <v>85</v>
      </c>
      <c r="L164" s="62">
        <v>42910.492939814816</v>
      </c>
      <c r="M164" t="str">
        <f>VLOOKUP(F164,自助退!B:K,10,FALSE)</f>
        <v>8</v>
      </c>
      <c r="N164" s="17">
        <f>VLOOKUP(F164,自助退!B:G,6,FALSE)</f>
        <v>42902.609409722223</v>
      </c>
      <c r="O164">
        <f>VLOOKUP(D164,银行退!H:J,3,FALSE)</f>
        <v>1</v>
      </c>
    </row>
    <row r="165" spans="1:15" ht="14.25">
      <c r="A165" s="62">
        <v>42910.493344907409</v>
      </c>
      <c r="B165" t="s">
        <v>342</v>
      </c>
      <c r="C165" t="s">
        <v>168</v>
      </c>
      <c r="D165" t="str">
        <f t="shared" si="2"/>
        <v>62289300010972654373200</v>
      </c>
      <c r="E165" s="15">
        <v>383195</v>
      </c>
      <c r="F165" s="15">
        <v>246985</v>
      </c>
      <c r="G165" t="s">
        <v>133</v>
      </c>
      <c r="H165" s="15">
        <v>3200</v>
      </c>
      <c r="I165" t="s">
        <v>47</v>
      </c>
      <c r="J165" t="s">
        <v>58</v>
      </c>
      <c r="K165" t="s">
        <v>85</v>
      </c>
      <c r="L165" s="62">
        <v>42910.493344907409</v>
      </c>
      <c r="M165" t="str">
        <f>VLOOKUP(F165,自助退!B:K,10,FALSE)</f>
        <v>8</v>
      </c>
      <c r="N165" s="17">
        <f>VLOOKUP(F165,自助退!B:G,6,FALSE)</f>
        <v>42902.643495370372</v>
      </c>
      <c r="O165">
        <f>VLOOKUP(D165,银行退!H:J,3,FALSE)</f>
        <v>1</v>
      </c>
    </row>
    <row r="166" spans="1:15" ht="14.25">
      <c r="A166" s="62">
        <v>42910.493657407409</v>
      </c>
      <c r="B166" t="s">
        <v>396</v>
      </c>
      <c r="C166" t="s">
        <v>183</v>
      </c>
      <c r="D166" t="str">
        <f t="shared" si="2"/>
        <v>6217003860032704049500</v>
      </c>
      <c r="E166" s="15">
        <v>383202</v>
      </c>
      <c r="F166" s="15">
        <v>251601</v>
      </c>
      <c r="G166" t="s">
        <v>127</v>
      </c>
      <c r="H166" s="15">
        <v>500</v>
      </c>
      <c r="I166" t="s">
        <v>47</v>
      </c>
      <c r="J166" t="s">
        <v>73</v>
      </c>
      <c r="K166" t="s">
        <v>85</v>
      </c>
      <c r="L166" s="62">
        <v>42910.493657407409</v>
      </c>
      <c r="M166" t="str">
        <f>VLOOKUP(F166,自助退!B:K,10,FALSE)</f>
        <v>8</v>
      </c>
      <c r="N166" s="17">
        <f>VLOOKUP(F166,自助退!B:G,6,FALSE)</f>
        <v>42903.335081018522</v>
      </c>
      <c r="O166">
        <f>VLOOKUP(D166,银行退!H:J,3,FALSE)</f>
        <v>1</v>
      </c>
    </row>
    <row r="167" spans="1:15" ht="14.25">
      <c r="A167" s="62">
        <v>42910.494317129633</v>
      </c>
      <c r="B167" t="s">
        <v>416</v>
      </c>
      <c r="C167" t="s">
        <v>180</v>
      </c>
      <c r="D167" t="str">
        <f t="shared" si="2"/>
        <v>6221550900093190400</v>
      </c>
      <c r="E167" s="15">
        <v>383209</v>
      </c>
      <c r="F167" s="15">
        <v>254456</v>
      </c>
      <c r="G167" t="s">
        <v>128</v>
      </c>
      <c r="H167" s="15">
        <v>400</v>
      </c>
      <c r="I167" t="s">
        <v>47</v>
      </c>
      <c r="J167" t="s">
        <v>61</v>
      </c>
      <c r="K167" t="s">
        <v>85</v>
      </c>
      <c r="L167" s="62">
        <v>42910.494317129633</v>
      </c>
      <c r="M167" t="str">
        <f>VLOOKUP(F167,自助退!B:K,10,FALSE)</f>
        <v>8</v>
      </c>
      <c r="N167" s="17">
        <f>VLOOKUP(F167,自助退!B:G,6,FALSE)</f>
        <v>42903.414803240739</v>
      </c>
      <c r="O167">
        <f>VLOOKUP(D167,银行退!H:J,3,FALSE)</f>
        <v>1</v>
      </c>
    </row>
    <row r="168" spans="1:15" ht="14.25">
      <c r="A168" s="62">
        <v>42911.649270833332</v>
      </c>
      <c r="B168" t="s">
        <v>801</v>
      </c>
      <c r="C168" t="s">
        <v>802</v>
      </c>
      <c r="D168" t="str">
        <f t="shared" si="2"/>
        <v>6228480868237868773500</v>
      </c>
      <c r="E168" s="15">
        <v>388786</v>
      </c>
      <c r="F168" s="15">
        <v>388782</v>
      </c>
      <c r="G168" t="s">
        <v>1770</v>
      </c>
      <c r="H168" s="15">
        <v>500</v>
      </c>
      <c r="I168" t="s">
        <v>47</v>
      </c>
      <c r="J168" t="s">
        <v>4449</v>
      </c>
      <c r="K168" t="s">
        <v>85</v>
      </c>
      <c r="L168" s="62">
        <v>42911.649270833332</v>
      </c>
      <c r="M168" t="str">
        <f>VLOOKUP(F168,自助退!B:K,10,FALSE)</f>
        <v>9</v>
      </c>
      <c r="N168" s="17">
        <f>VLOOKUP(F168,自助退!B:G,6,FALSE)</f>
        <v>42911.6487037037</v>
      </c>
      <c r="O168">
        <f>VLOOKUP(D168,银行退!H:J,3,FALSE)</f>
        <v>1</v>
      </c>
    </row>
    <row r="169" spans="1:15" ht="14.25">
      <c r="E169" s="15"/>
      <c r="F169" s="15"/>
      <c r="H169" s="15"/>
    </row>
    <row r="170" spans="1:15" ht="14.25">
      <c r="E170" s="15"/>
      <c r="F170" s="15"/>
      <c r="H170" s="15"/>
    </row>
    <row r="171" spans="1:15" ht="14.25">
      <c r="E171" s="15"/>
      <c r="F171" s="15"/>
      <c r="H171" s="15"/>
    </row>
    <row r="172" spans="1:15" ht="14.25">
      <c r="E172" s="15"/>
      <c r="F172" s="15"/>
      <c r="H172" s="15"/>
    </row>
    <row r="173" spans="1:15" ht="14.25">
      <c r="E173" s="15"/>
      <c r="F173" s="15"/>
      <c r="H173" s="15"/>
    </row>
    <row r="174" spans="1:15" ht="14.25">
      <c r="E174" s="15"/>
      <c r="F174" s="15"/>
      <c r="H174" s="15"/>
    </row>
    <row r="175" spans="1:15" ht="14.25">
      <c r="E175" s="15"/>
      <c r="F175" s="15"/>
      <c r="H175" s="15"/>
    </row>
    <row r="176" spans="1:15" ht="14.25">
      <c r="E176" s="15"/>
      <c r="F176" s="15"/>
      <c r="H176" s="15"/>
    </row>
    <row r="177" spans="5:8" ht="14.25">
      <c r="E177" s="15"/>
      <c r="F177" s="15"/>
      <c r="H177" s="15"/>
    </row>
    <row r="178" spans="5:8" ht="14.25">
      <c r="E178" s="15"/>
      <c r="F178" s="15"/>
      <c r="H178" s="15"/>
    </row>
    <row r="179" spans="5:8" ht="14.25">
      <c r="E179" s="15"/>
      <c r="F179" s="15"/>
      <c r="H179" s="15"/>
    </row>
  </sheetData>
  <autoFilter ref="A1:L168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77"/>
  <sheetViews>
    <sheetView topLeftCell="E1" zoomScale="80" zoomScaleNormal="80" workbookViewId="0">
      <pane ySplit="1" topLeftCell="A2" activePane="bottomLeft" state="frozen"/>
      <selection pane="bottomLeft" activeCell="B612" sqref="B612"/>
    </sheetView>
  </sheetViews>
  <sheetFormatPr defaultRowHeight="13.5"/>
  <cols>
    <col min="1" max="1" width="15.25" style="55" customWidth="1"/>
    <col min="2" max="2" width="7.875" style="54" customWidth="1"/>
    <col min="3" max="3" width="8" style="41" customWidth="1"/>
    <col min="4" max="4" width="7.875" style="41" customWidth="1"/>
    <col min="5" max="5" width="6.375" style="41" customWidth="1"/>
    <col min="6" max="6" width="8" style="53" customWidth="1"/>
    <col min="7" max="7" width="15.25" style="55" customWidth="1"/>
    <col min="8" max="10" width="9" style="41"/>
    <col min="11" max="11" width="9.375" style="41" bestFit="1" customWidth="1"/>
    <col min="12" max="12" width="5" style="41" customWidth="1"/>
    <col min="13" max="13" width="22" style="41" customWidth="1"/>
    <col min="14" max="14" width="9.375" style="41" customWidth="1"/>
    <col min="15" max="15" width="21.625" style="41" bestFit="1" customWidth="1"/>
    <col min="16" max="16" width="6.5" style="41" customWidth="1"/>
    <col min="17" max="17" width="8.875" style="41" customWidth="1"/>
    <col min="18" max="18" width="11" style="53" customWidth="1"/>
    <col min="19" max="19" width="6.375" style="41" customWidth="1"/>
    <col min="20" max="20" width="11.25" style="41" customWidth="1"/>
    <col min="21" max="21" width="20.125" style="55" customWidth="1"/>
    <col min="22" max="22" width="7.75" style="41" customWidth="1"/>
    <col min="23" max="16384" width="9" style="41"/>
  </cols>
  <sheetData>
    <row r="1" spans="1:23">
      <c r="A1" t="s">
        <v>23</v>
      </c>
      <c r="B1" t="s">
        <v>29</v>
      </c>
      <c r="C1" t="s">
        <v>32</v>
      </c>
      <c r="D1" t="s">
        <v>24</v>
      </c>
      <c r="E1" t="s">
        <v>25</v>
      </c>
      <c r="F1" t="s">
        <v>26</v>
      </c>
      <c r="G1" t="s">
        <v>23</v>
      </c>
      <c r="H1" t="s">
        <v>31</v>
      </c>
      <c r="I1" t="s">
        <v>27</v>
      </c>
      <c r="J1" t="s">
        <v>33</v>
      </c>
      <c r="K1" t="s">
        <v>34</v>
      </c>
      <c r="L1" t="s">
        <v>35</v>
      </c>
      <c r="M1" t="s">
        <v>37</v>
      </c>
      <c r="N1" t="s">
        <v>38</v>
      </c>
      <c r="O1" t="s">
        <v>6541</v>
      </c>
      <c r="P1" s="19" t="s">
        <v>9377</v>
      </c>
      <c r="Q1" s="39" t="s">
        <v>1841</v>
      </c>
      <c r="R1" s="52" t="s">
        <v>1842</v>
      </c>
      <c r="S1" s="39" t="s">
        <v>1843</v>
      </c>
      <c r="T1" s="39" t="s">
        <v>9422</v>
      </c>
      <c r="U1" s="67" t="s">
        <v>9442</v>
      </c>
      <c r="V1" s="39" t="s">
        <v>9439</v>
      </c>
      <c r="W1" s="39" t="s">
        <v>9447</v>
      </c>
    </row>
    <row r="2" spans="1:23" customFormat="1" ht="14.25" hidden="1">
      <c r="A2" s="62">
        <v>42888.784062500003</v>
      </c>
      <c r="B2">
        <v>5776</v>
      </c>
      <c r="C2" t="s">
        <v>5256</v>
      </c>
      <c r="D2" t="s">
        <v>5257</v>
      </c>
      <c r="F2" s="15">
        <v>10</v>
      </c>
      <c r="G2" s="62">
        <v>42888.784062500003</v>
      </c>
      <c r="H2" t="s">
        <v>47</v>
      </c>
      <c r="I2" t="s">
        <v>47</v>
      </c>
      <c r="J2" t="s">
        <v>86</v>
      </c>
      <c r="K2" t="s">
        <v>36</v>
      </c>
      <c r="L2" t="s">
        <v>87</v>
      </c>
      <c r="M2" t="s">
        <v>6542</v>
      </c>
      <c r="N2" t="s">
        <v>6543</v>
      </c>
      <c r="O2" t="s">
        <v>6544</v>
      </c>
      <c r="P2">
        <f>VLOOKUP(B2,HIS退!B:F,5,FALSE)</f>
        <v>-10</v>
      </c>
      <c r="Q2" t="str">
        <f>IF(P2=F2*-1,"",1)</f>
        <v/>
      </c>
      <c r="R2" s="43">
        <f>VLOOKUP(M2,银行退!A:G,7,FALSE)</f>
        <v>10</v>
      </c>
      <c r="S2" t="str">
        <f t="shared" ref="S2:S66" si="0">IF(R2=F2,"",1)</f>
        <v/>
      </c>
      <c r="T2" t="e">
        <f>VLOOKUP(M2,银行退!A:J,10,FALSE)</f>
        <v>#N/A</v>
      </c>
      <c r="U2" s="17" t="e">
        <f>VLOOKUP(M2,银行退!A:K,11,FALSE)</f>
        <v>#N/A</v>
      </c>
      <c r="V2" t="str">
        <f>IF(ISNA(S2),1,IF(ISNA(T2)=FALSE,1,""))</f>
        <v/>
      </c>
      <c r="W2" t="e">
        <f>VLOOKUP(B2,HIS解!F:H,3,FALSE)</f>
        <v>#N/A</v>
      </c>
    </row>
    <row r="3" spans="1:23" customFormat="1" ht="14.25" hidden="1">
      <c r="A3" s="62">
        <v>42888.938356481478</v>
      </c>
      <c r="B3">
        <v>5983</v>
      </c>
      <c r="C3" t="s">
        <v>5259</v>
      </c>
      <c r="D3" t="s">
        <v>5260</v>
      </c>
      <c r="F3" s="15">
        <v>1</v>
      </c>
      <c r="G3" s="62">
        <v>42888.938356481478</v>
      </c>
      <c r="H3" t="s">
        <v>47</v>
      </c>
      <c r="I3" t="s">
        <v>47</v>
      </c>
      <c r="J3" t="s">
        <v>86</v>
      </c>
      <c r="K3" t="s">
        <v>36</v>
      </c>
      <c r="L3" t="s">
        <v>87</v>
      </c>
      <c r="M3" t="s">
        <v>6545</v>
      </c>
      <c r="N3" t="s">
        <v>6546</v>
      </c>
      <c r="O3" t="s">
        <v>6547</v>
      </c>
      <c r="P3">
        <f>VLOOKUP(B3,HIS退!B:F,5,FALSE)</f>
        <v>-1</v>
      </c>
      <c r="Q3" t="str">
        <f t="shared" ref="Q3:Q66" si="1">IF(P3=F3*-1,"",1)</f>
        <v/>
      </c>
      <c r="R3" s="43">
        <f>VLOOKUP(M3,银行退!A:G,7,FALSE)</f>
        <v>1</v>
      </c>
      <c r="S3" t="str">
        <f>IF(ISNA(T2)=FALSE,1,"")</f>
        <v/>
      </c>
      <c r="T3" t="e">
        <f>VLOOKUP(M3,银行退!A:J,10,FALSE)</f>
        <v>#N/A</v>
      </c>
      <c r="U3" s="17" t="e">
        <f>VLOOKUP(M3,银行退!A:K,11,FALSE)</f>
        <v>#N/A</v>
      </c>
      <c r="V3" t="str">
        <f t="shared" ref="V3:V66" si="2">IF(ISNA(S3),1,IF(ISNA(T3)=FALSE,1,""))</f>
        <v/>
      </c>
      <c r="W3" t="e">
        <f>VLOOKUP(B3,HIS解!F:H,3,FALSE)</f>
        <v>#N/A</v>
      </c>
    </row>
    <row r="4" spans="1:23" customFormat="1" ht="14.25" hidden="1">
      <c r="A4" s="62">
        <v>42889.97625</v>
      </c>
      <c r="B4">
        <v>15088</v>
      </c>
      <c r="C4" t="s">
        <v>5262</v>
      </c>
      <c r="D4" t="s">
        <v>5260</v>
      </c>
      <c r="F4" s="15">
        <v>1</v>
      </c>
      <c r="G4" s="62">
        <v>42889.97625</v>
      </c>
      <c r="H4" t="s">
        <v>47</v>
      </c>
      <c r="I4" t="s">
        <v>47</v>
      </c>
      <c r="J4" t="s">
        <v>86</v>
      </c>
      <c r="K4" t="s">
        <v>36</v>
      </c>
      <c r="L4" t="s">
        <v>87</v>
      </c>
      <c r="M4" t="s">
        <v>6548</v>
      </c>
      <c r="N4" t="s">
        <v>6549</v>
      </c>
      <c r="O4" t="s">
        <v>6550</v>
      </c>
      <c r="P4">
        <f>VLOOKUP(B4,HIS退!B:F,5,FALSE)</f>
        <v>-1</v>
      </c>
      <c r="Q4" t="str">
        <f t="shared" si="1"/>
        <v/>
      </c>
      <c r="R4" s="43">
        <f>VLOOKUP(M4,银行退!A:G,7,FALSE)</f>
        <v>1</v>
      </c>
      <c r="S4" t="str">
        <f t="shared" si="0"/>
        <v/>
      </c>
      <c r="T4" t="e">
        <f>VLOOKUP(M4,银行退!A:J,10,FALSE)</f>
        <v>#N/A</v>
      </c>
      <c r="U4" s="17" t="e">
        <f>VLOOKUP(M4,银行退!A:K,11,FALSE)</f>
        <v>#N/A</v>
      </c>
      <c r="V4" t="str">
        <f t="shared" si="2"/>
        <v/>
      </c>
      <c r="W4" t="e">
        <f>VLOOKUP(B4,HIS解!F:H,3,FALSE)</f>
        <v>#N/A</v>
      </c>
    </row>
    <row r="5" spans="1:23" ht="14.25" hidden="1">
      <c r="A5" s="62">
        <v>42890.165185185186</v>
      </c>
      <c r="B5">
        <v>15317</v>
      </c>
      <c r="C5" t="s">
        <v>5263</v>
      </c>
      <c r="D5" t="s">
        <v>5260</v>
      </c>
      <c r="E5"/>
      <c r="F5" s="15">
        <v>1</v>
      </c>
      <c r="G5" s="62">
        <v>42890.165185185186</v>
      </c>
      <c r="H5" t="s">
        <v>47</v>
      </c>
      <c r="I5" t="s">
        <v>47</v>
      </c>
      <c r="J5" t="s">
        <v>86</v>
      </c>
      <c r="K5" t="s">
        <v>36</v>
      </c>
      <c r="L5" t="s">
        <v>87</v>
      </c>
      <c r="M5" t="s">
        <v>6551</v>
      </c>
      <c r="N5" t="s">
        <v>6552</v>
      </c>
      <c r="O5" t="s">
        <v>6547</v>
      </c>
      <c r="P5">
        <f>VLOOKUP(B5,HIS退!B:F,5,FALSE)</f>
        <v>-1</v>
      </c>
      <c r="Q5" t="str">
        <f t="shared" si="1"/>
        <v/>
      </c>
      <c r="R5" s="43">
        <f>VLOOKUP(M5,银行退!A:G,7,FALSE)</f>
        <v>1</v>
      </c>
      <c r="S5" t="str">
        <f t="shared" si="0"/>
        <v/>
      </c>
      <c r="T5" t="e">
        <f>VLOOKUP(M5,银行退!A:J,10,FALSE)</f>
        <v>#N/A</v>
      </c>
      <c r="U5" s="17" t="e">
        <f>VLOOKUP(M5,银行退!A:K,11,FALSE)</f>
        <v>#N/A</v>
      </c>
      <c r="V5" t="str">
        <f t="shared" si="2"/>
        <v/>
      </c>
      <c r="W5" t="e">
        <f>VLOOKUP(B5,HIS解!F:H,3,FALSE)</f>
        <v>#N/A</v>
      </c>
    </row>
    <row r="6" spans="1:23" customFormat="1" ht="14.25" hidden="1">
      <c r="A6" s="62">
        <v>42890.16646990741</v>
      </c>
      <c r="B6">
        <v>15319</v>
      </c>
      <c r="C6" t="s">
        <v>5264</v>
      </c>
      <c r="D6" t="s">
        <v>5265</v>
      </c>
      <c r="F6" s="15">
        <v>9999</v>
      </c>
      <c r="G6" s="62">
        <v>42890.16646990741</v>
      </c>
      <c r="H6" t="s">
        <v>47</v>
      </c>
      <c r="I6" t="s">
        <v>47</v>
      </c>
      <c r="J6" t="s">
        <v>86</v>
      </c>
      <c r="K6" t="s">
        <v>36</v>
      </c>
      <c r="L6" t="s">
        <v>87</v>
      </c>
      <c r="M6" t="s">
        <v>6553</v>
      </c>
      <c r="N6" t="s">
        <v>6554</v>
      </c>
      <c r="O6" t="s">
        <v>6555</v>
      </c>
      <c r="P6">
        <f>VLOOKUP(B6,HIS退!B:F,5,FALSE)</f>
        <v>-9999</v>
      </c>
      <c r="Q6" t="str">
        <f t="shared" si="1"/>
        <v/>
      </c>
      <c r="R6" s="43">
        <f>VLOOKUP(M6,银行退!A:G,7,FALSE)</f>
        <v>9999</v>
      </c>
      <c r="S6" t="str">
        <f t="shared" si="0"/>
        <v/>
      </c>
      <c r="T6" t="e">
        <f>VLOOKUP(M6,银行退!A:J,10,FALSE)</f>
        <v>#N/A</v>
      </c>
      <c r="U6" s="17" t="e">
        <f>VLOOKUP(M6,银行退!A:K,11,FALSE)</f>
        <v>#N/A</v>
      </c>
      <c r="V6" t="str">
        <f t="shared" si="2"/>
        <v/>
      </c>
      <c r="W6" t="e">
        <f>VLOOKUP(B6,HIS解!F:H,3,FALSE)</f>
        <v>#N/A</v>
      </c>
    </row>
    <row r="7" spans="1:23" customFormat="1" ht="14.25" hidden="1">
      <c r="A7" s="62">
        <v>42890.625868055555</v>
      </c>
      <c r="B7">
        <v>17645</v>
      </c>
      <c r="C7" t="s">
        <v>5267</v>
      </c>
      <c r="D7" t="s">
        <v>5268</v>
      </c>
      <c r="F7" s="15">
        <v>757</v>
      </c>
      <c r="G7" s="62">
        <v>42890.625868055555</v>
      </c>
      <c r="H7" t="s">
        <v>47</v>
      </c>
      <c r="I7" t="s">
        <v>47</v>
      </c>
      <c r="J7" t="s">
        <v>86</v>
      </c>
      <c r="K7" t="s">
        <v>36</v>
      </c>
      <c r="L7" t="s">
        <v>87</v>
      </c>
      <c r="M7" t="s">
        <v>6556</v>
      </c>
      <c r="N7" t="s">
        <v>6557</v>
      </c>
      <c r="O7" t="s">
        <v>6558</v>
      </c>
      <c r="P7">
        <f>VLOOKUP(B7,HIS退!B:F,5,FALSE)</f>
        <v>-757</v>
      </c>
      <c r="Q7" t="str">
        <f t="shared" si="1"/>
        <v/>
      </c>
      <c r="R7" s="43">
        <f>VLOOKUP(M7,银行退!A:G,7,FALSE)</f>
        <v>757</v>
      </c>
      <c r="S7" t="str">
        <f t="shared" si="0"/>
        <v/>
      </c>
      <c r="T7" t="e">
        <f>VLOOKUP(M7,银行退!A:J,10,FALSE)</f>
        <v>#N/A</v>
      </c>
      <c r="U7" s="17" t="e">
        <f>VLOOKUP(M7,银行退!A:K,11,FALSE)</f>
        <v>#N/A</v>
      </c>
      <c r="V7" t="str">
        <f t="shared" si="2"/>
        <v/>
      </c>
      <c r="W7" t="e">
        <f>VLOOKUP(B7,HIS解!F:H,3,FALSE)</f>
        <v>#N/A</v>
      </c>
    </row>
    <row r="8" spans="1:23" customFormat="1" ht="14.25" hidden="1">
      <c r="A8" s="62">
        <v>42891.492569444446</v>
      </c>
      <c r="B8">
        <v>31433</v>
      </c>
      <c r="C8" t="s">
        <v>5270</v>
      </c>
      <c r="D8" t="s">
        <v>5271</v>
      </c>
      <c r="F8" s="15">
        <v>1000</v>
      </c>
      <c r="G8" s="62">
        <v>42891.492569444446</v>
      </c>
      <c r="H8" t="s">
        <v>47</v>
      </c>
      <c r="I8" t="s">
        <v>47</v>
      </c>
      <c r="J8" t="s">
        <v>86</v>
      </c>
      <c r="K8" t="s">
        <v>36</v>
      </c>
      <c r="L8" t="s">
        <v>87</v>
      </c>
      <c r="M8" t="s">
        <v>6559</v>
      </c>
      <c r="N8" t="s">
        <v>6560</v>
      </c>
      <c r="O8" t="s">
        <v>6561</v>
      </c>
      <c r="P8">
        <f>VLOOKUP(B8,HIS退!B:F,5,FALSE)</f>
        <v>-1000</v>
      </c>
      <c r="Q8" t="str">
        <f t="shared" si="1"/>
        <v/>
      </c>
      <c r="R8" s="43">
        <f>VLOOKUP(M8,银行退!A:G,7,FALSE)</f>
        <v>1000</v>
      </c>
      <c r="S8" t="str">
        <f t="shared" si="0"/>
        <v/>
      </c>
      <c r="T8" t="e">
        <f>VLOOKUP(M8,银行退!A:J,10,FALSE)</f>
        <v>#N/A</v>
      </c>
      <c r="U8" s="17" t="e">
        <f>VLOOKUP(M8,银行退!A:K,11,FALSE)</f>
        <v>#N/A</v>
      </c>
      <c r="V8" t="str">
        <f t="shared" si="2"/>
        <v/>
      </c>
      <c r="W8" t="e">
        <f>VLOOKUP(B8,HIS解!F:H,3,FALSE)</f>
        <v>#N/A</v>
      </c>
    </row>
    <row r="9" spans="1:23" customFormat="1" ht="14.25" hidden="1">
      <c r="A9" s="62">
        <v>42891.499525462961</v>
      </c>
      <c r="B9">
        <v>31839</v>
      </c>
      <c r="D9" t="s">
        <v>5273</v>
      </c>
      <c r="F9" s="15">
        <v>1200</v>
      </c>
      <c r="G9" s="62">
        <v>42891.499525462961</v>
      </c>
      <c r="H9" t="s">
        <v>47</v>
      </c>
      <c r="I9" t="s">
        <v>47</v>
      </c>
      <c r="J9" t="s">
        <v>1952</v>
      </c>
      <c r="K9" t="s">
        <v>85</v>
      </c>
      <c r="L9" t="s">
        <v>87</v>
      </c>
      <c r="M9" t="s">
        <v>6562</v>
      </c>
      <c r="N9" t="s">
        <v>6563</v>
      </c>
      <c r="O9" t="s">
        <v>6564</v>
      </c>
      <c r="P9">
        <f>VLOOKUP(B9,HIS退!B:F,5,FALSE)</f>
        <v>-1200</v>
      </c>
      <c r="Q9" t="str">
        <f t="shared" si="1"/>
        <v/>
      </c>
      <c r="R9" s="43" t="e">
        <f>VLOOKUP(M9,银行退!A:G,7,FALSE)</f>
        <v>#N/A</v>
      </c>
      <c r="S9" t="e">
        <f t="shared" si="0"/>
        <v>#N/A</v>
      </c>
      <c r="T9" t="e">
        <f>VLOOKUP(M9,银行退!A:J,10,FALSE)</f>
        <v>#N/A</v>
      </c>
      <c r="U9" s="17" t="e">
        <f>VLOOKUP(M9,银行退!A:K,11,FALSE)</f>
        <v>#N/A</v>
      </c>
      <c r="V9">
        <f t="shared" si="2"/>
        <v>1</v>
      </c>
      <c r="W9">
        <f>VLOOKUP(B9,HIS解!F:H,3,FALSE)</f>
        <v>1200</v>
      </c>
    </row>
    <row r="10" spans="1:23" customFormat="1" ht="14.25" hidden="1">
      <c r="A10" s="62">
        <v>42891.53601851852</v>
      </c>
      <c r="B10">
        <v>32899</v>
      </c>
      <c r="D10" t="s">
        <v>5275</v>
      </c>
      <c r="F10" s="15">
        <v>931</v>
      </c>
      <c r="G10" s="62">
        <v>42891.53601851852</v>
      </c>
      <c r="H10" t="s">
        <v>47</v>
      </c>
      <c r="I10" t="s">
        <v>47</v>
      </c>
      <c r="J10" t="s">
        <v>1952</v>
      </c>
      <c r="K10" t="s">
        <v>85</v>
      </c>
      <c r="L10" t="s">
        <v>87</v>
      </c>
      <c r="M10" t="s">
        <v>6565</v>
      </c>
      <c r="N10" t="s">
        <v>6566</v>
      </c>
      <c r="O10" t="s">
        <v>6567</v>
      </c>
      <c r="P10">
        <f>VLOOKUP(B10,HIS退!B:F,5,FALSE)</f>
        <v>-931</v>
      </c>
      <c r="Q10" t="str">
        <f t="shared" si="1"/>
        <v/>
      </c>
      <c r="R10" s="43" t="e">
        <f>VLOOKUP(M10,银行退!A:G,7,FALSE)</f>
        <v>#N/A</v>
      </c>
      <c r="S10" t="e">
        <f t="shared" si="0"/>
        <v>#N/A</v>
      </c>
      <c r="T10" t="e">
        <f>VLOOKUP(M10,银行退!A:J,10,FALSE)</f>
        <v>#N/A</v>
      </c>
      <c r="U10" s="17" t="e">
        <f>VLOOKUP(M10,银行退!A:K,11,FALSE)</f>
        <v>#N/A</v>
      </c>
      <c r="V10">
        <f t="shared" si="2"/>
        <v>1</v>
      </c>
      <c r="W10">
        <f>VLOOKUP(B10,HIS解!F:H,3,FALSE)</f>
        <v>931</v>
      </c>
    </row>
    <row r="11" spans="1:23" customFormat="1" ht="14.25" hidden="1">
      <c r="A11" s="62">
        <v>42891.655821759261</v>
      </c>
      <c r="B11">
        <v>37538</v>
      </c>
      <c r="D11" t="s">
        <v>5277</v>
      </c>
      <c r="F11" s="15">
        <v>758</v>
      </c>
      <c r="G11" s="62">
        <v>42891.655821759261</v>
      </c>
      <c r="H11" t="s">
        <v>47</v>
      </c>
      <c r="I11" t="s">
        <v>47</v>
      </c>
      <c r="J11" t="s">
        <v>1952</v>
      </c>
      <c r="K11" t="s">
        <v>85</v>
      </c>
      <c r="L11" t="s">
        <v>87</v>
      </c>
      <c r="M11" t="s">
        <v>6568</v>
      </c>
      <c r="N11" t="s">
        <v>6569</v>
      </c>
      <c r="O11" t="s">
        <v>6570</v>
      </c>
      <c r="P11">
        <f>VLOOKUP(B11,HIS退!B:F,5,FALSE)</f>
        <v>-758</v>
      </c>
      <c r="Q11" t="str">
        <f t="shared" si="1"/>
        <v/>
      </c>
      <c r="R11" s="43" t="e">
        <f>VLOOKUP(M11,银行退!A:G,7,FALSE)</f>
        <v>#N/A</v>
      </c>
      <c r="S11" t="e">
        <f t="shared" si="0"/>
        <v>#N/A</v>
      </c>
      <c r="T11" t="e">
        <f>VLOOKUP(M11,银行退!A:J,10,FALSE)</f>
        <v>#N/A</v>
      </c>
      <c r="U11" s="17" t="e">
        <f>VLOOKUP(M11,银行退!A:K,11,FALSE)</f>
        <v>#N/A</v>
      </c>
      <c r="V11">
        <f t="shared" si="2"/>
        <v>1</v>
      </c>
      <c r="W11">
        <f>VLOOKUP(B11,HIS解!F:H,3,FALSE)</f>
        <v>758</v>
      </c>
    </row>
    <row r="12" spans="1:23" customFormat="1" ht="14.25" hidden="1">
      <c r="A12" s="62">
        <v>42892.366747685184</v>
      </c>
      <c r="B12">
        <v>45527</v>
      </c>
      <c r="C12" t="s">
        <v>5279</v>
      </c>
      <c r="D12" t="s">
        <v>5280</v>
      </c>
      <c r="F12" s="15">
        <v>10</v>
      </c>
      <c r="G12" s="62">
        <v>42892.366747685184</v>
      </c>
      <c r="H12" t="s">
        <v>47</v>
      </c>
      <c r="I12" t="s">
        <v>47</v>
      </c>
      <c r="J12" t="s">
        <v>86</v>
      </c>
      <c r="K12" t="s">
        <v>36</v>
      </c>
      <c r="L12" t="s">
        <v>87</v>
      </c>
      <c r="M12" t="s">
        <v>6571</v>
      </c>
      <c r="N12" t="s">
        <v>6572</v>
      </c>
      <c r="O12" t="s">
        <v>6573</v>
      </c>
      <c r="P12">
        <f>VLOOKUP(B12,HIS退!B:F,5,FALSE)</f>
        <v>-10</v>
      </c>
      <c r="Q12" t="str">
        <f t="shared" si="1"/>
        <v/>
      </c>
      <c r="R12" s="43">
        <f>VLOOKUP(M12,银行退!A:G,7,FALSE)</f>
        <v>10</v>
      </c>
      <c r="S12" t="str">
        <f t="shared" si="0"/>
        <v/>
      </c>
      <c r="T12" t="e">
        <f>VLOOKUP(M12,银行退!A:J,10,FALSE)</f>
        <v>#N/A</v>
      </c>
      <c r="U12" s="17" t="e">
        <f>VLOOKUP(M12,银行退!A:K,11,FALSE)</f>
        <v>#N/A</v>
      </c>
      <c r="V12" t="str">
        <f t="shared" si="2"/>
        <v/>
      </c>
      <c r="W12" t="e">
        <f>VLOOKUP(B12,HIS解!F:H,3,FALSE)</f>
        <v>#N/A</v>
      </c>
    </row>
    <row r="13" spans="1:23" ht="14.25" hidden="1">
      <c r="A13" s="62">
        <v>42892.41065972222</v>
      </c>
      <c r="B13">
        <v>48938</v>
      </c>
      <c r="C13" t="s">
        <v>5282</v>
      </c>
      <c r="D13" t="s">
        <v>5283</v>
      </c>
      <c r="E13"/>
      <c r="F13" s="15">
        <v>945</v>
      </c>
      <c r="G13" s="62">
        <v>42892.41065972222</v>
      </c>
      <c r="H13" t="s">
        <v>47</v>
      </c>
      <c r="I13" t="s">
        <v>47</v>
      </c>
      <c r="J13" t="s">
        <v>86</v>
      </c>
      <c r="K13" t="s">
        <v>36</v>
      </c>
      <c r="L13" t="s">
        <v>87</v>
      </c>
      <c r="M13" t="s">
        <v>6574</v>
      </c>
      <c r="N13" t="s">
        <v>6575</v>
      </c>
      <c r="O13" t="s">
        <v>6576</v>
      </c>
      <c r="P13">
        <f>VLOOKUP(B13,HIS退!B:F,5,FALSE)</f>
        <v>-945</v>
      </c>
      <c r="Q13" t="str">
        <f t="shared" si="1"/>
        <v/>
      </c>
      <c r="R13" s="43">
        <f>VLOOKUP(M13,银行退!A:G,7,FALSE)</f>
        <v>945</v>
      </c>
      <c r="S13" t="str">
        <f t="shared" si="0"/>
        <v/>
      </c>
      <c r="T13" t="e">
        <f>VLOOKUP(M13,银行退!A:J,10,FALSE)</f>
        <v>#N/A</v>
      </c>
      <c r="U13" s="17" t="e">
        <f>VLOOKUP(M13,银行退!A:K,11,FALSE)</f>
        <v>#N/A</v>
      </c>
      <c r="V13" t="str">
        <f t="shared" si="2"/>
        <v/>
      </c>
      <c r="W13" t="e">
        <f>VLOOKUP(B13,HIS解!F:H,3,FALSE)</f>
        <v>#N/A</v>
      </c>
    </row>
    <row r="14" spans="1:23" customFormat="1" ht="14.25" hidden="1">
      <c r="A14" s="62">
        <v>42892.421064814815</v>
      </c>
      <c r="B14">
        <v>49715</v>
      </c>
      <c r="C14" t="s">
        <v>5285</v>
      </c>
      <c r="D14" t="s">
        <v>5286</v>
      </c>
      <c r="F14" s="15">
        <v>694</v>
      </c>
      <c r="G14" s="62">
        <v>42892.421064814815</v>
      </c>
      <c r="H14" t="s">
        <v>47</v>
      </c>
      <c r="I14" t="s">
        <v>47</v>
      </c>
      <c r="J14" t="s">
        <v>86</v>
      </c>
      <c r="K14" t="s">
        <v>36</v>
      </c>
      <c r="L14" t="s">
        <v>87</v>
      </c>
      <c r="M14" t="s">
        <v>6577</v>
      </c>
      <c r="N14" t="s">
        <v>6578</v>
      </c>
      <c r="O14" t="s">
        <v>6579</v>
      </c>
      <c r="P14">
        <f>VLOOKUP(B14,HIS退!B:F,5,FALSE)</f>
        <v>-694</v>
      </c>
      <c r="Q14" t="str">
        <f t="shared" si="1"/>
        <v/>
      </c>
      <c r="R14" s="43">
        <f>VLOOKUP(M14,银行退!A:G,7,FALSE)</f>
        <v>694</v>
      </c>
      <c r="S14" t="str">
        <f t="shared" si="0"/>
        <v/>
      </c>
      <c r="T14" t="e">
        <f>VLOOKUP(M14,银行退!A:J,10,FALSE)</f>
        <v>#N/A</v>
      </c>
      <c r="U14" s="17" t="e">
        <f>VLOOKUP(M14,银行退!A:K,11,FALSE)</f>
        <v>#N/A</v>
      </c>
      <c r="V14" t="str">
        <f t="shared" si="2"/>
        <v/>
      </c>
      <c r="W14" t="e">
        <f>VLOOKUP(B14,HIS解!F:H,3,FALSE)</f>
        <v>#N/A</v>
      </c>
    </row>
    <row r="15" spans="1:23" ht="14.25" hidden="1">
      <c r="A15" s="62">
        <v>42892.423958333333</v>
      </c>
      <c r="B15">
        <v>49974</v>
      </c>
      <c r="C15" t="s">
        <v>5288</v>
      </c>
      <c r="D15" t="s">
        <v>5289</v>
      </c>
      <c r="E15"/>
      <c r="F15" s="15">
        <v>247</v>
      </c>
      <c r="G15" s="62">
        <v>42892.423958333333</v>
      </c>
      <c r="H15" t="s">
        <v>47</v>
      </c>
      <c r="I15" t="s">
        <v>47</v>
      </c>
      <c r="J15" t="s">
        <v>86</v>
      </c>
      <c r="K15" t="s">
        <v>36</v>
      </c>
      <c r="L15" t="s">
        <v>87</v>
      </c>
      <c r="M15" t="s">
        <v>6580</v>
      </c>
      <c r="N15" t="s">
        <v>6581</v>
      </c>
      <c r="O15" t="s">
        <v>6582</v>
      </c>
      <c r="P15">
        <f>VLOOKUP(B15,HIS退!B:F,5,FALSE)</f>
        <v>-247</v>
      </c>
      <c r="Q15" t="str">
        <f t="shared" si="1"/>
        <v/>
      </c>
      <c r="R15" s="43">
        <f>VLOOKUP(M15,银行退!A:G,7,FALSE)</f>
        <v>247</v>
      </c>
      <c r="S15" t="str">
        <f t="shared" si="0"/>
        <v/>
      </c>
      <c r="T15" t="e">
        <f>VLOOKUP(M15,银行退!A:J,10,FALSE)</f>
        <v>#N/A</v>
      </c>
      <c r="U15" s="17" t="e">
        <f>VLOOKUP(M15,银行退!A:K,11,FALSE)</f>
        <v>#N/A</v>
      </c>
      <c r="V15" t="str">
        <f t="shared" si="2"/>
        <v/>
      </c>
      <c r="W15" t="e">
        <f>VLOOKUP(B15,HIS解!F:H,3,FALSE)</f>
        <v>#N/A</v>
      </c>
    </row>
    <row r="16" spans="1:23" customFormat="1" ht="14.25" hidden="1">
      <c r="A16" s="62">
        <v>42892.467928240738</v>
      </c>
      <c r="B16">
        <v>53313</v>
      </c>
      <c r="C16" t="s">
        <v>5291</v>
      </c>
      <c r="D16" t="s">
        <v>5292</v>
      </c>
      <c r="F16" s="15">
        <v>1170</v>
      </c>
      <c r="G16" s="62">
        <v>42892.467928240738</v>
      </c>
      <c r="H16" t="s">
        <v>47</v>
      </c>
      <c r="I16" t="s">
        <v>47</v>
      </c>
      <c r="J16" t="s">
        <v>86</v>
      </c>
      <c r="K16" t="s">
        <v>36</v>
      </c>
      <c r="L16" t="s">
        <v>87</v>
      </c>
      <c r="M16" t="s">
        <v>6583</v>
      </c>
      <c r="N16" t="s">
        <v>6584</v>
      </c>
      <c r="O16" t="s">
        <v>6585</v>
      </c>
      <c r="P16">
        <f>VLOOKUP(B16,HIS退!B:F,5,FALSE)</f>
        <v>-1170</v>
      </c>
      <c r="Q16" t="str">
        <f t="shared" si="1"/>
        <v/>
      </c>
      <c r="R16" s="43">
        <f>VLOOKUP(M16,银行退!A:G,7,FALSE)</f>
        <v>1170</v>
      </c>
      <c r="S16" t="str">
        <f t="shared" si="0"/>
        <v/>
      </c>
      <c r="T16" t="e">
        <f>VLOOKUP(M16,银行退!A:J,10,FALSE)</f>
        <v>#N/A</v>
      </c>
      <c r="U16" s="17" t="e">
        <f>VLOOKUP(M16,银行退!A:K,11,FALSE)</f>
        <v>#N/A</v>
      </c>
      <c r="V16" t="str">
        <f t="shared" si="2"/>
        <v/>
      </c>
      <c r="W16" t="e">
        <f>VLOOKUP(B16,HIS解!F:H,3,FALSE)</f>
        <v>#N/A</v>
      </c>
    </row>
    <row r="17" spans="1:23" ht="14.25" hidden="1">
      <c r="A17" s="62">
        <v>42892.473726851851</v>
      </c>
      <c r="B17">
        <v>53711</v>
      </c>
      <c r="C17" t="s">
        <v>5294</v>
      </c>
      <c r="D17" t="s">
        <v>5295</v>
      </c>
      <c r="E17"/>
      <c r="F17" s="15">
        <v>747</v>
      </c>
      <c r="G17" s="62">
        <v>42892.473726851851</v>
      </c>
      <c r="H17" t="s">
        <v>47</v>
      </c>
      <c r="I17" t="s">
        <v>47</v>
      </c>
      <c r="J17" t="s">
        <v>86</v>
      </c>
      <c r="K17" t="s">
        <v>36</v>
      </c>
      <c r="L17" t="s">
        <v>87</v>
      </c>
      <c r="M17" t="s">
        <v>6586</v>
      </c>
      <c r="N17" t="s">
        <v>6587</v>
      </c>
      <c r="O17" t="s">
        <v>6588</v>
      </c>
      <c r="P17">
        <f>VLOOKUP(B17,HIS退!B:F,5,FALSE)</f>
        <v>-747</v>
      </c>
      <c r="Q17" t="str">
        <f t="shared" si="1"/>
        <v/>
      </c>
      <c r="R17" s="43">
        <f>VLOOKUP(M17,银行退!A:G,7,FALSE)</f>
        <v>747</v>
      </c>
      <c r="S17" t="str">
        <f t="shared" si="0"/>
        <v/>
      </c>
      <c r="T17" t="e">
        <f>VLOOKUP(M17,银行退!A:J,10,FALSE)</f>
        <v>#N/A</v>
      </c>
      <c r="U17" s="17" t="e">
        <f>VLOOKUP(M17,银行退!A:K,11,FALSE)</f>
        <v>#N/A</v>
      </c>
      <c r="V17" t="str">
        <f t="shared" si="2"/>
        <v/>
      </c>
      <c r="W17" t="e">
        <f>VLOOKUP(B17,HIS解!F:H,3,FALSE)</f>
        <v>#N/A</v>
      </c>
    </row>
    <row r="18" spans="1:23" ht="14.25" hidden="1">
      <c r="A18" s="62">
        <v>42892.475416666668</v>
      </c>
      <c r="B18">
        <v>53801</v>
      </c>
      <c r="C18" t="s">
        <v>5297</v>
      </c>
      <c r="D18" t="s">
        <v>5298</v>
      </c>
      <c r="E18"/>
      <c r="F18" s="15">
        <v>4000</v>
      </c>
      <c r="G18" s="62">
        <v>42892.475416666668</v>
      </c>
      <c r="H18" t="s">
        <v>47</v>
      </c>
      <c r="I18" t="s">
        <v>47</v>
      </c>
      <c r="J18" t="s">
        <v>86</v>
      </c>
      <c r="K18" t="s">
        <v>36</v>
      </c>
      <c r="L18" t="s">
        <v>87</v>
      </c>
      <c r="M18" t="s">
        <v>6589</v>
      </c>
      <c r="N18" t="s">
        <v>6590</v>
      </c>
      <c r="O18" t="s">
        <v>6591</v>
      </c>
      <c r="P18">
        <f>VLOOKUP(B18,HIS退!B:F,5,FALSE)</f>
        <v>-4000</v>
      </c>
      <c r="Q18" t="str">
        <f t="shared" si="1"/>
        <v/>
      </c>
      <c r="R18" s="43">
        <f>VLOOKUP(M18,银行退!A:G,7,FALSE)</f>
        <v>4000</v>
      </c>
      <c r="S18" t="str">
        <f t="shared" si="0"/>
        <v/>
      </c>
      <c r="T18" t="e">
        <f>VLOOKUP(M18,银行退!A:J,10,FALSE)</f>
        <v>#N/A</v>
      </c>
      <c r="U18" s="17" t="e">
        <f>VLOOKUP(M18,银行退!A:K,11,FALSE)</f>
        <v>#N/A</v>
      </c>
      <c r="V18" t="str">
        <f t="shared" si="2"/>
        <v/>
      </c>
      <c r="W18" t="e">
        <f>VLOOKUP(B18,HIS解!F:H,3,FALSE)</f>
        <v>#N/A</v>
      </c>
    </row>
    <row r="19" spans="1:23" customFormat="1" ht="14.25" hidden="1">
      <c r="A19" s="62">
        <v>42892.498182870368</v>
      </c>
      <c r="B19">
        <v>55026</v>
      </c>
      <c r="C19" t="s">
        <v>5300</v>
      </c>
      <c r="D19" t="s">
        <v>5301</v>
      </c>
      <c r="F19" s="15">
        <v>147</v>
      </c>
      <c r="G19" s="62">
        <v>42892.498182870368</v>
      </c>
      <c r="H19" t="s">
        <v>47</v>
      </c>
      <c r="I19" t="s">
        <v>47</v>
      </c>
      <c r="J19" t="s">
        <v>86</v>
      </c>
      <c r="K19" t="s">
        <v>36</v>
      </c>
      <c r="L19" t="s">
        <v>87</v>
      </c>
      <c r="M19" t="s">
        <v>6592</v>
      </c>
      <c r="N19" t="s">
        <v>6593</v>
      </c>
      <c r="O19" t="s">
        <v>6594</v>
      </c>
      <c r="P19">
        <f>VLOOKUP(B19,HIS退!B:F,5,FALSE)</f>
        <v>-147</v>
      </c>
      <c r="Q19" t="str">
        <f t="shared" si="1"/>
        <v/>
      </c>
      <c r="R19" s="43">
        <f>VLOOKUP(M19,银行退!A:G,7,FALSE)</f>
        <v>147</v>
      </c>
      <c r="S19" t="str">
        <f t="shared" si="0"/>
        <v/>
      </c>
      <c r="T19" t="e">
        <f>VLOOKUP(M19,银行退!A:J,10,FALSE)</f>
        <v>#N/A</v>
      </c>
      <c r="U19" s="17" t="e">
        <f>VLOOKUP(M19,银行退!A:K,11,FALSE)</f>
        <v>#N/A</v>
      </c>
      <c r="V19" t="str">
        <f t="shared" si="2"/>
        <v/>
      </c>
      <c r="W19" t="e">
        <f>VLOOKUP(B19,HIS解!F:H,3,FALSE)</f>
        <v>#N/A</v>
      </c>
    </row>
    <row r="20" spans="1:23" s="51" customFormat="1" ht="14.25" hidden="1">
      <c r="A20" s="62">
        <v>42892.503854166665</v>
      </c>
      <c r="B20">
        <v>55305</v>
      </c>
      <c r="C20" t="s">
        <v>6595</v>
      </c>
      <c r="D20" t="s">
        <v>5303</v>
      </c>
      <c r="E20"/>
      <c r="F20" s="15">
        <v>870</v>
      </c>
      <c r="G20" s="62">
        <v>42892.503854166665</v>
      </c>
      <c r="H20" t="s">
        <v>47</v>
      </c>
      <c r="I20" t="s">
        <v>47</v>
      </c>
      <c r="J20" t="s">
        <v>86</v>
      </c>
      <c r="K20" t="s">
        <v>217</v>
      </c>
      <c r="L20" t="s">
        <v>87</v>
      </c>
      <c r="M20" t="s">
        <v>6596</v>
      </c>
      <c r="N20" t="s">
        <v>6597</v>
      </c>
      <c r="O20" t="s">
        <v>6598</v>
      </c>
      <c r="P20">
        <f>VLOOKUP(B20,HIS退!B:F,5,FALSE)</f>
        <v>-870</v>
      </c>
      <c r="Q20" t="str">
        <f t="shared" si="1"/>
        <v/>
      </c>
      <c r="R20" s="43">
        <f>VLOOKUP(M20,银行退!A:G,7,FALSE)</f>
        <v>870</v>
      </c>
      <c r="S20" t="str">
        <f t="shared" si="0"/>
        <v/>
      </c>
      <c r="T20">
        <f>VLOOKUP(M20,银行退!A:J,10,FALSE)</f>
        <v>1</v>
      </c>
      <c r="U20" s="17">
        <f>VLOOKUP(M20,银行退!A:K,11,FALSE)</f>
        <v>42892.677534722221</v>
      </c>
      <c r="V20">
        <f t="shared" si="2"/>
        <v>1</v>
      </c>
      <c r="W20">
        <f>VLOOKUP(B20,HIS解!F:H,3,FALSE)</f>
        <v>870</v>
      </c>
    </row>
    <row r="21" spans="1:23" customFormat="1" ht="14.25" hidden="1">
      <c r="A21" s="62">
        <v>42892.507430555554</v>
      </c>
      <c r="B21">
        <v>55426</v>
      </c>
      <c r="C21" t="s">
        <v>5305</v>
      </c>
      <c r="D21" t="s">
        <v>5306</v>
      </c>
      <c r="F21" s="15">
        <v>6</v>
      </c>
      <c r="G21" s="62">
        <v>42892.507430555554</v>
      </c>
      <c r="H21" t="s">
        <v>47</v>
      </c>
      <c r="I21" t="s">
        <v>47</v>
      </c>
      <c r="J21" t="s">
        <v>86</v>
      </c>
      <c r="K21" t="s">
        <v>36</v>
      </c>
      <c r="L21" t="s">
        <v>87</v>
      </c>
      <c r="M21" t="s">
        <v>6599</v>
      </c>
      <c r="N21" t="s">
        <v>6600</v>
      </c>
      <c r="O21" t="s">
        <v>6601</v>
      </c>
      <c r="P21">
        <f>VLOOKUP(B21,HIS退!B:F,5,FALSE)</f>
        <v>-6</v>
      </c>
      <c r="Q21" t="str">
        <f t="shared" si="1"/>
        <v/>
      </c>
      <c r="R21" s="43">
        <f>VLOOKUP(M21,银行退!A:G,7,FALSE)</f>
        <v>6</v>
      </c>
      <c r="S21" t="str">
        <f t="shared" si="0"/>
        <v/>
      </c>
      <c r="T21" t="e">
        <f>VLOOKUP(M21,银行退!A:J,10,FALSE)</f>
        <v>#N/A</v>
      </c>
      <c r="U21" s="17" t="e">
        <f>VLOOKUP(M21,银行退!A:K,11,FALSE)</f>
        <v>#N/A</v>
      </c>
      <c r="V21" t="str">
        <f t="shared" si="2"/>
        <v/>
      </c>
      <c r="W21" t="e">
        <f>VLOOKUP(B21,HIS解!F:H,3,FALSE)</f>
        <v>#N/A</v>
      </c>
    </row>
    <row r="22" spans="1:23" customFormat="1" ht="14.25" hidden="1">
      <c r="A22" s="62">
        <v>42892.508136574077</v>
      </c>
      <c r="B22">
        <v>55443</v>
      </c>
      <c r="C22" t="s">
        <v>5308</v>
      </c>
      <c r="D22" t="s">
        <v>5309</v>
      </c>
      <c r="F22" s="15">
        <v>350</v>
      </c>
      <c r="G22" s="62">
        <v>42892.508136574077</v>
      </c>
      <c r="H22" t="s">
        <v>47</v>
      </c>
      <c r="I22" t="s">
        <v>47</v>
      </c>
      <c r="J22" t="s">
        <v>86</v>
      </c>
      <c r="K22" t="s">
        <v>36</v>
      </c>
      <c r="L22" t="s">
        <v>87</v>
      </c>
      <c r="M22" t="s">
        <v>6602</v>
      </c>
      <c r="N22" t="s">
        <v>6603</v>
      </c>
      <c r="O22" t="s">
        <v>6604</v>
      </c>
      <c r="P22">
        <f>VLOOKUP(B22,HIS退!B:F,5,FALSE)</f>
        <v>-350</v>
      </c>
      <c r="Q22" t="str">
        <f t="shared" si="1"/>
        <v/>
      </c>
      <c r="R22" s="43">
        <f>VLOOKUP(M22,银行退!A:G,7,FALSE)</f>
        <v>350</v>
      </c>
      <c r="S22" t="str">
        <f t="shared" si="0"/>
        <v/>
      </c>
      <c r="T22" t="e">
        <f>VLOOKUP(M22,银行退!A:J,10,FALSE)</f>
        <v>#N/A</v>
      </c>
      <c r="U22" s="17" t="e">
        <f>VLOOKUP(M22,银行退!A:K,11,FALSE)</f>
        <v>#N/A</v>
      </c>
      <c r="V22" t="str">
        <f t="shared" si="2"/>
        <v/>
      </c>
      <c r="W22" t="e">
        <f>VLOOKUP(B22,HIS解!F:H,3,FALSE)</f>
        <v>#N/A</v>
      </c>
    </row>
    <row r="23" spans="1:23" customFormat="1" ht="14.25" hidden="1">
      <c r="A23" s="62">
        <v>42892.511493055557</v>
      </c>
      <c r="B23">
        <v>55541</v>
      </c>
      <c r="C23" t="s">
        <v>5311</v>
      </c>
      <c r="D23" t="s">
        <v>5312</v>
      </c>
      <c r="F23" s="15">
        <v>2626</v>
      </c>
      <c r="G23" s="62">
        <v>42892.511493055557</v>
      </c>
      <c r="H23" t="s">
        <v>47</v>
      </c>
      <c r="I23" t="s">
        <v>47</v>
      </c>
      <c r="J23" t="s">
        <v>86</v>
      </c>
      <c r="K23" t="s">
        <v>36</v>
      </c>
      <c r="L23" t="s">
        <v>87</v>
      </c>
      <c r="M23" t="s">
        <v>6605</v>
      </c>
      <c r="N23" t="s">
        <v>6606</v>
      </c>
      <c r="O23" t="s">
        <v>6607</v>
      </c>
      <c r="P23">
        <f>VLOOKUP(B23,HIS退!B:F,5,FALSE)</f>
        <v>-2626</v>
      </c>
      <c r="Q23" t="str">
        <f t="shared" si="1"/>
        <v/>
      </c>
      <c r="R23" s="43">
        <f>VLOOKUP(M23,银行退!A:G,7,FALSE)</f>
        <v>2626</v>
      </c>
      <c r="S23" t="str">
        <f t="shared" si="0"/>
        <v/>
      </c>
      <c r="T23" t="e">
        <f>VLOOKUP(M23,银行退!A:J,10,FALSE)</f>
        <v>#N/A</v>
      </c>
      <c r="U23" s="17" t="e">
        <f>VLOOKUP(M23,银行退!A:K,11,FALSE)</f>
        <v>#N/A</v>
      </c>
      <c r="V23" t="str">
        <f t="shared" si="2"/>
        <v/>
      </c>
      <c r="W23" t="e">
        <f>VLOOKUP(B23,HIS解!F:H,3,FALSE)</f>
        <v>#N/A</v>
      </c>
    </row>
    <row r="24" spans="1:23" customFormat="1" ht="14.25" hidden="1">
      <c r="A24" s="62">
        <v>42892.514201388891</v>
      </c>
      <c r="B24">
        <v>55595</v>
      </c>
      <c r="C24" t="s">
        <v>5314</v>
      </c>
      <c r="D24" t="s">
        <v>5315</v>
      </c>
      <c r="F24" s="15">
        <v>624</v>
      </c>
      <c r="G24" s="62">
        <v>42892.514201388891</v>
      </c>
      <c r="H24" t="s">
        <v>47</v>
      </c>
      <c r="I24" t="s">
        <v>47</v>
      </c>
      <c r="J24" t="s">
        <v>86</v>
      </c>
      <c r="K24" t="s">
        <v>36</v>
      </c>
      <c r="L24" t="s">
        <v>87</v>
      </c>
      <c r="M24" t="s">
        <v>6608</v>
      </c>
      <c r="N24" t="s">
        <v>6609</v>
      </c>
      <c r="O24" t="s">
        <v>6610</v>
      </c>
      <c r="P24">
        <f>VLOOKUP(B24,HIS退!B:F,5,FALSE)</f>
        <v>-624</v>
      </c>
      <c r="Q24" t="str">
        <f t="shared" si="1"/>
        <v/>
      </c>
      <c r="R24" s="43">
        <f>VLOOKUP(M24,银行退!A:G,7,FALSE)</f>
        <v>624</v>
      </c>
      <c r="S24" t="str">
        <f t="shared" si="0"/>
        <v/>
      </c>
      <c r="T24" t="e">
        <f>VLOOKUP(M24,银行退!A:J,10,FALSE)</f>
        <v>#N/A</v>
      </c>
      <c r="U24" s="17" t="e">
        <f>VLOOKUP(M24,银行退!A:K,11,FALSE)</f>
        <v>#N/A</v>
      </c>
      <c r="V24" t="str">
        <f t="shared" si="2"/>
        <v/>
      </c>
      <c r="W24" t="e">
        <f>VLOOKUP(B24,HIS解!F:H,3,FALSE)</f>
        <v>#N/A</v>
      </c>
    </row>
    <row r="25" spans="1:23" customFormat="1" ht="14.25" hidden="1">
      <c r="A25" s="62">
        <v>42892.525405092594</v>
      </c>
      <c r="B25">
        <v>55817</v>
      </c>
      <c r="C25" t="s">
        <v>5317</v>
      </c>
      <c r="D25" t="s">
        <v>5318</v>
      </c>
      <c r="F25" s="15">
        <v>192</v>
      </c>
      <c r="G25" s="62">
        <v>42892.525405092594</v>
      </c>
      <c r="H25" t="s">
        <v>47</v>
      </c>
      <c r="I25" t="s">
        <v>47</v>
      </c>
      <c r="J25" t="s">
        <v>86</v>
      </c>
      <c r="K25" t="s">
        <v>36</v>
      </c>
      <c r="L25" t="s">
        <v>87</v>
      </c>
      <c r="M25" t="s">
        <v>6611</v>
      </c>
      <c r="N25" t="s">
        <v>6612</v>
      </c>
      <c r="O25" t="s">
        <v>6613</v>
      </c>
      <c r="P25">
        <f>VLOOKUP(B25,HIS退!B:F,5,FALSE)</f>
        <v>-192</v>
      </c>
      <c r="Q25" t="str">
        <f t="shared" si="1"/>
        <v/>
      </c>
      <c r="R25" s="43">
        <f>VLOOKUP(M25,银行退!A:G,7,FALSE)</f>
        <v>192</v>
      </c>
      <c r="S25" t="str">
        <f t="shared" si="0"/>
        <v/>
      </c>
      <c r="T25" t="e">
        <f>VLOOKUP(M25,银行退!A:J,10,FALSE)</f>
        <v>#N/A</v>
      </c>
      <c r="U25" s="17" t="e">
        <f>VLOOKUP(M25,银行退!A:K,11,FALSE)</f>
        <v>#N/A</v>
      </c>
      <c r="V25" t="str">
        <f t="shared" si="2"/>
        <v/>
      </c>
      <c r="W25" t="e">
        <f>VLOOKUP(B25,HIS解!F:H,3,FALSE)</f>
        <v>#N/A</v>
      </c>
    </row>
    <row r="26" spans="1:23" s="51" customFormat="1" ht="14.25" hidden="1">
      <c r="A26" s="62">
        <v>42892.527395833335</v>
      </c>
      <c r="B26">
        <v>55843</v>
      </c>
      <c r="C26" t="s">
        <v>6614</v>
      </c>
      <c r="D26" t="s">
        <v>5320</v>
      </c>
      <c r="E26"/>
      <c r="F26" s="15">
        <v>964</v>
      </c>
      <c r="G26" s="62">
        <v>42892.527395833335</v>
      </c>
      <c r="H26" t="s">
        <v>47</v>
      </c>
      <c r="I26" t="s">
        <v>47</v>
      </c>
      <c r="J26" t="s">
        <v>86</v>
      </c>
      <c r="K26" t="s">
        <v>217</v>
      </c>
      <c r="L26" t="s">
        <v>87</v>
      </c>
      <c r="M26" t="s">
        <v>6615</v>
      </c>
      <c r="N26" t="s">
        <v>6616</v>
      </c>
      <c r="O26" t="s">
        <v>6617</v>
      </c>
      <c r="P26">
        <f>VLOOKUP(B26,HIS退!B:F,5,FALSE)</f>
        <v>-964</v>
      </c>
      <c r="Q26" t="str">
        <f t="shared" si="1"/>
        <v/>
      </c>
      <c r="R26" s="43">
        <f>VLOOKUP(M26,银行退!A:G,7,FALSE)</f>
        <v>964</v>
      </c>
      <c r="S26" t="str">
        <f t="shared" si="0"/>
        <v/>
      </c>
      <c r="T26">
        <f>VLOOKUP(M26,银行退!A:J,10,FALSE)</f>
        <v>1</v>
      </c>
      <c r="U26" s="17">
        <f>VLOOKUP(M26,银行退!A:K,11,FALSE)</f>
        <v>42892.67869212963</v>
      </c>
      <c r="V26">
        <f t="shared" si="2"/>
        <v>1</v>
      </c>
      <c r="W26">
        <f>VLOOKUP(B26,HIS解!F:H,3,FALSE)</f>
        <v>964</v>
      </c>
    </row>
    <row r="27" spans="1:23" ht="14.25" hidden="1">
      <c r="A27" s="62">
        <v>42892.561597222222</v>
      </c>
      <c r="B27">
        <v>56233</v>
      </c>
      <c r="C27" t="s">
        <v>6618</v>
      </c>
      <c r="D27" t="s">
        <v>5322</v>
      </c>
      <c r="E27"/>
      <c r="F27" s="15">
        <v>804</v>
      </c>
      <c r="G27" s="62">
        <v>42892.561597222222</v>
      </c>
      <c r="H27" t="s">
        <v>47</v>
      </c>
      <c r="I27" t="s">
        <v>47</v>
      </c>
      <c r="J27" t="s">
        <v>86</v>
      </c>
      <c r="K27" t="s">
        <v>217</v>
      </c>
      <c r="L27" t="s">
        <v>87</v>
      </c>
      <c r="M27" t="s">
        <v>6619</v>
      </c>
      <c r="N27" t="s">
        <v>6620</v>
      </c>
      <c r="O27" t="s">
        <v>6621</v>
      </c>
      <c r="P27">
        <f>VLOOKUP(B27,HIS退!B:F,5,FALSE)</f>
        <v>-804</v>
      </c>
      <c r="Q27" t="str">
        <f t="shared" si="1"/>
        <v/>
      </c>
      <c r="R27" s="43">
        <f>VLOOKUP(M27,银行退!A:G,7,FALSE)</f>
        <v>804</v>
      </c>
      <c r="S27" t="str">
        <f t="shared" si="0"/>
        <v/>
      </c>
      <c r="T27">
        <f>VLOOKUP(M27,银行退!A:J,10,FALSE)</f>
        <v>1</v>
      </c>
      <c r="U27" s="17">
        <f>VLOOKUP(M27,银行退!A:K,11,FALSE)</f>
        <v>42892.678148148145</v>
      </c>
      <c r="V27">
        <f t="shared" si="2"/>
        <v>1</v>
      </c>
      <c r="W27">
        <f>VLOOKUP(B27,HIS解!F:H,3,FALSE)</f>
        <v>804</v>
      </c>
    </row>
    <row r="28" spans="1:23" ht="14.25" hidden="1">
      <c r="A28" s="62">
        <v>42892.602465277778</v>
      </c>
      <c r="B28">
        <v>57259</v>
      </c>
      <c r="C28" t="s">
        <v>5324</v>
      </c>
      <c r="D28" t="s">
        <v>5325</v>
      </c>
      <c r="E28"/>
      <c r="F28" s="15">
        <v>44</v>
      </c>
      <c r="G28" s="62">
        <v>42892.602465277778</v>
      </c>
      <c r="H28" t="s">
        <v>47</v>
      </c>
      <c r="I28" t="s">
        <v>47</v>
      </c>
      <c r="J28" t="s">
        <v>86</v>
      </c>
      <c r="K28" t="s">
        <v>36</v>
      </c>
      <c r="L28" t="s">
        <v>87</v>
      </c>
      <c r="M28" t="s">
        <v>6622</v>
      </c>
      <c r="N28" t="s">
        <v>6623</v>
      </c>
      <c r="O28" t="s">
        <v>6624</v>
      </c>
      <c r="P28">
        <f>VLOOKUP(B28,HIS退!B:F,5,FALSE)</f>
        <v>-44</v>
      </c>
      <c r="Q28" t="str">
        <f t="shared" si="1"/>
        <v/>
      </c>
      <c r="R28" s="43">
        <f>VLOOKUP(M28,银行退!A:G,7,FALSE)</f>
        <v>44</v>
      </c>
      <c r="S28" t="str">
        <f t="shared" si="0"/>
        <v/>
      </c>
      <c r="T28" t="e">
        <f>VLOOKUP(M28,银行退!A:J,10,FALSE)</f>
        <v>#N/A</v>
      </c>
      <c r="U28" s="17" t="e">
        <f>VLOOKUP(M28,银行退!A:K,11,FALSE)</f>
        <v>#N/A</v>
      </c>
      <c r="V28" t="str">
        <f t="shared" si="2"/>
        <v/>
      </c>
      <c r="W28" t="e">
        <f>VLOOKUP(B28,HIS解!F:H,3,FALSE)</f>
        <v>#N/A</v>
      </c>
    </row>
    <row r="29" spans="1:23" customFormat="1" ht="14.25" hidden="1">
      <c r="A29" s="62">
        <v>42892.605624999997</v>
      </c>
      <c r="B29">
        <v>57425</v>
      </c>
      <c r="C29" t="s">
        <v>5327</v>
      </c>
      <c r="D29" t="s">
        <v>5328</v>
      </c>
      <c r="F29" s="15">
        <v>950</v>
      </c>
      <c r="G29" s="62">
        <v>42892.605624999997</v>
      </c>
      <c r="H29" t="s">
        <v>47</v>
      </c>
      <c r="I29" t="s">
        <v>47</v>
      </c>
      <c r="J29" t="s">
        <v>86</v>
      </c>
      <c r="K29" t="s">
        <v>36</v>
      </c>
      <c r="L29" t="s">
        <v>87</v>
      </c>
      <c r="M29" t="s">
        <v>6625</v>
      </c>
      <c r="N29" t="s">
        <v>6626</v>
      </c>
      <c r="O29" t="s">
        <v>6627</v>
      </c>
      <c r="P29">
        <f>VLOOKUP(B29,HIS退!B:F,5,FALSE)</f>
        <v>-950</v>
      </c>
      <c r="Q29" t="str">
        <f t="shared" si="1"/>
        <v/>
      </c>
      <c r="R29" s="43">
        <f>VLOOKUP(M29,银行退!A:G,7,FALSE)</f>
        <v>950</v>
      </c>
      <c r="S29" t="str">
        <f t="shared" si="0"/>
        <v/>
      </c>
      <c r="T29" t="e">
        <f>VLOOKUP(M29,银行退!A:J,10,FALSE)</f>
        <v>#N/A</v>
      </c>
      <c r="U29" s="17" t="e">
        <f>VLOOKUP(M29,银行退!A:K,11,FALSE)</f>
        <v>#N/A</v>
      </c>
      <c r="V29" t="str">
        <f t="shared" si="2"/>
        <v/>
      </c>
      <c r="W29" t="e">
        <f>VLOOKUP(B29,HIS解!F:H,3,FALSE)</f>
        <v>#N/A</v>
      </c>
    </row>
    <row r="30" spans="1:23" ht="14.25" hidden="1">
      <c r="A30" s="62">
        <v>42892.620416666665</v>
      </c>
      <c r="B30">
        <v>58259</v>
      </c>
      <c r="C30" t="s">
        <v>5330</v>
      </c>
      <c r="D30" t="s">
        <v>5331</v>
      </c>
      <c r="E30"/>
      <c r="F30" s="15">
        <v>100</v>
      </c>
      <c r="G30" s="62">
        <v>42892.620416666665</v>
      </c>
      <c r="H30" t="s">
        <v>47</v>
      </c>
      <c r="I30" t="s">
        <v>47</v>
      </c>
      <c r="J30" t="s">
        <v>86</v>
      </c>
      <c r="K30" t="s">
        <v>36</v>
      </c>
      <c r="L30" t="s">
        <v>87</v>
      </c>
      <c r="M30" t="s">
        <v>6628</v>
      </c>
      <c r="N30" t="s">
        <v>6629</v>
      </c>
      <c r="O30" t="s">
        <v>6630</v>
      </c>
      <c r="P30">
        <f>VLOOKUP(B30,HIS退!B:F,5,FALSE)</f>
        <v>-100</v>
      </c>
      <c r="Q30" t="str">
        <f t="shared" si="1"/>
        <v/>
      </c>
      <c r="R30" s="43">
        <f>VLOOKUP(M30,银行退!A:G,7,FALSE)</f>
        <v>100</v>
      </c>
      <c r="S30" t="str">
        <f t="shared" si="0"/>
        <v/>
      </c>
      <c r="T30" t="e">
        <f>VLOOKUP(M30,银行退!A:J,10,FALSE)</f>
        <v>#N/A</v>
      </c>
      <c r="U30" s="17" t="e">
        <f>VLOOKUP(M30,银行退!A:K,11,FALSE)</f>
        <v>#N/A</v>
      </c>
      <c r="V30" t="str">
        <f t="shared" si="2"/>
        <v/>
      </c>
      <c r="W30" t="e">
        <f>VLOOKUP(B30,HIS解!F:H,3,FALSE)</f>
        <v>#N/A</v>
      </c>
    </row>
    <row r="31" spans="1:23" customFormat="1" ht="14.25" hidden="1">
      <c r="A31" s="62">
        <v>42892.620891203704</v>
      </c>
      <c r="B31">
        <v>58283</v>
      </c>
      <c r="C31" t="s">
        <v>5333</v>
      </c>
      <c r="D31" t="s">
        <v>5334</v>
      </c>
      <c r="F31" s="15">
        <v>12</v>
      </c>
      <c r="G31" s="62">
        <v>42892.620891203704</v>
      </c>
      <c r="H31" t="s">
        <v>47</v>
      </c>
      <c r="I31" t="s">
        <v>47</v>
      </c>
      <c r="J31" t="s">
        <v>86</v>
      </c>
      <c r="K31" t="s">
        <v>36</v>
      </c>
      <c r="L31" t="s">
        <v>87</v>
      </c>
      <c r="M31" t="s">
        <v>6631</v>
      </c>
      <c r="N31" t="s">
        <v>6632</v>
      </c>
      <c r="O31" t="s">
        <v>6633</v>
      </c>
      <c r="P31">
        <f>VLOOKUP(B31,HIS退!B:F,5,FALSE)</f>
        <v>-12</v>
      </c>
      <c r="Q31" t="str">
        <f t="shared" si="1"/>
        <v/>
      </c>
      <c r="R31" s="43">
        <f>VLOOKUP(M31,银行退!A:G,7,FALSE)</f>
        <v>12</v>
      </c>
      <c r="S31" t="str">
        <f t="shared" si="0"/>
        <v/>
      </c>
      <c r="T31" t="e">
        <f>VLOOKUP(M31,银行退!A:J,10,FALSE)</f>
        <v>#N/A</v>
      </c>
      <c r="U31" s="17" t="e">
        <f>VLOOKUP(M31,银行退!A:K,11,FALSE)</f>
        <v>#N/A</v>
      </c>
      <c r="V31" t="str">
        <f t="shared" si="2"/>
        <v/>
      </c>
      <c r="W31" t="e">
        <f>VLOOKUP(B31,HIS解!F:H,3,FALSE)</f>
        <v>#N/A</v>
      </c>
    </row>
    <row r="32" spans="1:23" customFormat="1" ht="14.25" hidden="1">
      <c r="A32" s="62">
        <v>42892.624756944446</v>
      </c>
      <c r="B32">
        <v>58520</v>
      </c>
      <c r="C32" t="s">
        <v>5336</v>
      </c>
      <c r="D32" t="s">
        <v>5337</v>
      </c>
      <c r="F32" s="15">
        <v>343</v>
      </c>
      <c r="G32" s="62">
        <v>42892.624756944446</v>
      </c>
      <c r="H32" t="s">
        <v>47</v>
      </c>
      <c r="I32" t="s">
        <v>47</v>
      </c>
      <c r="J32" t="s">
        <v>86</v>
      </c>
      <c r="K32" t="s">
        <v>36</v>
      </c>
      <c r="L32" t="s">
        <v>87</v>
      </c>
      <c r="M32" t="s">
        <v>6634</v>
      </c>
      <c r="N32" t="s">
        <v>6635</v>
      </c>
      <c r="O32" t="s">
        <v>6636</v>
      </c>
      <c r="P32">
        <f>VLOOKUP(B32,HIS退!B:F,5,FALSE)</f>
        <v>-343</v>
      </c>
      <c r="Q32" t="str">
        <f t="shared" si="1"/>
        <v/>
      </c>
      <c r="R32" s="43">
        <f>VLOOKUP(M32,银行退!A:G,7,FALSE)</f>
        <v>343</v>
      </c>
      <c r="S32" t="str">
        <f t="shared" si="0"/>
        <v/>
      </c>
      <c r="T32" t="e">
        <f>VLOOKUP(M32,银行退!A:J,10,FALSE)</f>
        <v>#N/A</v>
      </c>
      <c r="U32" s="17" t="e">
        <f>VLOOKUP(M32,银行退!A:K,11,FALSE)</f>
        <v>#N/A</v>
      </c>
      <c r="V32" t="str">
        <f t="shared" si="2"/>
        <v/>
      </c>
      <c r="W32" t="e">
        <f>VLOOKUP(B32,HIS解!F:H,3,FALSE)</f>
        <v>#N/A</v>
      </c>
    </row>
    <row r="33" spans="1:23" ht="14.25" hidden="1">
      <c r="A33" s="62">
        <v>42892.646539351852</v>
      </c>
      <c r="B33">
        <v>59821</v>
      </c>
      <c r="C33" t="s">
        <v>5339</v>
      </c>
      <c r="D33" t="s">
        <v>5340</v>
      </c>
      <c r="E33"/>
      <c r="F33" s="15">
        <v>300</v>
      </c>
      <c r="G33" s="62">
        <v>42892.646539351852</v>
      </c>
      <c r="H33" t="s">
        <v>47</v>
      </c>
      <c r="I33" t="s">
        <v>47</v>
      </c>
      <c r="J33" t="s">
        <v>86</v>
      </c>
      <c r="K33" t="s">
        <v>36</v>
      </c>
      <c r="L33" t="s">
        <v>87</v>
      </c>
      <c r="M33" t="s">
        <v>6637</v>
      </c>
      <c r="N33" t="s">
        <v>6638</v>
      </c>
      <c r="O33" t="s">
        <v>6639</v>
      </c>
      <c r="P33">
        <f>VLOOKUP(B33,HIS退!B:F,5,FALSE)</f>
        <v>-300</v>
      </c>
      <c r="Q33" t="str">
        <f t="shared" si="1"/>
        <v/>
      </c>
      <c r="R33" s="43">
        <f>VLOOKUP(M33,银行退!A:G,7,FALSE)</f>
        <v>300</v>
      </c>
      <c r="S33" t="str">
        <f t="shared" si="0"/>
        <v/>
      </c>
      <c r="T33" t="e">
        <f>VLOOKUP(M33,银行退!A:J,10,FALSE)</f>
        <v>#N/A</v>
      </c>
      <c r="U33" s="17" t="e">
        <f>VLOOKUP(M33,银行退!A:K,11,FALSE)</f>
        <v>#N/A</v>
      </c>
      <c r="V33" t="str">
        <f t="shared" si="2"/>
        <v/>
      </c>
      <c r="W33" t="e">
        <f>VLOOKUP(B33,HIS解!F:H,3,FALSE)</f>
        <v>#N/A</v>
      </c>
    </row>
    <row r="34" spans="1:23" customFormat="1" ht="14.25" hidden="1">
      <c r="A34" s="62">
        <v>42892.662060185183</v>
      </c>
      <c r="B34">
        <v>60689</v>
      </c>
      <c r="C34" t="s">
        <v>5342</v>
      </c>
      <c r="D34" t="s">
        <v>5343</v>
      </c>
      <c r="F34" s="15">
        <v>65</v>
      </c>
      <c r="G34" s="62">
        <v>42892.662060185183</v>
      </c>
      <c r="H34" t="s">
        <v>47</v>
      </c>
      <c r="I34" t="s">
        <v>47</v>
      </c>
      <c r="J34" t="s">
        <v>86</v>
      </c>
      <c r="K34" t="s">
        <v>36</v>
      </c>
      <c r="L34" t="s">
        <v>87</v>
      </c>
      <c r="M34" t="s">
        <v>6640</v>
      </c>
      <c r="N34" t="s">
        <v>6641</v>
      </c>
      <c r="O34" t="s">
        <v>6642</v>
      </c>
      <c r="P34">
        <f>VLOOKUP(B34,HIS退!B:F,5,FALSE)</f>
        <v>-65</v>
      </c>
      <c r="Q34" t="str">
        <f t="shared" si="1"/>
        <v/>
      </c>
      <c r="R34" s="43">
        <f>VLOOKUP(M34,银行退!A:G,7,FALSE)</f>
        <v>65</v>
      </c>
      <c r="S34" t="str">
        <f t="shared" si="0"/>
        <v/>
      </c>
      <c r="T34" t="e">
        <f>VLOOKUP(M34,银行退!A:J,10,FALSE)</f>
        <v>#N/A</v>
      </c>
      <c r="U34" s="17" t="e">
        <f>VLOOKUP(M34,银行退!A:K,11,FALSE)</f>
        <v>#N/A</v>
      </c>
      <c r="V34" t="str">
        <f t="shared" si="2"/>
        <v/>
      </c>
      <c r="W34" t="e">
        <f>VLOOKUP(B34,HIS解!F:H,3,FALSE)</f>
        <v>#N/A</v>
      </c>
    </row>
    <row r="35" spans="1:23" customFormat="1" ht="14.25" hidden="1">
      <c r="A35" s="62">
        <v>42892.665231481478</v>
      </c>
      <c r="B35">
        <v>60869</v>
      </c>
      <c r="C35" t="s">
        <v>5345</v>
      </c>
      <c r="D35" t="s">
        <v>5346</v>
      </c>
      <c r="F35" s="15">
        <v>179</v>
      </c>
      <c r="G35" s="62">
        <v>42892.665231481478</v>
      </c>
      <c r="H35" t="s">
        <v>47</v>
      </c>
      <c r="I35" t="s">
        <v>47</v>
      </c>
      <c r="J35" t="s">
        <v>86</v>
      </c>
      <c r="K35" t="s">
        <v>36</v>
      </c>
      <c r="L35" t="s">
        <v>87</v>
      </c>
      <c r="M35" t="s">
        <v>6643</v>
      </c>
      <c r="N35" t="s">
        <v>6644</v>
      </c>
      <c r="O35" t="s">
        <v>6645</v>
      </c>
      <c r="P35">
        <f>VLOOKUP(B35,HIS退!B:F,5,FALSE)</f>
        <v>-179</v>
      </c>
      <c r="Q35" t="str">
        <f t="shared" si="1"/>
        <v/>
      </c>
      <c r="R35" s="43">
        <f>VLOOKUP(M35,银行退!A:G,7,FALSE)</f>
        <v>179</v>
      </c>
      <c r="S35" t="str">
        <f t="shared" si="0"/>
        <v/>
      </c>
      <c r="T35" t="e">
        <f>VLOOKUP(M35,银行退!A:J,10,FALSE)</f>
        <v>#N/A</v>
      </c>
      <c r="U35" s="17" t="e">
        <f>VLOOKUP(M35,银行退!A:K,11,FALSE)</f>
        <v>#N/A</v>
      </c>
      <c r="V35" t="str">
        <f t="shared" si="2"/>
        <v/>
      </c>
      <c r="W35" t="e">
        <f>VLOOKUP(B35,HIS解!F:H,3,FALSE)</f>
        <v>#N/A</v>
      </c>
    </row>
    <row r="36" spans="1:23" ht="14.25" hidden="1">
      <c r="A36" s="62">
        <v>42892.666851851849</v>
      </c>
      <c r="B36">
        <v>60960</v>
      </c>
      <c r="C36" t="s">
        <v>5348</v>
      </c>
      <c r="D36" t="s">
        <v>5349</v>
      </c>
      <c r="E36"/>
      <c r="F36" s="15">
        <v>2996</v>
      </c>
      <c r="G36" s="62">
        <v>42892.666851851849</v>
      </c>
      <c r="H36" t="s">
        <v>47</v>
      </c>
      <c r="I36" t="s">
        <v>47</v>
      </c>
      <c r="J36" t="s">
        <v>86</v>
      </c>
      <c r="K36" t="s">
        <v>36</v>
      </c>
      <c r="L36" t="s">
        <v>87</v>
      </c>
      <c r="M36" t="s">
        <v>6646</v>
      </c>
      <c r="N36" t="s">
        <v>6647</v>
      </c>
      <c r="O36" t="s">
        <v>6648</v>
      </c>
      <c r="P36">
        <f>VLOOKUP(B36,HIS退!B:F,5,FALSE)</f>
        <v>-2996</v>
      </c>
      <c r="Q36" t="str">
        <f t="shared" si="1"/>
        <v/>
      </c>
      <c r="R36" s="43">
        <f>VLOOKUP(M36,银行退!A:G,7,FALSE)</f>
        <v>2996</v>
      </c>
      <c r="S36" t="str">
        <f t="shared" si="0"/>
        <v/>
      </c>
      <c r="T36" t="e">
        <f>VLOOKUP(M36,银行退!A:J,10,FALSE)</f>
        <v>#N/A</v>
      </c>
      <c r="U36" s="17" t="e">
        <f>VLOOKUP(M36,银行退!A:K,11,FALSE)</f>
        <v>#N/A</v>
      </c>
      <c r="V36" t="str">
        <f t="shared" si="2"/>
        <v/>
      </c>
      <c r="W36" t="e">
        <f>VLOOKUP(B36,HIS解!F:H,3,FALSE)</f>
        <v>#N/A</v>
      </c>
    </row>
    <row r="37" spans="1:23" customFormat="1" ht="14.25" hidden="1">
      <c r="A37" s="62">
        <v>42892.670590277776</v>
      </c>
      <c r="B37">
        <v>61138</v>
      </c>
      <c r="C37" t="s">
        <v>5351</v>
      </c>
      <c r="D37" t="s">
        <v>5352</v>
      </c>
      <c r="F37" s="15">
        <v>500</v>
      </c>
      <c r="G37" s="62">
        <v>42892.670590277776</v>
      </c>
      <c r="H37" t="s">
        <v>47</v>
      </c>
      <c r="I37" t="s">
        <v>47</v>
      </c>
      <c r="J37" t="s">
        <v>86</v>
      </c>
      <c r="K37" t="s">
        <v>36</v>
      </c>
      <c r="L37" t="s">
        <v>87</v>
      </c>
      <c r="M37" t="s">
        <v>6649</v>
      </c>
      <c r="N37" t="s">
        <v>6650</v>
      </c>
      <c r="O37" t="s">
        <v>6651</v>
      </c>
      <c r="P37">
        <f>VLOOKUP(B37,HIS退!B:F,5,FALSE)</f>
        <v>-500</v>
      </c>
      <c r="Q37" t="str">
        <f t="shared" si="1"/>
        <v/>
      </c>
      <c r="R37" s="43">
        <f>VLOOKUP(M37,银行退!A:G,7,FALSE)</f>
        <v>500</v>
      </c>
      <c r="S37" t="str">
        <f t="shared" si="0"/>
        <v/>
      </c>
      <c r="T37" t="e">
        <f>VLOOKUP(M37,银行退!A:J,10,FALSE)</f>
        <v>#N/A</v>
      </c>
      <c r="U37" s="17" t="e">
        <f>VLOOKUP(M37,银行退!A:K,11,FALSE)</f>
        <v>#N/A</v>
      </c>
      <c r="V37" t="str">
        <f t="shared" si="2"/>
        <v/>
      </c>
      <c r="W37" t="e">
        <f>VLOOKUP(B37,HIS解!F:H,3,FALSE)</f>
        <v>#N/A</v>
      </c>
    </row>
    <row r="38" spans="1:23" customFormat="1" ht="14.25" hidden="1">
      <c r="A38" s="62">
        <v>42892.67423611111</v>
      </c>
      <c r="B38">
        <v>61283</v>
      </c>
      <c r="C38" t="s">
        <v>5354</v>
      </c>
      <c r="D38" t="s">
        <v>5355</v>
      </c>
      <c r="F38" s="15">
        <v>2000</v>
      </c>
      <c r="G38" s="62">
        <v>42892.67423611111</v>
      </c>
      <c r="H38" t="s">
        <v>47</v>
      </c>
      <c r="I38" t="s">
        <v>47</v>
      </c>
      <c r="J38" t="s">
        <v>86</v>
      </c>
      <c r="K38" t="s">
        <v>36</v>
      </c>
      <c r="L38" t="s">
        <v>87</v>
      </c>
      <c r="M38" t="s">
        <v>6652</v>
      </c>
      <c r="N38" t="s">
        <v>6653</v>
      </c>
      <c r="O38" t="s">
        <v>6654</v>
      </c>
      <c r="P38">
        <f>VLOOKUP(B38,HIS退!B:F,5,FALSE)</f>
        <v>-2000</v>
      </c>
      <c r="Q38" t="str">
        <f t="shared" si="1"/>
        <v/>
      </c>
      <c r="R38" s="43">
        <f>VLOOKUP(M38,银行退!A:G,7,FALSE)</f>
        <v>2000</v>
      </c>
      <c r="S38" t="str">
        <f t="shared" si="0"/>
        <v/>
      </c>
      <c r="T38" t="e">
        <f>VLOOKUP(M38,银行退!A:J,10,FALSE)</f>
        <v>#N/A</v>
      </c>
      <c r="U38" s="17" t="e">
        <f>VLOOKUP(M38,银行退!A:K,11,FALSE)</f>
        <v>#N/A</v>
      </c>
      <c r="V38" t="str">
        <f t="shared" si="2"/>
        <v/>
      </c>
      <c r="W38" t="e">
        <f>VLOOKUP(B38,HIS解!F:H,3,FALSE)</f>
        <v>#N/A</v>
      </c>
    </row>
    <row r="39" spans="1:23" customFormat="1" ht="14.25" hidden="1">
      <c r="A39" s="62">
        <v>42892.675081018519</v>
      </c>
      <c r="B39">
        <v>61323</v>
      </c>
      <c r="C39" t="s">
        <v>5357</v>
      </c>
      <c r="D39" t="s">
        <v>5358</v>
      </c>
      <c r="F39" s="15">
        <v>132</v>
      </c>
      <c r="G39" s="62">
        <v>42892.675081018519</v>
      </c>
      <c r="H39" t="s">
        <v>47</v>
      </c>
      <c r="I39" t="s">
        <v>47</v>
      </c>
      <c r="J39" t="s">
        <v>86</v>
      </c>
      <c r="K39" t="s">
        <v>36</v>
      </c>
      <c r="L39" t="s">
        <v>87</v>
      </c>
      <c r="M39" t="s">
        <v>6655</v>
      </c>
      <c r="N39" t="s">
        <v>6656</v>
      </c>
      <c r="O39" t="s">
        <v>6657</v>
      </c>
      <c r="P39">
        <f>VLOOKUP(B39,HIS退!B:F,5,FALSE)</f>
        <v>-132</v>
      </c>
      <c r="Q39" t="str">
        <f t="shared" si="1"/>
        <v/>
      </c>
      <c r="R39" s="43">
        <f>VLOOKUP(M39,银行退!A:G,7,FALSE)</f>
        <v>132</v>
      </c>
      <c r="S39" t="str">
        <f t="shared" si="0"/>
        <v/>
      </c>
      <c r="T39" t="e">
        <f>VLOOKUP(M39,银行退!A:J,10,FALSE)</f>
        <v>#N/A</v>
      </c>
      <c r="U39" s="17" t="e">
        <f>VLOOKUP(M39,银行退!A:K,11,FALSE)</f>
        <v>#N/A</v>
      </c>
      <c r="V39" t="str">
        <f t="shared" si="2"/>
        <v/>
      </c>
      <c r="W39" t="e">
        <f>VLOOKUP(B39,HIS解!F:H,3,FALSE)</f>
        <v>#N/A</v>
      </c>
    </row>
    <row r="40" spans="1:23" customFormat="1" ht="14.25" hidden="1">
      <c r="A40" s="62">
        <v>42892.675543981481</v>
      </c>
      <c r="B40">
        <v>61346</v>
      </c>
      <c r="C40" t="s">
        <v>5360</v>
      </c>
      <c r="D40" t="s">
        <v>5355</v>
      </c>
      <c r="F40" s="15">
        <v>1</v>
      </c>
      <c r="G40" s="62">
        <v>42892.675543981481</v>
      </c>
      <c r="H40" t="s">
        <v>47</v>
      </c>
      <c r="I40" t="s">
        <v>47</v>
      </c>
      <c r="J40" t="s">
        <v>86</v>
      </c>
      <c r="K40" t="s">
        <v>36</v>
      </c>
      <c r="L40" t="s">
        <v>87</v>
      </c>
      <c r="M40" t="s">
        <v>6658</v>
      </c>
      <c r="N40" t="s">
        <v>6659</v>
      </c>
      <c r="O40" t="s">
        <v>6654</v>
      </c>
      <c r="P40">
        <f>VLOOKUP(B40,HIS退!B:F,5,FALSE)</f>
        <v>-1</v>
      </c>
      <c r="Q40" t="str">
        <f t="shared" si="1"/>
        <v/>
      </c>
      <c r="R40" s="43">
        <f>VLOOKUP(M40,银行退!A:G,7,FALSE)</f>
        <v>1</v>
      </c>
      <c r="S40" t="str">
        <f t="shared" si="0"/>
        <v/>
      </c>
      <c r="T40" t="e">
        <f>VLOOKUP(M40,银行退!A:J,10,FALSE)</f>
        <v>#N/A</v>
      </c>
      <c r="U40" s="17" t="e">
        <f>VLOOKUP(M40,银行退!A:K,11,FALSE)</f>
        <v>#N/A</v>
      </c>
      <c r="V40" t="str">
        <f t="shared" si="2"/>
        <v/>
      </c>
      <c r="W40" t="e">
        <f>VLOOKUP(B40,HIS解!F:H,3,FALSE)</f>
        <v>#N/A</v>
      </c>
    </row>
    <row r="41" spans="1:23" ht="14.25" hidden="1">
      <c r="A41" s="62">
        <v>42892.677384259259</v>
      </c>
      <c r="B41">
        <v>61435</v>
      </c>
      <c r="C41" t="s">
        <v>5361</v>
      </c>
      <c r="D41" t="s">
        <v>5362</v>
      </c>
      <c r="E41"/>
      <c r="F41" s="15">
        <v>50</v>
      </c>
      <c r="G41" s="62">
        <v>42892.677384259259</v>
      </c>
      <c r="H41" t="s">
        <v>47</v>
      </c>
      <c r="I41" t="s">
        <v>47</v>
      </c>
      <c r="J41" t="s">
        <v>86</v>
      </c>
      <c r="K41" t="s">
        <v>36</v>
      </c>
      <c r="L41" t="s">
        <v>87</v>
      </c>
      <c r="M41" t="s">
        <v>6660</v>
      </c>
      <c r="N41" t="s">
        <v>6661</v>
      </c>
      <c r="O41" t="s">
        <v>6662</v>
      </c>
      <c r="P41">
        <f>VLOOKUP(B41,HIS退!B:F,5,FALSE)</f>
        <v>-50</v>
      </c>
      <c r="Q41" t="str">
        <f t="shared" si="1"/>
        <v/>
      </c>
      <c r="R41" s="43">
        <f>VLOOKUP(M41,银行退!A:G,7,FALSE)</f>
        <v>50</v>
      </c>
      <c r="S41" t="str">
        <f t="shared" si="0"/>
        <v/>
      </c>
      <c r="T41" t="e">
        <f>VLOOKUP(M41,银行退!A:J,10,FALSE)</f>
        <v>#N/A</v>
      </c>
      <c r="U41" s="17" t="e">
        <f>VLOOKUP(M41,银行退!A:K,11,FALSE)</f>
        <v>#N/A</v>
      </c>
      <c r="V41" t="str">
        <f t="shared" si="2"/>
        <v/>
      </c>
      <c r="W41" t="e">
        <f>VLOOKUP(B41,HIS解!F:H,3,FALSE)</f>
        <v>#N/A</v>
      </c>
    </row>
    <row r="42" spans="1:23" customFormat="1" ht="14.25" hidden="1">
      <c r="A42" s="62">
        <v>42892.684687499997</v>
      </c>
      <c r="B42">
        <v>61735</v>
      </c>
      <c r="D42" t="s">
        <v>5364</v>
      </c>
      <c r="F42" s="15">
        <v>70</v>
      </c>
      <c r="G42" s="62">
        <v>42892.684687499997</v>
      </c>
      <c r="H42" t="s">
        <v>47</v>
      </c>
      <c r="I42" t="s">
        <v>47</v>
      </c>
      <c r="J42" t="s">
        <v>1952</v>
      </c>
      <c r="K42" t="s">
        <v>85</v>
      </c>
      <c r="L42" t="s">
        <v>87</v>
      </c>
      <c r="M42" t="s">
        <v>6663</v>
      </c>
      <c r="N42" t="s">
        <v>6664</v>
      </c>
      <c r="O42" t="s">
        <v>6665</v>
      </c>
      <c r="P42">
        <f>VLOOKUP(B42,HIS退!B:F,5,FALSE)</f>
        <v>-70</v>
      </c>
      <c r="Q42" t="str">
        <f t="shared" si="1"/>
        <v/>
      </c>
      <c r="R42" s="43" t="e">
        <f>VLOOKUP(M42,银行退!A:G,7,FALSE)</f>
        <v>#N/A</v>
      </c>
      <c r="S42" t="e">
        <f t="shared" si="0"/>
        <v>#N/A</v>
      </c>
      <c r="T42" t="e">
        <f>VLOOKUP(M42,银行退!A:J,10,FALSE)</f>
        <v>#N/A</v>
      </c>
      <c r="U42" s="17" t="e">
        <f>VLOOKUP(M42,银行退!A:K,11,FALSE)</f>
        <v>#N/A</v>
      </c>
      <c r="V42">
        <f t="shared" si="2"/>
        <v>1</v>
      </c>
      <c r="W42">
        <f>VLOOKUP(B42,HIS解!F:H,3,FALSE)</f>
        <v>70</v>
      </c>
    </row>
    <row r="43" spans="1:23" customFormat="1" ht="14.25" hidden="1">
      <c r="A43" s="62">
        <v>42892.691053240742</v>
      </c>
      <c r="B43">
        <v>62016</v>
      </c>
      <c r="C43" t="s">
        <v>5366</v>
      </c>
      <c r="D43" t="s">
        <v>5367</v>
      </c>
      <c r="F43" s="15">
        <v>879</v>
      </c>
      <c r="G43" s="62">
        <v>42892.691053240742</v>
      </c>
      <c r="H43" t="s">
        <v>47</v>
      </c>
      <c r="I43" t="s">
        <v>47</v>
      </c>
      <c r="J43" t="s">
        <v>86</v>
      </c>
      <c r="K43" t="s">
        <v>36</v>
      </c>
      <c r="L43" t="s">
        <v>87</v>
      </c>
      <c r="M43" t="s">
        <v>6666</v>
      </c>
      <c r="N43" t="s">
        <v>6667</v>
      </c>
      <c r="O43" t="s">
        <v>6668</v>
      </c>
      <c r="P43">
        <f>VLOOKUP(B43,HIS退!B:F,5,FALSE)</f>
        <v>-879</v>
      </c>
      <c r="Q43" t="str">
        <f t="shared" si="1"/>
        <v/>
      </c>
      <c r="R43" s="43">
        <f>VLOOKUP(M43,银行退!A:G,7,FALSE)</f>
        <v>879</v>
      </c>
      <c r="S43" t="str">
        <f t="shared" si="0"/>
        <v/>
      </c>
      <c r="T43" t="e">
        <f>VLOOKUP(M43,银行退!A:J,10,FALSE)</f>
        <v>#N/A</v>
      </c>
      <c r="U43" s="17" t="e">
        <f>VLOOKUP(M43,银行退!A:K,11,FALSE)</f>
        <v>#N/A</v>
      </c>
      <c r="V43" t="str">
        <f t="shared" si="2"/>
        <v/>
      </c>
      <c r="W43" t="e">
        <f>VLOOKUP(B43,HIS解!F:H,3,FALSE)</f>
        <v>#N/A</v>
      </c>
    </row>
    <row r="44" spans="1:23" customFormat="1" ht="14.25" hidden="1">
      <c r="A44" s="62">
        <v>42892.69604166667</v>
      </c>
      <c r="B44">
        <v>62260</v>
      </c>
      <c r="D44" t="s">
        <v>5369</v>
      </c>
      <c r="F44" s="15">
        <v>9800</v>
      </c>
      <c r="G44" s="62">
        <v>42892.69604166667</v>
      </c>
      <c r="H44" t="s">
        <v>47</v>
      </c>
      <c r="I44" t="s">
        <v>47</v>
      </c>
      <c r="J44" t="s">
        <v>1952</v>
      </c>
      <c r="K44" t="s">
        <v>85</v>
      </c>
      <c r="L44" t="s">
        <v>87</v>
      </c>
      <c r="M44" t="s">
        <v>6669</v>
      </c>
      <c r="N44" t="s">
        <v>6670</v>
      </c>
      <c r="O44" t="s">
        <v>6671</v>
      </c>
      <c r="P44">
        <f>VLOOKUP(B44,HIS退!B:F,5,FALSE)</f>
        <v>-9800</v>
      </c>
      <c r="Q44" t="str">
        <f t="shared" si="1"/>
        <v/>
      </c>
      <c r="R44" s="43" t="e">
        <f>VLOOKUP(M44,银行退!A:G,7,FALSE)</f>
        <v>#N/A</v>
      </c>
      <c r="S44" t="e">
        <f t="shared" si="0"/>
        <v>#N/A</v>
      </c>
      <c r="T44" t="e">
        <f>VLOOKUP(M44,银行退!A:J,10,FALSE)</f>
        <v>#N/A</v>
      </c>
      <c r="U44" s="17" t="e">
        <f>VLOOKUP(M44,银行退!A:K,11,FALSE)</f>
        <v>#N/A</v>
      </c>
      <c r="V44">
        <f t="shared" si="2"/>
        <v>1</v>
      </c>
      <c r="W44">
        <f>VLOOKUP(B44,HIS解!F:H,3,FALSE)</f>
        <v>9800</v>
      </c>
    </row>
    <row r="45" spans="1:23" customFormat="1" ht="14.25" hidden="1">
      <c r="A45" s="62">
        <v>42892.701944444445</v>
      </c>
      <c r="B45">
        <v>62517</v>
      </c>
      <c r="D45" t="s">
        <v>5371</v>
      </c>
      <c r="F45" s="15">
        <v>52</v>
      </c>
      <c r="G45" s="62">
        <v>42892.701944444445</v>
      </c>
      <c r="H45" t="s">
        <v>47</v>
      </c>
      <c r="I45" t="s">
        <v>47</v>
      </c>
      <c r="J45" t="s">
        <v>1952</v>
      </c>
      <c r="K45" t="s">
        <v>85</v>
      </c>
      <c r="L45" t="s">
        <v>87</v>
      </c>
      <c r="M45" t="s">
        <v>6672</v>
      </c>
      <c r="N45" t="s">
        <v>6673</v>
      </c>
      <c r="O45" t="s">
        <v>6674</v>
      </c>
      <c r="P45">
        <f>VLOOKUP(B45,HIS退!B:F,5,FALSE)</f>
        <v>-52</v>
      </c>
      <c r="Q45" t="str">
        <f t="shared" si="1"/>
        <v/>
      </c>
      <c r="R45" s="43" t="e">
        <f>VLOOKUP(M45,银行退!A:G,7,FALSE)</f>
        <v>#N/A</v>
      </c>
      <c r="S45" t="e">
        <f t="shared" si="0"/>
        <v>#N/A</v>
      </c>
      <c r="T45" t="e">
        <f>VLOOKUP(M45,银行退!A:J,10,FALSE)</f>
        <v>#N/A</v>
      </c>
      <c r="U45" s="17" t="e">
        <f>VLOOKUP(M45,银行退!A:K,11,FALSE)</f>
        <v>#N/A</v>
      </c>
      <c r="V45">
        <f t="shared" si="2"/>
        <v>1</v>
      </c>
      <c r="W45">
        <f>VLOOKUP(B45,HIS解!F:H,3,FALSE)</f>
        <v>52</v>
      </c>
    </row>
    <row r="46" spans="1:23" customFormat="1" ht="14.25" hidden="1">
      <c r="A46" s="62">
        <v>42892.708124999997</v>
      </c>
      <c r="B46">
        <v>62723</v>
      </c>
      <c r="C46" t="s">
        <v>5373</v>
      </c>
      <c r="D46" t="s">
        <v>5374</v>
      </c>
      <c r="F46" s="15">
        <v>752</v>
      </c>
      <c r="G46" s="62">
        <v>42892.708124999997</v>
      </c>
      <c r="H46" t="s">
        <v>47</v>
      </c>
      <c r="I46" t="s">
        <v>47</v>
      </c>
      <c r="J46" t="s">
        <v>86</v>
      </c>
      <c r="K46" t="s">
        <v>36</v>
      </c>
      <c r="L46" t="s">
        <v>87</v>
      </c>
      <c r="M46" t="s">
        <v>6675</v>
      </c>
      <c r="N46" t="s">
        <v>6676</v>
      </c>
      <c r="O46" t="s">
        <v>6677</v>
      </c>
      <c r="P46">
        <f>VLOOKUP(B46,HIS退!B:F,5,FALSE)</f>
        <v>-752</v>
      </c>
      <c r="Q46" t="str">
        <f t="shared" si="1"/>
        <v/>
      </c>
      <c r="R46" s="43">
        <f>VLOOKUP(M46,银行退!A:G,7,FALSE)</f>
        <v>752</v>
      </c>
      <c r="S46" t="str">
        <f t="shared" si="0"/>
        <v/>
      </c>
      <c r="T46" t="e">
        <f>VLOOKUP(M46,银行退!A:J,10,FALSE)</f>
        <v>#N/A</v>
      </c>
      <c r="U46" s="17" t="e">
        <f>VLOOKUP(M46,银行退!A:K,11,FALSE)</f>
        <v>#N/A</v>
      </c>
      <c r="V46" t="str">
        <f t="shared" si="2"/>
        <v/>
      </c>
      <c r="W46" t="e">
        <f>VLOOKUP(B46,HIS解!F:H,3,FALSE)</f>
        <v>#N/A</v>
      </c>
    </row>
    <row r="47" spans="1:23" customFormat="1" ht="14.25" hidden="1">
      <c r="A47" s="62">
        <v>42892.712708333333</v>
      </c>
      <c r="B47">
        <v>62876</v>
      </c>
      <c r="D47" t="s">
        <v>5376</v>
      </c>
      <c r="F47" s="15">
        <v>352</v>
      </c>
      <c r="G47" s="62">
        <v>42892.712708333333</v>
      </c>
      <c r="H47" t="s">
        <v>47</v>
      </c>
      <c r="I47" t="s">
        <v>47</v>
      </c>
      <c r="J47" t="s">
        <v>1952</v>
      </c>
      <c r="K47" t="s">
        <v>85</v>
      </c>
      <c r="L47" t="s">
        <v>87</v>
      </c>
      <c r="M47" t="s">
        <v>6678</v>
      </c>
      <c r="N47" t="s">
        <v>6679</v>
      </c>
      <c r="O47" t="s">
        <v>6680</v>
      </c>
      <c r="P47">
        <f>VLOOKUP(B47,HIS退!B:F,5,FALSE)</f>
        <v>-352</v>
      </c>
      <c r="Q47" t="str">
        <f t="shared" si="1"/>
        <v/>
      </c>
      <c r="R47" s="43" t="e">
        <f>VLOOKUP(M47,银行退!A:G,7,FALSE)</f>
        <v>#N/A</v>
      </c>
      <c r="S47" t="e">
        <f t="shared" si="0"/>
        <v>#N/A</v>
      </c>
      <c r="T47" t="e">
        <f>VLOOKUP(M47,银行退!A:J,10,FALSE)</f>
        <v>#N/A</v>
      </c>
      <c r="U47" s="17" t="e">
        <f>VLOOKUP(M47,银行退!A:K,11,FALSE)</f>
        <v>#N/A</v>
      </c>
      <c r="V47">
        <f t="shared" si="2"/>
        <v>1</v>
      </c>
      <c r="W47">
        <f>VLOOKUP(B47,HIS解!F:H,3,FALSE)</f>
        <v>352</v>
      </c>
    </row>
    <row r="48" spans="1:23" ht="14.25" hidden="1">
      <c r="A48" s="62">
        <v>42892.719525462962</v>
      </c>
      <c r="B48">
        <v>63064</v>
      </c>
      <c r="C48"/>
      <c r="D48" t="s">
        <v>5378</v>
      </c>
      <c r="E48"/>
      <c r="F48" s="15">
        <v>200</v>
      </c>
      <c r="G48" s="62">
        <v>42892.719525462962</v>
      </c>
      <c r="H48" t="s">
        <v>47</v>
      </c>
      <c r="I48" t="s">
        <v>47</v>
      </c>
      <c r="J48" t="s">
        <v>1952</v>
      </c>
      <c r="K48" t="s">
        <v>85</v>
      </c>
      <c r="L48" t="s">
        <v>87</v>
      </c>
      <c r="M48" t="s">
        <v>6681</v>
      </c>
      <c r="N48" t="s">
        <v>6682</v>
      </c>
      <c r="O48" t="s">
        <v>6683</v>
      </c>
      <c r="P48">
        <f>VLOOKUP(B48,HIS退!B:F,5,FALSE)</f>
        <v>-200</v>
      </c>
      <c r="Q48" t="str">
        <f t="shared" si="1"/>
        <v/>
      </c>
      <c r="R48" s="43" t="e">
        <f>VLOOKUP(M48,银行退!A:G,7,FALSE)</f>
        <v>#N/A</v>
      </c>
      <c r="S48" t="e">
        <f t="shared" si="0"/>
        <v>#N/A</v>
      </c>
      <c r="T48" t="e">
        <f>VLOOKUP(M48,银行退!A:J,10,FALSE)</f>
        <v>#N/A</v>
      </c>
      <c r="U48" s="17" t="e">
        <f>VLOOKUP(M48,银行退!A:K,11,FALSE)</f>
        <v>#N/A</v>
      </c>
      <c r="V48">
        <f t="shared" si="2"/>
        <v>1</v>
      </c>
      <c r="W48">
        <f>VLOOKUP(B48,HIS解!F:H,3,FALSE)</f>
        <v>200</v>
      </c>
    </row>
    <row r="49" spans="1:23" customFormat="1" ht="14.25" hidden="1">
      <c r="A49" s="62">
        <v>42892.729155092595</v>
      </c>
      <c r="B49">
        <v>63328</v>
      </c>
      <c r="C49" t="s">
        <v>5380</v>
      </c>
      <c r="D49" t="s">
        <v>5381</v>
      </c>
      <c r="F49" s="15">
        <v>300</v>
      </c>
      <c r="G49" s="62">
        <v>42892.729155092595</v>
      </c>
      <c r="H49" t="s">
        <v>47</v>
      </c>
      <c r="I49" t="s">
        <v>47</v>
      </c>
      <c r="J49" t="s">
        <v>86</v>
      </c>
      <c r="K49" t="s">
        <v>36</v>
      </c>
      <c r="L49" t="s">
        <v>87</v>
      </c>
      <c r="M49" t="s">
        <v>6684</v>
      </c>
      <c r="N49" t="s">
        <v>6685</v>
      </c>
      <c r="O49" t="s">
        <v>6686</v>
      </c>
      <c r="P49">
        <f>VLOOKUP(B49,HIS退!B:F,5,FALSE)</f>
        <v>-300</v>
      </c>
      <c r="Q49" t="str">
        <f t="shared" si="1"/>
        <v/>
      </c>
      <c r="R49" s="43">
        <f>VLOOKUP(M49,银行退!A:G,7,FALSE)</f>
        <v>300</v>
      </c>
      <c r="S49" t="str">
        <f t="shared" si="0"/>
        <v/>
      </c>
      <c r="T49" t="e">
        <f>VLOOKUP(M49,银行退!A:J,10,FALSE)</f>
        <v>#N/A</v>
      </c>
      <c r="U49" s="17" t="e">
        <f>VLOOKUP(M49,银行退!A:K,11,FALSE)</f>
        <v>#N/A</v>
      </c>
      <c r="V49" t="str">
        <f t="shared" si="2"/>
        <v/>
      </c>
      <c r="W49" t="e">
        <f>VLOOKUP(B49,HIS解!F:H,3,FALSE)</f>
        <v>#N/A</v>
      </c>
    </row>
    <row r="50" spans="1:23" customFormat="1" ht="14.25" hidden="1">
      <c r="A50" s="62">
        <v>42892.73128472222</v>
      </c>
      <c r="B50">
        <v>63358</v>
      </c>
      <c r="C50" t="s">
        <v>5383</v>
      </c>
      <c r="D50" t="s">
        <v>5384</v>
      </c>
      <c r="F50" s="15">
        <v>5613</v>
      </c>
      <c r="G50" s="62">
        <v>42892.73128472222</v>
      </c>
      <c r="H50" t="s">
        <v>47</v>
      </c>
      <c r="I50" t="s">
        <v>47</v>
      </c>
      <c r="J50" t="s">
        <v>86</v>
      </c>
      <c r="K50" t="s">
        <v>36</v>
      </c>
      <c r="L50" t="s">
        <v>87</v>
      </c>
      <c r="M50" t="s">
        <v>6687</v>
      </c>
      <c r="N50" t="s">
        <v>6688</v>
      </c>
      <c r="O50" t="s">
        <v>6689</v>
      </c>
      <c r="P50">
        <f>VLOOKUP(B50,HIS退!B:F,5,FALSE)</f>
        <v>-5613</v>
      </c>
      <c r="Q50" t="str">
        <f t="shared" si="1"/>
        <v/>
      </c>
      <c r="R50" s="43">
        <f>VLOOKUP(M50,银行退!A:G,7,FALSE)</f>
        <v>5613</v>
      </c>
      <c r="S50" t="str">
        <f t="shared" si="0"/>
        <v/>
      </c>
      <c r="T50" t="e">
        <f>VLOOKUP(M50,银行退!A:J,10,FALSE)</f>
        <v>#N/A</v>
      </c>
      <c r="U50" s="17" t="e">
        <f>VLOOKUP(M50,银行退!A:K,11,FALSE)</f>
        <v>#N/A</v>
      </c>
      <c r="V50" t="str">
        <f t="shared" si="2"/>
        <v/>
      </c>
      <c r="W50" t="e">
        <f>VLOOKUP(B50,HIS解!F:H,3,FALSE)</f>
        <v>#N/A</v>
      </c>
    </row>
    <row r="51" spans="1:23" customFormat="1" ht="14.25" hidden="1">
      <c r="A51" s="62">
        <v>42892.738136574073</v>
      </c>
      <c r="B51">
        <v>63473</v>
      </c>
      <c r="C51" t="s">
        <v>5386</v>
      </c>
      <c r="D51" t="s">
        <v>5387</v>
      </c>
      <c r="F51" s="15">
        <v>1400</v>
      </c>
      <c r="G51" s="62">
        <v>42892.738136574073</v>
      </c>
      <c r="H51" t="s">
        <v>47</v>
      </c>
      <c r="I51" t="s">
        <v>47</v>
      </c>
      <c r="J51" t="s">
        <v>86</v>
      </c>
      <c r="K51" t="s">
        <v>36</v>
      </c>
      <c r="L51" t="s">
        <v>87</v>
      </c>
      <c r="M51" t="s">
        <v>6690</v>
      </c>
      <c r="N51" t="s">
        <v>6691</v>
      </c>
      <c r="O51" t="s">
        <v>6692</v>
      </c>
      <c r="P51">
        <f>VLOOKUP(B51,HIS退!B:F,5,FALSE)</f>
        <v>-1400</v>
      </c>
      <c r="Q51" t="str">
        <f t="shared" si="1"/>
        <v/>
      </c>
      <c r="R51" s="43">
        <f>VLOOKUP(M51,银行退!A:G,7,FALSE)</f>
        <v>1400</v>
      </c>
      <c r="S51" t="str">
        <f t="shared" si="0"/>
        <v/>
      </c>
      <c r="T51" t="e">
        <f>VLOOKUP(M51,银行退!A:J,10,FALSE)</f>
        <v>#N/A</v>
      </c>
      <c r="U51" s="17" t="e">
        <f>VLOOKUP(M51,银行退!A:K,11,FALSE)</f>
        <v>#N/A</v>
      </c>
      <c r="V51" t="str">
        <f t="shared" si="2"/>
        <v/>
      </c>
      <c r="W51" t="e">
        <f>VLOOKUP(B51,HIS解!F:H,3,FALSE)</f>
        <v>#N/A</v>
      </c>
    </row>
    <row r="52" spans="1:23" customFormat="1" ht="14.25" hidden="1">
      <c r="A52" s="62">
        <v>42893.301574074074</v>
      </c>
      <c r="B52">
        <v>64730</v>
      </c>
      <c r="D52" t="s">
        <v>5389</v>
      </c>
      <c r="F52" s="15">
        <v>4000</v>
      </c>
      <c r="G52" s="62">
        <v>42893.301574074074</v>
      </c>
      <c r="H52" t="s">
        <v>47</v>
      </c>
      <c r="I52" t="s">
        <v>47</v>
      </c>
      <c r="J52" t="s">
        <v>1952</v>
      </c>
      <c r="K52" t="s">
        <v>85</v>
      </c>
      <c r="L52" t="s">
        <v>87</v>
      </c>
      <c r="M52" t="s">
        <v>6693</v>
      </c>
      <c r="N52" t="s">
        <v>6694</v>
      </c>
      <c r="O52" t="s">
        <v>6695</v>
      </c>
      <c r="P52">
        <f>VLOOKUP(B52,HIS退!B:F,5,FALSE)</f>
        <v>-4000</v>
      </c>
      <c r="Q52" t="str">
        <f t="shared" si="1"/>
        <v/>
      </c>
      <c r="R52" s="43" t="e">
        <f>VLOOKUP(M52,银行退!A:G,7,FALSE)</f>
        <v>#N/A</v>
      </c>
      <c r="S52" t="e">
        <f t="shared" si="0"/>
        <v>#N/A</v>
      </c>
      <c r="T52" t="e">
        <f>VLOOKUP(M52,银行退!A:J,10,FALSE)</f>
        <v>#N/A</v>
      </c>
      <c r="U52" s="17" t="e">
        <f>VLOOKUP(M52,银行退!A:K,11,FALSE)</f>
        <v>#N/A</v>
      </c>
      <c r="V52">
        <f t="shared" si="2"/>
        <v>1</v>
      </c>
      <c r="W52">
        <f>VLOOKUP(B52,HIS解!F:H,3,FALSE)</f>
        <v>4000</v>
      </c>
    </row>
    <row r="53" spans="1:23" customFormat="1" ht="14.25" hidden="1">
      <c r="A53" s="62">
        <v>42893.337199074071</v>
      </c>
      <c r="B53">
        <v>65515</v>
      </c>
      <c r="D53" t="s">
        <v>5376</v>
      </c>
      <c r="F53" s="15">
        <v>352</v>
      </c>
      <c r="G53" s="62">
        <v>42893.337199074071</v>
      </c>
      <c r="H53" t="s">
        <v>47</v>
      </c>
      <c r="I53" t="s">
        <v>47</v>
      </c>
      <c r="J53" t="s">
        <v>1952</v>
      </c>
      <c r="K53" t="s">
        <v>85</v>
      </c>
      <c r="L53" t="s">
        <v>87</v>
      </c>
      <c r="M53" t="s">
        <v>6696</v>
      </c>
      <c r="N53" t="s">
        <v>6697</v>
      </c>
      <c r="O53" t="s">
        <v>6680</v>
      </c>
      <c r="P53">
        <f>VLOOKUP(B53,HIS退!B:F,5,FALSE)</f>
        <v>-352</v>
      </c>
      <c r="Q53" t="str">
        <f t="shared" si="1"/>
        <v/>
      </c>
      <c r="R53" s="43" t="e">
        <f>VLOOKUP(M53,银行退!A:G,7,FALSE)</f>
        <v>#N/A</v>
      </c>
      <c r="S53" t="e">
        <f t="shared" si="0"/>
        <v>#N/A</v>
      </c>
      <c r="T53" t="e">
        <f>VLOOKUP(M53,银行退!A:J,10,FALSE)</f>
        <v>#N/A</v>
      </c>
      <c r="U53" s="17" t="e">
        <f>VLOOKUP(M53,银行退!A:K,11,FALSE)</f>
        <v>#N/A</v>
      </c>
      <c r="V53">
        <f t="shared" si="2"/>
        <v>1</v>
      </c>
      <c r="W53">
        <f>VLOOKUP(B53,HIS解!F:H,3,FALSE)</f>
        <v>352</v>
      </c>
    </row>
    <row r="54" spans="1:23" customFormat="1" ht="14.25" hidden="1">
      <c r="A54" s="62">
        <v>42893.345347222225</v>
      </c>
      <c r="B54">
        <v>65926</v>
      </c>
      <c r="C54" t="s">
        <v>5391</v>
      </c>
      <c r="D54" t="s">
        <v>5392</v>
      </c>
      <c r="F54" s="15">
        <v>129</v>
      </c>
      <c r="G54" s="62">
        <v>42893.345347222225</v>
      </c>
      <c r="H54" t="s">
        <v>47</v>
      </c>
      <c r="I54" t="s">
        <v>47</v>
      </c>
      <c r="J54" t="s">
        <v>86</v>
      </c>
      <c r="K54" t="s">
        <v>36</v>
      </c>
      <c r="L54" t="s">
        <v>87</v>
      </c>
      <c r="M54" t="s">
        <v>6698</v>
      </c>
      <c r="N54" t="s">
        <v>6699</v>
      </c>
      <c r="O54" t="s">
        <v>6700</v>
      </c>
      <c r="P54">
        <f>VLOOKUP(B54,HIS退!B:F,5,FALSE)</f>
        <v>-129</v>
      </c>
      <c r="Q54" t="str">
        <f t="shared" si="1"/>
        <v/>
      </c>
      <c r="R54" s="43">
        <f>VLOOKUP(M54,银行退!A:G,7,FALSE)</f>
        <v>129</v>
      </c>
      <c r="S54" t="str">
        <f t="shared" si="0"/>
        <v/>
      </c>
      <c r="T54" t="e">
        <f>VLOOKUP(M54,银行退!A:J,10,FALSE)</f>
        <v>#N/A</v>
      </c>
      <c r="U54" s="17" t="e">
        <f>VLOOKUP(M54,银行退!A:K,11,FALSE)</f>
        <v>#N/A</v>
      </c>
      <c r="V54" t="str">
        <f t="shared" si="2"/>
        <v/>
      </c>
      <c r="W54" t="e">
        <f>VLOOKUP(B54,HIS解!F:H,3,FALSE)</f>
        <v>#N/A</v>
      </c>
    </row>
    <row r="55" spans="1:23" customFormat="1" ht="14.25" hidden="1">
      <c r="A55" s="62">
        <v>42893.41851851852</v>
      </c>
      <c r="B55">
        <v>71370</v>
      </c>
      <c r="C55" t="s">
        <v>5394</v>
      </c>
      <c r="D55" t="s">
        <v>5395</v>
      </c>
      <c r="F55" s="15">
        <v>510</v>
      </c>
      <c r="G55" s="62">
        <v>42893.41851851852</v>
      </c>
      <c r="H55" t="s">
        <v>47</v>
      </c>
      <c r="I55" t="s">
        <v>47</v>
      </c>
      <c r="J55" t="s">
        <v>86</v>
      </c>
      <c r="K55" t="s">
        <v>36</v>
      </c>
      <c r="L55" t="s">
        <v>87</v>
      </c>
      <c r="M55" t="s">
        <v>6701</v>
      </c>
      <c r="N55" t="s">
        <v>6702</v>
      </c>
      <c r="O55" t="s">
        <v>6703</v>
      </c>
      <c r="P55">
        <f>VLOOKUP(B55,HIS退!B:F,5,FALSE)</f>
        <v>-510</v>
      </c>
      <c r="Q55" t="str">
        <f t="shared" si="1"/>
        <v/>
      </c>
      <c r="R55" s="43">
        <f>VLOOKUP(M55,银行退!A:G,7,FALSE)</f>
        <v>510</v>
      </c>
      <c r="S55" t="str">
        <f t="shared" si="0"/>
        <v/>
      </c>
      <c r="T55" t="e">
        <f>VLOOKUP(M55,银行退!A:J,10,FALSE)</f>
        <v>#N/A</v>
      </c>
      <c r="U55" s="17" t="e">
        <f>VLOOKUP(M55,银行退!A:K,11,FALSE)</f>
        <v>#N/A</v>
      </c>
      <c r="V55" t="str">
        <f t="shared" si="2"/>
        <v/>
      </c>
      <c r="W55" t="e">
        <f>VLOOKUP(B55,HIS解!F:H,3,FALSE)</f>
        <v>#N/A</v>
      </c>
    </row>
    <row r="56" spans="1:23" customFormat="1" ht="14.25" hidden="1">
      <c r="A56" s="62">
        <v>42893.42659722222</v>
      </c>
      <c r="B56">
        <v>72013</v>
      </c>
      <c r="C56" t="s">
        <v>5397</v>
      </c>
      <c r="D56" t="s">
        <v>5398</v>
      </c>
      <c r="F56" s="15">
        <v>247</v>
      </c>
      <c r="G56" s="62">
        <v>42893.42659722222</v>
      </c>
      <c r="H56" t="s">
        <v>47</v>
      </c>
      <c r="I56" t="s">
        <v>47</v>
      </c>
      <c r="J56" t="s">
        <v>86</v>
      </c>
      <c r="K56" t="s">
        <v>36</v>
      </c>
      <c r="L56" t="s">
        <v>87</v>
      </c>
      <c r="M56" t="s">
        <v>6704</v>
      </c>
      <c r="N56" t="s">
        <v>6705</v>
      </c>
      <c r="O56" t="s">
        <v>6706</v>
      </c>
      <c r="P56">
        <f>VLOOKUP(B56,HIS退!B:F,5,FALSE)</f>
        <v>-247</v>
      </c>
      <c r="Q56" t="str">
        <f t="shared" si="1"/>
        <v/>
      </c>
      <c r="R56" s="43">
        <f>VLOOKUP(M56,银行退!A:G,7,FALSE)</f>
        <v>247</v>
      </c>
      <c r="S56" t="str">
        <f t="shared" si="0"/>
        <v/>
      </c>
      <c r="T56" t="e">
        <f>VLOOKUP(M56,银行退!A:J,10,FALSE)</f>
        <v>#N/A</v>
      </c>
      <c r="U56" s="17" t="e">
        <f>VLOOKUP(M56,银行退!A:K,11,FALSE)</f>
        <v>#N/A</v>
      </c>
      <c r="V56" t="str">
        <f t="shared" si="2"/>
        <v/>
      </c>
      <c r="W56" t="e">
        <f>VLOOKUP(B56,HIS解!F:H,3,FALSE)</f>
        <v>#N/A</v>
      </c>
    </row>
    <row r="57" spans="1:23" customFormat="1" ht="14.25" hidden="1">
      <c r="A57" s="62">
        <v>42893.435057870367</v>
      </c>
      <c r="B57">
        <v>72685</v>
      </c>
      <c r="C57" t="s">
        <v>5400</v>
      </c>
      <c r="D57" t="s">
        <v>5401</v>
      </c>
      <c r="F57" s="15">
        <v>1100</v>
      </c>
      <c r="G57" s="62">
        <v>42893.435057870367</v>
      </c>
      <c r="H57" t="s">
        <v>47</v>
      </c>
      <c r="I57" t="s">
        <v>47</v>
      </c>
      <c r="J57" t="s">
        <v>86</v>
      </c>
      <c r="K57" t="s">
        <v>36</v>
      </c>
      <c r="L57" t="s">
        <v>87</v>
      </c>
      <c r="M57" t="s">
        <v>6707</v>
      </c>
      <c r="N57" t="s">
        <v>6708</v>
      </c>
      <c r="O57" t="s">
        <v>6709</v>
      </c>
      <c r="P57">
        <f>VLOOKUP(B57,HIS退!B:F,5,FALSE)</f>
        <v>-1100</v>
      </c>
      <c r="Q57" t="str">
        <f t="shared" si="1"/>
        <v/>
      </c>
      <c r="R57" s="43">
        <f>VLOOKUP(M57,银行退!A:G,7,FALSE)</f>
        <v>1100</v>
      </c>
      <c r="S57" t="str">
        <f t="shared" si="0"/>
        <v/>
      </c>
      <c r="T57" t="e">
        <f>VLOOKUP(M57,银行退!A:J,10,FALSE)</f>
        <v>#N/A</v>
      </c>
      <c r="U57" s="17" t="e">
        <f>VLOOKUP(M57,银行退!A:K,11,FALSE)</f>
        <v>#N/A</v>
      </c>
      <c r="V57" t="str">
        <f t="shared" si="2"/>
        <v/>
      </c>
      <c r="W57" t="e">
        <f>VLOOKUP(B57,HIS解!F:H,3,FALSE)</f>
        <v>#N/A</v>
      </c>
    </row>
    <row r="58" spans="1:23" customFormat="1" ht="14.25" hidden="1">
      <c r="A58" s="62">
        <v>42893.460509259261</v>
      </c>
      <c r="B58">
        <v>74413</v>
      </c>
      <c r="C58" t="s">
        <v>5403</v>
      </c>
      <c r="D58" t="s">
        <v>5404</v>
      </c>
      <c r="F58" s="15">
        <v>48</v>
      </c>
      <c r="G58" s="62">
        <v>42893.460509259261</v>
      </c>
      <c r="H58" t="s">
        <v>47</v>
      </c>
      <c r="I58" t="s">
        <v>47</v>
      </c>
      <c r="J58" t="s">
        <v>86</v>
      </c>
      <c r="K58" t="s">
        <v>36</v>
      </c>
      <c r="L58" t="s">
        <v>87</v>
      </c>
      <c r="M58" t="s">
        <v>6710</v>
      </c>
      <c r="N58" t="s">
        <v>6711</v>
      </c>
      <c r="O58" t="s">
        <v>6712</v>
      </c>
      <c r="P58">
        <f>VLOOKUP(B58,HIS退!B:F,5,FALSE)</f>
        <v>-48</v>
      </c>
      <c r="Q58" t="str">
        <f t="shared" si="1"/>
        <v/>
      </c>
      <c r="R58" s="43">
        <f>VLOOKUP(M58,银行退!A:G,7,FALSE)</f>
        <v>48</v>
      </c>
      <c r="S58" t="str">
        <f t="shared" si="0"/>
        <v/>
      </c>
      <c r="T58" t="e">
        <f>VLOOKUP(M58,银行退!A:J,10,FALSE)</f>
        <v>#N/A</v>
      </c>
      <c r="U58" s="17" t="e">
        <f>VLOOKUP(M58,银行退!A:K,11,FALSE)</f>
        <v>#N/A</v>
      </c>
      <c r="V58" t="str">
        <f t="shared" si="2"/>
        <v/>
      </c>
      <c r="W58" t="e">
        <f>VLOOKUP(B58,HIS解!F:H,3,FALSE)</f>
        <v>#N/A</v>
      </c>
    </row>
    <row r="59" spans="1:23" customFormat="1" ht="14.25" hidden="1">
      <c r="A59" s="62">
        <v>42893.463252314818</v>
      </c>
      <c r="B59">
        <v>74617</v>
      </c>
      <c r="D59" t="s">
        <v>39</v>
      </c>
      <c r="F59" s="15">
        <v>1436</v>
      </c>
      <c r="G59" s="62">
        <v>42893.463252314818</v>
      </c>
      <c r="H59" t="s">
        <v>47</v>
      </c>
      <c r="I59" t="s">
        <v>47</v>
      </c>
      <c r="J59" t="s">
        <v>1952</v>
      </c>
      <c r="K59" t="s">
        <v>85</v>
      </c>
      <c r="L59" t="s">
        <v>87</v>
      </c>
      <c r="M59" t="s">
        <v>6713</v>
      </c>
      <c r="N59" t="s">
        <v>6714</v>
      </c>
      <c r="O59" t="s">
        <v>1674</v>
      </c>
      <c r="P59">
        <f>VLOOKUP(B59,HIS退!B:F,5,FALSE)</f>
        <v>-1436</v>
      </c>
      <c r="Q59" t="str">
        <f t="shared" si="1"/>
        <v/>
      </c>
      <c r="R59" s="43" t="e">
        <f>VLOOKUP(M59,银行退!A:G,7,FALSE)</f>
        <v>#N/A</v>
      </c>
      <c r="S59" t="e">
        <f t="shared" si="0"/>
        <v>#N/A</v>
      </c>
      <c r="T59" t="e">
        <f>VLOOKUP(M59,银行退!A:J,10,FALSE)</f>
        <v>#N/A</v>
      </c>
      <c r="U59" s="17" t="e">
        <f>VLOOKUP(M59,银行退!A:K,11,FALSE)</f>
        <v>#N/A</v>
      </c>
      <c r="V59">
        <f t="shared" si="2"/>
        <v>1</v>
      </c>
      <c r="W59">
        <f>VLOOKUP(B59,HIS解!F:H,3,FALSE)</f>
        <v>1436</v>
      </c>
    </row>
    <row r="60" spans="1:23" customFormat="1" ht="14.25" hidden="1">
      <c r="A60" s="62">
        <v>42893.464259259257</v>
      </c>
      <c r="B60">
        <v>74656</v>
      </c>
      <c r="C60" t="s">
        <v>5405</v>
      </c>
      <c r="D60" t="s">
        <v>5406</v>
      </c>
      <c r="F60" s="15">
        <v>70</v>
      </c>
      <c r="G60" s="62">
        <v>42893.464259259257</v>
      </c>
      <c r="H60" t="s">
        <v>47</v>
      </c>
      <c r="I60" t="s">
        <v>47</v>
      </c>
      <c r="J60" t="s">
        <v>86</v>
      </c>
      <c r="K60" t="s">
        <v>36</v>
      </c>
      <c r="L60" t="s">
        <v>87</v>
      </c>
      <c r="M60" t="s">
        <v>6715</v>
      </c>
      <c r="N60" t="s">
        <v>6716</v>
      </c>
      <c r="O60" t="s">
        <v>6717</v>
      </c>
      <c r="P60">
        <f>VLOOKUP(B60,HIS退!B:F,5,FALSE)</f>
        <v>-70</v>
      </c>
      <c r="Q60" t="str">
        <f t="shared" si="1"/>
        <v/>
      </c>
      <c r="R60" s="43">
        <f>VLOOKUP(M60,银行退!A:G,7,FALSE)</f>
        <v>70</v>
      </c>
      <c r="S60" t="str">
        <f t="shared" si="0"/>
        <v/>
      </c>
      <c r="T60" t="e">
        <f>VLOOKUP(M60,银行退!A:J,10,FALSE)</f>
        <v>#N/A</v>
      </c>
      <c r="U60" s="17" t="e">
        <f>VLOOKUP(M60,银行退!A:K,11,FALSE)</f>
        <v>#N/A</v>
      </c>
      <c r="V60" t="str">
        <f t="shared" si="2"/>
        <v/>
      </c>
      <c r="W60" t="e">
        <f>VLOOKUP(B60,HIS解!F:H,3,FALSE)</f>
        <v>#N/A</v>
      </c>
    </row>
    <row r="61" spans="1:23" customFormat="1" ht="14.25" hidden="1">
      <c r="A61" s="62">
        <v>42893.468194444446</v>
      </c>
      <c r="B61">
        <v>74883</v>
      </c>
      <c r="C61" t="s">
        <v>5408</v>
      </c>
      <c r="D61" t="s">
        <v>5409</v>
      </c>
      <c r="F61" s="15">
        <v>1900</v>
      </c>
      <c r="G61" s="62">
        <v>42893.468194444446</v>
      </c>
      <c r="H61" t="s">
        <v>47</v>
      </c>
      <c r="I61" t="s">
        <v>47</v>
      </c>
      <c r="J61" t="s">
        <v>86</v>
      </c>
      <c r="K61" t="s">
        <v>36</v>
      </c>
      <c r="L61" t="s">
        <v>87</v>
      </c>
      <c r="M61" t="s">
        <v>6718</v>
      </c>
      <c r="N61" t="s">
        <v>6719</v>
      </c>
      <c r="O61" t="s">
        <v>6720</v>
      </c>
      <c r="P61">
        <f>VLOOKUP(B61,HIS退!B:F,5,FALSE)</f>
        <v>-1900</v>
      </c>
      <c r="Q61" t="str">
        <f t="shared" si="1"/>
        <v/>
      </c>
      <c r="R61" s="43">
        <f>VLOOKUP(M61,银行退!A:G,7,FALSE)</f>
        <v>1900</v>
      </c>
      <c r="S61" t="str">
        <f t="shared" si="0"/>
        <v/>
      </c>
      <c r="T61" t="e">
        <f>VLOOKUP(M61,银行退!A:J,10,FALSE)</f>
        <v>#N/A</v>
      </c>
      <c r="U61" s="17" t="e">
        <f>VLOOKUP(M61,银行退!A:K,11,FALSE)</f>
        <v>#N/A</v>
      </c>
      <c r="V61" t="str">
        <f t="shared" si="2"/>
        <v/>
      </c>
      <c r="W61" t="e">
        <f>VLOOKUP(B61,HIS解!F:H,3,FALSE)</f>
        <v>#N/A</v>
      </c>
    </row>
    <row r="62" spans="1:23" customFormat="1" ht="14.25" hidden="1">
      <c r="A62" s="62">
        <v>42893.469513888886</v>
      </c>
      <c r="B62">
        <v>74964</v>
      </c>
      <c r="D62" t="s">
        <v>5411</v>
      </c>
      <c r="F62" s="15">
        <v>9398</v>
      </c>
      <c r="G62" s="62">
        <v>42893.469513888886</v>
      </c>
      <c r="H62" t="s">
        <v>47</v>
      </c>
      <c r="I62" t="s">
        <v>47</v>
      </c>
      <c r="J62" t="s">
        <v>1952</v>
      </c>
      <c r="K62" t="s">
        <v>85</v>
      </c>
      <c r="L62" t="s">
        <v>87</v>
      </c>
      <c r="M62" t="s">
        <v>6721</v>
      </c>
      <c r="N62" t="s">
        <v>6722</v>
      </c>
      <c r="O62" t="s">
        <v>6723</v>
      </c>
      <c r="P62">
        <f>VLOOKUP(B62,HIS退!B:F,5,FALSE)</f>
        <v>-9398</v>
      </c>
      <c r="Q62" t="str">
        <f t="shared" si="1"/>
        <v/>
      </c>
      <c r="R62" s="43" t="e">
        <f>VLOOKUP(M62,银行退!A:G,7,FALSE)</f>
        <v>#N/A</v>
      </c>
      <c r="S62" t="e">
        <f t="shared" si="0"/>
        <v>#N/A</v>
      </c>
      <c r="T62" t="e">
        <f>VLOOKUP(M62,银行退!A:J,10,FALSE)</f>
        <v>#N/A</v>
      </c>
      <c r="U62" s="17" t="e">
        <f>VLOOKUP(M62,银行退!A:K,11,FALSE)</f>
        <v>#N/A</v>
      </c>
      <c r="V62">
        <f t="shared" si="2"/>
        <v>1</v>
      </c>
      <c r="W62">
        <f>VLOOKUP(B62,HIS解!F:H,3,FALSE)</f>
        <v>9398</v>
      </c>
    </row>
    <row r="63" spans="1:23" customFormat="1" ht="14.25" hidden="1">
      <c r="A63" s="62">
        <v>42893.471192129633</v>
      </c>
      <c r="B63">
        <v>0</v>
      </c>
      <c r="D63" t="s">
        <v>5411</v>
      </c>
      <c r="F63" s="15">
        <v>9398</v>
      </c>
      <c r="G63" s="62">
        <v>42893.471192129633</v>
      </c>
      <c r="H63" t="s">
        <v>47</v>
      </c>
      <c r="I63" t="s">
        <v>47</v>
      </c>
      <c r="J63" t="s">
        <v>88</v>
      </c>
      <c r="K63" t="s">
        <v>88</v>
      </c>
      <c r="L63" t="s">
        <v>87</v>
      </c>
      <c r="M63" t="s">
        <v>6724</v>
      </c>
      <c r="N63" t="s">
        <v>6725</v>
      </c>
      <c r="O63" t="s">
        <v>6723</v>
      </c>
      <c r="P63" t="e">
        <f>VLOOKUP(B63,HIS退!B:F,5,FALSE)</f>
        <v>#N/A</v>
      </c>
      <c r="Q63" t="e">
        <f t="shared" si="1"/>
        <v>#N/A</v>
      </c>
      <c r="R63" s="43" t="e">
        <f>VLOOKUP(M63,银行退!A:G,7,FALSE)</f>
        <v>#N/A</v>
      </c>
      <c r="S63" t="e">
        <f t="shared" si="0"/>
        <v>#N/A</v>
      </c>
      <c r="T63" t="e">
        <f>VLOOKUP(M63,银行退!A:J,10,FALSE)</f>
        <v>#N/A</v>
      </c>
      <c r="U63" s="17" t="e">
        <f>VLOOKUP(M63,银行退!A:K,11,FALSE)</f>
        <v>#N/A</v>
      </c>
      <c r="V63">
        <f t="shared" si="2"/>
        <v>1</v>
      </c>
      <c r="W63" t="e">
        <f>VLOOKUP(B63,HIS解!F:H,3,FALSE)</f>
        <v>#N/A</v>
      </c>
    </row>
    <row r="64" spans="1:23" s="51" customFormat="1" ht="14.25" hidden="1">
      <c r="A64" s="62">
        <v>42893.481319444443</v>
      </c>
      <c r="B64">
        <v>75636</v>
      </c>
      <c r="C64" t="s">
        <v>6726</v>
      </c>
      <c r="D64" t="s">
        <v>5413</v>
      </c>
      <c r="E64"/>
      <c r="F64" s="15">
        <v>1100</v>
      </c>
      <c r="G64" s="62">
        <v>42893.481319444443</v>
      </c>
      <c r="H64" t="s">
        <v>47</v>
      </c>
      <c r="I64" t="s">
        <v>47</v>
      </c>
      <c r="J64" t="s">
        <v>86</v>
      </c>
      <c r="K64" t="s">
        <v>217</v>
      </c>
      <c r="L64" t="s">
        <v>87</v>
      </c>
      <c r="M64" t="s">
        <v>6727</v>
      </c>
      <c r="N64" t="s">
        <v>6728</v>
      </c>
      <c r="O64" t="s">
        <v>6729</v>
      </c>
      <c r="P64">
        <f>VLOOKUP(B64,HIS退!B:F,5,FALSE)</f>
        <v>-1100</v>
      </c>
      <c r="Q64" t="str">
        <f t="shared" si="1"/>
        <v/>
      </c>
      <c r="R64" s="43">
        <f>VLOOKUP(M64,银行退!A:G,7,FALSE)</f>
        <v>1100</v>
      </c>
      <c r="S64" t="str">
        <f t="shared" si="0"/>
        <v/>
      </c>
      <c r="T64">
        <f>VLOOKUP(M64,银行退!A:J,10,FALSE)</f>
        <v>1</v>
      </c>
      <c r="U64" s="17">
        <f>VLOOKUP(M64,银行退!A:K,11,FALSE)</f>
        <v>42893.693842592591</v>
      </c>
      <c r="V64">
        <f t="shared" si="2"/>
        <v>1</v>
      </c>
      <c r="W64">
        <f>VLOOKUP(B64,HIS解!F:H,3,FALSE)</f>
        <v>1100</v>
      </c>
    </row>
    <row r="65" spans="1:23" customFormat="1" ht="14.25" hidden="1">
      <c r="A65" s="62">
        <v>42893.511030092595</v>
      </c>
      <c r="B65">
        <v>76729</v>
      </c>
      <c r="C65" t="s">
        <v>5415</v>
      </c>
      <c r="D65" t="s">
        <v>5416</v>
      </c>
      <c r="F65" s="15">
        <v>1494</v>
      </c>
      <c r="G65" s="62">
        <v>42893.511030092595</v>
      </c>
      <c r="H65" t="s">
        <v>47</v>
      </c>
      <c r="I65" t="s">
        <v>47</v>
      </c>
      <c r="J65" t="s">
        <v>86</v>
      </c>
      <c r="K65" t="s">
        <v>36</v>
      </c>
      <c r="L65" t="s">
        <v>87</v>
      </c>
      <c r="M65" t="s">
        <v>6730</v>
      </c>
      <c r="N65" t="s">
        <v>6731</v>
      </c>
      <c r="O65" t="s">
        <v>6732</v>
      </c>
      <c r="P65">
        <f>VLOOKUP(B65,HIS退!B:F,5,FALSE)</f>
        <v>-1494</v>
      </c>
      <c r="Q65" t="str">
        <f t="shared" si="1"/>
        <v/>
      </c>
      <c r="R65" s="43">
        <f>VLOOKUP(M65,银行退!A:G,7,FALSE)</f>
        <v>1494</v>
      </c>
      <c r="S65" t="str">
        <f t="shared" si="0"/>
        <v/>
      </c>
      <c r="T65" t="e">
        <f>VLOOKUP(M65,银行退!A:J,10,FALSE)</f>
        <v>#N/A</v>
      </c>
      <c r="U65" s="17" t="e">
        <f>VLOOKUP(M65,银行退!A:K,11,FALSE)</f>
        <v>#N/A</v>
      </c>
      <c r="V65" t="str">
        <f t="shared" si="2"/>
        <v/>
      </c>
      <c r="W65" t="e">
        <f>VLOOKUP(B65,HIS解!F:H,3,FALSE)</f>
        <v>#N/A</v>
      </c>
    </row>
    <row r="66" spans="1:23" s="51" customFormat="1" ht="14.25" hidden="1">
      <c r="A66" s="62">
        <v>42893.51253472222</v>
      </c>
      <c r="B66">
        <v>76749</v>
      </c>
      <c r="C66" t="s">
        <v>6733</v>
      </c>
      <c r="D66" t="s">
        <v>5418</v>
      </c>
      <c r="E66"/>
      <c r="F66" s="15">
        <v>115</v>
      </c>
      <c r="G66" s="62">
        <v>42893.51253472222</v>
      </c>
      <c r="H66" t="s">
        <v>47</v>
      </c>
      <c r="I66" t="s">
        <v>47</v>
      </c>
      <c r="J66" t="s">
        <v>86</v>
      </c>
      <c r="K66" t="s">
        <v>217</v>
      </c>
      <c r="L66" t="s">
        <v>87</v>
      </c>
      <c r="M66" t="s">
        <v>6734</v>
      </c>
      <c r="N66" t="s">
        <v>6735</v>
      </c>
      <c r="O66" t="s">
        <v>6736</v>
      </c>
      <c r="P66">
        <f>VLOOKUP(B66,HIS退!B:F,5,FALSE)</f>
        <v>-115</v>
      </c>
      <c r="Q66" t="str">
        <f t="shared" si="1"/>
        <v/>
      </c>
      <c r="R66" s="43">
        <f>VLOOKUP(M66,银行退!A:G,7,FALSE)</f>
        <v>115</v>
      </c>
      <c r="S66" t="str">
        <f t="shared" si="0"/>
        <v/>
      </c>
      <c r="T66">
        <f>VLOOKUP(M66,银行退!A:J,10,FALSE)</f>
        <v>1</v>
      </c>
      <c r="U66" s="17">
        <f>VLOOKUP(M66,银行退!A:K,11,FALSE)</f>
        <v>42893.694050925929</v>
      </c>
      <c r="V66">
        <f t="shared" si="2"/>
        <v>1</v>
      </c>
      <c r="W66">
        <f>VLOOKUP(B66,HIS解!F:H,3,FALSE)</f>
        <v>115</v>
      </c>
    </row>
    <row r="67" spans="1:23" ht="14.25" hidden="1">
      <c r="A67" s="62">
        <v>42893.513067129628</v>
      </c>
      <c r="B67">
        <v>76761</v>
      </c>
      <c r="C67" t="s">
        <v>5420</v>
      </c>
      <c r="D67" t="s">
        <v>3245</v>
      </c>
      <c r="E67"/>
      <c r="F67" s="15">
        <v>1231</v>
      </c>
      <c r="G67" s="62">
        <v>42893.513067129628</v>
      </c>
      <c r="H67" t="s">
        <v>47</v>
      </c>
      <c r="I67" t="s">
        <v>47</v>
      </c>
      <c r="J67" t="s">
        <v>86</v>
      </c>
      <c r="K67" t="s">
        <v>36</v>
      </c>
      <c r="L67" t="s">
        <v>87</v>
      </c>
      <c r="M67" t="s">
        <v>6737</v>
      </c>
      <c r="N67" t="s">
        <v>6738</v>
      </c>
      <c r="O67" t="s">
        <v>4839</v>
      </c>
      <c r="P67">
        <f>VLOOKUP(B67,HIS退!B:F,5,FALSE)</f>
        <v>-1231</v>
      </c>
      <c r="Q67" t="str">
        <f t="shared" ref="Q67:Q130" si="3">IF(P67=F67*-1,"",1)</f>
        <v/>
      </c>
      <c r="R67" s="43">
        <f>VLOOKUP(M67,银行退!A:G,7,FALSE)</f>
        <v>1231</v>
      </c>
      <c r="S67" t="str">
        <f t="shared" ref="S67:S130" si="4">IF(R67=F67,"",1)</f>
        <v/>
      </c>
      <c r="T67" t="e">
        <f>VLOOKUP(M67,银行退!A:J,10,FALSE)</f>
        <v>#N/A</v>
      </c>
      <c r="U67" s="17" t="e">
        <f>VLOOKUP(M67,银行退!A:K,11,FALSE)</f>
        <v>#N/A</v>
      </c>
      <c r="V67" t="str">
        <f t="shared" ref="V67:V130" si="5">IF(ISNA(S67),1,IF(ISNA(T67)=FALSE,1,""))</f>
        <v/>
      </c>
      <c r="W67" t="e">
        <f>VLOOKUP(B67,HIS解!F:H,3,FALSE)</f>
        <v>#N/A</v>
      </c>
    </row>
    <row r="68" spans="1:23" s="51" customFormat="1" ht="14.25" hidden="1">
      <c r="A68" s="62">
        <v>42893.513761574075</v>
      </c>
      <c r="B68">
        <v>76767</v>
      </c>
      <c r="C68" t="s">
        <v>6739</v>
      </c>
      <c r="D68" t="s">
        <v>5421</v>
      </c>
      <c r="E68"/>
      <c r="F68" s="15">
        <v>115</v>
      </c>
      <c r="G68" s="62">
        <v>42893.513761574075</v>
      </c>
      <c r="H68" t="s">
        <v>47</v>
      </c>
      <c r="I68" t="s">
        <v>47</v>
      </c>
      <c r="J68" t="s">
        <v>86</v>
      </c>
      <c r="K68" t="s">
        <v>217</v>
      </c>
      <c r="L68" t="s">
        <v>87</v>
      </c>
      <c r="M68" t="s">
        <v>6740</v>
      </c>
      <c r="N68" t="s">
        <v>6741</v>
      </c>
      <c r="O68" t="s">
        <v>6742</v>
      </c>
      <c r="P68">
        <f>VLOOKUP(B68,HIS退!B:F,5,FALSE)</f>
        <v>-115</v>
      </c>
      <c r="Q68" t="str">
        <f t="shared" si="3"/>
        <v/>
      </c>
      <c r="R68" s="43">
        <f>VLOOKUP(M68,银行退!A:G,7,FALSE)</f>
        <v>115</v>
      </c>
      <c r="S68" t="str">
        <f t="shared" si="4"/>
        <v/>
      </c>
      <c r="T68">
        <f>VLOOKUP(M68,银行退!A:J,10,FALSE)</f>
        <v>1</v>
      </c>
      <c r="U68" s="17">
        <f>VLOOKUP(M68,银行退!A:K,11,FALSE)</f>
        <v>42893.693564814814</v>
      </c>
      <c r="V68">
        <f t="shared" si="5"/>
        <v>1</v>
      </c>
      <c r="W68">
        <f>VLOOKUP(B68,HIS解!F:H,3,FALSE)</f>
        <v>115</v>
      </c>
    </row>
    <row r="69" spans="1:23" customFormat="1" ht="14.25" hidden="1">
      <c r="A69" s="62">
        <v>42893.514293981483</v>
      </c>
      <c r="B69">
        <v>76772</v>
      </c>
      <c r="C69" t="s">
        <v>5423</v>
      </c>
      <c r="D69" t="s">
        <v>3245</v>
      </c>
      <c r="F69" s="15">
        <v>123</v>
      </c>
      <c r="G69" s="62">
        <v>42893.514293981483</v>
      </c>
      <c r="H69" t="s">
        <v>47</v>
      </c>
      <c r="I69" t="s">
        <v>47</v>
      </c>
      <c r="J69" t="s">
        <v>86</v>
      </c>
      <c r="K69" t="s">
        <v>36</v>
      </c>
      <c r="L69" t="s">
        <v>87</v>
      </c>
      <c r="M69" t="s">
        <v>6743</v>
      </c>
      <c r="N69" t="s">
        <v>6744</v>
      </c>
      <c r="O69" t="s">
        <v>4839</v>
      </c>
      <c r="P69">
        <f>VLOOKUP(B69,HIS退!B:F,5,FALSE)</f>
        <v>-123</v>
      </c>
      <c r="Q69" t="str">
        <f t="shared" si="3"/>
        <v/>
      </c>
      <c r="R69" s="43">
        <f>VLOOKUP(M69,银行退!A:G,7,FALSE)</f>
        <v>123</v>
      </c>
      <c r="S69" t="str">
        <f t="shared" si="4"/>
        <v/>
      </c>
      <c r="T69" t="e">
        <f>VLOOKUP(M69,银行退!A:J,10,FALSE)</f>
        <v>#N/A</v>
      </c>
      <c r="U69" s="17" t="e">
        <f>VLOOKUP(M69,银行退!A:K,11,FALSE)</f>
        <v>#N/A</v>
      </c>
      <c r="V69" t="str">
        <f t="shared" si="5"/>
        <v/>
      </c>
      <c r="W69" t="e">
        <f>VLOOKUP(B69,HIS解!F:H,3,FALSE)</f>
        <v>#N/A</v>
      </c>
    </row>
    <row r="70" spans="1:23" customFormat="1" ht="14.25" hidden="1">
      <c r="A70" s="62">
        <v>42893.514849537038</v>
      </c>
      <c r="B70">
        <v>76777</v>
      </c>
      <c r="C70" t="s">
        <v>5424</v>
      </c>
      <c r="D70" t="s">
        <v>3245</v>
      </c>
      <c r="F70" s="15">
        <v>12</v>
      </c>
      <c r="G70" s="62">
        <v>42893.514849537038</v>
      </c>
      <c r="H70" t="s">
        <v>47</v>
      </c>
      <c r="I70" t="s">
        <v>47</v>
      </c>
      <c r="J70" t="s">
        <v>86</v>
      </c>
      <c r="K70" t="s">
        <v>36</v>
      </c>
      <c r="L70" t="s">
        <v>87</v>
      </c>
      <c r="M70" t="s">
        <v>6745</v>
      </c>
      <c r="N70" t="s">
        <v>6746</v>
      </c>
      <c r="O70" t="s">
        <v>4839</v>
      </c>
      <c r="P70">
        <f>VLOOKUP(B70,HIS退!B:F,5,FALSE)</f>
        <v>-12</v>
      </c>
      <c r="Q70" t="str">
        <f t="shared" si="3"/>
        <v/>
      </c>
      <c r="R70" s="43">
        <f>VLOOKUP(M70,银行退!A:G,7,FALSE)</f>
        <v>12</v>
      </c>
      <c r="S70" t="str">
        <f t="shared" si="4"/>
        <v/>
      </c>
      <c r="T70" t="e">
        <f>VLOOKUP(M70,银行退!A:J,10,FALSE)</f>
        <v>#N/A</v>
      </c>
      <c r="U70" s="17" t="e">
        <f>VLOOKUP(M70,银行退!A:K,11,FALSE)</f>
        <v>#N/A</v>
      </c>
      <c r="V70" t="str">
        <f t="shared" si="5"/>
        <v/>
      </c>
      <c r="W70" t="e">
        <f>VLOOKUP(B70,HIS解!F:H,3,FALSE)</f>
        <v>#N/A</v>
      </c>
    </row>
    <row r="71" spans="1:23" customFormat="1" ht="14.25" hidden="1">
      <c r="A71" s="62">
        <v>42893.515219907407</v>
      </c>
      <c r="B71">
        <v>76783</v>
      </c>
      <c r="C71" t="s">
        <v>5425</v>
      </c>
      <c r="D71" t="s">
        <v>5426</v>
      </c>
      <c r="F71" s="15">
        <v>179</v>
      </c>
      <c r="G71" s="62">
        <v>42893.515219907407</v>
      </c>
      <c r="H71" t="s">
        <v>47</v>
      </c>
      <c r="I71" t="s">
        <v>47</v>
      </c>
      <c r="J71" t="s">
        <v>86</v>
      </c>
      <c r="K71" t="s">
        <v>36</v>
      </c>
      <c r="L71" t="s">
        <v>87</v>
      </c>
      <c r="M71" t="s">
        <v>6747</v>
      </c>
      <c r="N71" t="s">
        <v>6748</v>
      </c>
      <c r="O71" t="s">
        <v>6749</v>
      </c>
      <c r="P71">
        <f>VLOOKUP(B71,HIS退!B:F,5,FALSE)</f>
        <v>-179</v>
      </c>
      <c r="Q71" t="str">
        <f t="shared" si="3"/>
        <v/>
      </c>
      <c r="R71" s="43">
        <f>VLOOKUP(M71,银行退!A:G,7,FALSE)</f>
        <v>179</v>
      </c>
      <c r="S71" t="str">
        <f t="shared" si="4"/>
        <v/>
      </c>
      <c r="T71" t="e">
        <f>VLOOKUP(M71,银行退!A:J,10,FALSE)</f>
        <v>#N/A</v>
      </c>
      <c r="U71" s="17" t="e">
        <f>VLOOKUP(M71,银行退!A:K,11,FALSE)</f>
        <v>#N/A</v>
      </c>
      <c r="V71" t="str">
        <f t="shared" si="5"/>
        <v/>
      </c>
      <c r="W71" t="e">
        <f>VLOOKUP(B71,HIS解!F:H,3,FALSE)</f>
        <v>#N/A</v>
      </c>
    </row>
    <row r="72" spans="1:23" customFormat="1" ht="14.25" hidden="1">
      <c r="A72" s="62">
        <v>42893.5153587963</v>
      </c>
      <c r="B72">
        <v>76785</v>
      </c>
      <c r="C72" t="s">
        <v>5428</v>
      </c>
      <c r="D72" t="s">
        <v>3245</v>
      </c>
      <c r="F72" s="15">
        <v>12</v>
      </c>
      <c r="G72" s="62">
        <v>42893.5153587963</v>
      </c>
      <c r="H72" t="s">
        <v>47</v>
      </c>
      <c r="I72" t="s">
        <v>47</v>
      </c>
      <c r="J72" t="s">
        <v>86</v>
      </c>
      <c r="K72" t="s">
        <v>36</v>
      </c>
      <c r="L72" t="s">
        <v>87</v>
      </c>
      <c r="M72" t="s">
        <v>6750</v>
      </c>
      <c r="N72" t="s">
        <v>6751</v>
      </c>
      <c r="O72" t="s">
        <v>4839</v>
      </c>
      <c r="P72">
        <f>VLOOKUP(B72,HIS退!B:F,5,FALSE)</f>
        <v>-12</v>
      </c>
      <c r="Q72" t="str">
        <f t="shared" si="3"/>
        <v/>
      </c>
      <c r="R72" s="43">
        <f>VLOOKUP(M72,银行退!A:G,7,FALSE)</f>
        <v>12</v>
      </c>
      <c r="S72" t="str">
        <f t="shared" si="4"/>
        <v/>
      </c>
      <c r="T72" t="e">
        <f>VLOOKUP(M72,银行退!A:J,10,FALSE)</f>
        <v>#N/A</v>
      </c>
      <c r="U72" s="17" t="e">
        <f>VLOOKUP(M72,银行退!A:K,11,FALSE)</f>
        <v>#N/A</v>
      </c>
      <c r="V72" t="str">
        <f t="shared" si="5"/>
        <v/>
      </c>
      <c r="W72" t="e">
        <f>VLOOKUP(B72,HIS解!F:H,3,FALSE)</f>
        <v>#N/A</v>
      </c>
    </row>
    <row r="73" spans="1:23" customFormat="1" ht="14.25" hidden="1">
      <c r="A73" s="62">
        <v>42893.516655092593</v>
      </c>
      <c r="B73">
        <v>76805</v>
      </c>
      <c r="C73" t="s">
        <v>5429</v>
      </c>
      <c r="D73" t="s">
        <v>3245</v>
      </c>
      <c r="F73" s="15">
        <v>48</v>
      </c>
      <c r="G73" s="62">
        <v>42893.516655092593</v>
      </c>
      <c r="H73" t="s">
        <v>47</v>
      </c>
      <c r="I73" t="s">
        <v>47</v>
      </c>
      <c r="J73" t="s">
        <v>86</v>
      </c>
      <c r="K73" t="s">
        <v>36</v>
      </c>
      <c r="L73" t="s">
        <v>87</v>
      </c>
      <c r="M73" t="s">
        <v>6752</v>
      </c>
      <c r="N73" t="s">
        <v>6753</v>
      </c>
      <c r="O73" t="s">
        <v>4839</v>
      </c>
      <c r="P73">
        <f>VLOOKUP(B73,HIS退!B:F,5,FALSE)</f>
        <v>-48</v>
      </c>
      <c r="Q73" t="str">
        <f t="shared" si="3"/>
        <v/>
      </c>
      <c r="R73" s="43">
        <f>VLOOKUP(M73,银行退!A:G,7,FALSE)</f>
        <v>48</v>
      </c>
      <c r="S73" t="str">
        <f t="shared" si="4"/>
        <v/>
      </c>
      <c r="T73" t="e">
        <f>VLOOKUP(M73,银行退!A:J,10,FALSE)</f>
        <v>#N/A</v>
      </c>
      <c r="U73" s="17" t="e">
        <f>VLOOKUP(M73,银行退!A:K,11,FALSE)</f>
        <v>#N/A</v>
      </c>
      <c r="V73" t="str">
        <f t="shared" si="5"/>
        <v/>
      </c>
      <c r="W73" t="e">
        <f>VLOOKUP(B73,HIS解!F:H,3,FALSE)</f>
        <v>#N/A</v>
      </c>
    </row>
    <row r="74" spans="1:23" customFormat="1" ht="14.25" hidden="1">
      <c r="A74" s="62">
        <v>42893.518321759257</v>
      </c>
      <c r="B74">
        <v>76822</v>
      </c>
      <c r="D74" t="s">
        <v>5430</v>
      </c>
      <c r="F74" s="15">
        <v>6000</v>
      </c>
      <c r="G74" s="62">
        <v>42893.518321759257</v>
      </c>
      <c r="H74" t="s">
        <v>47</v>
      </c>
      <c r="I74" t="s">
        <v>47</v>
      </c>
      <c r="J74" t="s">
        <v>1952</v>
      </c>
      <c r="K74" t="s">
        <v>85</v>
      </c>
      <c r="L74" t="s">
        <v>87</v>
      </c>
      <c r="M74" t="s">
        <v>6754</v>
      </c>
      <c r="N74" t="s">
        <v>6755</v>
      </c>
      <c r="O74" t="s">
        <v>6756</v>
      </c>
      <c r="P74">
        <f>VLOOKUP(B74,HIS退!B:F,5,FALSE)</f>
        <v>-6000</v>
      </c>
      <c r="Q74" t="str">
        <f t="shared" si="3"/>
        <v/>
      </c>
      <c r="R74" s="43" t="e">
        <f>VLOOKUP(M74,银行退!A:G,7,FALSE)</f>
        <v>#N/A</v>
      </c>
      <c r="S74" t="e">
        <f t="shared" si="4"/>
        <v>#N/A</v>
      </c>
      <c r="T74" t="e">
        <f>VLOOKUP(M74,银行退!A:J,10,FALSE)</f>
        <v>#N/A</v>
      </c>
      <c r="U74" s="17" t="e">
        <f>VLOOKUP(M74,银行退!A:K,11,FALSE)</f>
        <v>#N/A</v>
      </c>
      <c r="V74">
        <f t="shared" si="5"/>
        <v>1</v>
      </c>
      <c r="W74">
        <f>VLOOKUP(B74,HIS解!F:H,3,FALSE)</f>
        <v>6000</v>
      </c>
    </row>
    <row r="75" spans="1:23" ht="14.25" hidden="1">
      <c r="A75" s="62">
        <v>42893.52648148148</v>
      </c>
      <c r="B75">
        <v>76935</v>
      </c>
      <c r="C75" t="s">
        <v>5432</v>
      </c>
      <c r="D75" t="s">
        <v>5433</v>
      </c>
      <c r="E75"/>
      <c r="F75" s="15">
        <v>62</v>
      </c>
      <c r="G75" s="62">
        <v>42893.52648148148</v>
      </c>
      <c r="H75" t="s">
        <v>47</v>
      </c>
      <c r="I75" t="s">
        <v>47</v>
      </c>
      <c r="J75" t="s">
        <v>86</v>
      </c>
      <c r="K75" t="s">
        <v>36</v>
      </c>
      <c r="L75" t="s">
        <v>87</v>
      </c>
      <c r="M75" t="s">
        <v>6757</v>
      </c>
      <c r="N75" t="s">
        <v>6758</v>
      </c>
      <c r="O75" t="s">
        <v>6759</v>
      </c>
      <c r="P75">
        <f>VLOOKUP(B75,HIS退!B:F,5,FALSE)</f>
        <v>-62</v>
      </c>
      <c r="Q75" t="str">
        <f t="shared" si="3"/>
        <v/>
      </c>
      <c r="R75" s="43">
        <f>VLOOKUP(M75,银行退!A:G,7,FALSE)</f>
        <v>62</v>
      </c>
      <c r="S75" t="str">
        <f t="shared" si="4"/>
        <v/>
      </c>
      <c r="T75" t="e">
        <f>VLOOKUP(M75,银行退!A:J,10,FALSE)</f>
        <v>#N/A</v>
      </c>
      <c r="U75" s="17" t="e">
        <f>VLOOKUP(M75,银行退!A:K,11,FALSE)</f>
        <v>#N/A</v>
      </c>
      <c r="V75" t="str">
        <f t="shared" si="5"/>
        <v/>
      </c>
      <c r="W75" t="e">
        <f>VLOOKUP(B75,HIS解!F:H,3,FALSE)</f>
        <v>#N/A</v>
      </c>
    </row>
    <row r="76" spans="1:23" customFormat="1" ht="14.25" hidden="1">
      <c r="A76" s="62">
        <v>42893.532627314817</v>
      </c>
      <c r="B76">
        <v>77001</v>
      </c>
      <c r="C76" t="s">
        <v>5435</v>
      </c>
      <c r="D76" t="s">
        <v>5436</v>
      </c>
      <c r="F76" s="15">
        <v>100</v>
      </c>
      <c r="G76" s="62">
        <v>42893.532627314817</v>
      </c>
      <c r="H76" t="s">
        <v>47</v>
      </c>
      <c r="I76" t="s">
        <v>47</v>
      </c>
      <c r="J76" t="s">
        <v>86</v>
      </c>
      <c r="K76" t="s">
        <v>36</v>
      </c>
      <c r="L76" t="s">
        <v>87</v>
      </c>
      <c r="M76" t="s">
        <v>6760</v>
      </c>
      <c r="N76" t="s">
        <v>6761</v>
      </c>
      <c r="O76" t="s">
        <v>6762</v>
      </c>
      <c r="P76">
        <f>VLOOKUP(B76,HIS退!B:F,5,FALSE)</f>
        <v>-100</v>
      </c>
      <c r="Q76" t="str">
        <f t="shared" si="3"/>
        <v/>
      </c>
      <c r="R76" s="43">
        <f>VLOOKUP(M76,银行退!A:G,7,FALSE)</f>
        <v>100</v>
      </c>
      <c r="S76" t="str">
        <f t="shared" si="4"/>
        <v/>
      </c>
      <c r="T76" t="e">
        <f>VLOOKUP(M76,银行退!A:J,10,FALSE)</f>
        <v>#N/A</v>
      </c>
      <c r="U76" s="17" t="e">
        <f>VLOOKUP(M76,银行退!A:K,11,FALSE)</f>
        <v>#N/A</v>
      </c>
      <c r="V76" t="str">
        <f t="shared" si="5"/>
        <v/>
      </c>
      <c r="W76" t="e">
        <f>VLOOKUP(B76,HIS解!F:H,3,FALSE)</f>
        <v>#N/A</v>
      </c>
    </row>
    <row r="77" spans="1:23" customFormat="1" ht="14.25" hidden="1">
      <c r="A77" s="62">
        <v>42893.535532407404</v>
      </c>
      <c r="B77">
        <v>77020</v>
      </c>
      <c r="D77" t="s">
        <v>5438</v>
      </c>
      <c r="F77" s="15">
        <v>1000</v>
      </c>
      <c r="G77" s="62">
        <v>42893.535532407404</v>
      </c>
      <c r="H77" t="s">
        <v>47</v>
      </c>
      <c r="I77" t="s">
        <v>47</v>
      </c>
      <c r="J77" t="s">
        <v>1952</v>
      </c>
      <c r="K77" t="s">
        <v>85</v>
      </c>
      <c r="L77" t="s">
        <v>87</v>
      </c>
      <c r="M77" t="s">
        <v>6763</v>
      </c>
      <c r="N77" t="s">
        <v>6764</v>
      </c>
      <c r="O77" t="s">
        <v>6765</v>
      </c>
      <c r="P77">
        <f>VLOOKUP(B77,HIS退!B:F,5,FALSE)</f>
        <v>-1000</v>
      </c>
      <c r="Q77" t="str">
        <f t="shared" si="3"/>
        <v/>
      </c>
      <c r="R77" s="43" t="e">
        <f>VLOOKUP(M77,银行退!A:G,7,FALSE)</f>
        <v>#N/A</v>
      </c>
      <c r="S77" t="e">
        <f t="shared" si="4"/>
        <v>#N/A</v>
      </c>
      <c r="T77" t="e">
        <f>VLOOKUP(M77,银行退!A:J,10,FALSE)</f>
        <v>#N/A</v>
      </c>
      <c r="U77" s="17" t="e">
        <f>VLOOKUP(M77,银行退!A:K,11,FALSE)</f>
        <v>#N/A</v>
      </c>
      <c r="V77">
        <f t="shared" si="5"/>
        <v>1</v>
      </c>
      <c r="W77">
        <f>VLOOKUP(B77,HIS解!F:H,3,FALSE)</f>
        <v>1000</v>
      </c>
    </row>
    <row r="78" spans="1:23" ht="14.25" hidden="1">
      <c r="A78" s="62">
        <v>42893.538680555554</v>
      </c>
      <c r="B78">
        <v>77043</v>
      </c>
      <c r="C78"/>
      <c r="D78" t="s">
        <v>5440</v>
      </c>
      <c r="E78"/>
      <c r="F78" s="15">
        <v>1009</v>
      </c>
      <c r="G78" s="62">
        <v>42893.538680555554</v>
      </c>
      <c r="H78" t="s">
        <v>47</v>
      </c>
      <c r="I78" t="s">
        <v>47</v>
      </c>
      <c r="J78" t="s">
        <v>1952</v>
      </c>
      <c r="K78" t="s">
        <v>85</v>
      </c>
      <c r="L78" t="s">
        <v>87</v>
      </c>
      <c r="M78" t="s">
        <v>6766</v>
      </c>
      <c r="N78" t="s">
        <v>6767</v>
      </c>
      <c r="O78" t="s">
        <v>6768</v>
      </c>
      <c r="P78">
        <f>VLOOKUP(B78,HIS退!B:F,5,FALSE)</f>
        <v>-1009</v>
      </c>
      <c r="Q78" t="str">
        <f t="shared" si="3"/>
        <v/>
      </c>
      <c r="R78" s="43" t="e">
        <f>VLOOKUP(M78,银行退!A:G,7,FALSE)</f>
        <v>#N/A</v>
      </c>
      <c r="S78" t="e">
        <f t="shared" si="4"/>
        <v>#N/A</v>
      </c>
      <c r="T78" t="e">
        <f>VLOOKUP(M78,银行退!A:J,10,FALSE)</f>
        <v>#N/A</v>
      </c>
      <c r="U78" s="17" t="e">
        <f>VLOOKUP(M78,银行退!A:K,11,FALSE)</f>
        <v>#N/A</v>
      </c>
      <c r="V78">
        <f t="shared" si="5"/>
        <v>1</v>
      </c>
      <c r="W78">
        <f>VLOOKUP(B78,HIS解!F:H,3,FALSE)</f>
        <v>1009</v>
      </c>
    </row>
    <row r="79" spans="1:23" customFormat="1" ht="14.25" hidden="1">
      <c r="A79" s="62">
        <v>42893.540520833332</v>
      </c>
      <c r="B79">
        <v>77058</v>
      </c>
      <c r="C79" t="s">
        <v>5442</v>
      </c>
      <c r="D79" t="s">
        <v>5443</v>
      </c>
      <c r="F79" s="15">
        <v>21</v>
      </c>
      <c r="G79" s="62">
        <v>42893.540520833332</v>
      </c>
      <c r="H79" t="s">
        <v>47</v>
      </c>
      <c r="I79" t="s">
        <v>47</v>
      </c>
      <c r="J79" t="s">
        <v>86</v>
      </c>
      <c r="K79" t="s">
        <v>36</v>
      </c>
      <c r="L79" t="s">
        <v>87</v>
      </c>
      <c r="M79" t="s">
        <v>6769</v>
      </c>
      <c r="N79" t="s">
        <v>6770</v>
      </c>
      <c r="O79" t="s">
        <v>6686</v>
      </c>
      <c r="P79">
        <f>VLOOKUP(B79,HIS退!B:F,5,FALSE)</f>
        <v>-21</v>
      </c>
      <c r="Q79" t="str">
        <f t="shared" si="3"/>
        <v/>
      </c>
      <c r="R79" s="43">
        <f>VLOOKUP(M79,银行退!A:G,7,FALSE)</f>
        <v>21</v>
      </c>
      <c r="S79" t="str">
        <f t="shared" si="4"/>
        <v/>
      </c>
      <c r="T79" t="e">
        <f>VLOOKUP(M79,银行退!A:J,10,FALSE)</f>
        <v>#N/A</v>
      </c>
      <c r="U79" s="17" t="e">
        <f>VLOOKUP(M79,银行退!A:K,11,FALSE)</f>
        <v>#N/A</v>
      </c>
      <c r="V79" t="str">
        <f t="shared" si="5"/>
        <v/>
      </c>
      <c r="W79" t="e">
        <f>VLOOKUP(B79,HIS解!F:H,3,FALSE)</f>
        <v>#N/A</v>
      </c>
    </row>
    <row r="80" spans="1:23" customFormat="1" ht="14.25" hidden="1">
      <c r="A80" s="62">
        <v>42893.578449074077</v>
      </c>
      <c r="B80">
        <v>77460</v>
      </c>
      <c r="C80" t="s">
        <v>5445</v>
      </c>
      <c r="D80" t="s">
        <v>5446</v>
      </c>
      <c r="F80" s="15">
        <v>300</v>
      </c>
      <c r="G80" s="62">
        <v>42893.578449074077</v>
      </c>
      <c r="H80" t="s">
        <v>47</v>
      </c>
      <c r="I80" t="s">
        <v>47</v>
      </c>
      <c r="J80" t="s">
        <v>86</v>
      </c>
      <c r="K80" t="s">
        <v>36</v>
      </c>
      <c r="L80" t="s">
        <v>87</v>
      </c>
      <c r="M80" t="s">
        <v>6771</v>
      </c>
      <c r="N80" t="s">
        <v>6772</v>
      </c>
      <c r="O80" t="s">
        <v>6773</v>
      </c>
      <c r="P80">
        <f>VLOOKUP(B80,HIS退!B:F,5,FALSE)</f>
        <v>-300</v>
      </c>
      <c r="Q80" t="str">
        <f t="shared" si="3"/>
        <v/>
      </c>
      <c r="R80" s="43">
        <f>VLOOKUP(M80,银行退!A:G,7,FALSE)</f>
        <v>300</v>
      </c>
      <c r="S80" t="str">
        <f t="shared" si="4"/>
        <v/>
      </c>
      <c r="T80" t="e">
        <f>VLOOKUP(M80,银行退!A:J,10,FALSE)</f>
        <v>#N/A</v>
      </c>
      <c r="U80" s="17" t="e">
        <f>VLOOKUP(M80,银行退!A:K,11,FALSE)</f>
        <v>#N/A</v>
      </c>
      <c r="V80" t="str">
        <f t="shared" si="5"/>
        <v/>
      </c>
      <c r="W80" t="e">
        <f>VLOOKUP(B80,HIS解!F:H,3,FALSE)</f>
        <v>#N/A</v>
      </c>
    </row>
    <row r="81" spans="1:23" customFormat="1" ht="14.25" hidden="1">
      <c r="A81" s="62">
        <v>42893.607002314813</v>
      </c>
      <c r="B81">
        <v>78717</v>
      </c>
      <c r="C81" t="s">
        <v>5448</v>
      </c>
      <c r="D81" t="s">
        <v>5449</v>
      </c>
      <c r="F81" s="15">
        <v>100</v>
      </c>
      <c r="G81" s="62">
        <v>42893.607002314813</v>
      </c>
      <c r="H81" t="s">
        <v>47</v>
      </c>
      <c r="I81" t="s">
        <v>47</v>
      </c>
      <c r="J81" t="s">
        <v>86</v>
      </c>
      <c r="K81" t="s">
        <v>36</v>
      </c>
      <c r="L81" t="s">
        <v>87</v>
      </c>
      <c r="M81" t="s">
        <v>6774</v>
      </c>
      <c r="N81" t="s">
        <v>6775</v>
      </c>
      <c r="O81" t="s">
        <v>6776</v>
      </c>
      <c r="P81">
        <f>VLOOKUP(B81,HIS退!B:F,5,FALSE)</f>
        <v>-100</v>
      </c>
      <c r="Q81" t="str">
        <f t="shared" si="3"/>
        <v/>
      </c>
      <c r="R81" s="43">
        <f>VLOOKUP(M81,银行退!A:G,7,FALSE)</f>
        <v>100</v>
      </c>
      <c r="S81" t="str">
        <f t="shared" si="4"/>
        <v/>
      </c>
      <c r="T81" t="e">
        <f>VLOOKUP(M81,银行退!A:J,10,FALSE)</f>
        <v>#N/A</v>
      </c>
      <c r="U81" s="17" t="e">
        <f>VLOOKUP(M81,银行退!A:K,11,FALSE)</f>
        <v>#N/A</v>
      </c>
      <c r="V81" t="str">
        <f t="shared" si="5"/>
        <v/>
      </c>
      <c r="W81" t="e">
        <f>VLOOKUP(B81,HIS解!F:H,3,FALSE)</f>
        <v>#N/A</v>
      </c>
    </row>
    <row r="82" spans="1:23" ht="14.25" hidden="1">
      <c r="A82" s="62">
        <v>42893.623171296298</v>
      </c>
      <c r="B82">
        <v>79689</v>
      </c>
      <c r="C82"/>
      <c r="D82" t="s">
        <v>5451</v>
      </c>
      <c r="E82"/>
      <c r="F82" s="15">
        <v>153</v>
      </c>
      <c r="G82" s="62">
        <v>42893.623171296298</v>
      </c>
      <c r="H82" t="s">
        <v>47</v>
      </c>
      <c r="I82" t="s">
        <v>47</v>
      </c>
      <c r="J82" t="s">
        <v>1952</v>
      </c>
      <c r="K82" t="s">
        <v>85</v>
      </c>
      <c r="L82" t="s">
        <v>87</v>
      </c>
      <c r="M82" t="s">
        <v>6777</v>
      </c>
      <c r="N82" t="s">
        <v>6778</v>
      </c>
      <c r="O82" t="s">
        <v>6779</v>
      </c>
      <c r="P82">
        <f>VLOOKUP(B82,HIS退!B:F,5,FALSE)</f>
        <v>-153</v>
      </c>
      <c r="Q82" t="str">
        <f t="shared" si="3"/>
        <v/>
      </c>
      <c r="R82" s="43" t="e">
        <f>VLOOKUP(M82,银行退!A:G,7,FALSE)</f>
        <v>#N/A</v>
      </c>
      <c r="S82" t="e">
        <f t="shared" si="4"/>
        <v>#N/A</v>
      </c>
      <c r="T82" t="e">
        <f>VLOOKUP(M82,银行退!A:J,10,FALSE)</f>
        <v>#N/A</v>
      </c>
      <c r="U82" s="17" t="e">
        <f>VLOOKUP(M82,银行退!A:K,11,FALSE)</f>
        <v>#N/A</v>
      </c>
      <c r="V82">
        <f t="shared" si="5"/>
        <v>1</v>
      </c>
      <c r="W82">
        <f>VLOOKUP(B82,HIS解!F:H,3,FALSE)</f>
        <v>153</v>
      </c>
    </row>
    <row r="83" spans="1:23" customFormat="1" ht="14.25" hidden="1">
      <c r="A83" s="62">
        <v>42893.623900462961</v>
      </c>
      <c r="B83">
        <v>79719</v>
      </c>
      <c r="C83" t="s">
        <v>5453</v>
      </c>
      <c r="D83" t="s">
        <v>5454</v>
      </c>
      <c r="F83" s="15">
        <v>100</v>
      </c>
      <c r="G83" s="62">
        <v>42893.623900462961</v>
      </c>
      <c r="H83" t="s">
        <v>47</v>
      </c>
      <c r="I83" t="s">
        <v>47</v>
      </c>
      <c r="J83" t="s">
        <v>86</v>
      </c>
      <c r="K83" t="s">
        <v>36</v>
      </c>
      <c r="L83" t="s">
        <v>87</v>
      </c>
      <c r="M83" t="s">
        <v>6780</v>
      </c>
      <c r="N83" t="s">
        <v>6781</v>
      </c>
      <c r="O83" t="s">
        <v>6782</v>
      </c>
      <c r="P83">
        <f>VLOOKUP(B83,HIS退!B:F,5,FALSE)</f>
        <v>-100</v>
      </c>
      <c r="Q83" t="str">
        <f t="shared" si="3"/>
        <v/>
      </c>
      <c r="R83" s="43">
        <f>VLOOKUP(M83,银行退!A:G,7,FALSE)</f>
        <v>100</v>
      </c>
      <c r="S83" t="str">
        <f t="shared" si="4"/>
        <v/>
      </c>
      <c r="T83" t="e">
        <f>VLOOKUP(M83,银行退!A:J,10,FALSE)</f>
        <v>#N/A</v>
      </c>
      <c r="U83" s="17" t="e">
        <f>VLOOKUP(M83,银行退!A:K,11,FALSE)</f>
        <v>#N/A</v>
      </c>
      <c r="V83" t="str">
        <f t="shared" si="5"/>
        <v/>
      </c>
      <c r="W83" t="e">
        <f>VLOOKUP(B83,HIS解!F:H,3,FALSE)</f>
        <v>#N/A</v>
      </c>
    </row>
    <row r="84" spans="1:23" s="51" customFormat="1" ht="14.25" hidden="1">
      <c r="A84" s="62">
        <v>42893.627118055556</v>
      </c>
      <c r="B84">
        <v>79915</v>
      </c>
      <c r="C84" t="s">
        <v>6783</v>
      </c>
      <c r="D84" t="s">
        <v>5456</v>
      </c>
      <c r="E84"/>
      <c r="F84" s="15">
        <v>57</v>
      </c>
      <c r="G84" s="62">
        <v>42893.627118055556</v>
      </c>
      <c r="H84" t="s">
        <v>47</v>
      </c>
      <c r="I84" t="s">
        <v>47</v>
      </c>
      <c r="J84" t="s">
        <v>86</v>
      </c>
      <c r="K84" t="s">
        <v>217</v>
      </c>
      <c r="L84" t="s">
        <v>87</v>
      </c>
      <c r="M84" t="s">
        <v>6784</v>
      </c>
      <c r="N84" t="s">
        <v>6785</v>
      </c>
      <c r="O84" t="s">
        <v>6786</v>
      </c>
      <c r="P84">
        <f>VLOOKUP(B84,HIS退!B:F,5,FALSE)</f>
        <v>-57</v>
      </c>
      <c r="Q84" t="str">
        <f t="shared" si="3"/>
        <v/>
      </c>
      <c r="R84" s="43">
        <f>VLOOKUP(M84,银行退!A:G,7,FALSE)</f>
        <v>57</v>
      </c>
      <c r="S84" t="str">
        <f t="shared" si="4"/>
        <v/>
      </c>
      <c r="T84">
        <f>VLOOKUP(M84,银行退!A:J,10,FALSE)</f>
        <v>1</v>
      </c>
      <c r="U84" s="17">
        <f>VLOOKUP(M84,银行退!A:K,11,FALSE)</f>
        <v>42893.69425925926</v>
      </c>
      <c r="V84">
        <f t="shared" si="5"/>
        <v>1</v>
      </c>
      <c r="W84">
        <f>VLOOKUP(B84,HIS解!F:H,3,FALSE)</f>
        <v>57</v>
      </c>
    </row>
    <row r="85" spans="1:23" customFormat="1" ht="14.25" hidden="1">
      <c r="A85" s="62">
        <v>42893.64025462963</v>
      </c>
      <c r="B85">
        <v>80689</v>
      </c>
      <c r="C85" t="s">
        <v>5458</v>
      </c>
      <c r="D85" t="s">
        <v>5459</v>
      </c>
      <c r="F85" s="15">
        <v>500</v>
      </c>
      <c r="G85" s="62">
        <v>42893.64025462963</v>
      </c>
      <c r="H85" t="s">
        <v>47</v>
      </c>
      <c r="I85" t="s">
        <v>47</v>
      </c>
      <c r="J85" t="s">
        <v>86</v>
      </c>
      <c r="K85" t="s">
        <v>36</v>
      </c>
      <c r="L85" t="s">
        <v>87</v>
      </c>
      <c r="M85" t="s">
        <v>6787</v>
      </c>
      <c r="N85" t="s">
        <v>6788</v>
      </c>
      <c r="O85" t="s">
        <v>6789</v>
      </c>
      <c r="P85">
        <f>VLOOKUP(B85,HIS退!B:F,5,FALSE)</f>
        <v>-500</v>
      </c>
      <c r="Q85" t="str">
        <f t="shared" si="3"/>
        <v/>
      </c>
      <c r="R85" s="43">
        <f>VLOOKUP(M85,银行退!A:G,7,FALSE)</f>
        <v>500</v>
      </c>
      <c r="S85" t="str">
        <f t="shared" si="4"/>
        <v/>
      </c>
      <c r="T85" t="e">
        <f>VLOOKUP(M85,银行退!A:J,10,FALSE)</f>
        <v>#N/A</v>
      </c>
      <c r="U85" s="17" t="e">
        <f>VLOOKUP(M85,银行退!A:K,11,FALSE)</f>
        <v>#N/A</v>
      </c>
      <c r="V85" t="str">
        <f t="shared" si="5"/>
        <v/>
      </c>
      <c r="W85" t="e">
        <f>VLOOKUP(B85,HIS解!F:H,3,FALSE)</f>
        <v>#N/A</v>
      </c>
    </row>
    <row r="86" spans="1:23" s="51" customFormat="1" ht="14.25" hidden="1">
      <c r="A86" s="62">
        <v>42893.641226851854</v>
      </c>
      <c r="B86">
        <v>80764</v>
      </c>
      <c r="C86" t="s">
        <v>6790</v>
      </c>
      <c r="D86" t="s">
        <v>5461</v>
      </c>
      <c r="E86"/>
      <c r="F86" s="15">
        <v>304</v>
      </c>
      <c r="G86" s="62">
        <v>42893.641226851854</v>
      </c>
      <c r="H86" t="s">
        <v>47</v>
      </c>
      <c r="I86" t="s">
        <v>47</v>
      </c>
      <c r="J86" t="s">
        <v>86</v>
      </c>
      <c r="K86" t="s">
        <v>217</v>
      </c>
      <c r="L86" t="s">
        <v>87</v>
      </c>
      <c r="M86" t="s">
        <v>6791</v>
      </c>
      <c r="N86" t="s">
        <v>6792</v>
      </c>
      <c r="O86" t="s">
        <v>6793</v>
      </c>
      <c r="P86">
        <f>VLOOKUP(B86,HIS退!B:F,5,FALSE)</f>
        <v>-304</v>
      </c>
      <c r="Q86" t="str">
        <f t="shared" si="3"/>
        <v/>
      </c>
      <c r="R86" s="43">
        <f>VLOOKUP(M86,银行退!A:G,7,FALSE)</f>
        <v>304</v>
      </c>
      <c r="S86" t="str">
        <f t="shared" si="4"/>
        <v/>
      </c>
      <c r="T86">
        <f>VLOOKUP(M86,银行退!A:J,10,FALSE)</f>
        <v>1</v>
      </c>
      <c r="U86" s="17">
        <f>VLOOKUP(M86,银行退!A:K,11,FALSE)</f>
        <v>42893.695428240739</v>
      </c>
      <c r="V86">
        <f t="shared" si="5"/>
        <v>1</v>
      </c>
      <c r="W86">
        <f>VLOOKUP(B86,HIS解!F:H,3,FALSE)</f>
        <v>304</v>
      </c>
    </row>
    <row r="87" spans="1:23" customFormat="1" ht="14.25" hidden="1">
      <c r="A87" s="62">
        <v>42893.648379629631</v>
      </c>
      <c r="B87">
        <v>81158</v>
      </c>
      <c r="C87" t="s">
        <v>5463</v>
      </c>
      <c r="D87" t="s">
        <v>5464</v>
      </c>
      <c r="F87" s="15">
        <v>374</v>
      </c>
      <c r="G87" s="62">
        <v>42893.648379629631</v>
      </c>
      <c r="H87" t="s">
        <v>47</v>
      </c>
      <c r="I87" t="s">
        <v>47</v>
      </c>
      <c r="J87" t="s">
        <v>86</v>
      </c>
      <c r="K87" t="s">
        <v>36</v>
      </c>
      <c r="L87" t="s">
        <v>87</v>
      </c>
      <c r="M87" t="s">
        <v>6794</v>
      </c>
      <c r="N87" t="s">
        <v>6795</v>
      </c>
      <c r="O87" t="s">
        <v>6796</v>
      </c>
      <c r="P87">
        <f>VLOOKUP(B87,HIS退!B:F,5,FALSE)</f>
        <v>-374</v>
      </c>
      <c r="Q87" t="str">
        <f t="shared" si="3"/>
        <v/>
      </c>
      <c r="R87" s="43">
        <f>VLOOKUP(M87,银行退!A:G,7,FALSE)</f>
        <v>374</v>
      </c>
      <c r="S87" t="str">
        <f t="shared" si="4"/>
        <v/>
      </c>
      <c r="T87" t="e">
        <f>VLOOKUP(M87,银行退!A:J,10,FALSE)</f>
        <v>#N/A</v>
      </c>
      <c r="U87" s="17" t="e">
        <f>VLOOKUP(M87,银行退!A:K,11,FALSE)</f>
        <v>#N/A</v>
      </c>
      <c r="V87" t="str">
        <f t="shared" si="5"/>
        <v/>
      </c>
      <c r="W87" t="e">
        <f>VLOOKUP(B87,HIS解!F:H,3,FALSE)</f>
        <v>#N/A</v>
      </c>
    </row>
    <row r="88" spans="1:23" customFormat="1" ht="14.25" hidden="1">
      <c r="A88" s="62">
        <v>42893.678287037037</v>
      </c>
      <c r="B88">
        <v>82620</v>
      </c>
      <c r="C88" t="s">
        <v>5466</v>
      </c>
      <c r="D88" t="s">
        <v>5467</v>
      </c>
      <c r="F88" s="15">
        <v>34</v>
      </c>
      <c r="G88" s="62">
        <v>42893.678287037037</v>
      </c>
      <c r="H88" t="s">
        <v>47</v>
      </c>
      <c r="I88" t="s">
        <v>47</v>
      </c>
      <c r="J88" t="s">
        <v>86</v>
      </c>
      <c r="K88" t="s">
        <v>36</v>
      </c>
      <c r="L88" t="s">
        <v>87</v>
      </c>
      <c r="M88" t="s">
        <v>6797</v>
      </c>
      <c r="N88" t="s">
        <v>6798</v>
      </c>
      <c r="O88" t="s">
        <v>6799</v>
      </c>
      <c r="P88">
        <f>VLOOKUP(B88,HIS退!B:F,5,FALSE)</f>
        <v>-34</v>
      </c>
      <c r="Q88" t="str">
        <f t="shared" si="3"/>
        <v/>
      </c>
      <c r="R88" s="43">
        <f>VLOOKUP(M88,银行退!A:G,7,FALSE)</f>
        <v>34</v>
      </c>
      <c r="S88" t="str">
        <f t="shared" si="4"/>
        <v/>
      </c>
      <c r="T88" t="e">
        <f>VLOOKUP(M88,银行退!A:J,10,FALSE)</f>
        <v>#N/A</v>
      </c>
      <c r="U88" s="17" t="e">
        <f>VLOOKUP(M88,银行退!A:K,11,FALSE)</f>
        <v>#N/A</v>
      </c>
      <c r="V88" t="str">
        <f t="shared" si="5"/>
        <v/>
      </c>
      <c r="W88" t="e">
        <f>VLOOKUP(B88,HIS解!F:H,3,FALSE)</f>
        <v>#N/A</v>
      </c>
    </row>
    <row r="89" spans="1:23" customFormat="1" ht="14.25" hidden="1">
      <c r="A89" s="62">
        <v>42893.688726851855</v>
      </c>
      <c r="B89">
        <v>83068</v>
      </c>
      <c r="C89" t="s">
        <v>5469</v>
      </c>
      <c r="D89" t="s">
        <v>5470</v>
      </c>
      <c r="F89" s="15">
        <v>996</v>
      </c>
      <c r="G89" s="62">
        <v>42893.688726851855</v>
      </c>
      <c r="H89" t="s">
        <v>47</v>
      </c>
      <c r="I89" t="s">
        <v>47</v>
      </c>
      <c r="J89" t="s">
        <v>86</v>
      </c>
      <c r="K89" t="s">
        <v>36</v>
      </c>
      <c r="L89" t="s">
        <v>87</v>
      </c>
      <c r="M89" t="s">
        <v>6800</v>
      </c>
      <c r="N89" t="s">
        <v>6801</v>
      </c>
      <c r="O89" t="s">
        <v>6802</v>
      </c>
      <c r="P89">
        <f>VLOOKUP(B89,HIS退!B:F,5,FALSE)</f>
        <v>-996</v>
      </c>
      <c r="Q89" t="str">
        <f t="shared" si="3"/>
        <v/>
      </c>
      <c r="R89" s="43">
        <f>VLOOKUP(M89,银行退!A:G,7,FALSE)</f>
        <v>996</v>
      </c>
      <c r="S89" t="str">
        <f t="shared" si="4"/>
        <v/>
      </c>
      <c r="T89" t="e">
        <f>VLOOKUP(M89,银行退!A:J,10,FALSE)</f>
        <v>#N/A</v>
      </c>
      <c r="U89" s="17" t="e">
        <f>VLOOKUP(M89,银行退!A:K,11,FALSE)</f>
        <v>#N/A</v>
      </c>
      <c r="V89" t="str">
        <f t="shared" si="5"/>
        <v/>
      </c>
      <c r="W89" t="e">
        <f>VLOOKUP(B89,HIS解!F:H,3,FALSE)</f>
        <v>#N/A</v>
      </c>
    </row>
    <row r="90" spans="1:23" customFormat="1" ht="14.25" hidden="1">
      <c r="A90" s="62">
        <v>42893.692430555559</v>
      </c>
      <c r="B90">
        <v>83216</v>
      </c>
      <c r="D90" t="s">
        <v>5472</v>
      </c>
      <c r="F90" s="15">
        <v>515</v>
      </c>
      <c r="G90" s="62">
        <v>42893.692430555559</v>
      </c>
      <c r="H90" t="s">
        <v>47</v>
      </c>
      <c r="I90" t="s">
        <v>47</v>
      </c>
      <c r="J90" t="s">
        <v>1952</v>
      </c>
      <c r="K90" t="s">
        <v>85</v>
      </c>
      <c r="L90" t="s">
        <v>87</v>
      </c>
      <c r="M90" t="s">
        <v>6803</v>
      </c>
      <c r="N90" t="s">
        <v>6804</v>
      </c>
      <c r="O90" t="s">
        <v>6805</v>
      </c>
      <c r="P90">
        <f>VLOOKUP(B90,HIS退!B:F,5,FALSE)</f>
        <v>-515</v>
      </c>
      <c r="Q90" t="str">
        <f t="shared" si="3"/>
        <v/>
      </c>
      <c r="R90" s="43" t="e">
        <f>VLOOKUP(M90,银行退!A:G,7,FALSE)</f>
        <v>#N/A</v>
      </c>
      <c r="S90" t="e">
        <f t="shared" si="4"/>
        <v>#N/A</v>
      </c>
      <c r="T90" t="e">
        <f>VLOOKUP(M90,银行退!A:J,10,FALSE)</f>
        <v>#N/A</v>
      </c>
      <c r="U90" s="17" t="e">
        <f>VLOOKUP(M90,银行退!A:K,11,FALSE)</f>
        <v>#N/A</v>
      </c>
      <c r="V90">
        <f t="shared" si="5"/>
        <v>1</v>
      </c>
      <c r="W90">
        <f>VLOOKUP(B90,HIS解!F:H,3,FALSE)</f>
        <v>515</v>
      </c>
    </row>
    <row r="91" spans="1:23" customFormat="1" ht="14.25" hidden="1">
      <c r="A91" s="62">
        <v>42893.696030092593</v>
      </c>
      <c r="B91">
        <v>83355</v>
      </c>
      <c r="C91" t="s">
        <v>5474</v>
      </c>
      <c r="D91" t="s">
        <v>5475</v>
      </c>
      <c r="F91" s="15">
        <v>783</v>
      </c>
      <c r="G91" s="62">
        <v>42893.696030092593</v>
      </c>
      <c r="H91" t="s">
        <v>47</v>
      </c>
      <c r="I91" t="s">
        <v>47</v>
      </c>
      <c r="J91" t="s">
        <v>86</v>
      </c>
      <c r="K91" t="s">
        <v>36</v>
      </c>
      <c r="L91" t="s">
        <v>87</v>
      </c>
      <c r="M91" t="s">
        <v>6806</v>
      </c>
      <c r="N91" t="s">
        <v>6807</v>
      </c>
      <c r="O91" t="s">
        <v>6808</v>
      </c>
      <c r="P91">
        <f>VLOOKUP(B91,HIS退!B:F,5,FALSE)</f>
        <v>-783</v>
      </c>
      <c r="Q91" t="str">
        <f t="shared" si="3"/>
        <v/>
      </c>
      <c r="R91" s="43">
        <f>VLOOKUP(M91,银行退!A:G,7,FALSE)</f>
        <v>783</v>
      </c>
      <c r="S91" t="str">
        <f t="shared" si="4"/>
        <v/>
      </c>
      <c r="T91" t="e">
        <f>VLOOKUP(M91,银行退!A:J,10,FALSE)</f>
        <v>#N/A</v>
      </c>
      <c r="U91" s="17" t="e">
        <f>VLOOKUP(M91,银行退!A:K,11,FALSE)</f>
        <v>#N/A</v>
      </c>
      <c r="V91" t="str">
        <f t="shared" si="5"/>
        <v/>
      </c>
      <c r="W91" t="e">
        <f>VLOOKUP(B91,HIS解!F:H,3,FALSE)</f>
        <v>#N/A</v>
      </c>
    </row>
    <row r="92" spans="1:23" customFormat="1" ht="14.25" hidden="1">
      <c r="A92" s="62">
        <v>42893.698067129626</v>
      </c>
      <c r="B92">
        <v>83418</v>
      </c>
      <c r="D92" t="s">
        <v>5477</v>
      </c>
      <c r="F92" s="15">
        <v>1</v>
      </c>
      <c r="G92" s="62">
        <v>42893.698067129626</v>
      </c>
      <c r="H92" t="s">
        <v>47</v>
      </c>
      <c r="I92" t="s">
        <v>47</v>
      </c>
      <c r="J92" t="s">
        <v>1952</v>
      </c>
      <c r="K92" t="s">
        <v>85</v>
      </c>
      <c r="L92" t="s">
        <v>87</v>
      </c>
      <c r="M92" t="s">
        <v>6809</v>
      </c>
      <c r="N92" t="s">
        <v>6810</v>
      </c>
      <c r="O92" t="s">
        <v>6811</v>
      </c>
      <c r="P92">
        <f>VLOOKUP(B92,HIS退!B:F,5,FALSE)</f>
        <v>-1</v>
      </c>
      <c r="Q92" t="str">
        <f t="shared" si="3"/>
        <v/>
      </c>
      <c r="R92" s="43" t="e">
        <f>VLOOKUP(M92,银行退!A:G,7,FALSE)</f>
        <v>#N/A</v>
      </c>
      <c r="S92" t="e">
        <f t="shared" si="4"/>
        <v>#N/A</v>
      </c>
      <c r="T92" t="e">
        <f>VLOOKUP(M92,银行退!A:J,10,FALSE)</f>
        <v>#N/A</v>
      </c>
      <c r="U92" s="17" t="e">
        <f>VLOOKUP(M92,银行退!A:K,11,FALSE)</f>
        <v>#N/A</v>
      </c>
      <c r="V92">
        <f t="shared" si="5"/>
        <v>1</v>
      </c>
      <c r="W92">
        <f>VLOOKUP(B92,HIS解!F:H,3,FALSE)</f>
        <v>1</v>
      </c>
    </row>
    <row r="93" spans="1:23" customFormat="1" ht="14.25" hidden="1">
      <c r="A93" s="62">
        <v>42893.708622685182</v>
      </c>
      <c r="B93">
        <v>83856</v>
      </c>
      <c r="C93" t="s">
        <v>5479</v>
      </c>
      <c r="D93" t="s">
        <v>5480</v>
      </c>
      <c r="F93" s="15">
        <v>195</v>
      </c>
      <c r="G93" s="62">
        <v>42893.708622685182</v>
      </c>
      <c r="H93" t="s">
        <v>47</v>
      </c>
      <c r="I93" t="s">
        <v>47</v>
      </c>
      <c r="J93" t="s">
        <v>86</v>
      </c>
      <c r="K93" t="s">
        <v>36</v>
      </c>
      <c r="L93" t="s">
        <v>87</v>
      </c>
      <c r="M93" t="s">
        <v>6812</v>
      </c>
      <c r="N93" t="s">
        <v>6813</v>
      </c>
      <c r="O93" t="s">
        <v>6814</v>
      </c>
      <c r="P93">
        <f>VLOOKUP(B93,HIS退!B:F,5,FALSE)</f>
        <v>-195</v>
      </c>
      <c r="Q93" t="str">
        <f t="shared" si="3"/>
        <v/>
      </c>
      <c r="R93" s="43">
        <f>VLOOKUP(M93,银行退!A:G,7,FALSE)</f>
        <v>195</v>
      </c>
      <c r="S93" t="str">
        <f t="shared" si="4"/>
        <v/>
      </c>
      <c r="T93" t="e">
        <f>VLOOKUP(M93,银行退!A:J,10,FALSE)</f>
        <v>#N/A</v>
      </c>
      <c r="U93" s="17" t="e">
        <f>VLOOKUP(M93,银行退!A:K,11,FALSE)</f>
        <v>#N/A</v>
      </c>
      <c r="V93" t="str">
        <f t="shared" si="5"/>
        <v/>
      </c>
      <c r="W93" t="e">
        <f>VLOOKUP(B93,HIS解!F:H,3,FALSE)</f>
        <v>#N/A</v>
      </c>
    </row>
    <row r="94" spans="1:23" s="51" customFormat="1" ht="14.25" hidden="1">
      <c r="A94" s="62">
        <v>42893.71806712963</v>
      </c>
      <c r="B94">
        <v>84150</v>
      </c>
      <c r="C94" t="s">
        <v>6815</v>
      </c>
      <c r="D94" t="s">
        <v>5482</v>
      </c>
      <c r="E94"/>
      <c r="F94" s="15">
        <v>70</v>
      </c>
      <c r="G94" s="62">
        <v>42893.71806712963</v>
      </c>
      <c r="H94" t="s">
        <v>47</v>
      </c>
      <c r="I94" t="s">
        <v>47</v>
      </c>
      <c r="J94" t="s">
        <v>86</v>
      </c>
      <c r="K94" t="s">
        <v>217</v>
      </c>
      <c r="L94" t="s">
        <v>87</v>
      </c>
      <c r="M94" t="s">
        <v>6816</v>
      </c>
      <c r="N94" t="s">
        <v>6817</v>
      </c>
      <c r="O94" t="s">
        <v>6818</v>
      </c>
      <c r="P94">
        <f>VLOOKUP(B94,HIS退!B:F,5,FALSE)</f>
        <v>-70</v>
      </c>
      <c r="Q94" t="str">
        <f t="shared" si="3"/>
        <v/>
      </c>
      <c r="R94" s="43">
        <f>VLOOKUP(M94,银行退!A:G,7,FALSE)</f>
        <v>70</v>
      </c>
      <c r="S94" t="str">
        <f t="shared" si="4"/>
        <v/>
      </c>
      <c r="T94">
        <f>VLOOKUP(M94,银行退!A:J,10,FALSE)</f>
        <v>1</v>
      </c>
      <c r="U94" s="17">
        <f>VLOOKUP(M94,银行退!A:K,11,FALSE)</f>
        <v>42894.688969907409</v>
      </c>
      <c r="V94">
        <f t="shared" si="5"/>
        <v>1</v>
      </c>
      <c r="W94">
        <f>VLOOKUP(B94,HIS解!F:H,3,FALSE)</f>
        <v>70</v>
      </c>
    </row>
    <row r="95" spans="1:23" customFormat="1" ht="14.25" hidden="1">
      <c r="A95" s="62">
        <v>42893.720266203702</v>
      </c>
      <c r="B95">
        <v>84208</v>
      </c>
      <c r="D95" t="s">
        <v>5484</v>
      </c>
      <c r="F95" s="15">
        <v>96</v>
      </c>
      <c r="G95" s="62">
        <v>42893.720266203702</v>
      </c>
      <c r="H95" t="s">
        <v>47</v>
      </c>
      <c r="I95" t="s">
        <v>47</v>
      </c>
      <c r="J95" t="s">
        <v>1952</v>
      </c>
      <c r="K95" t="s">
        <v>85</v>
      </c>
      <c r="L95" t="s">
        <v>87</v>
      </c>
      <c r="M95" t="s">
        <v>6819</v>
      </c>
      <c r="N95" t="s">
        <v>6820</v>
      </c>
      <c r="O95" t="s">
        <v>6821</v>
      </c>
      <c r="P95">
        <f>VLOOKUP(B95,HIS退!B:F,5,FALSE)</f>
        <v>-96</v>
      </c>
      <c r="Q95" t="str">
        <f t="shared" si="3"/>
        <v/>
      </c>
      <c r="R95" s="43" t="e">
        <f>VLOOKUP(M95,银行退!A:G,7,FALSE)</f>
        <v>#N/A</v>
      </c>
      <c r="S95" t="e">
        <f t="shared" si="4"/>
        <v>#N/A</v>
      </c>
      <c r="T95" t="e">
        <f>VLOOKUP(M95,银行退!A:J,10,FALSE)</f>
        <v>#N/A</v>
      </c>
      <c r="U95" s="17" t="e">
        <f>VLOOKUP(M95,银行退!A:K,11,FALSE)</f>
        <v>#N/A</v>
      </c>
      <c r="V95">
        <f t="shared" si="5"/>
        <v>1</v>
      </c>
      <c r="W95">
        <f>VLOOKUP(B95,HIS解!F:H,3,FALSE)</f>
        <v>96</v>
      </c>
    </row>
    <row r="96" spans="1:23" customFormat="1" ht="14.25" hidden="1">
      <c r="A96" s="62">
        <v>42893.720509259256</v>
      </c>
      <c r="B96">
        <v>0</v>
      </c>
      <c r="D96" t="s">
        <v>5484</v>
      </c>
      <c r="F96" s="15">
        <v>96</v>
      </c>
      <c r="G96" s="62">
        <v>42893.720509259256</v>
      </c>
      <c r="H96" t="s">
        <v>47</v>
      </c>
      <c r="I96" t="s">
        <v>47</v>
      </c>
      <c r="J96" t="s">
        <v>88</v>
      </c>
      <c r="K96" t="s">
        <v>88</v>
      </c>
      <c r="L96" t="s">
        <v>87</v>
      </c>
      <c r="M96" t="s">
        <v>6822</v>
      </c>
      <c r="N96" t="s">
        <v>6823</v>
      </c>
      <c r="O96" t="s">
        <v>6821</v>
      </c>
      <c r="P96" t="e">
        <f>VLOOKUP(B96,HIS退!B:F,5,FALSE)</f>
        <v>#N/A</v>
      </c>
      <c r="Q96" t="e">
        <f t="shared" si="3"/>
        <v>#N/A</v>
      </c>
      <c r="R96" s="43" t="e">
        <f>VLOOKUP(M96,银行退!A:G,7,FALSE)</f>
        <v>#N/A</v>
      </c>
      <c r="S96" t="e">
        <f t="shared" si="4"/>
        <v>#N/A</v>
      </c>
      <c r="T96" t="e">
        <f>VLOOKUP(M96,银行退!A:J,10,FALSE)</f>
        <v>#N/A</v>
      </c>
      <c r="U96" s="17" t="e">
        <f>VLOOKUP(M96,银行退!A:K,11,FALSE)</f>
        <v>#N/A</v>
      </c>
      <c r="V96">
        <f t="shared" si="5"/>
        <v>1</v>
      </c>
      <c r="W96" t="e">
        <f>VLOOKUP(B96,HIS解!F:H,3,FALSE)</f>
        <v>#N/A</v>
      </c>
    </row>
    <row r="97" spans="1:23" customFormat="1" ht="14.25" hidden="1">
      <c r="A97" s="62">
        <v>42893.727673611109</v>
      </c>
      <c r="B97">
        <v>84404</v>
      </c>
      <c r="C97" t="s">
        <v>5486</v>
      </c>
      <c r="D97" t="s">
        <v>5487</v>
      </c>
      <c r="F97" s="15">
        <v>2245</v>
      </c>
      <c r="G97" s="62">
        <v>42893.727673611109</v>
      </c>
      <c r="H97" t="s">
        <v>47</v>
      </c>
      <c r="I97" t="s">
        <v>47</v>
      </c>
      <c r="J97" t="s">
        <v>86</v>
      </c>
      <c r="K97" t="s">
        <v>36</v>
      </c>
      <c r="L97" t="s">
        <v>87</v>
      </c>
      <c r="M97" t="s">
        <v>6824</v>
      </c>
      <c r="N97" t="s">
        <v>6825</v>
      </c>
      <c r="O97" t="s">
        <v>4601</v>
      </c>
      <c r="P97">
        <f>VLOOKUP(B97,HIS退!B:F,5,FALSE)</f>
        <v>-2245</v>
      </c>
      <c r="Q97" t="str">
        <f t="shared" si="3"/>
        <v/>
      </c>
      <c r="R97" s="43">
        <f>VLOOKUP(M97,银行退!A:G,7,FALSE)</f>
        <v>2245</v>
      </c>
      <c r="S97" t="str">
        <f t="shared" si="4"/>
        <v/>
      </c>
      <c r="T97" t="e">
        <f>VLOOKUP(M97,银行退!A:J,10,FALSE)</f>
        <v>#N/A</v>
      </c>
      <c r="U97" s="17" t="e">
        <f>VLOOKUP(M97,银行退!A:K,11,FALSE)</f>
        <v>#N/A</v>
      </c>
      <c r="V97" t="str">
        <f t="shared" si="5"/>
        <v/>
      </c>
      <c r="W97" t="e">
        <f>VLOOKUP(B97,HIS解!F:H,3,FALSE)</f>
        <v>#N/A</v>
      </c>
    </row>
    <row r="98" spans="1:23" ht="14.25" hidden="1">
      <c r="A98" s="62">
        <v>42893.732974537037</v>
      </c>
      <c r="B98">
        <v>84548</v>
      </c>
      <c r="C98" t="s">
        <v>6826</v>
      </c>
      <c r="D98" t="s">
        <v>1950</v>
      </c>
      <c r="E98"/>
      <c r="F98" s="15">
        <v>3500</v>
      </c>
      <c r="G98" s="62">
        <v>42893.732974537037</v>
      </c>
      <c r="H98" t="s">
        <v>47</v>
      </c>
      <c r="I98" t="s">
        <v>47</v>
      </c>
      <c r="J98" t="s">
        <v>86</v>
      </c>
      <c r="K98" t="s">
        <v>217</v>
      </c>
      <c r="L98" t="s">
        <v>87</v>
      </c>
      <c r="M98" t="s">
        <v>6827</v>
      </c>
      <c r="N98" t="s">
        <v>6828</v>
      </c>
      <c r="O98" t="s">
        <v>4601</v>
      </c>
      <c r="P98">
        <f>VLOOKUP(B98,HIS退!B:F,5,FALSE)</f>
        <v>-3500</v>
      </c>
      <c r="Q98" t="str">
        <f t="shared" si="3"/>
        <v/>
      </c>
      <c r="R98" s="43">
        <f>VLOOKUP(M98,银行退!A:G,7,FALSE)</f>
        <v>3500</v>
      </c>
      <c r="S98" t="str">
        <f t="shared" si="4"/>
        <v/>
      </c>
      <c r="T98">
        <f>VLOOKUP(M98,银行退!A:J,10,FALSE)</f>
        <v>1</v>
      </c>
      <c r="U98" s="17">
        <f>VLOOKUP(M98,银行退!A:K,11,FALSE)</f>
        <v>42894.687731481485</v>
      </c>
      <c r="V98">
        <f t="shared" si="5"/>
        <v>1</v>
      </c>
      <c r="W98">
        <f>VLOOKUP(B98,HIS解!F:H,3,FALSE)</f>
        <v>3500</v>
      </c>
    </row>
    <row r="99" spans="1:23" customFormat="1" ht="14.25" hidden="1">
      <c r="A99" s="62">
        <v>42893.749131944445</v>
      </c>
      <c r="B99">
        <v>84832</v>
      </c>
      <c r="C99" t="s">
        <v>5489</v>
      </c>
      <c r="D99" t="s">
        <v>5490</v>
      </c>
      <c r="F99" s="15">
        <v>187</v>
      </c>
      <c r="G99" s="62">
        <v>42893.749131944445</v>
      </c>
      <c r="H99" t="s">
        <v>47</v>
      </c>
      <c r="I99" t="s">
        <v>47</v>
      </c>
      <c r="J99" t="s">
        <v>86</v>
      </c>
      <c r="K99" t="s">
        <v>36</v>
      </c>
      <c r="L99" t="s">
        <v>87</v>
      </c>
      <c r="M99" t="s">
        <v>6829</v>
      </c>
      <c r="N99" t="s">
        <v>6830</v>
      </c>
      <c r="O99" t="s">
        <v>6831</v>
      </c>
      <c r="P99">
        <f>VLOOKUP(B99,HIS退!B:F,5,FALSE)</f>
        <v>-187</v>
      </c>
      <c r="Q99" t="str">
        <f t="shared" si="3"/>
        <v/>
      </c>
      <c r="R99" s="43">
        <f>VLOOKUP(M99,银行退!A:G,7,FALSE)</f>
        <v>187</v>
      </c>
      <c r="S99" t="str">
        <f t="shared" si="4"/>
        <v/>
      </c>
      <c r="T99" t="e">
        <f>VLOOKUP(M99,银行退!A:J,10,FALSE)</f>
        <v>#N/A</v>
      </c>
      <c r="U99" s="17" t="e">
        <f>VLOOKUP(M99,银行退!A:K,11,FALSE)</f>
        <v>#N/A</v>
      </c>
      <c r="V99" t="str">
        <f t="shared" si="5"/>
        <v/>
      </c>
      <c r="W99" t="e">
        <f>VLOOKUP(B99,HIS解!F:H,3,FALSE)</f>
        <v>#N/A</v>
      </c>
    </row>
    <row r="100" spans="1:23" customFormat="1" ht="14.25" hidden="1">
      <c r="A100" s="62">
        <v>42894.35087962963</v>
      </c>
      <c r="B100">
        <v>87250</v>
      </c>
      <c r="C100" t="s">
        <v>5492</v>
      </c>
      <c r="D100" t="s">
        <v>5493</v>
      </c>
      <c r="F100" s="15">
        <v>94</v>
      </c>
      <c r="G100" s="62">
        <v>42894.35087962963</v>
      </c>
      <c r="H100" t="s">
        <v>47</v>
      </c>
      <c r="I100" t="s">
        <v>47</v>
      </c>
      <c r="J100" t="s">
        <v>86</v>
      </c>
      <c r="K100" t="s">
        <v>36</v>
      </c>
      <c r="L100" t="s">
        <v>87</v>
      </c>
      <c r="M100" t="s">
        <v>6832</v>
      </c>
      <c r="N100" t="s">
        <v>6833</v>
      </c>
      <c r="O100" t="s">
        <v>6834</v>
      </c>
      <c r="P100">
        <f>VLOOKUP(B100,HIS退!B:F,5,FALSE)</f>
        <v>-94</v>
      </c>
      <c r="Q100" t="str">
        <f t="shared" si="3"/>
        <v/>
      </c>
      <c r="R100" s="43">
        <f>VLOOKUP(M100,银行退!A:G,7,FALSE)</f>
        <v>94</v>
      </c>
      <c r="S100" t="str">
        <f t="shared" si="4"/>
        <v/>
      </c>
      <c r="T100" t="e">
        <f>VLOOKUP(M100,银行退!A:J,10,FALSE)</f>
        <v>#N/A</v>
      </c>
      <c r="U100" s="17" t="e">
        <f>VLOOKUP(M100,银行退!A:K,11,FALSE)</f>
        <v>#N/A</v>
      </c>
      <c r="V100" t="str">
        <f t="shared" si="5"/>
        <v/>
      </c>
      <c r="W100" t="e">
        <f>VLOOKUP(B100,HIS解!F:H,3,FALSE)</f>
        <v>#N/A</v>
      </c>
    </row>
    <row r="101" spans="1:23" s="51" customFormat="1" ht="14.25" hidden="1">
      <c r="A101" s="62">
        <v>42894.356006944443</v>
      </c>
      <c r="B101">
        <v>87586</v>
      </c>
      <c r="C101" t="s">
        <v>6835</v>
      </c>
      <c r="D101" t="s">
        <v>5494</v>
      </c>
      <c r="E101"/>
      <c r="F101" s="15">
        <v>572</v>
      </c>
      <c r="G101" s="62">
        <v>42894.356006944443</v>
      </c>
      <c r="H101" t="s">
        <v>47</v>
      </c>
      <c r="I101" t="s">
        <v>47</v>
      </c>
      <c r="J101" t="s">
        <v>86</v>
      </c>
      <c r="K101" t="s">
        <v>217</v>
      </c>
      <c r="L101" t="s">
        <v>87</v>
      </c>
      <c r="M101" t="s">
        <v>6836</v>
      </c>
      <c r="N101" t="s">
        <v>6837</v>
      </c>
      <c r="O101" t="s">
        <v>6838</v>
      </c>
      <c r="P101">
        <f>VLOOKUP(B101,HIS退!B:F,5,FALSE)</f>
        <v>-572</v>
      </c>
      <c r="Q101" t="str">
        <f t="shared" si="3"/>
        <v/>
      </c>
      <c r="R101" s="43">
        <f>VLOOKUP(M101,银行退!A:G,7,FALSE)</f>
        <v>572</v>
      </c>
      <c r="S101" t="str">
        <f t="shared" si="4"/>
        <v/>
      </c>
      <c r="T101">
        <f>VLOOKUP(M101,银行退!A:J,10,FALSE)</f>
        <v>1</v>
      </c>
      <c r="U101" s="17">
        <f>VLOOKUP(M101,银行退!A:K,11,FALSE)</f>
        <v>42894.6875462963</v>
      </c>
      <c r="V101">
        <f t="shared" si="5"/>
        <v>1</v>
      </c>
      <c r="W101">
        <f>VLOOKUP(B101,HIS解!F:H,3,FALSE)</f>
        <v>572</v>
      </c>
    </row>
    <row r="102" spans="1:23" customFormat="1" ht="14.25" hidden="1">
      <c r="A102" s="62">
        <v>42894.37027777778</v>
      </c>
      <c r="B102">
        <v>88641</v>
      </c>
      <c r="C102" t="s">
        <v>5496</v>
      </c>
      <c r="D102" t="s">
        <v>5497</v>
      </c>
      <c r="F102" s="15">
        <v>400</v>
      </c>
      <c r="G102" s="62">
        <v>42894.37027777778</v>
      </c>
      <c r="H102" t="s">
        <v>47</v>
      </c>
      <c r="I102" t="s">
        <v>47</v>
      </c>
      <c r="J102" t="s">
        <v>86</v>
      </c>
      <c r="K102" t="s">
        <v>36</v>
      </c>
      <c r="L102" t="s">
        <v>87</v>
      </c>
      <c r="M102" t="s">
        <v>6839</v>
      </c>
      <c r="N102" t="s">
        <v>6840</v>
      </c>
      <c r="O102" t="s">
        <v>6841</v>
      </c>
      <c r="P102">
        <f>VLOOKUP(B102,HIS退!B:F,5,FALSE)</f>
        <v>-400</v>
      </c>
      <c r="Q102" t="str">
        <f t="shared" si="3"/>
        <v/>
      </c>
      <c r="R102" s="43">
        <f>VLOOKUP(M102,银行退!A:G,7,FALSE)</f>
        <v>400</v>
      </c>
      <c r="S102" t="str">
        <f t="shared" si="4"/>
        <v/>
      </c>
      <c r="T102" t="e">
        <f>VLOOKUP(M102,银行退!A:J,10,FALSE)</f>
        <v>#N/A</v>
      </c>
      <c r="U102" s="17" t="e">
        <f>VLOOKUP(M102,银行退!A:K,11,FALSE)</f>
        <v>#N/A</v>
      </c>
      <c r="V102" t="str">
        <f t="shared" si="5"/>
        <v/>
      </c>
      <c r="W102" t="e">
        <f>VLOOKUP(B102,HIS解!F:H,3,FALSE)</f>
        <v>#N/A</v>
      </c>
    </row>
    <row r="103" spans="1:23" customFormat="1" ht="14.25" hidden="1">
      <c r="A103" s="62">
        <v>42894.377268518518</v>
      </c>
      <c r="B103">
        <v>89241</v>
      </c>
      <c r="C103" t="s">
        <v>5499</v>
      </c>
      <c r="D103" t="s">
        <v>5500</v>
      </c>
      <c r="F103" s="15">
        <v>1606</v>
      </c>
      <c r="G103" s="62">
        <v>42894.377268518518</v>
      </c>
      <c r="H103" t="s">
        <v>47</v>
      </c>
      <c r="I103" t="s">
        <v>47</v>
      </c>
      <c r="J103" t="s">
        <v>86</v>
      </c>
      <c r="K103" t="s">
        <v>36</v>
      </c>
      <c r="L103" t="s">
        <v>87</v>
      </c>
      <c r="M103" t="s">
        <v>6842</v>
      </c>
      <c r="N103" t="s">
        <v>6843</v>
      </c>
      <c r="O103" t="s">
        <v>6844</v>
      </c>
      <c r="P103">
        <f>VLOOKUP(B103,HIS退!B:F,5,FALSE)</f>
        <v>-1606</v>
      </c>
      <c r="Q103" t="str">
        <f t="shared" si="3"/>
        <v/>
      </c>
      <c r="R103" s="43">
        <f>VLOOKUP(M103,银行退!A:G,7,FALSE)</f>
        <v>1606</v>
      </c>
      <c r="S103" t="str">
        <f t="shared" si="4"/>
        <v/>
      </c>
      <c r="T103" t="e">
        <f>VLOOKUP(M103,银行退!A:J,10,FALSE)</f>
        <v>#N/A</v>
      </c>
      <c r="U103" s="17" t="e">
        <f>VLOOKUP(M103,银行退!A:K,11,FALSE)</f>
        <v>#N/A</v>
      </c>
      <c r="V103" t="str">
        <f t="shared" si="5"/>
        <v/>
      </c>
      <c r="W103" t="e">
        <f>VLOOKUP(B103,HIS解!F:H,3,FALSE)</f>
        <v>#N/A</v>
      </c>
    </row>
    <row r="104" spans="1:23" customFormat="1" ht="14.25" hidden="1">
      <c r="A104" s="62">
        <v>42894.39439814815</v>
      </c>
      <c r="B104">
        <v>90590</v>
      </c>
      <c r="C104" t="s">
        <v>5502</v>
      </c>
      <c r="D104" t="s">
        <v>5503</v>
      </c>
      <c r="F104" s="15">
        <v>7</v>
      </c>
      <c r="G104" s="62">
        <v>42894.39439814815</v>
      </c>
      <c r="H104" t="s">
        <v>47</v>
      </c>
      <c r="I104" t="s">
        <v>47</v>
      </c>
      <c r="J104" t="s">
        <v>86</v>
      </c>
      <c r="K104" t="s">
        <v>36</v>
      </c>
      <c r="L104" t="s">
        <v>87</v>
      </c>
      <c r="M104" t="s">
        <v>6845</v>
      </c>
      <c r="N104" t="s">
        <v>6846</v>
      </c>
      <c r="O104" t="s">
        <v>6847</v>
      </c>
      <c r="P104">
        <f>VLOOKUP(B104,HIS退!B:F,5,FALSE)</f>
        <v>-7</v>
      </c>
      <c r="Q104" t="str">
        <f t="shared" si="3"/>
        <v/>
      </c>
      <c r="R104" s="43">
        <f>VLOOKUP(M104,银行退!A:G,7,FALSE)</f>
        <v>7</v>
      </c>
      <c r="S104" t="str">
        <f t="shared" si="4"/>
        <v/>
      </c>
      <c r="T104" t="e">
        <f>VLOOKUP(M104,银行退!A:J,10,FALSE)</f>
        <v>#N/A</v>
      </c>
      <c r="U104" s="17" t="e">
        <f>VLOOKUP(M104,银行退!A:K,11,FALSE)</f>
        <v>#N/A</v>
      </c>
      <c r="V104" t="str">
        <f t="shared" si="5"/>
        <v/>
      </c>
      <c r="W104" t="e">
        <f>VLOOKUP(B104,HIS解!F:H,3,FALSE)</f>
        <v>#N/A</v>
      </c>
    </row>
    <row r="105" spans="1:23" customFormat="1" ht="14.25" hidden="1">
      <c r="A105" s="62">
        <v>42894.421226851853</v>
      </c>
      <c r="B105">
        <v>92656</v>
      </c>
      <c r="C105" t="s">
        <v>5505</v>
      </c>
      <c r="D105" t="s">
        <v>5506</v>
      </c>
      <c r="F105" s="15">
        <v>4017</v>
      </c>
      <c r="G105" s="62">
        <v>42894.421226851853</v>
      </c>
      <c r="H105" t="s">
        <v>47</v>
      </c>
      <c r="I105" t="s">
        <v>47</v>
      </c>
      <c r="J105" t="s">
        <v>86</v>
      </c>
      <c r="K105" t="s">
        <v>36</v>
      </c>
      <c r="L105" t="s">
        <v>87</v>
      </c>
      <c r="M105" t="s">
        <v>6848</v>
      </c>
      <c r="N105" t="s">
        <v>6849</v>
      </c>
      <c r="O105" t="s">
        <v>6850</v>
      </c>
      <c r="P105">
        <f>VLOOKUP(B105,HIS退!B:F,5,FALSE)</f>
        <v>-4017</v>
      </c>
      <c r="Q105" t="str">
        <f t="shared" si="3"/>
        <v/>
      </c>
      <c r="R105" s="43">
        <f>VLOOKUP(M105,银行退!A:G,7,FALSE)</f>
        <v>4017</v>
      </c>
      <c r="S105" t="str">
        <f t="shared" si="4"/>
        <v/>
      </c>
      <c r="T105" t="e">
        <f>VLOOKUP(M105,银行退!A:J,10,FALSE)</f>
        <v>#N/A</v>
      </c>
      <c r="U105" s="17" t="e">
        <f>VLOOKUP(M105,银行退!A:K,11,FALSE)</f>
        <v>#N/A</v>
      </c>
      <c r="V105" t="str">
        <f t="shared" si="5"/>
        <v/>
      </c>
      <c r="W105" t="e">
        <f>VLOOKUP(B105,HIS解!F:H,3,FALSE)</f>
        <v>#N/A</v>
      </c>
    </row>
    <row r="106" spans="1:23" customFormat="1" ht="14.25" hidden="1">
      <c r="A106" s="62">
        <v>42894.431863425925</v>
      </c>
      <c r="B106">
        <v>93533</v>
      </c>
      <c r="C106" t="s">
        <v>5508</v>
      </c>
      <c r="D106" t="s">
        <v>5509</v>
      </c>
      <c r="F106" s="15">
        <v>296</v>
      </c>
      <c r="G106" s="62">
        <v>42894.431863425925</v>
      </c>
      <c r="H106" t="s">
        <v>47</v>
      </c>
      <c r="I106" t="s">
        <v>47</v>
      </c>
      <c r="J106" t="s">
        <v>86</v>
      </c>
      <c r="K106" t="s">
        <v>36</v>
      </c>
      <c r="L106" t="s">
        <v>87</v>
      </c>
      <c r="M106" t="s">
        <v>6851</v>
      </c>
      <c r="N106" t="s">
        <v>6852</v>
      </c>
      <c r="O106" t="s">
        <v>6853</v>
      </c>
      <c r="P106">
        <f>VLOOKUP(B106,HIS退!B:F,5,FALSE)</f>
        <v>-296</v>
      </c>
      <c r="Q106" t="str">
        <f t="shared" si="3"/>
        <v/>
      </c>
      <c r="R106" s="43">
        <f>VLOOKUP(M106,银行退!A:G,7,FALSE)</f>
        <v>296</v>
      </c>
      <c r="S106" t="str">
        <f t="shared" si="4"/>
        <v/>
      </c>
      <c r="T106" t="e">
        <f>VLOOKUP(M106,银行退!A:J,10,FALSE)</f>
        <v>#N/A</v>
      </c>
      <c r="U106" s="17" t="e">
        <f>VLOOKUP(M106,银行退!A:K,11,FALSE)</f>
        <v>#N/A</v>
      </c>
      <c r="V106" t="str">
        <f t="shared" si="5"/>
        <v/>
      </c>
      <c r="W106" t="e">
        <f>VLOOKUP(B106,HIS解!F:H,3,FALSE)</f>
        <v>#N/A</v>
      </c>
    </row>
    <row r="107" spans="1:23" customFormat="1" ht="14.25" hidden="1">
      <c r="A107" s="62">
        <v>42894.437581018516</v>
      </c>
      <c r="B107">
        <v>93949</v>
      </c>
      <c r="C107" t="s">
        <v>5511</v>
      </c>
      <c r="D107" t="s">
        <v>5512</v>
      </c>
      <c r="F107" s="15">
        <v>800</v>
      </c>
      <c r="G107" s="62">
        <v>42894.437581018516</v>
      </c>
      <c r="H107" t="s">
        <v>47</v>
      </c>
      <c r="I107" t="s">
        <v>47</v>
      </c>
      <c r="J107" t="s">
        <v>86</v>
      </c>
      <c r="K107" t="s">
        <v>36</v>
      </c>
      <c r="L107" t="s">
        <v>87</v>
      </c>
      <c r="M107" t="s">
        <v>6854</v>
      </c>
      <c r="N107" t="s">
        <v>6855</v>
      </c>
      <c r="O107" t="s">
        <v>6856</v>
      </c>
      <c r="P107">
        <f>VLOOKUP(B107,HIS退!B:F,5,FALSE)</f>
        <v>-800</v>
      </c>
      <c r="Q107" t="str">
        <f t="shared" si="3"/>
        <v/>
      </c>
      <c r="R107" s="43">
        <f>VLOOKUP(M107,银行退!A:G,7,FALSE)</f>
        <v>800</v>
      </c>
      <c r="S107" t="str">
        <f t="shared" si="4"/>
        <v/>
      </c>
      <c r="T107" t="e">
        <f>VLOOKUP(M107,银行退!A:J,10,FALSE)</f>
        <v>#N/A</v>
      </c>
      <c r="U107" s="17" t="e">
        <f>VLOOKUP(M107,银行退!A:K,11,FALSE)</f>
        <v>#N/A</v>
      </c>
      <c r="V107" t="str">
        <f t="shared" si="5"/>
        <v/>
      </c>
      <c r="W107" t="e">
        <f>VLOOKUP(B107,HIS解!F:H,3,FALSE)</f>
        <v>#N/A</v>
      </c>
    </row>
    <row r="108" spans="1:23" customFormat="1" ht="14.25" hidden="1">
      <c r="A108" s="62">
        <v>42894.451261574075</v>
      </c>
      <c r="B108">
        <v>94915</v>
      </c>
      <c r="D108" t="s">
        <v>5514</v>
      </c>
      <c r="F108" s="15">
        <v>342</v>
      </c>
      <c r="G108" s="62">
        <v>42894.451261574075</v>
      </c>
      <c r="H108" t="s">
        <v>47</v>
      </c>
      <c r="I108" t="s">
        <v>47</v>
      </c>
      <c r="J108" t="s">
        <v>1952</v>
      </c>
      <c r="K108" t="s">
        <v>85</v>
      </c>
      <c r="L108" t="s">
        <v>87</v>
      </c>
      <c r="M108" t="s">
        <v>6857</v>
      </c>
      <c r="N108" t="s">
        <v>6858</v>
      </c>
      <c r="O108" t="s">
        <v>6859</v>
      </c>
      <c r="P108">
        <f>VLOOKUP(B108,HIS退!B:F,5,FALSE)</f>
        <v>-342</v>
      </c>
      <c r="Q108" t="str">
        <f t="shared" si="3"/>
        <v/>
      </c>
      <c r="R108" s="43" t="e">
        <f>VLOOKUP(M108,银行退!A:G,7,FALSE)</f>
        <v>#N/A</v>
      </c>
      <c r="S108" t="e">
        <f t="shared" si="4"/>
        <v>#N/A</v>
      </c>
      <c r="T108" t="e">
        <f>VLOOKUP(M108,银行退!A:J,10,FALSE)</f>
        <v>#N/A</v>
      </c>
      <c r="U108" s="17" t="e">
        <f>VLOOKUP(M108,银行退!A:K,11,FALSE)</f>
        <v>#N/A</v>
      </c>
      <c r="V108">
        <f t="shared" si="5"/>
        <v>1</v>
      </c>
      <c r="W108">
        <f>VLOOKUP(B108,HIS解!F:H,3,FALSE)</f>
        <v>342</v>
      </c>
    </row>
    <row r="109" spans="1:23" customFormat="1" ht="14.25" hidden="1">
      <c r="A109" s="62">
        <v>42894.453761574077</v>
      </c>
      <c r="B109">
        <v>95093</v>
      </c>
      <c r="C109" t="s">
        <v>5516</v>
      </c>
      <c r="D109" t="s">
        <v>5517</v>
      </c>
      <c r="F109" s="15">
        <v>350</v>
      </c>
      <c r="G109" s="62">
        <v>42894.453761574077</v>
      </c>
      <c r="H109" t="s">
        <v>47</v>
      </c>
      <c r="I109" t="s">
        <v>47</v>
      </c>
      <c r="J109" t="s">
        <v>86</v>
      </c>
      <c r="K109" t="s">
        <v>36</v>
      </c>
      <c r="L109" t="s">
        <v>87</v>
      </c>
      <c r="M109" t="s">
        <v>6860</v>
      </c>
      <c r="N109" t="s">
        <v>6861</v>
      </c>
      <c r="O109" t="s">
        <v>6862</v>
      </c>
      <c r="P109">
        <f>VLOOKUP(B109,HIS退!B:F,5,FALSE)</f>
        <v>-350</v>
      </c>
      <c r="Q109" t="str">
        <f t="shared" si="3"/>
        <v/>
      </c>
      <c r="R109" s="43">
        <f>VLOOKUP(M109,银行退!A:G,7,FALSE)</f>
        <v>350</v>
      </c>
      <c r="S109" t="str">
        <f t="shared" si="4"/>
        <v/>
      </c>
      <c r="T109" t="e">
        <f>VLOOKUP(M109,银行退!A:J,10,FALSE)</f>
        <v>#N/A</v>
      </c>
      <c r="U109" s="17" t="e">
        <f>VLOOKUP(M109,银行退!A:K,11,FALSE)</f>
        <v>#N/A</v>
      </c>
      <c r="V109" t="str">
        <f t="shared" si="5"/>
        <v/>
      </c>
      <c r="W109" t="e">
        <f>VLOOKUP(B109,HIS解!F:H,3,FALSE)</f>
        <v>#N/A</v>
      </c>
    </row>
    <row r="110" spans="1:23" customFormat="1" ht="14.25" hidden="1">
      <c r="A110" s="62">
        <v>42894.455636574072</v>
      </c>
      <c r="B110">
        <v>95233</v>
      </c>
      <c r="C110" t="s">
        <v>5519</v>
      </c>
      <c r="D110" t="s">
        <v>5520</v>
      </c>
      <c r="F110" s="15">
        <v>92</v>
      </c>
      <c r="G110" s="62">
        <v>42894.455636574072</v>
      </c>
      <c r="H110" t="s">
        <v>47</v>
      </c>
      <c r="I110" t="s">
        <v>47</v>
      </c>
      <c r="J110" t="s">
        <v>86</v>
      </c>
      <c r="K110" t="s">
        <v>36</v>
      </c>
      <c r="L110" t="s">
        <v>87</v>
      </c>
      <c r="M110" t="s">
        <v>6863</v>
      </c>
      <c r="N110" t="s">
        <v>6864</v>
      </c>
      <c r="O110" t="s">
        <v>6865</v>
      </c>
      <c r="P110">
        <f>VLOOKUP(B110,HIS退!B:F,5,FALSE)</f>
        <v>-92</v>
      </c>
      <c r="Q110" t="str">
        <f t="shared" si="3"/>
        <v/>
      </c>
      <c r="R110" s="43">
        <f>VLOOKUP(M110,银行退!A:G,7,FALSE)</f>
        <v>92</v>
      </c>
      <c r="S110" t="str">
        <f t="shared" si="4"/>
        <v/>
      </c>
      <c r="T110" t="e">
        <f>VLOOKUP(M110,银行退!A:J,10,FALSE)</f>
        <v>#N/A</v>
      </c>
      <c r="U110" s="17" t="e">
        <f>VLOOKUP(M110,银行退!A:K,11,FALSE)</f>
        <v>#N/A</v>
      </c>
      <c r="V110" t="str">
        <f t="shared" si="5"/>
        <v/>
      </c>
      <c r="W110" t="e">
        <f>VLOOKUP(B110,HIS解!F:H,3,FALSE)</f>
        <v>#N/A</v>
      </c>
    </row>
    <row r="111" spans="1:23" ht="14.25" hidden="1">
      <c r="A111" s="62">
        <v>42894.457199074073</v>
      </c>
      <c r="B111">
        <v>95337</v>
      </c>
      <c r="C111" t="s">
        <v>5522</v>
      </c>
      <c r="D111" t="s">
        <v>5523</v>
      </c>
      <c r="E111"/>
      <c r="F111" s="15">
        <v>757</v>
      </c>
      <c r="G111" s="62">
        <v>42894.457199074073</v>
      </c>
      <c r="H111" t="s">
        <v>47</v>
      </c>
      <c r="I111" t="s">
        <v>47</v>
      </c>
      <c r="J111" t="s">
        <v>86</v>
      </c>
      <c r="K111" t="s">
        <v>36</v>
      </c>
      <c r="L111" t="s">
        <v>87</v>
      </c>
      <c r="M111" t="s">
        <v>6866</v>
      </c>
      <c r="N111" t="s">
        <v>6867</v>
      </c>
      <c r="O111" t="s">
        <v>6868</v>
      </c>
      <c r="P111">
        <f>VLOOKUP(B111,HIS退!B:F,5,FALSE)</f>
        <v>-757</v>
      </c>
      <c r="Q111" t="str">
        <f t="shared" si="3"/>
        <v/>
      </c>
      <c r="R111" s="43">
        <f>VLOOKUP(M111,银行退!A:G,7,FALSE)</f>
        <v>757</v>
      </c>
      <c r="S111" t="str">
        <f t="shared" si="4"/>
        <v/>
      </c>
      <c r="T111" t="e">
        <f>VLOOKUP(M111,银行退!A:J,10,FALSE)</f>
        <v>#N/A</v>
      </c>
      <c r="U111" s="17" t="e">
        <f>VLOOKUP(M111,银行退!A:K,11,FALSE)</f>
        <v>#N/A</v>
      </c>
      <c r="V111" t="str">
        <f t="shared" si="5"/>
        <v/>
      </c>
      <c r="W111" t="e">
        <f>VLOOKUP(B111,HIS解!F:H,3,FALSE)</f>
        <v>#N/A</v>
      </c>
    </row>
    <row r="112" spans="1:23" ht="14.25" hidden="1">
      <c r="A112" s="62">
        <v>42894.462164351855</v>
      </c>
      <c r="B112">
        <v>95688</v>
      </c>
      <c r="C112" t="s">
        <v>5525</v>
      </c>
      <c r="D112" t="s">
        <v>5526</v>
      </c>
      <c r="E112"/>
      <c r="F112" s="15">
        <v>1887</v>
      </c>
      <c r="G112" s="62">
        <v>42894.462164351855</v>
      </c>
      <c r="H112" t="s">
        <v>47</v>
      </c>
      <c r="I112" t="s">
        <v>47</v>
      </c>
      <c r="J112" t="s">
        <v>86</v>
      </c>
      <c r="K112" t="s">
        <v>36</v>
      </c>
      <c r="L112" t="s">
        <v>87</v>
      </c>
      <c r="M112" t="s">
        <v>6869</v>
      </c>
      <c r="N112" t="s">
        <v>6870</v>
      </c>
      <c r="O112" t="s">
        <v>6871</v>
      </c>
      <c r="P112">
        <f>VLOOKUP(B112,HIS退!B:F,5,FALSE)</f>
        <v>-1887</v>
      </c>
      <c r="Q112" t="str">
        <f t="shared" si="3"/>
        <v/>
      </c>
      <c r="R112" s="43">
        <f>VLOOKUP(M112,银行退!A:G,7,FALSE)</f>
        <v>1887</v>
      </c>
      <c r="S112" t="str">
        <f t="shared" si="4"/>
        <v/>
      </c>
      <c r="T112" t="e">
        <f>VLOOKUP(M112,银行退!A:J,10,FALSE)</f>
        <v>#N/A</v>
      </c>
      <c r="U112" s="17" t="e">
        <f>VLOOKUP(M112,银行退!A:K,11,FALSE)</f>
        <v>#N/A</v>
      </c>
      <c r="V112" t="str">
        <f t="shared" si="5"/>
        <v/>
      </c>
      <c r="W112" t="e">
        <f>VLOOKUP(B112,HIS解!F:H,3,FALSE)</f>
        <v>#N/A</v>
      </c>
    </row>
    <row r="113" spans="1:23" ht="14.25" hidden="1">
      <c r="A113" s="62">
        <v>42894.462175925924</v>
      </c>
      <c r="B113">
        <v>95690</v>
      </c>
      <c r="C113" t="s">
        <v>5528</v>
      </c>
      <c r="D113" t="s">
        <v>5529</v>
      </c>
      <c r="E113"/>
      <c r="F113" s="15">
        <v>380</v>
      </c>
      <c r="G113" s="62">
        <v>42894.462175925924</v>
      </c>
      <c r="H113" t="s">
        <v>47</v>
      </c>
      <c r="I113" t="s">
        <v>47</v>
      </c>
      <c r="J113" t="s">
        <v>86</v>
      </c>
      <c r="K113" t="s">
        <v>36</v>
      </c>
      <c r="L113" t="s">
        <v>87</v>
      </c>
      <c r="M113" t="s">
        <v>6872</v>
      </c>
      <c r="N113" t="s">
        <v>6873</v>
      </c>
      <c r="O113" t="s">
        <v>6874</v>
      </c>
      <c r="P113">
        <f>VLOOKUP(B113,HIS退!B:F,5,FALSE)</f>
        <v>-380</v>
      </c>
      <c r="Q113" t="str">
        <f t="shared" si="3"/>
        <v/>
      </c>
      <c r="R113" s="43">
        <f>VLOOKUP(M113,银行退!A:G,7,FALSE)</f>
        <v>380</v>
      </c>
      <c r="S113" t="str">
        <f t="shared" si="4"/>
        <v/>
      </c>
      <c r="T113" t="e">
        <f>VLOOKUP(M113,银行退!A:J,10,FALSE)</f>
        <v>#N/A</v>
      </c>
      <c r="U113" s="17" t="e">
        <f>VLOOKUP(M113,银行退!A:K,11,FALSE)</f>
        <v>#N/A</v>
      </c>
      <c r="V113" t="str">
        <f t="shared" si="5"/>
        <v/>
      </c>
      <c r="W113" t="e">
        <f>VLOOKUP(B113,HIS解!F:H,3,FALSE)</f>
        <v>#N/A</v>
      </c>
    </row>
    <row r="114" spans="1:23" customFormat="1" ht="14.25" hidden="1">
      <c r="A114" s="62">
        <v>42894.469930555555</v>
      </c>
      <c r="B114">
        <v>96169</v>
      </c>
      <c r="D114" t="s">
        <v>5531</v>
      </c>
      <c r="F114" s="15">
        <v>90</v>
      </c>
      <c r="G114" s="62">
        <v>42894.469930555555</v>
      </c>
      <c r="H114" t="s">
        <v>47</v>
      </c>
      <c r="I114" t="s">
        <v>47</v>
      </c>
      <c r="J114" t="s">
        <v>1952</v>
      </c>
      <c r="K114" t="s">
        <v>85</v>
      </c>
      <c r="L114" t="s">
        <v>87</v>
      </c>
      <c r="M114" t="s">
        <v>6875</v>
      </c>
      <c r="N114" t="s">
        <v>6876</v>
      </c>
      <c r="O114" t="s">
        <v>6877</v>
      </c>
      <c r="P114">
        <f>VLOOKUP(B114,HIS退!B:F,5,FALSE)</f>
        <v>-90</v>
      </c>
      <c r="Q114" t="str">
        <f t="shared" si="3"/>
        <v/>
      </c>
      <c r="R114" s="43" t="e">
        <f>VLOOKUP(M114,银行退!A:G,7,FALSE)</f>
        <v>#N/A</v>
      </c>
      <c r="S114" t="e">
        <f t="shared" si="4"/>
        <v>#N/A</v>
      </c>
      <c r="T114" t="e">
        <f>VLOOKUP(M114,银行退!A:J,10,FALSE)</f>
        <v>#N/A</v>
      </c>
      <c r="U114" s="17" t="e">
        <f>VLOOKUP(M114,银行退!A:K,11,FALSE)</f>
        <v>#N/A</v>
      </c>
      <c r="V114">
        <f t="shared" si="5"/>
        <v>1</v>
      </c>
      <c r="W114">
        <f>VLOOKUP(B114,HIS解!F:H,3,FALSE)</f>
        <v>90</v>
      </c>
    </row>
    <row r="115" spans="1:23" ht="14.25" hidden="1">
      <c r="A115" s="62">
        <v>42894.470081018517</v>
      </c>
      <c r="B115">
        <v>0</v>
      </c>
      <c r="C115"/>
      <c r="D115" t="s">
        <v>5531</v>
      </c>
      <c r="E115"/>
      <c r="F115" s="15">
        <v>90</v>
      </c>
      <c r="G115" s="62">
        <v>42894.470081018517</v>
      </c>
      <c r="H115" t="s">
        <v>47</v>
      </c>
      <c r="I115" t="s">
        <v>47</v>
      </c>
      <c r="J115" t="s">
        <v>88</v>
      </c>
      <c r="K115" t="s">
        <v>88</v>
      </c>
      <c r="L115" t="s">
        <v>87</v>
      </c>
      <c r="M115" t="s">
        <v>6878</v>
      </c>
      <c r="N115" t="s">
        <v>6879</v>
      </c>
      <c r="O115" t="s">
        <v>6877</v>
      </c>
      <c r="P115" t="e">
        <f>VLOOKUP(B115,HIS退!B:F,5,FALSE)</f>
        <v>#N/A</v>
      </c>
      <c r="Q115" t="e">
        <f t="shared" si="3"/>
        <v>#N/A</v>
      </c>
      <c r="R115" s="43" t="e">
        <f>VLOOKUP(M115,银行退!A:G,7,FALSE)</f>
        <v>#N/A</v>
      </c>
      <c r="S115" t="e">
        <f t="shared" si="4"/>
        <v>#N/A</v>
      </c>
      <c r="T115" t="e">
        <f>VLOOKUP(M115,银行退!A:J,10,FALSE)</f>
        <v>#N/A</v>
      </c>
      <c r="U115" s="17" t="e">
        <f>VLOOKUP(M115,银行退!A:K,11,FALSE)</f>
        <v>#N/A</v>
      </c>
      <c r="V115">
        <f t="shared" si="5"/>
        <v>1</v>
      </c>
      <c r="W115" t="e">
        <f>VLOOKUP(B115,HIS解!F:H,3,FALSE)</f>
        <v>#N/A</v>
      </c>
    </row>
    <row r="116" spans="1:23" customFormat="1" ht="14.25" hidden="1">
      <c r="A116" s="62">
        <v>42894.47047453704</v>
      </c>
      <c r="B116">
        <v>0</v>
      </c>
      <c r="D116" t="s">
        <v>5531</v>
      </c>
      <c r="F116" s="15">
        <v>90</v>
      </c>
      <c r="G116" s="62">
        <v>42894.47047453704</v>
      </c>
      <c r="H116" t="s">
        <v>47</v>
      </c>
      <c r="I116" t="s">
        <v>47</v>
      </c>
      <c r="J116" t="s">
        <v>88</v>
      </c>
      <c r="K116" t="s">
        <v>88</v>
      </c>
      <c r="L116" t="s">
        <v>87</v>
      </c>
      <c r="M116" t="s">
        <v>6880</v>
      </c>
      <c r="N116" t="s">
        <v>6881</v>
      </c>
      <c r="O116" t="s">
        <v>6877</v>
      </c>
      <c r="P116" t="e">
        <f>VLOOKUP(B116,HIS退!B:F,5,FALSE)</f>
        <v>#N/A</v>
      </c>
      <c r="Q116" t="e">
        <f t="shared" si="3"/>
        <v>#N/A</v>
      </c>
      <c r="R116" s="43" t="e">
        <f>VLOOKUP(M116,银行退!A:G,7,FALSE)</f>
        <v>#N/A</v>
      </c>
      <c r="S116" t="e">
        <f t="shared" si="4"/>
        <v>#N/A</v>
      </c>
      <c r="T116" t="e">
        <f>VLOOKUP(M116,银行退!A:J,10,FALSE)</f>
        <v>#N/A</v>
      </c>
      <c r="U116" s="17" t="e">
        <f>VLOOKUP(M116,银行退!A:K,11,FALSE)</f>
        <v>#N/A</v>
      </c>
      <c r="V116">
        <f t="shared" si="5"/>
        <v>1</v>
      </c>
      <c r="W116" t="e">
        <f>VLOOKUP(B116,HIS解!F:H,3,FALSE)</f>
        <v>#N/A</v>
      </c>
    </row>
    <row r="117" spans="1:23" customFormat="1" ht="14.25" hidden="1">
      <c r="A117" s="62">
        <v>42894.471574074072</v>
      </c>
      <c r="B117">
        <v>96279</v>
      </c>
      <c r="C117" t="s">
        <v>5533</v>
      </c>
      <c r="D117" t="s">
        <v>5534</v>
      </c>
      <c r="F117" s="15">
        <v>2700</v>
      </c>
      <c r="G117" s="62">
        <v>42894.471574074072</v>
      </c>
      <c r="H117" t="s">
        <v>47</v>
      </c>
      <c r="I117" t="s">
        <v>47</v>
      </c>
      <c r="J117" t="s">
        <v>86</v>
      </c>
      <c r="K117" t="s">
        <v>36</v>
      </c>
      <c r="L117" t="s">
        <v>87</v>
      </c>
      <c r="M117" t="s">
        <v>6882</v>
      </c>
      <c r="N117" t="s">
        <v>6883</v>
      </c>
      <c r="O117" t="s">
        <v>6884</v>
      </c>
      <c r="P117">
        <f>VLOOKUP(B117,HIS退!B:F,5,FALSE)</f>
        <v>-2700</v>
      </c>
      <c r="Q117" t="str">
        <f t="shared" si="3"/>
        <v/>
      </c>
      <c r="R117" s="43">
        <f>VLOOKUP(M117,银行退!A:G,7,FALSE)</f>
        <v>2700</v>
      </c>
      <c r="S117" t="str">
        <f t="shared" si="4"/>
        <v/>
      </c>
      <c r="T117" t="e">
        <f>VLOOKUP(M117,银行退!A:J,10,FALSE)</f>
        <v>#N/A</v>
      </c>
      <c r="U117" s="17" t="e">
        <f>VLOOKUP(M117,银行退!A:K,11,FALSE)</f>
        <v>#N/A</v>
      </c>
      <c r="V117" t="str">
        <f t="shared" si="5"/>
        <v/>
      </c>
      <c r="W117" t="e">
        <f>VLOOKUP(B117,HIS解!F:H,3,FALSE)</f>
        <v>#N/A</v>
      </c>
    </row>
    <row r="118" spans="1:23" customFormat="1" ht="14.25" hidden="1">
      <c r="A118" s="62">
        <v>42894.474351851852</v>
      </c>
      <c r="B118">
        <v>96467</v>
      </c>
      <c r="C118" t="s">
        <v>5536</v>
      </c>
      <c r="D118" t="s">
        <v>5537</v>
      </c>
      <c r="F118" s="15">
        <v>780</v>
      </c>
      <c r="G118" s="62">
        <v>42894.474351851852</v>
      </c>
      <c r="H118" t="s">
        <v>47</v>
      </c>
      <c r="I118" t="s">
        <v>47</v>
      </c>
      <c r="J118" t="s">
        <v>86</v>
      </c>
      <c r="K118" t="s">
        <v>36</v>
      </c>
      <c r="L118" t="s">
        <v>87</v>
      </c>
      <c r="M118" t="s">
        <v>6885</v>
      </c>
      <c r="N118" t="s">
        <v>6886</v>
      </c>
      <c r="O118" t="s">
        <v>6887</v>
      </c>
      <c r="P118">
        <f>VLOOKUP(B118,HIS退!B:F,5,FALSE)</f>
        <v>-780</v>
      </c>
      <c r="Q118" t="str">
        <f t="shared" si="3"/>
        <v/>
      </c>
      <c r="R118" s="43">
        <f>VLOOKUP(M118,银行退!A:G,7,FALSE)</f>
        <v>780</v>
      </c>
      <c r="S118" t="str">
        <f t="shared" si="4"/>
        <v/>
      </c>
      <c r="T118" t="e">
        <f>VLOOKUP(M118,银行退!A:J,10,FALSE)</f>
        <v>#N/A</v>
      </c>
      <c r="U118" s="17" t="e">
        <f>VLOOKUP(M118,银行退!A:K,11,FALSE)</f>
        <v>#N/A</v>
      </c>
      <c r="V118" t="str">
        <f t="shared" si="5"/>
        <v/>
      </c>
      <c r="W118" t="e">
        <f>VLOOKUP(B118,HIS解!F:H,3,FALSE)</f>
        <v>#N/A</v>
      </c>
    </row>
    <row r="119" spans="1:23" ht="14.25" hidden="1">
      <c r="A119" s="62">
        <v>42894.479259259257</v>
      </c>
      <c r="B119">
        <v>96773</v>
      </c>
      <c r="C119" t="s">
        <v>5539</v>
      </c>
      <c r="D119" t="s">
        <v>5540</v>
      </c>
      <c r="E119"/>
      <c r="F119" s="15">
        <v>29</v>
      </c>
      <c r="G119" s="62">
        <v>42894.479259259257</v>
      </c>
      <c r="H119" t="s">
        <v>47</v>
      </c>
      <c r="I119" t="s">
        <v>47</v>
      </c>
      <c r="J119" t="s">
        <v>86</v>
      </c>
      <c r="K119" t="s">
        <v>36</v>
      </c>
      <c r="L119" t="s">
        <v>87</v>
      </c>
      <c r="M119" t="s">
        <v>6888</v>
      </c>
      <c r="N119" t="s">
        <v>6889</v>
      </c>
      <c r="O119" t="s">
        <v>6890</v>
      </c>
      <c r="P119">
        <f>VLOOKUP(B119,HIS退!B:F,5,FALSE)</f>
        <v>-29</v>
      </c>
      <c r="Q119" t="str">
        <f t="shared" si="3"/>
        <v/>
      </c>
      <c r="R119" s="43">
        <f>VLOOKUP(M119,银行退!A:G,7,FALSE)</f>
        <v>29</v>
      </c>
      <c r="S119" t="str">
        <f t="shared" si="4"/>
        <v/>
      </c>
      <c r="T119" t="e">
        <f>VLOOKUP(M119,银行退!A:J,10,FALSE)</f>
        <v>#N/A</v>
      </c>
      <c r="U119" s="17" t="e">
        <f>VLOOKUP(M119,银行退!A:K,11,FALSE)</f>
        <v>#N/A</v>
      </c>
      <c r="V119" t="str">
        <f t="shared" si="5"/>
        <v/>
      </c>
      <c r="W119" t="e">
        <f>VLOOKUP(B119,HIS解!F:H,3,FALSE)</f>
        <v>#N/A</v>
      </c>
    </row>
    <row r="120" spans="1:23" customFormat="1" ht="14.25" hidden="1">
      <c r="A120" s="62">
        <v>42894.486203703702</v>
      </c>
      <c r="B120">
        <v>97140</v>
      </c>
      <c r="C120" t="s">
        <v>5542</v>
      </c>
      <c r="D120" t="s">
        <v>5543</v>
      </c>
      <c r="F120" s="15">
        <v>1265</v>
      </c>
      <c r="G120" s="62">
        <v>42894.486203703702</v>
      </c>
      <c r="H120" t="s">
        <v>47</v>
      </c>
      <c r="I120" t="s">
        <v>47</v>
      </c>
      <c r="J120" t="s">
        <v>86</v>
      </c>
      <c r="K120" t="s">
        <v>36</v>
      </c>
      <c r="L120" t="s">
        <v>87</v>
      </c>
      <c r="M120" t="s">
        <v>6891</v>
      </c>
      <c r="N120" t="s">
        <v>6892</v>
      </c>
      <c r="O120" t="s">
        <v>6893</v>
      </c>
      <c r="P120">
        <f>VLOOKUP(B120,HIS退!B:F,5,FALSE)</f>
        <v>-1265</v>
      </c>
      <c r="Q120" t="str">
        <f t="shared" si="3"/>
        <v/>
      </c>
      <c r="R120" s="43">
        <f>VLOOKUP(M120,银行退!A:G,7,FALSE)</f>
        <v>1265</v>
      </c>
      <c r="S120" t="str">
        <f t="shared" si="4"/>
        <v/>
      </c>
      <c r="T120" t="e">
        <f>VLOOKUP(M120,银行退!A:J,10,FALSE)</f>
        <v>#N/A</v>
      </c>
      <c r="U120" s="17" t="e">
        <f>VLOOKUP(M120,银行退!A:K,11,FALSE)</f>
        <v>#N/A</v>
      </c>
      <c r="V120" t="str">
        <f t="shared" si="5"/>
        <v/>
      </c>
      <c r="W120" t="e">
        <f>VLOOKUP(B120,HIS解!F:H,3,FALSE)</f>
        <v>#N/A</v>
      </c>
    </row>
    <row r="121" spans="1:23" customFormat="1" ht="14.25" hidden="1">
      <c r="A121" s="62">
        <v>42894.488171296296</v>
      </c>
      <c r="B121">
        <v>97241</v>
      </c>
      <c r="D121" t="s">
        <v>5545</v>
      </c>
      <c r="F121" s="15">
        <v>135</v>
      </c>
      <c r="G121" s="62">
        <v>42894.488171296296</v>
      </c>
      <c r="H121" t="s">
        <v>47</v>
      </c>
      <c r="I121" t="s">
        <v>47</v>
      </c>
      <c r="J121" t="s">
        <v>1952</v>
      </c>
      <c r="K121" t="s">
        <v>85</v>
      </c>
      <c r="L121" t="s">
        <v>87</v>
      </c>
      <c r="M121" t="s">
        <v>6894</v>
      </c>
      <c r="N121" t="s">
        <v>6895</v>
      </c>
      <c r="O121" t="s">
        <v>6896</v>
      </c>
      <c r="P121">
        <f>VLOOKUP(B121,HIS退!B:F,5,FALSE)</f>
        <v>-135</v>
      </c>
      <c r="Q121" t="str">
        <f t="shared" si="3"/>
        <v/>
      </c>
      <c r="R121" s="43" t="e">
        <f>VLOOKUP(M121,银行退!A:G,7,FALSE)</f>
        <v>#N/A</v>
      </c>
      <c r="S121" t="e">
        <f t="shared" si="4"/>
        <v>#N/A</v>
      </c>
      <c r="T121" t="e">
        <f>VLOOKUP(M121,银行退!A:J,10,FALSE)</f>
        <v>#N/A</v>
      </c>
      <c r="U121" s="17" t="e">
        <f>VLOOKUP(M121,银行退!A:K,11,FALSE)</f>
        <v>#N/A</v>
      </c>
      <c r="V121">
        <f t="shared" si="5"/>
        <v>1</v>
      </c>
      <c r="W121">
        <f>VLOOKUP(B121,HIS解!F:H,3,FALSE)</f>
        <v>135</v>
      </c>
    </row>
    <row r="122" spans="1:23" customFormat="1" ht="14.25" hidden="1">
      <c r="A122" s="62">
        <v>42894.488645833335</v>
      </c>
      <c r="B122">
        <v>0</v>
      </c>
      <c r="D122" t="s">
        <v>5545</v>
      </c>
      <c r="F122" s="15">
        <v>135</v>
      </c>
      <c r="G122" s="62">
        <v>42894.488645833335</v>
      </c>
      <c r="H122" t="s">
        <v>47</v>
      </c>
      <c r="I122" t="s">
        <v>47</v>
      </c>
      <c r="J122" t="s">
        <v>88</v>
      </c>
      <c r="K122" t="s">
        <v>88</v>
      </c>
      <c r="L122" t="s">
        <v>87</v>
      </c>
      <c r="M122" t="s">
        <v>6897</v>
      </c>
      <c r="N122" t="s">
        <v>6898</v>
      </c>
      <c r="O122" t="s">
        <v>6896</v>
      </c>
      <c r="P122" t="e">
        <f>VLOOKUP(B122,HIS退!B:F,5,FALSE)</f>
        <v>#N/A</v>
      </c>
      <c r="Q122" t="e">
        <f t="shared" si="3"/>
        <v>#N/A</v>
      </c>
      <c r="R122" s="43" t="e">
        <f>VLOOKUP(M122,银行退!A:G,7,FALSE)</f>
        <v>#N/A</v>
      </c>
      <c r="S122" t="e">
        <f t="shared" si="4"/>
        <v>#N/A</v>
      </c>
      <c r="T122" t="e">
        <f>VLOOKUP(M122,银行退!A:J,10,FALSE)</f>
        <v>#N/A</v>
      </c>
      <c r="U122" s="17" t="e">
        <f>VLOOKUP(M122,银行退!A:K,11,FALSE)</f>
        <v>#N/A</v>
      </c>
      <c r="V122">
        <f t="shared" si="5"/>
        <v>1</v>
      </c>
      <c r="W122" t="e">
        <f>VLOOKUP(B122,HIS解!F:H,3,FALSE)</f>
        <v>#N/A</v>
      </c>
    </row>
    <row r="123" spans="1:23" customFormat="1" ht="14.25" hidden="1">
      <c r="A123" s="62">
        <v>42894.489016203705</v>
      </c>
      <c r="B123">
        <v>97280</v>
      </c>
      <c r="C123" t="s">
        <v>5547</v>
      </c>
      <c r="D123" t="s">
        <v>5548</v>
      </c>
      <c r="F123" s="15">
        <v>654</v>
      </c>
      <c r="G123" s="62">
        <v>42894.489016203705</v>
      </c>
      <c r="H123" t="s">
        <v>47</v>
      </c>
      <c r="I123" t="s">
        <v>47</v>
      </c>
      <c r="J123" t="s">
        <v>86</v>
      </c>
      <c r="K123" t="s">
        <v>36</v>
      </c>
      <c r="L123" t="s">
        <v>87</v>
      </c>
      <c r="M123" t="s">
        <v>6899</v>
      </c>
      <c r="N123" t="s">
        <v>6900</v>
      </c>
      <c r="O123" t="s">
        <v>6901</v>
      </c>
      <c r="P123">
        <f>VLOOKUP(B123,HIS退!B:F,5,FALSE)</f>
        <v>-654</v>
      </c>
      <c r="Q123" t="str">
        <f t="shared" si="3"/>
        <v/>
      </c>
      <c r="R123" s="43">
        <f>VLOOKUP(M123,银行退!A:G,7,FALSE)</f>
        <v>654</v>
      </c>
      <c r="S123" t="str">
        <f t="shared" si="4"/>
        <v/>
      </c>
      <c r="T123" t="e">
        <f>VLOOKUP(M123,银行退!A:J,10,FALSE)</f>
        <v>#N/A</v>
      </c>
      <c r="U123" s="17" t="e">
        <f>VLOOKUP(M123,银行退!A:K,11,FALSE)</f>
        <v>#N/A</v>
      </c>
      <c r="V123" t="str">
        <f t="shared" si="5"/>
        <v/>
      </c>
      <c r="W123" t="e">
        <f>VLOOKUP(B123,HIS解!F:H,3,FALSE)</f>
        <v>#N/A</v>
      </c>
    </row>
    <row r="124" spans="1:23" s="51" customFormat="1" ht="14.25" hidden="1">
      <c r="A124" s="62">
        <v>42894.490717592591</v>
      </c>
      <c r="B124">
        <v>97373</v>
      </c>
      <c r="C124" t="s">
        <v>6902</v>
      </c>
      <c r="D124" t="s">
        <v>5549</v>
      </c>
      <c r="E124"/>
      <c r="F124" s="15">
        <v>238</v>
      </c>
      <c r="G124" s="62">
        <v>42894.490717592591</v>
      </c>
      <c r="H124" t="s">
        <v>47</v>
      </c>
      <c r="I124" t="s">
        <v>47</v>
      </c>
      <c r="J124" t="s">
        <v>86</v>
      </c>
      <c r="K124" t="s">
        <v>217</v>
      </c>
      <c r="L124" t="s">
        <v>87</v>
      </c>
      <c r="M124" t="s">
        <v>6903</v>
      </c>
      <c r="N124" t="s">
        <v>6904</v>
      </c>
      <c r="O124" t="s">
        <v>6905</v>
      </c>
      <c r="P124">
        <f>VLOOKUP(B124,HIS退!B:F,5,FALSE)</f>
        <v>-238</v>
      </c>
      <c r="Q124" t="str">
        <f t="shared" si="3"/>
        <v/>
      </c>
      <c r="R124" s="43">
        <f>VLOOKUP(M124,银行退!A:G,7,FALSE)</f>
        <v>238</v>
      </c>
      <c r="S124" t="str">
        <f t="shared" si="4"/>
        <v/>
      </c>
      <c r="T124">
        <f>VLOOKUP(M124,银行退!A:J,10,FALSE)</f>
        <v>1</v>
      </c>
      <c r="U124" s="17">
        <f>VLOOKUP(M124,银行退!A:K,11,FALSE)</f>
        <v>42894.687916666669</v>
      </c>
      <c r="V124">
        <f t="shared" si="5"/>
        <v>1</v>
      </c>
      <c r="W124">
        <f>VLOOKUP(B124,HIS解!F:H,3,FALSE)</f>
        <v>238</v>
      </c>
    </row>
    <row r="125" spans="1:23" customFormat="1" ht="14.25" hidden="1">
      <c r="A125" s="62">
        <v>42894.49077546296</v>
      </c>
      <c r="B125">
        <v>97376</v>
      </c>
      <c r="C125" t="s">
        <v>5551</v>
      </c>
      <c r="D125" t="s">
        <v>5552</v>
      </c>
      <c r="F125" s="15">
        <v>514</v>
      </c>
      <c r="G125" s="62">
        <v>42894.49077546296</v>
      </c>
      <c r="H125" t="s">
        <v>47</v>
      </c>
      <c r="I125" t="s">
        <v>47</v>
      </c>
      <c r="J125" t="s">
        <v>86</v>
      </c>
      <c r="K125" t="s">
        <v>36</v>
      </c>
      <c r="L125" t="s">
        <v>87</v>
      </c>
      <c r="M125" t="s">
        <v>6906</v>
      </c>
      <c r="N125" t="s">
        <v>6907</v>
      </c>
      <c r="O125" t="s">
        <v>6908</v>
      </c>
      <c r="P125">
        <f>VLOOKUP(B125,HIS退!B:F,5,FALSE)</f>
        <v>-514</v>
      </c>
      <c r="Q125" t="str">
        <f t="shared" si="3"/>
        <v/>
      </c>
      <c r="R125" s="43">
        <f>VLOOKUP(M125,银行退!A:G,7,FALSE)</f>
        <v>514</v>
      </c>
      <c r="S125" t="str">
        <f t="shared" si="4"/>
        <v/>
      </c>
      <c r="T125" t="e">
        <f>VLOOKUP(M125,银行退!A:J,10,FALSE)</f>
        <v>#N/A</v>
      </c>
      <c r="U125" s="17" t="e">
        <f>VLOOKUP(M125,银行退!A:K,11,FALSE)</f>
        <v>#N/A</v>
      </c>
      <c r="V125" t="str">
        <f t="shared" si="5"/>
        <v/>
      </c>
      <c r="W125" t="e">
        <f>VLOOKUP(B125,HIS解!F:H,3,FALSE)</f>
        <v>#N/A</v>
      </c>
    </row>
    <row r="126" spans="1:23" customFormat="1" ht="14.25" hidden="1">
      <c r="A126" s="62">
        <v>42894.491226851853</v>
      </c>
      <c r="B126">
        <v>97394</v>
      </c>
      <c r="C126" t="s">
        <v>5554</v>
      </c>
      <c r="D126" t="s">
        <v>5503</v>
      </c>
      <c r="F126" s="15">
        <v>7</v>
      </c>
      <c r="G126" s="62">
        <v>42894.491226851853</v>
      </c>
      <c r="H126" t="s">
        <v>47</v>
      </c>
      <c r="I126" t="s">
        <v>47</v>
      </c>
      <c r="J126" t="s">
        <v>86</v>
      </c>
      <c r="K126" t="s">
        <v>36</v>
      </c>
      <c r="L126" t="s">
        <v>87</v>
      </c>
      <c r="M126" t="s">
        <v>6909</v>
      </c>
      <c r="N126" t="s">
        <v>6910</v>
      </c>
      <c r="O126" t="s">
        <v>6847</v>
      </c>
      <c r="P126">
        <f>VLOOKUP(B126,HIS退!B:F,5,FALSE)</f>
        <v>-7</v>
      </c>
      <c r="Q126" t="str">
        <f t="shared" si="3"/>
        <v/>
      </c>
      <c r="R126" s="43">
        <f>VLOOKUP(M126,银行退!A:G,7,FALSE)</f>
        <v>7</v>
      </c>
      <c r="S126" t="str">
        <f t="shared" si="4"/>
        <v/>
      </c>
      <c r="T126" t="e">
        <f>VLOOKUP(M126,银行退!A:J,10,FALSE)</f>
        <v>#N/A</v>
      </c>
      <c r="U126" s="17" t="e">
        <f>VLOOKUP(M126,银行退!A:K,11,FALSE)</f>
        <v>#N/A</v>
      </c>
      <c r="V126" t="str">
        <f t="shared" si="5"/>
        <v/>
      </c>
      <c r="W126" t="e">
        <f>VLOOKUP(B126,HIS解!F:H,3,FALSE)</f>
        <v>#N/A</v>
      </c>
    </row>
    <row r="127" spans="1:23" customFormat="1" ht="14.25" hidden="1">
      <c r="A127" s="62">
        <v>42894.502233796295</v>
      </c>
      <c r="B127">
        <v>97821</v>
      </c>
      <c r="C127" t="s">
        <v>5555</v>
      </c>
      <c r="D127" t="s">
        <v>5556</v>
      </c>
      <c r="F127" s="15">
        <v>102</v>
      </c>
      <c r="G127" s="62">
        <v>42894.502233796295</v>
      </c>
      <c r="H127" t="s">
        <v>47</v>
      </c>
      <c r="I127" t="s">
        <v>47</v>
      </c>
      <c r="J127" t="s">
        <v>86</v>
      </c>
      <c r="K127" t="s">
        <v>36</v>
      </c>
      <c r="L127" t="s">
        <v>87</v>
      </c>
      <c r="M127" t="s">
        <v>6911</v>
      </c>
      <c r="N127" t="s">
        <v>6912</v>
      </c>
      <c r="O127" t="s">
        <v>6913</v>
      </c>
      <c r="P127">
        <f>VLOOKUP(B127,HIS退!B:F,5,FALSE)</f>
        <v>-102</v>
      </c>
      <c r="Q127" t="str">
        <f t="shared" si="3"/>
        <v/>
      </c>
      <c r="R127" s="43">
        <f>VLOOKUP(M127,银行退!A:G,7,FALSE)</f>
        <v>102</v>
      </c>
      <c r="S127" t="str">
        <f t="shared" si="4"/>
        <v/>
      </c>
      <c r="T127" t="e">
        <f>VLOOKUP(M127,银行退!A:J,10,FALSE)</f>
        <v>#N/A</v>
      </c>
      <c r="U127" s="17" t="e">
        <f>VLOOKUP(M127,银行退!A:K,11,FALSE)</f>
        <v>#N/A</v>
      </c>
      <c r="V127" t="str">
        <f t="shared" si="5"/>
        <v/>
      </c>
      <c r="W127" t="e">
        <f>VLOOKUP(B127,HIS解!F:H,3,FALSE)</f>
        <v>#N/A</v>
      </c>
    </row>
    <row r="128" spans="1:23" s="51" customFormat="1" ht="14.25" hidden="1">
      <c r="A128" s="62">
        <v>42894.511747685188</v>
      </c>
      <c r="B128">
        <v>98039</v>
      </c>
      <c r="C128" t="s">
        <v>6914</v>
      </c>
      <c r="D128" t="s">
        <v>5558</v>
      </c>
      <c r="E128"/>
      <c r="F128" s="15">
        <v>3000</v>
      </c>
      <c r="G128" s="62">
        <v>42894.511747685188</v>
      </c>
      <c r="H128" t="s">
        <v>47</v>
      </c>
      <c r="I128" t="s">
        <v>47</v>
      </c>
      <c r="J128" t="s">
        <v>86</v>
      </c>
      <c r="K128" t="s">
        <v>217</v>
      </c>
      <c r="L128" t="s">
        <v>87</v>
      </c>
      <c r="M128" t="s">
        <v>6915</v>
      </c>
      <c r="N128" t="s">
        <v>6916</v>
      </c>
      <c r="O128" t="s">
        <v>6917</v>
      </c>
      <c r="P128">
        <f>VLOOKUP(B128,HIS退!B:F,5,FALSE)</f>
        <v>-3000</v>
      </c>
      <c r="Q128" t="str">
        <f t="shared" si="3"/>
        <v/>
      </c>
      <c r="R128" s="43">
        <f>VLOOKUP(M128,银行退!A:G,7,FALSE)</f>
        <v>3000</v>
      </c>
      <c r="S128" t="str">
        <f t="shared" si="4"/>
        <v/>
      </c>
      <c r="T128">
        <f>VLOOKUP(M128,银行退!A:J,10,FALSE)</f>
        <v>1</v>
      </c>
      <c r="U128" s="17">
        <f>VLOOKUP(M128,银行退!A:K,11,FALSE)</f>
        <v>42894.688761574071</v>
      </c>
      <c r="V128">
        <f t="shared" si="5"/>
        <v>1</v>
      </c>
      <c r="W128">
        <f>VLOOKUP(B128,HIS解!F:H,3,FALSE)</f>
        <v>3000</v>
      </c>
    </row>
    <row r="129" spans="1:23" ht="14.25" hidden="1">
      <c r="A129" s="62">
        <v>42894.512199074074</v>
      </c>
      <c r="B129">
        <v>98047</v>
      </c>
      <c r="C129" t="s">
        <v>6918</v>
      </c>
      <c r="D129" t="s">
        <v>5560</v>
      </c>
      <c r="E129"/>
      <c r="F129" s="15">
        <v>3000</v>
      </c>
      <c r="G129" s="62">
        <v>42894.512199074074</v>
      </c>
      <c r="H129" t="s">
        <v>47</v>
      </c>
      <c r="I129" t="s">
        <v>47</v>
      </c>
      <c r="J129" t="s">
        <v>86</v>
      </c>
      <c r="K129" t="s">
        <v>217</v>
      </c>
      <c r="L129" t="s">
        <v>87</v>
      </c>
      <c r="M129" t="s">
        <v>6919</v>
      </c>
      <c r="N129" t="s">
        <v>6920</v>
      </c>
      <c r="O129" t="s">
        <v>6917</v>
      </c>
      <c r="P129">
        <f>VLOOKUP(B129,HIS退!B:F,5,FALSE)</f>
        <v>-3000</v>
      </c>
      <c r="Q129" t="str">
        <f t="shared" si="3"/>
        <v/>
      </c>
      <c r="R129" s="43">
        <f>VLOOKUP(M129,银行退!A:G,7,FALSE)</f>
        <v>3000</v>
      </c>
      <c r="S129" t="str">
        <f t="shared" si="4"/>
        <v/>
      </c>
      <c r="T129">
        <f>VLOOKUP(M129,银行退!A:J,10,FALSE)</f>
        <v>0</v>
      </c>
      <c r="U129" s="17">
        <f>VLOOKUP(M129,银行退!A:K,11,FALSE)</f>
        <v>0</v>
      </c>
      <c r="V129">
        <f t="shared" si="5"/>
        <v>1</v>
      </c>
      <c r="W129">
        <f>VLOOKUP(B129,HIS解!F:H,3,FALSE)</f>
        <v>3000</v>
      </c>
    </row>
    <row r="130" spans="1:23" customFormat="1" ht="14.25" hidden="1">
      <c r="A130" s="62">
        <v>42894.525243055556</v>
      </c>
      <c r="B130">
        <v>98237</v>
      </c>
      <c r="D130" t="s">
        <v>43</v>
      </c>
      <c r="F130" s="15">
        <v>294</v>
      </c>
      <c r="G130" s="62">
        <v>42894.525243055556</v>
      </c>
      <c r="H130" t="s">
        <v>47</v>
      </c>
      <c r="I130" t="s">
        <v>47</v>
      </c>
      <c r="J130" t="s">
        <v>1952</v>
      </c>
      <c r="K130" t="s">
        <v>85</v>
      </c>
      <c r="L130" t="s">
        <v>87</v>
      </c>
      <c r="M130" t="s">
        <v>6921</v>
      </c>
      <c r="N130" t="s">
        <v>6922</v>
      </c>
      <c r="O130" t="s">
        <v>1479</v>
      </c>
      <c r="P130">
        <f>VLOOKUP(B130,HIS退!B:F,5,FALSE)</f>
        <v>-294</v>
      </c>
      <c r="Q130" t="str">
        <f t="shared" si="3"/>
        <v/>
      </c>
      <c r="R130" s="43" t="e">
        <f>VLOOKUP(M130,银行退!A:G,7,FALSE)</f>
        <v>#N/A</v>
      </c>
      <c r="S130" t="e">
        <f t="shared" si="4"/>
        <v>#N/A</v>
      </c>
      <c r="T130" t="e">
        <f>VLOOKUP(M130,银行退!A:J,10,FALSE)</f>
        <v>#N/A</v>
      </c>
      <c r="U130" s="17" t="e">
        <f>VLOOKUP(M130,银行退!A:K,11,FALSE)</f>
        <v>#N/A</v>
      </c>
      <c r="V130">
        <f t="shared" si="5"/>
        <v>1</v>
      </c>
      <c r="W130">
        <f>VLOOKUP(B130,HIS解!F:H,3,FALSE)</f>
        <v>294</v>
      </c>
    </row>
    <row r="131" spans="1:23" ht="14.25" hidden="1">
      <c r="A131" s="62">
        <v>42894.537199074075</v>
      </c>
      <c r="B131">
        <v>98383</v>
      </c>
      <c r="C131"/>
      <c r="D131" t="s">
        <v>43</v>
      </c>
      <c r="E131"/>
      <c r="F131" s="15">
        <v>76</v>
      </c>
      <c r="G131" s="62">
        <v>42894.537199074075</v>
      </c>
      <c r="H131" t="s">
        <v>47</v>
      </c>
      <c r="I131" t="s">
        <v>47</v>
      </c>
      <c r="J131" t="s">
        <v>1952</v>
      </c>
      <c r="K131" t="s">
        <v>85</v>
      </c>
      <c r="L131" t="s">
        <v>87</v>
      </c>
      <c r="M131" t="s">
        <v>6923</v>
      </c>
      <c r="N131" t="s">
        <v>6924</v>
      </c>
      <c r="O131" t="s">
        <v>1479</v>
      </c>
      <c r="P131">
        <f>VLOOKUP(B131,HIS退!B:F,5,FALSE)</f>
        <v>-76</v>
      </c>
      <c r="Q131" t="str">
        <f t="shared" ref="Q131:Q194" si="6">IF(P131=F131*-1,"",1)</f>
        <v/>
      </c>
      <c r="R131" s="43" t="e">
        <f>VLOOKUP(M131,银行退!A:G,7,FALSE)</f>
        <v>#N/A</v>
      </c>
      <c r="S131" t="e">
        <f t="shared" ref="S131:S194" si="7">IF(R131=F131,"",1)</f>
        <v>#N/A</v>
      </c>
      <c r="T131" t="e">
        <f>VLOOKUP(M131,银行退!A:J,10,FALSE)</f>
        <v>#N/A</v>
      </c>
      <c r="U131" s="17" t="e">
        <f>VLOOKUP(M131,银行退!A:K,11,FALSE)</f>
        <v>#N/A</v>
      </c>
      <c r="V131">
        <f t="shared" ref="V131:V194" si="8">IF(ISNA(S131),1,IF(ISNA(T131)=FALSE,1,""))</f>
        <v>1</v>
      </c>
      <c r="W131">
        <f>VLOOKUP(B131,HIS解!F:H,3,FALSE)</f>
        <v>76</v>
      </c>
    </row>
    <row r="132" spans="1:23" customFormat="1" ht="14.25" hidden="1">
      <c r="A132" s="62">
        <v>42894.537754629629</v>
      </c>
      <c r="B132">
        <v>0</v>
      </c>
      <c r="D132" t="s">
        <v>43</v>
      </c>
      <c r="F132" s="15">
        <v>76</v>
      </c>
      <c r="G132" s="62">
        <v>42894.537754629629</v>
      </c>
      <c r="H132" t="s">
        <v>47</v>
      </c>
      <c r="I132" t="s">
        <v>47</v>
      </c>
      <c r="J132" t="s">
        <v>88</v>
      </c>
      <c r="K132" t="s">
        <v>88</v>
      </c>
      <c r="L132" t="s">
        <v>87</v>
      </c>
      <c r="M132" t="s">
        <v>6925</v>
      </c>
      <c r="N132" t="s">
        <v>6926</v>
      </c>
      <c r="O132" t="s">
        <v>6927</v>
      </c>
      <c r="P132" t="e">
        <f>VLOOKUP(B132,HIS退!B:F,5,FALSE)</f>
        <v>#N/A</v>
      </c>
      <c r="Q132" t="e">
        <f t="shared" si="6"/>
        <v>#N/A</v>
      </c>
      <c r="R132" s="43" t="e">
        <f>VLOOKUP(M132,银行退!A:G,7,FALSE)</f>
        <v>#N/A</v>
      </c>
      <c r="S132" t="e">
        <f t="shared" si="7"/>
        <v>#N/A</v>
      </c>
      <c r="T132" t="e">
        <f>VLOOKUP(M132,银行退!A:J,10,FALSE)</f>
        <v>#N/A</v>
      </c>
      <c r="U132" s="17" t="e">
        <f>VLOOKUP(M132,银行退!A:K,11,FALSE)</f>
        <v>#N/A</v>
      </c>
      <c r="V132">
        <f t="shared" si="8"/>
        <v>1</v>
      </c>
      <c r="W132" t="e">
        <f>VLOOKUP(B132,HIS解!F:H,3,FALSE)</f>
        <v>#N/A</v>
      </c>
    </row>
    <row r="133" spans="1:23" customFormat="1" ht="14.25" hidden="1">
      <c r="A133" s="62">
        <v>42894.555127314816</v>
      </c>
      <c r="B133">
        <v>98483</v>
      </c>
      <c r="D133" t="s">
        <v>5562</v>
      </c>
      <c r="F133" s="15">
        <v>924</v>
      </c>
      <c r="G133" s="62">
        <v>42894.555127314816</v>
      </c>
      <c r="H133" t="s">
        <v>47</v>
      </c>
      <c r="I133" t="s">
        <v>47</v>
      </c>
      <c r="J133" t="s">
        <v>1952</v>
      </c>
      <c r="K133" t="s">
        <v>85</v>
      </c>
      <c r="L133" t="s">
        <v>87</v>
      </c>
      <c r="M133" t="s">
        <v>6928</v>
      </c>
      <c r="N133" t="s">
        <v>6929</v>
      </c>
      <c r="O133" t="s">
        <v>6930</v>
      </c>
      <c r="P133">
        <f>VLOOKUP(B133,HIS退!B:F,5,FALSE)</f>
        <v>-924</v>
      </c>
      <c r="Q133" t="str">
        <f t="shared" si="6"/>
        <v/>
      </c>
      <c r="R133" s="43" t="e">
        <f>VLOOKUP(M133,银行退!A:G,7,FALSE)</f>
        <v>#N/A</v>
      </c>
      <c r="S133" t="e">
        <f t="shared" si="7"/>
        <v>#N/A</v>
      </c>
      <c r="T133" t="e">
        <f>VLOOKUP(M133,银行退!A:J,10,FALSE)</f>
        <v>#N/A</v>
      </c>
      <c r="U133" s="17" t="e">
        <f>VLOOKUP(M133,银行退!A:K,11,FALSE)</f>
        <v>#N/A</v>
      </c>
      <c r="V133">
        <f t="shared" si="8"/>
        <v>1</v>
      </c>
      <c r="W133">
        <f>VLOOKUP(B133,HIS解!F:H,3,FALSE)</f>
        <v>924</v>
      </c>
    </row>
    <row r="134" spans="1:23" customFormat="1" ht="14.25" hidden="1">
      <c r="A134" s="62">
        <v>42894.573842592596</v>
      </c>
      <c r="B134">
        <v>98698</v>
      </c>
      <c r="C134" t="s">
        <v>5564</v>
      </c>
      <c r="D134" t="s">
        <v>5565</v>
      </c>
      <c r="F134" s="15">
        <v>1600</v>
      </c>
      <c r="G134" s="62">
        <v>42894.573842592596</v>
      </c>
      <c r="H134" t="s">
        <v>47</v>
      </c>
      <c r="I134" t="s">
        <v>47</v>
      </c>
      <c r="J134" t="s">
        <v>86</v>
      </c>
      <c r="K134" t="s">
        <v>36</v>
      </c>
      <c r="L134" t="s">
        <v>87</v>
      </c>
      <c r="M134" t="s">
        <v>6931</v>
      </c>
      <c r="N134" t="s">
        <v>6932</v>
      </c>
      <c r="O134" t="s">
        <v>6933</v>
      </c>
      <c r="P134">
        <f>VLOOKUP(B134,HIS退!B:F,5,FALSE)</f>
        <v>-1600</v>
      </c>
      <c r="Q134" t="str">
        <f t="shared" si="6"/>
        <v/>
      </c>
      <c r="R134" s="43">
        <f>VLOOKUP(M134,银行退!A:G,7,FALSE)</f>
        <v>1600</v>
      </c>
      <c r="S134" t="str">
        <f t="shared" si="7"/>
        <v/>
      </c>
      <c r="T134" t="e">
        <f>VLOOKUP(M134,银行退!A:J,10,FALSE)</f>
        <v>#N/A</v>
      </c>
      <c r="U134" s="17" t="e">
        <f>VLOOKUP(M134,银行退!A:K,11,FALSE)</f>
        <v>#N/A</v>
      </c>
      <c r="V134" t="str">
        <f t="shared" si="8"/>
        <v/>
      </c>
      <c r="W134" t="e">
        <f>VLOOKUP(B134,HIS解!F:H,3,FALSE)</f>
        <v>#N/A</v>
      </c>
    </row>
    <row r="135" spans="1:23" ht="14.25" hidden="1">
      <c r="A135" s="62">
        <v>42894.579039351855</v>
      </c>
      <c r="B135">
        <v>98758</v>
      </c>
      <c r="C135"/>
      <c r="D135" t="s">
        <v>5567</v>
      </c>
      <c r="E135"/>
      <c r="F135" s="15">
        <v>103</v>
      </c>
      <c r="G135" s="62">
        <v>42894.579039351855</v>
      </c>
      <c r="H135" t="s">
        <v>47</v>
      </c>
      <c r="I135" t="s">
        <v>47</v>
      </c>
      <c r="J135" t="s">
        <v>1952</v>
      </c>
      <c r="K135" t="s">
        <v>85</v>
      </c>
      <c r="L135" t="s">
        <v>87</v>
      </c>
      <c r="M135" t="s">
        <v>6934</v>
      </c>
      <c r="N135" t="s">
        <v>6935</v>
      </c>
      <c r="O135" t="s">
        <v>6936</v>
      </c>
      <c r="P135">
        <f>VLOOKUP(B135,HIS退!B:F,5,FALSE)</f>
        <v>-103</v>
      </c>
      <c r="Q135" t="str">
        <f t="shared" si="6"/>
        <v/>
      </c>
      <c r="R135" s="43" t="e">
        <f>VLOOKUP(M135,银行退!A:G,7,FALSE)</f>
        <v>#N/A</v>
      </c>
      <c r="S135" t="e">
        <f t="shared" si="7"/>
        <v>#N/A</v>
      </c>
      <c r="T135" t="e">
        <f>VLOOKUP(M135,银行退!A:J,10,FALSE)</f>
        <v>#N/A</v>
      </c>
      <c r="U135" s="17" t="e">
        <f>VLOOKUP(M135,银行退!A:K,11,FALSE)</f>
        <v>#N/A</v>
      </c>
      <c r="V135">
        <f t="shared" si="8"/>
        <v>1</v>
      </c>
      <c r="W135">
        <f>VLOOKUP(B135,HIS解!F:H,3,FALSE)</f>
        <v>103</v>
      </c>
    </row>
    <row r="136" spans="1:23" customFormat="1" ht="14.25" hidden="1">
      <c r="A136" s="62">
        <v>42894.579386574071</v>
      </c>
      <c r="B136">
        <v>0</v>
      </c>
      <c r="D136" t="s">
        <v>5567</v>
      </c>
      <c r="F136" s="15">
        <v>103</v>
      </c>
      <c r="G136" s="62">
        <v>42894.579386574071</v>
      </c>
      <c r="H136" t="s">
        <v>47</v>
      </c>
      <c r="I136" t="s">
        <v>47</v>
      </c>
      <c r="J136" t="s">
        <v>88</v>
      </c>
      <c r="K136" t="s">
        <v>88</v>
      </c>
      <c r="L136" t="s">
        <v>87</v>
      </c>
      <c r="M136" t="s">
        <v>6937</v>
      </c>
      <c r="N136" t="s">
        <v>6938</v>
      </c>
      <c r="O136" t="s">
        <v>6936</v>
      </c>
      <c r="P136" t="e">
        <f>VLOOKUP(B136,HIS退!B:F,5,FALSE)</f>
        <v>#N/A</v>
      </c>
      <c r="Q136" t="e">
        <f t="shared" si="6"/>
        <v>#N/A</v>
      </c>
      <c r="R136" s="43" t="e">
        <f>VLOOKUP(M136,银行退!A:G,7,FALSE)</f>
        <v>#N/A</v>
      </c>
      <c r="S136" t="e">
        <f t="shared" si="7"/>
        <v>#N/A</v>
      </c>
      <c r="T136" t="e">
        <f>VLOOKUP(M136,银行退!A:J,10,FALSE)</f>
        <v>#N/A</v>
      </c>
      <c r="U136" s="17" t="e">
        <f>VLOOKUP(M136,银行退!A:K,11,FALSE)</f>
        <v>#N/A</v>
      </c>
      <c r="V136">
        <f t="shared" si="8"/>
        <v>1</v>
      </c>
      <c r="W136" t="e">
        <f>VLOOKUP(B136,HIS解!F:H,3,FALSE)</f>
        <v>#N/A</v>
      </c>
    </row>
    <row r="137" spans="1:23" customFormat="1" ht="14.25" hidden="1">
      <c r="A137" s="62">
        <v>42894.579710648148</v>
      </c>
      <c r="B137">
        <v>98769</v>
      </c>
      <c r="C137" t="s">
        <v>5569</v>
      </c>
      <c r="D137" t="s">
        <v>5570</v>
      </c>
      <c r="F137" s="15">
        <v>2990</v>
      </c>
      <c r="G137" s="62">
        <v>42894.579710648148</v>
      </c>
      <c r="H137" t="s">
        <v>47</v>
      </c>
      <c r="I137" t="s">
        <v>47</v>
      </c>
      <c r="J137" t="s">
        <v>86</v>
      </c>
      <c r="K137" t="s">
        <v>36</v>
      </c>
      <c r="L137" t="s">
        <v>87</v>
      </c>
      <c r="M137" t="s">
        <v>6939</v>
      </c>
      <c r="N137" t="s">
        <v>6940</v>
      </c>
      <c r="O137" t="s">
        <v>6941</v>
      </c>
      <c r="P137">
        <f>VLOOKUP(B137,HIS退!B:F,5,FALSE)</f>
        <v>-2990</v>
      </c>
      <c r="Q137" t="str">
        <f t="shared" si="6"/>
        <v/>
      </c>
      <c r="R137" s="43">
        <f>VLOOKUP(M137,银行退!A:G,7,FALSE)</f>
        <v>2990</v>
      </c>
      <c r="S137" t="str">
        <f t="shared" si="7"/>
        <v/>
      </c>
      <c r="T137" t="e">
        <f>VLOOKUP(M137,银行退!A:J,10,FALSE)</f>
        <v>#N/A</v>
      </c>
      <c r="U137" s="17" t="e">
        <f>VLOOKUP(M137,银行退!A:K,11,FALSE)</f>
        <v>#N/A</v>
      </c>
      <c r="V137" t="str">
        <f t="shared" si="8"/>
        <v/>
      </c>
      <c r="W137" t="e">
        <f>VLOOKUP(B137,HIS解!F:H,3,FALSE)</f>
        <v>#N/A</v>
      </c>
    </row>
    <row r="138" spans="1:23" customFormat="1" ht="14.25" hidden="1">
      <c r="A138" s="62">
        <v>42894.592928240738</v>
      </c>
      <c r="B138">
        <v>99142</v>
      </c>
      <c r="C138" t="s">
        <v>5572</v>
      </c>
      <c r="D138" t="s">
        <v>41</v>
      </c>
      <c r="F138" s="15">
        <v>160</v>
      </c>
      <c r="G138" s="62">
        <v>42894.592928240738</v>
      </c>
      <c r="H138" t="s">
        <v>47</v>
      </c>
      <c r="I138" t="s">
        <v>47</v>
      </c>
      <c r="J138" t="s">
        <v>86</v>
      </c>
      <c r="K138" t="s">
        <v>36</v>
      </c>
      <c r="L138" t="s">
        <v>87</v>
      </c>
      <c r="M138" t="s">
        <v>6942</v>
      </c>
      <c r="N138" t="s">
        <v>6943</v>
      </c>
      <c r="O138" t="s">
        <v>45</v>
      </c>
      <c r="P138">
        <f>VLOOKUP(B138,HIS退!B:F,5,FALSE)</f>
        <v>-160</v>
      </c>
      <c r="Q138" t="str">
        <f t="shared" si="6"/>
        <v/>
      </c>
      <c r="R138" s="43">
        <f>VLOOKUP(M138,银行退!A:G,7,FALSE)</f>
        <v>160</v>
      </c>
      <c r="S138" t="str">
        <f t="shared" si="7"/>
        <v/>
      </c>
      <c r="T138" t="e">
        <f>VLOOKUP(M138,银行退!A:J,10,FALSE)</f>
        <v>#N/A</v>
      </c>
      <c r="U138" s="17" t="e">
        <f>VLOOKUP(M138,银行退!A:K,11,FALSE)</f>
        <v>#N/A</v>
      </c>
      <c r="V138" t="str">
        <f t="shared" si="8"/>
        <v/>
      </c>
      <c r="W138" t="e">
        <f>VLOOKUP(B138,HIS解!F:H,3,FALSE)</f>
        <v>#N/A</v>
      </c>
    </row>
    <row r="139" spans="1:23" customFormat="1" ht="14.25" hidden="1">
      <c r="A139" s="62">
        <v>42894.59579861111</v>
      </c>
      <c r="B139">
        <v>99271</v>
      </c>
      <c r="C139" t="s">
        <v>5573</v>
      </c>
      <c r="D139" t="s">
        <v>5574</v>
      </c>
      <c r="F139" s="15">
        <v>18</v>
      </c>
      <c r="G139" s="62">
        <v>42894.59579861111</v>
      </c>
      <c r="H139" t="s">
        <v>47</v>
      </c>
      <c r="I139" t="s">
        <v>47</v>
      </c>
      <c r="J139" t="s">
        <v>86</v>
      </c>
      <c r="K139" t="s">
        <v>36</v>
      </c>
      <c r="L139" t="s">
        <v>87</v>
      </c>
      <c r="M139" t="s">
        <v>6944</v>
      </c>
      <c r="N139" t="s">
        <v>6945</v>
      </c>
      <c r="O139" t="s">
        <v>6946</v>
      </c>
      <c r="P139">
        <f>VLOOKUP(B139,HIS退!B:F,5,FALSE)</f>
        <v>-18</v>
      </c>
      <c r="Q139" t="str">
        <f t="shared" si="6"/>
        <v/>
      </c>
      <c r="R139" s="43">
        <f>VLOOKUP(M139,银行退!A:G,7,FALSE)</f>
        <v>18</v>
      </c>
      <c r="S139" t="str">
        <f t="shared" si="7"/>
        <v/>
      </c>
      <c r="T139" t="e">
        <f>VLOOKUP(M139,银行退!A:J,10,FALSE)</f>
        <v>#N/A</v>
      </c>
      <c r="U139" s="17" t="e">
        <f>VLOOKUP(M139,银行退!A:K,11,FALSE)</f>
        <v>#N/A</v>
      </c>
      <c r="V139" t="str">
        <f t="shared" si="8"/>
        <v/>
      </c>
      <c r="W139" t="e">
        <f>VLOOKUP(B139,HIS解!F:H,3,FALSE)</f>
        <v>#N/A</v>
      </c>
    </row>
    <row r="140" spans="1:23" customFormat="1" ht="14.25" hidden="1">
      <c r="A140" s="62">
        <v>42894.60701388889</v>
      </c>
      <c r="B140">
        <v>99837</v>
      </c>
      <c r="C140" t="s">
        <v>5576</v>
      </c>
      <c r="D140" t="s">
        <v>5577</v>
      </c>
      <c r="F140" s="15">
        <v>849</v>
      </c>
      <c r="G140" s="62">
        <v>42894.60701388889</v>
      </c>
      <c r="H140" t="s">
        <v>47</v>
      </c>
      <c r="I140" t="s">
        <v>47</v>
      </c>
      <c r="J140" t="s">
        <v>86</v>
      </c>
      <c r="K140" t="s">
        <v>36</v>
      </c>
      <c r="L140" t="s">
        <v>87</v>
      </c>
      <c r="M140" t="s">
        <v>6947</v>
      </c>
      <c r="N140" t="s">
        <v>6948</v>
      </c>
      <c r="O140" t="s">
        <v>6949</v>
      </c>
      <c r="P140">
        <f>VLOOKUP(B140,HIS退!B:F,5,FALSE)</f>
        <v>-849</v>
      </c>
      <c r="Q140" t="str">
        <f t="shared" si="6"/>
        <v/>
      </c>
      <c r="R140" s="43">
        <f>VLOOKUP(M140,银行退!A:G,7,FALSE)</f>
        <v>849</v>
      </c>
      <c r="S140" t="str">
        <f t="shared" si="7"/>
        <v/>
      </c>
      <c r="T140" t="e">
        <f>VLOOKUP(M140,银行退!A:J,10,FALSE)</f>
        <v>#N/A</v>
      </c>
      <c r="U140" s="17" t="e">
        <f>VLOOKUP(M140,银行退!A:K,11,FALSE)</f>
        <v>#N/A</v>
      </c>
      <c r="V140" t="str">
        <f t="shared" si="8"/>
        <v/>
      </c>
      <c r="W140" t="e">
        <f>VLOOKUP(B140,HIS解!F:H,3,FALSE)</f>
        <v>#N/A</v>
      </c>
    </row>
    <row r="141" spans="1:23" customFormat="1" ht="14.25" hidden="1">
      <c r="A141" s="62">
        <v>42894.615057870367</v>
      </c>
      <c r="B141">
        <v>100240</v>
      </c>
      <c r="C141" t="s">
        <v>5579</v>
      </c>
      <c r="D141" t="s">
        <v>5580</v>
      </c>
      <c r="F141" s="15">
        <v>900</v>
      </c>
      <c r="G141" s="62">
        <v>42894.615057870367</v>
      </c>
      <c r="H141" t="s">
        <v>47</v>
      </c>
      <c r="I141" t="s">
        <v>47</v>
      </c>
      <c r="J141" t="s">
        <v>86</v>
      </c>
      <c r="K141" t="s">
        <v>36</v>
      </c>
      <c r="L141" t="s">
        <v>87</v>
      </c>
      <c r="M141" t="s">
        <v>6950</v>
      </c>
      <c r="N141" t="s">
        <v>6951</v>
      </c>
      <c r="O141" t="s">
        <v>6952</v>
      </c>
      <c r="P141">
        <f>VLOOKUP(B141,HIS退!B:F,5,FALSE)</f>
        <v>-900</v>
      </c>
      <c r="Q141" t="str">
        <f t="shared" si="6"/>
        <v/>
      </c>
      <c r="R141" s="43">
        <f>VLOOKUP(M141,银行退!A:G,7,FALSE)</f>
        <v>900</v>
      </c>
      <c r="S141" t="str">
        <f t="shared" si="7"/>
        <v/>
      </c>
      <c r="T141" t="e">
        <f>VLOOKUP(M141,银行退!A:J,10,FALSE)</f>
        <v>#N/A</v>
      </c>
      <c r="U141" s="17" t="e">
        <f>VLOOKUP(M141,银行退!A:K,11,FALSE)</f>
        <v>#N/A</v>
      </c>
      <c r="V141" t="str">
        <f t="shared" si="8"/>
        <v/>
      </c>
      <c r="W141" t="e">
        <f>VLOOKUP(B141,HIS解!F:H,3,FALSE)</f>
        <v>#N/A</v>
      </c>
    </row>
    <row r="142" spans="1:23" customFormat="1" ht="14.25" hidden="1">
      <c r="A142" s="62">
        <v>42894.634571759256</v>
      </c>
      <c r="B142">
        <v>101356</v>
      </c>
      <c r="C142" t="s">
        <v>5582</v>
      </c>
      <c r="D142" t="s">
        <v>5583</v>
      </c>
      <c r="F142" s="15">
        <v>900</v>
      </c>
      <c r="G142" s="62">
        <v>42894.634571759256</v>
      </c>
      <c r="H142" t="s">
        <v>6953</v>
      </c>
      <c r="I142" t="s">
        <v>47</v>
      </c>
      <c r="J142" t="s">
        <v>86</v>
      </c>
      <c r="K142" t="s">
        <v>36</v>
      </c>
      <c r="L142" t="s">
        <v>87</v>
      </c>
      <c r="M142" t="s">
        <v>6954</v>
      </c>
      <c r="N142" t="s">
        <v>6955</v>
      </c>
      <c r="O142" t="s">
        <v>6956</v>
      </c>
      <c r="P142">
        <f>VLOOKUP(B142,HIS退!B:F,5,FALSE)</f>
        <v>-900</v>
      </c>
      <c r="Q142" t="str">
        <f t="shared" si="6"/>
        <v/>
      </c>
      <c r="R142" s="43">
        <f>VLOOKUP(M142,银行退!A:G,7,FALSE)</f>
        <v>900</v>
      </c>
      <c r="S142" t="str">
        <f t="shared" si="7"/>
        <v/>
      </c>
      <c r="T142" t="e">
        <f>VLOOKUP(M142,银行退!A:J,10,FALSE)</f>
        <v>#N/A</v>
      </c>
      <c r="U142" s="17" t="e">
        <f>VLOOKUP(M142,银行退!A:K,11,FALSE)</f>
        <v>#N/A</v>
      </c>
      <c r="V142" t="str">
        <f t="shared" si="8"/>
        <v/>
      </c>
      <c r="W142" t="e">
        <f>VLOOKUP(B142,HIS解!F:H,3,FALSE)</f>
        <v>#N/A</v>
      </c>
    </row>
    <row r="143" spans="1:23" customFormat="1" ht="14.25" hidden="1">
      <c r="A143" s="62">
        <v>42894.635034722225</v>
      </c>
      <c r="B143">
        <v>101380</v>
      </c>
      <c r="C143" t="s">
        <v>5586</v>
      </c>
      <c r="D143" t="s">
        <v>5587</v>
      </c>
      <c r="F143" s="15">
        <v>315</v>
      </c>
      <c r="G143" s="62">
        <v>42894.635034722225</v>
      </c>
      <c r="H143" t="s">
        <v>47</v>
      </c>
      <c r="I143" t="s">
        <v>47</v>
      </c>
      <c r="J143" t="s">
        <v>86</v>
      </c>
      <c r="K143" t="s">
        <v>36</v>
      </c>
      <c r="L143" t="s">
        <v>87</v>
      </c>
      <c r="M143" t="s">
        <v>6957</v>
      </c>
      <c r="N143" t="s">
        <v>6958</v>
      </c>
      <c r="O143" t="s">
        <v>6959</v>
      </c>
      <c r="P143">
        <f>VLOOKUP(B143,HIS退!B:F,5,FALSE)</f>
        <v>-315</v>
      </c>
      <c r="Q143" t="str">
        <f t="shared" si="6"/>
        <v/>
      </c>
      <c r="R143" s="43">
        <f>VLOOKUP(M143,银行退!A:G,7,FALSE)</f>
        <v>315</v>
      </c>
      <c r="S143" t="str">
        <f t="shared" si="7"/>
        <v/>
      </c>
      <c r="T143" t="e">
        <f>VLOOKUP(M143,银行退!A:J,10,FALSE)</f>
        <v>#N/A</v>
      </c>
      <c r="U143" s="17" t="e">
        <f>VLOOKUP(M143,银行退!A:K,11,FALSE)</f>
        <v>#N/A</v>
      </c>
      <c r="V143" t="str">
        <f t="shared" si="8"/>
        <v/>
      </c>
      <c r="W143" t="e">
        <f>VLOOKUP(B143,HIS解!F:H,3,FALSE)</f>
        <v>#N/A</v>
      </c>
    </row>
    <row r="144" spans="1:23" s="51" customFormat="1" ht="14.25" hidden="1">
      <c r="A144" s="62">
        <v>42894.668495370373</v>
      </c>
      <c r="B144">
        <v>103194</v>
      </c>
      <c r="C144" t="s">
        <v>6960</v>
      </c>
      <c r="D144" t="s">
        <v>2497</v>
      </c>
      <c r="E144"/>
      <c r="F144" s="15">
        <v>550</v>
      </c>
      <c r="G144" s="62">
        <v>42894.668495370373</v>
      </c>
      <c r="H144" t="s">
        <v>47</v>
      </c>
      <c r="I144" t="s">
        <v>47</v>
      </c>
      <c r="J144" t="s">
        <v>86</v>
      </c>
      <c r="K144" t="s">
        <v>217</v>
      </c>
      <c r="L144" t="s">
        <v>87</v>
      </c>
      <c r="M144" t="s">
        <v>6961</v>
      </c>
      <c r="N144" t="s">
        <v>6962</v>
      </c>
      <c r="O144" t="s">
        <v>4699</v>
      </c>
      <c r="P144">
        <f>VLOOKUP(B144,HIS退!B:F,5,FALSE)</f>
        <v>-550</v>
      </c>
      <c r="Q144" t="str">
        <f t="shared" si="6"/>
        <v/>
      </c>
      <c r="R144" s="43">
        <f>VLOOKUP(M144,银行退!A:G,7,FALSE)</f>
        <v>550</v>
      </c>
      <c r="S144" t="str">
        <f t="shared" si="7"/>
        <v/>
      </c>
      <c r="T144">
        <f>VLOOKUP(M144,银行退!A:J,10,FALSE)</f>
        <v>1</v>
      </c>
      <c r="U144" s="17">
        <f>VLOOKUP(M144,银行退!A:K,11,FALSE)</f>
        <v>42894.689444444448</v>
      </c>
      <c r="V144">
        <f t="shared" si="8"/>
        <v>1</v>
      </c>
      <c r="W144">
        <f>VLOOKUP(B144,HIS解!F:H,3,FALSE)</f>
        <v>550</v>
      </c>
    </row>
    <row r="145" spans="1:23" customFormat="1" ht="14.25" hidden="1">
      <c r="A145" s="62">
        <v>42894.669907407406</v>
      </c>
      <c r="B145">
        <v>103262</v>
      </c>
      <c r="C145" t="s">
        <v>5589</v>
      </c>
      <c r="D145" t="s">
        <v>2497</v>
      </c>
      <c r="F145" s="15">
        <v>5000</v>
      </c>
      <c r="G145" s="62">
        <v>42894.669907407406</v>
      </c>
      <c r="H145" t="s">
        <v>47</v>
      </c>
      <c r="I145" t="s">
        <v>47</v>
      </c>
      <c r="J145" t="s">
        <v>86</v>
      </c>
      <c r="K145" t="s">
        <v>36</v>
      </c>
      <c r="L145" t="s">
        <v>87</v>
      </c>
      <c r="M145" t="s">
        <v>6963</v>
      </c>
      <c r="N145" t="s">
        <v>6964</v>
      </c>
      <c r="O145" t="s">
        <v>4699</v>
      </c>
      <c r="P145">
        <f>VLOOKUP(B145,HIS退!B:F,5,FALSE)</f>
        <v>-5000</v>
      </c>
      <c r="Q145" t="str">
        <f t="shared" si="6"/>
        <v/>
      </c>
      <c r="R145" s="43">
        <f>VLOOKUP(M145,银行退!A:G,7,FALSE)</f>
        <v>5000</v>
      </c>
      <c r="S145" t="str">
        <f t="shared" si="7"/>
        <v/>
      </c>
      <c r="T145" t="e">
        <f>VLOOKUP(M145,银行退!A:J,10,FALSE)</f>
        <v>#N/A</v>
      </c>
      <c r="U145" s="17" t="e">
        <f>VLOOKUP(M145,银行退!A:K,11,FALSE)</f>
        <v>#N/A</v>
      </c>
      <c r="V145" t="str">
        <f t="shared" si="8"/>
        <v/>
      </c>
      <c r="W145" t="e">
        <f>VLOOKUP(B145,HIS解!F:H,3,FALSE)</f>
        <v>#N/A</v>
      </c>
    </row>
    <row r="146" spans="1:23" customFormat="1" ht="14.25" hidden="1">
      <c r="A146" s="62">
        <v>42894.670960648145</v>
      </c>
      <c r="B146">
        <v>103289</v>
      </c>
      <c r="C146" t="s">
        <v>5590</v>
      </c>
      <c r="D146" t="s">
        <v>5591</v>
      </c>
      <c r="F146" s="15">
        <v>65</v>
      </c>
      <c r="G146" s="62">
        <v>42894.670960648145</v>
      </c>
      <c r="H146" t="s">
        <v>47</v>
      </c>
      <c r="I146" t="s">
        <v>47</v>
      </c>
      <c r="J146" t="s">
        <v>86</v>
      </c>
      <c r="K146" t="s">
        <v>36</v>
      </c>
      <c r="L146" t="s">
        <v>87</v>
      </c>
      <c r="M146" t="s">
        <v>6965</v>
      </c>
      <c r="N146" t="s">
        <v>6966</v>
      </c>
      <c r="O146" t="s">
        <v>6967</v>
      </c>
      <c r="P146">
        <f>VLOOKUP(B146,HIS退!B:F,5,FALSE)</f>
        <v>-65</v>
      </c>
      <c r="Q146" t="str">
        <f t="shared" si="6"/>
        <v/>
      </c>
      <c r="R146" s="43">
        <f>VLOOKUP(M146,银行退!A:G,7,FALSE)</f>
        <v>65</v>
      </c>
      <c r="S146" t="str">
        <f t="shared" si="7"/>
        <v/>
      </c>
      <c r="T146" t="e">
        <f>VLOOKUP(M146,银行退!A:J,10,FALSE)</f>
        <v>#N/A</v>
      </c>
      <c r="U146" s="17" t="e">
        <f>VLOOKUP(M146,银行退!A:K,11,FALSE)</f>
        <v>#N/A</v>
      </c>
      <c r="V146" t="str">
        <f t="shared" si="8"/>
        <v/>
      </c>
      <c r="W146" t="e">
        <f>VLOOKUP(B146,HIS解!F:H,3,FALSE)</f>
        <v>#N/A</v>
      </c>
    </row>
    <row r="147" spans="1:23" customFormat="1" ht="14.25" hidden="1">
      <c r="A147" s="62">
        <v>42894.678599537037</v>
      </c>
      <c r="B147">
        <v>103595</v>
      </c>
      <c r="C147" t="s">
        <v>5593</v>
      </c>
      <c r="D147" t="s">
        <v>5594</v>
      </c>
      <c r="F147" s="15">
        <v>750</v>
      </c>
      <c r="G147" s="62">
        <v>42894.678599537037</v>
      </c>
      <c r="H147" t="s">
        <v>47</v>
      </c>
      <c r="I147" t="s">
        <v>47</v>
      </c>
      <c r="J147" t="s">
        <v>86</v>
      </c>
      <c r="K147" t="s">
        <v>36</v>
      </c>
      <c r="L147" t="s">
        <v>87</v>
      </c>
      <c r="M147" t="s">
        <v>6968</v>
      </c>
      <c r="N147" t="s">
        <v>6969</v>
      </c>
      <c r="O147" t="s">
        <v>4699</v>
      </c>
      <c r="P147">
        <f>VLOOKUP(B147,HIS退!B:F,5,FALSE)</f>
        <v>-750</v>
      </c>
      <c r="Q147" t="str">
        <f t="shared" si="6"/>
        <v/>
      </c>
      <c r="R147" s="43">
        <f>VLOOKUP(M147,银行退!A:G,7,FALSE)</f>
        <v>750</v>
      </c>
      <c r="S147" t="str">
        <f t="shared" si="7"/>
        <v/>
      </c>
      <c r="T147" t="e">
        <f>VLOOKUP(M147,银行退!A:J,10,FALSE)</f>
        <v>#N/A</v>
      </c>
      <c r="U147" s="17" t="e">
        <f>VLOOKUP(M147,银行退!A:K,11,FALSE)</f>
        <v>#N/A</v>
      </c>
      <c r="V147" t="str">
        <f t="shared" si="8"/>
        <v/>
      </c>
      <c r="W147" t="e">
        <f>VLOOKUP(B147,HIS解!F:H,3,FALSE)</f>
        <v>#N/A</v>
      </c>
    </row>
    <row r="148" spans="1:23" customFormat="1" ht="14.25" hidden="1">
      <c r="A148" s="62">
        <v>42894.681203703702</v>
      </c>
      <c r="B148">
        <v>103694</v>
      </c>
      <c r="C148" t="s">
        <v>5596</v>
      </c>
      <c r="D148" t="s">
        <v>5597</v>
      </c>
      <c r="F148" s="15">
        <v>740</v>
      </c>
      <c r="G148" s="62">
        <v>42894.681203703702</v>
      </c>
      <c r="H148" t="s">
        <v>47</v>
      </c>
      <c r="I148" t="s">
        <v>47</v>
      </c>
      <c r="J148" t="s">
        <v>86</v>
      </c>
      <c r="K148" t="s">
        <v>36</v>
      </c>
      <c r="L148" t="s">
        <v>87</v>
      </c>
      <c r="M148" t="s">
        <v>6970</v>
      </c>
      <c r="N148" t="s">
        <v>6971</v>
      </c>
      <c r="O148" t="s">
        <v>6972</v>
      </c>
      <c r="P148">
        <f>VLOOKUP(B148,HIS退!B:F,5,FALSE)</f>
        <v>-740</v>
      </c>
      <c r="Q148" t="str">
        <f t="shared" si="6"/>
        <v/>
      </c>
      <c r="R148" s="43">
        <f>VLOOKUP(M148,银行退!A:G,7,FALSE)</f>
        <v>740</v>
      </c>
      <c r="S148" t="str">
        <f t="shared" si="7"/>
        <v/>
      </c>
      <c r="T148" t="e">
        <f>VLOOKUP(M148,银行退!A:J,10,FALSE)</f>
        <v>#N/A</v>
      </c>
      <c r="U148" s="17" t="e">
        <f>VLOOKUP(M148,银行退!A:K,11,FALSE)</f>
        <v>#N/A</v>
      </c>
      <c r="V148" t="str">
        <f t="shared" si="8"/>
        <v/>
      </c>
      <c r="W148" t="e">
        <f>VLOOKUP(B148,HIS解!F:H,3,FALSE)</f>
        <v>#N/A</v>
      </c>
    </row>
    <row r="149" spans="1:23" customFormat="1" ht="14.25" hidden="1">
      <c r="A149" s="62">
        <v>42894.684062499997</v>
      </c>
      <c r="B149">
        <v>103816</v>
      </c>
      <c r="C149" t="s">
        <v>5599</v>
      </c>
      <c r="D149" t="s">
        <v>5600</v>
      </c>
      <c r="F149" s="15">
        <v>200</v>
      </c>
      <c r="G149" s="62">
        <v>42894.684062499997</v>
      </c>
      <c r="H149" t="s">
        <v>47</v>
      </c>
      <c r="I149" t="s">
        <v>47</v>
      </c>
      <c r="J149" t="s">
        <v>86</v>
      </c>
      <c r="K149" t="s">
        <v>36</v>
      </c>
      <c r="L149" t="s">
        <v>87</v>
      </c>
      <c r="M149" t="s">
        <v>6973</v>
      </c>
      <c r="N149" t="s">
        <v>6974</v>
      </c>
      <c r="O149" t="s">
        <v>6975</v>
      </c>
      <c r="P149">
        <f>VLOOKUP(B149,HIS退!B:F,5,FALSE)</f>
        <v>-200</v>
      </c>
      <c r="Q149" t="str">
        <f t="shared" si="6"/>
        <v/>
      </c>
      <c r="R149" s="43">
        <f>VLOOKUP(M149,银行退!A:G,7,FALSE)</f>
        <v>200</v>
      </c>
      <c r="S149" t="str">
        <f t="shared" si="7"/>
        <v/>
      </c>
      <c r="T149" t="e">
        <f>VLOOKUP(M149,银行退!A:J,10,FALSE)</f>
        <v>#N/A</v>
      </c>
      <c r="U149" s="17" t="e">
        <f>VLOOKUP(M149,银行退!A:K,11,FALSE)</f>
        <v>#N/A</v>
      </c>
      <c r="V149" t="str">
        <f t="shared" si="8"/>
        <v/>
      </c>
      <c r="W149" t="e">
        <f>VLOOKUP(B149,HIS解!F:H,3,FALSE)</f>
        <v>#N/A</v>
      </c>
    </row>
    <row r="150" spans="1:23" customFormat="1" ht="14.25" hidden="1">
      <c r="A150" s="62">
        <v>42894.68440972222</v>
      </c>
      <c r="B150">
        <v>103836</v>
      </c>
      <c r="C150" t="s">
        <v>5602</v>
      </c>
      <c r="D150" t="s">
        <v>5603</v>
      </c>
      <c r="F150" s="15">
        <v>200</v>
      </c>
      <c r="G150" s="62">
        <v>42894.68440972222</v>
      </c>
      <c r="H150" t="s">
        <v>47</v>
      </c>
      <c r="I150" t="s">
        <v>47</v>
      </c>
      <c r="J150" t="s">
        <v>86</v>
      </c>
      <c r="K150" t="s">
        <v>36</v>
      </c>
      <c r="L150" t="s">
        <v>87</v>
      </c>
      <c r="M150" t="s">
        <v>6976</v>
      </c>
      <c r="N150" t="s">
        <v>6977</v>
      </c>
      <c r="O150" t="s">
        <v>6978</v>
      </c>
      <c r="P150">
        <f>VLOOKUP(B150,HIS退!B:F,5,FALSE)</f>
        <v>-200</v>
      </c>
      <c r="Q150" t="str">
        <f t="shared" si="6"/>
        <v/>
      </c>
      <c r="R150" s="43">
        <f>VLOOKUP(M150,银行退!A:G,7,FALSE)</f>
        <v>200</v>
      </c>
      <c r="S150" t="str">
        <f t="shared" si="7"/>
        <v/>
      </c>
      <c r="T150" t="e">
        <f>VLOOKUP(M150,银行退!A:J,10,FALSE)</f>
        <v>#N/A</v>
      </c>
      <c r="U150" s="17" t="e">
        <f>VLOOKUP(M150,银行退!A:K,11,FALSE)</f>
        <v>#N/A</v>
      </c>
      <c r="V150" t="str">
        <f t="shared" si="8"/>
        <v/>
      </c>
      <c r="W150" t="e">
        <f>VLOOKUP(B150,HIS解!F:H,3,FALSE)</f>
        <v>#N/A</v>
      </c>
    </row>
    <row r="151" spans="1:23" customFormat="1" ht="14.25" hidden="1">
      <c r="A151" s="62">
        <v>42894.684606481482</v>
      </c>
      <c r="B151">
        <v>103846</v>
      </c>
      <c r="C151" t="s">
        <v>5605</v>
      </c>
      <c r="D151" t="s">
        <v>5603</v>
      </c>
      <c r="F151" s="15">
        <v>16</v>
      </c>
      <c r="G151" s="62">
        <v>42894.684606481482</v>
      </c>
      <c r="H151" t="s">
        <v>47</v>
      </c>
      <c r="I151" t="s">
        <v>47</v>
      </c>
      <c r="J151" t="s">
        <v>86</v>
      </c>
      <c r="K151" t="s">
        <v>36</v>
      </c>
      <c r="L151" t="s">
        <v>87</v>
      </c>
      <c r="M151" t="s">
        <v>6979</v>
      </c>
      <c r="N151" t="s">
        <v>6980</v>
      </c>
      <c r="O151" t="s">
        <v>6978</v>
      </c>
      <c r="P151">
        <f>VLOOKUP(B151,HIS退!B:F,5,FALSE)</f>
        <v>-16</v>
      </c>
      <c r="Q151" t="str">
        <f t="shared" si="6"/>
        <v/>
      </c>
      <c r="R151" s="43">
        <f>VLOOKUP(M151,银行退!A:G,7,FALSE)</f>
        <v>16</v>
      </c>
      <c r="S151" t="str">
        <f t="shared" si="7"/>
        <v/>
      </c>
      <c r="T151" t="e">
        <f>VLOOKUP(M151,银行退!A:J,10,FALSE)</f>
        <v>#N/A</v>
      </c>
      <c r="U151" s="17" t="e">
        <f>VLOOKUP(M151,银行退!A:K,11,FALSE)</f>
        <v>#N/A</v>
      </c>
      <c r="V151" t="str">
        <f t="shared" si="8"/>
        <v/>
      </c>
      <c r="W151" t="e">
        <f>VLOOKUP(B151,HIS解!F:H,3,FALSE)</f>
        <v>#N/A</v>
      </c>
    </row>
    <row r="152" spans="1:23" customFormat="1" ht="14.25" hidden="1">
      <c r="A152" s="62">
        <v>42894.691041666665</v>
      </c>
      <c r="B152">
        <v>104101</v>
      </c>
      <c r="C152" t="s">
        <v>5606</v>
      </c>
      <c r="D152" t="s">
        <v>5607</v>
      </c>
      <c r="F152" s="15">
        <v>500</v>
      </c>
      <c r="G152" s="62">
        <v>42894.691041666665</v>
      </c>
      <c r="H152" t="s">
        <v>47</v>
      </c>
      <c r="I152" t="s">
        <v>47</v>
      </c>
      <c r="J152" t="s">
        <v>86</v>
      </c>
      <c r="K152" t="s">
        <v>36</v>
      </c>
      <c r="L152" t="s">
        <v>87</v>
      </c>
      <c r="M152" t="s">
        <v>6981</v>
      </c>
      <c r="N152" t="s">
        <v>6982</v>
      </c>
      <c r="O152" t="s">
        <v>6983</v>
      </c>
      <c r="P152">
        <f>VLOOKUP(B152,HIS退!B:F,5,FALSE)</f>
        <v>-500</v>
      </c>
      <c r="Q152" t="str">
        <f t="shared" si="6"/>
        <v/>
      </c>
      <c r="R152" s="43">
        <f>VLOOKUP(M152,银行退!A:G,7,FALSE)</f>
        <v>500</v>
      </c>
      <c r="S152" t="str">
        <f t="shared" si="7"/>
        <v/>
      </c>
      <c r="T152" t="e">
        <f>VLOOKUP(M152,银行退!A:J,10,FALSE)</f>
        <v>#N/A</v>
      </c>
      <c r="U152" s="17" t="e">
        <f>VLOOKUP(M152,银行退!A:K,11,FALSE)</f>
        <v>#N/A</v>
      </c>
      <c r="V152" t="str">
        <f t="shared" si="8"/>
        <v/>
      </c>
      <c r="W152" t="e">
        <f>VLOOKUP(B152,HIS解!F:H,3,FALSE)</f>
        <v>#N/A</v>
      </c>
    </row>
    <row r="153" spans="1:23" customFormat="1" ht="14.25" hidden="1">
      <c r="A153" s="62">
        <v>42894.697175925925</v>
      </c>
      <c r="B153">
        <v>104324</v>
      </c>
      <c r="D153" t="s">
        <v>5609</v>
      </c>
      <c r="F153" s="15">
        <v>3744</v>
      </c>
      <c r="G153" s="62">
        <v>42894.697175925925</v>
      </c>
      <c r="H153" t="s">
        <v>47</v>
      </c>
      <c r="I153" t="s">
        <v>47</v>
      </c>
      <c r="J153" t="s">
        <v>1952</v>
      </c>
      <c r="K153" t="s">
        <v>85</v>
      </c>
      <c r="L153" t="s">
        <v>87</v>
      </c>
      <c r="M153" t="s">
        <v>6984</v>
      </c>
      <c r="N153" t="s">
        <v>6985</v>
      </c>
      <c r="O153" t="s">
        <v>6986</v>
      </c>
      <c r="P153">
        <f>VLOOKUP(B153,HIS退!B:F,5,FALSE)</f>
        <v>-3744</v>
      </c>
      <c r="Q153" t="str">
        <f t="shared" si="6"/>
        <v/>
      </c>
      <c r="R153" s="43" t="e">
        <f>VLOOKUP(M153,银行退!A:G,7,FALSE)</f>
        <v>#N/A</v>
      </c>
      <c r="S153" t="e">
        <f t="shared" si="7"/>
        <v>#N/A</v>
      </c>
      <c r="T153" t="e">
        <f>VLOOKUP(M153,银行退!A:J,10,FALSE)</f>
        <v>#N/A</v>
      </c>
      <c r="U153" s="17" t="e">
        <f>VLOOKUP(M153,银行退!A:K,11,FALSE)</f>
        <v>#N/A</v>
      </c>
      <c r="V153">
        <f t="shared" si="8"/>
        <v>1</v>
      </c>
      <c r="W153">
        <f>VLOOKUP(B153,HIS解!F:H,3,FALSE)</f>
        <v>3744</v>
      </c>
    </row>
    <row r="154" spans="1:23" ht="14.25" hidden="1">
      <c r="A154" s="62">
        <v>42894.697511574072</v>
      </c>
      <c r="B154">
        <v>0</v>
      </c>
      <c r="C154"/>
      <c r="D154" t="s">
        <v>5609</v>
      </c>
      <c r="E154"/>
      <c r="F154" s="15">
        <v>3744</v>
      </c>
      <c r="G154" s="62">
        <v>42894.697511574072</v>
      </c>
      <c r="H154" t="s">
        <v>47</v>
      </c>
      <c r="I154" t="s">
        <v>47</v>
      </c>
      <c r="J154" t="s">
        <v>88</v>
      </c>
      <c r="K154" t="s">
        <v>88</v>
      </c>
      <c r="L154" t="s">
        <v>87</v>
      </c>
      <c r="M154" t="s">
        <v>6987</v>
      </c>
      <c r="N154" t="s">
        <v>6988</v>
      </c>
      <c r="O154" t="s">
        <v>6986</v>
      </c>
      <c r="P154" t="e">
        <f>VLOOKUP(B154,HIS退!B:F,5,FALSE)</f>
        <v>#N/A</v>
      </c>
      <c r="Q154" t="e">
        <f t="shared" si="6"/>
        <v>#N/A</v>
      </c>
      <c r="R154" s="43" t="e">
        <f>VLOOKUP(M154,银行退!A:G,7,FALSE)</f>
        <v>#N/A</v>
      </c>
      <c r="S154" t="e">
        <f t="shared" si="7"/>
        <v>#N/A</v>
      </c>
      <c r="T154" t="e">
        <f>VLOOKUP(M154,银行退!A:J,10,FALSE)</f>
        <v>#N/A</v>
      </c>
      <c r="U154" s="17" t="e">
        <f>VLOOKUP(M154,银行退!A:K,11,FALSE)</f>
        <v>#N/A</v>
      </c>
      <c r="V154">
        <f t="shared" si="8"/>
        <v>1</v>
      </c>
      <c r="W154" t="e">
        <f>VLOOKUP(B154,HIS解!F:H,3,FALSE)</f>
        <v>#N/A</v>
      </c>
    </row>
    <row r="155" spans="1:23" customFormat="1" ht="14.25" hidden="1">
      <c r="A155" s="62">
        <v>42894.721296296295</v>
      </c>
      <c r="B155">
        <v>105028</v>
      </c>
      <c r="C155" t="s">
        <v>5611</v>
      </c>
      <c r="D155" t="s">
        <v>5612</v>
      </c>
      <c r="F155" s="15">
        <v>157</v>
      </c>
      <c r="G155" s="62">
        <v>42894.721296296295</v>
      </c>
      <c r="H155" t="s">
        <v>47</v>
      </c>
      <c r="I155" t="s">
        <v>47</v>
      </c>
      <c r="J155" t="s">
        <v>86</v>
      </c>
      <c r="K155" t="s">
        <v>36</v>
      </c>
      <c r="L155" t="s">
        <v>87</v>
      </c>
      <c r="M155" t="s">
        <v>6989</v>
      </c>
      <c r="N155" t="s">
        <v>6990</v>
      </c>
      <c r="O155" t="s">
        <v>6991</v>
      </c>
      <c r="P155">
        <f>VLOOKUP(B155,HIS退!B:F,5,FALSE)</f>
        <v>-157</v>
      </c>
      <c r="Q155" t="str">
        <f t="shared" si="6"/>
        <v/>
      </c>
      <c r="R155" s="43">
        <f>VLOOKUP(M155,银行退!A:G,7,FALSE)</f>
        <v>157</v>
      </c>
      <c r="S155" t="str">
        <f t="shared" si="7"/>
        <v/>
      </c>
      <c r="T155" t="e">
        <f>VLOOKUP(M155,银行退!A:J,10,FALSE)</f>
        <v>#N/A</v>
      </c>
      <c r="U155" s="17" t="e">
        <f>VLOOKUP(M155,银行退!A:K,11,FALSE)</f>
        <v>#N/A</v>
      </c>
      <c r="V155" t="str">
        <f t="shared" si="8"/>
        <v/>
      </c>
      <c r="W155" t="e">
        <f>VLOOKUP(B155,HIS解!F:H,3,FALSE)</f>
        <v>#N/A</v>
      </c>
    </row>
    <row r="156" spans="1:23" customFormat="1" ht="14.25" hidden="1">
      <c r="A156" s="62">
        <v>42894.723935185182</v>
      </c>
      <c r="B156">
        <v>105107</v>
      </c>
      <c r="C156" t="s">
        <v>5614</v>
      </c>
      <c r="D156" t="s">
        <v>5615</v>
      </c>
      <c r="F156" s="15">
        <v>3996</v>
      </c>
      <c r="G156" s="62">
        <v>42894.723935185182</v>
      </c>
      <c r="H156" t="s">
        <v>47</v>
      </c>
      <c r="I156" t="s">
        <v>47</v>
      </c>
      <c r="J156" t="s">
        <v>86</v>
      </c>
      <c r="K156" t="s">
        <v>36</v>
      </c>
      <c r="L156" t="s">
        <v>87</v>
      </c>
      <c r="M156" t="s">
        <v>6992</v>
      </c>
      <c r="N156" t="s">
        <v>6993</v>
      </c>
      <c r="O156" t="s">
        <v>6994</v>
      </c>
      <c r="P156">
        <f>VLOOKUP(B156,HIS退!B:F,5,FALSE)</f>
        <v>-3996</v>
      </c>
      <c r="Q156" t="str">
        <f t="shared" si="6"/>
        <v/>
      </c>
      <c r="R156" s="43">
        <f>VLOOKUP(M156,银行退!A:G,7,FALSE)</f>
        <v>3996</v>
      </c>
      <c r="S156" t="str">
        <f t="shared" si="7"/>
        <v/>
      </c>
      <c r="T156" t="e">
        <f>VLOOKUP(M156,银行退!A:J,10,FALSE)</f>
        <v>#N/A</v>
      </c>
      <c r="U156" s="17" t="e">
        <f>VLOOKUP(M156,银行退!A:K,11,FALSE)</f>
        <v>#N/A</v>
      </c>
      <c r="V156" t="str">
        <f t="shared" si="8"/>
        <v/>
      </c>
      <c r="W156" t="e">
        <f>VLOOKUP(B156,HIS解!F:H,3,FALSE)</f>
        <v>#N/A</v>
      </c>
    </row>
    <row r="157" spans="1:23" customFormat="1" ht="14.25">
      <c r="A157" s="62">
        <v>42894.73605324074</v>
      </c>
      <c r="B157">
        <v>105351</v>
      </c>
      <c r="C157" t="s">
        <v>5617</v>
      </c>
      <c r="D157" t="s">
        <v>5618</v>
      </c>
      <c r="F157" s="15">
        <v>1000</v>
      </c>
      <c r="G157" s="62">
        <v>42894.73605324074</v>
      </c>
      <c r="H157" t="s">
        <v>47</v>
      </c>
      <c r="I157" t="s">
        <v>47</v>
      </c>
      <c r="J157" t="s">
        <v>86</v>
      </c>
      <c r="K157" t="s">
        <v>36</v>
      </c>
      <c r="L157" t="s">
        <v>87</v>
      </c>
      <c r="M157" t="s">
        <v>6995</v>
      </c>
      <c r="N157" t="s">
        <v>6996</v>
      </c>
      <c r="O157" t="s">
        <v>6997</v>
      </c>
      <c r="P157">
        <f>VLOOKUP(B157,HIS退!B:F,5,FALSE)</f>
        <v>-1000</v>
      </c>
      <c r="Q157" t="str">
        <f t="shared" si="6"/>
        <v/>
      </c>
      <c r="R157" s="43">
        <f>VLOOKUP(M157,银行退!A:G,7,FALSE)</f>
        <v>1000</v>
      </c>
      <c r="S157" t="str">
        <f t="shared" si="7"/>
        <v/>
      </c>
      <c r="T157">
        <f>VLOOKUP(M157,银行退!A:J,10,FALSE)</f>
        <v>1</v>
      </c>
      <c r="U157" s="17">
        <f>VLOOKUP(M157,银行退!A:K,11,FALSE)</f>
        <v>42895.633611111109</v>
      </c>
      <c r="V157">
        <f t="shared" si="8"/>
        <v>1</v>
      </c>
      <c r="W157" t="e">
        <f>VLOOKUP(B157,HIS解!F:H,3,FALSE)</f>
        <v>#N/A</v>
      </c>
    </row>
    <row r="158" spans="1:23" customFormat="1" ht="14.25" hidden="1">
      <c r="A158" s="62">
        <v>42894.74559027778</v>
      </c>
      <c r="B158">
        <v>105462</v>
      </c>
      <c r="C158" t="s">
        <v>5620</v>
      </c>
      <c r="D158" t="s">
        <v>5621</v>
      </c>
      <c r="F158" s="15">
        <v>200</v>
      </c>
      <c r="G158" s="62">
        <v>42894.74559027778</v>
      </c>
      <c r="H158" t="s">
        <v>47</v>
      </c>
      <c r="I158" t="s">
        <v>47</v>
      </c>
      <c r="J158" t="s">
        <v>86</v>
      </c>
      <c r="K158" t="s">
        <v>36</v>
      </c>
      <c r="L158" t="s">
        <v>87</v>
      </c>
      <c r="M158" t="s">
        <v>6998</v>
      </c>
      <c r="N158" t="s">
        <v>6999</v>
      </c>
      <c r="O158" t="s">
        <v>7000</v>
      </c>
      <c r="P158">
        <f>VLOOKUP(B158,HIS退!B:F,5,FALSE)</f>
        <v>-200</v>
      </c>
      <c r="Q158" t="str">
        <f t="shared" si="6"/>
        <v/>
      </c>
      <c r="R158" s="43">
        <f>VLOOKUP(M158,银行退!A:G,7,FALSE)</f>
        <v>200</v>
      </c>
      <c r="S158" t="str">
        <f t="shared" si="7"/>
        <v/>
      </c>
      <c r="T158" t="e">
        <f>VLOOKUP(M158,银行退!A:J,10,FALSE)</f>
        <v>#N/A</v>
      </c>
      <c r="U158" s="17" t="e">
        <f>VLOOKUP(M158,银行退!A:K,11,FALSE)</f>
        <v>#N/A</v>
      </c>
      <c r="V158" t="str">
        <f t="shared" si="8"/>
        <v/>
      </c>
      <c r="W158" t="e">
        <f>VLOOKUP(B158,HIS解!F:H,3,FALSE)</f>
        <v>#N/A</v>
      </c>
    </row>
    <row r="159" spans="1:23" customFormat="1" ht="14.25" hidden="1">
      <c r="A159" s="62">
        <v>42894.79246527778</v>
      </c>
      <c r="B159">
        <v>105701</v>
      </c>
      <c r="C159" t="s">
        <v>5623</v>
      </c>
      <c r="D159" t="s">
        <v>5624</v>
      </c>
      <c r="F159" s="15">
        <v>50</v>
      </c>
      <c r="G159" s="62">
        <v>42894.79246527778</v>
      </c>
      <c r="H159" t="s">
        <v>47</v>
      </c>
      <c r="I159" t="s">
        <v>47</v>
      </c>
      <c r="J159" t="s">
        <v>86</v>
      </c>
      <c r="K159" t="s">
        <v>36</v>
      </c>
      <c r="L159" t="s">
        <v>87</v>
      </c>
      <c r="M159" t="s">
        <v>7001</v>
      </c>
      <c r="N159" t="s">
        <v>7002</v>
      </c>
      <c r="O159" t="s">
        <v>7003</v>
      </c>
      <c r="P159">
        <f>VLOOKUP(B159,HIS退!B:F,5,FALSE)</f>
        <v>-50</v>
      </c>
      <c r="Q159" t="str">
        <f t="shared" si="6"/>
        <v/>
      </c>
      <c r="R159" s="43">
        <f>VLOOKUP(M159,银行退!A:G,7,FALSE)</f>
        <v>50</v>
      </c>
      <c r="S159" t="str">
        <f t="shared" si="7"/>
        <v/>
      </c>
      <c r="T159" t="e">
        <f>VLOOKUP(M159,银行退!A:J,10,FALSE)</f>
        <v>#N/A</v>
      </c>
      <c r="U159" s="17" t="e">
        <f>VLOOKUP(M159,银行退!A:K,11,FALSE)</f>
        <v>#N/A</v>
      </c>
      <c r="V159" t="str">
        <f t="shared" si="8"/>
        <v/>
      </c>
      <c r="W159" t="e">
        <f>VLOOKUP(B159,HIS解!F:H,3,FALSE)</f>
        <v>#N/A</v>
      </c>
    </row>
    <row r="160" spans="1:23" customFormat="1" ht="14.25" hidden="1">
      <c r="A160" s="62">
        <v>42894.793796296297</v>
      </c>
      <c r="B160">
        <v>105705</v>
      </c>
      <c r="C160" t="s">
        <v>5626</v>
      </c>
      <c r="D160" t="s">
        <v>5624</v>
      </c>
      <c r="F160" s="15">
        <v>42</v>
      </c>
      <c r="G160" s="62">
        <v>42894.793796296297</v>
      </c>
      <c r="H160" t="s">
        <v>47</v>
      </c>
      <c r="I160" t="s">
        <v>47</v>
      </c>
      <c r="J160" t="s">
        <v>86</v>
      </c>
      <c r="K160" t="s">
        <v>36</v>
      </c>
      <c r="L160" t="s">
        <v>87</v>
      </c>
      <c r="M160" t="s">
        <v>7004</v>
      </c>
      <c r="N160" t="s">
        <v>7005</v>
      </c>
      <c r="O160" t="s">
        <v>7003</v>
      </c>
      <c r="P160">
        <f>VLOOKUP(B160,HIS退!B:F,5,FALSE)</f>
        <v>-42</v>
      </c>
      <c r="Q160" t="str">
        <f t="shared" si="6"/>
        <v/>
      </c>
      <c r="R160" s="43">
        <f>VLOOKUP(M160,银行退!A:G,7,FALSE)</f>
        <v>42</v>
      </c>
      <c r="S160" t="str">
        <f t="shared" si="7"/>
        <v/>
      </c>
      <c r="T160" t="e">
        <f>VLOOKUP(M160,银行退!A:J,10,FALSE)</f>
        <v>#N/A</v>
      </c>
      <c r="U160" s="17" t="e">
        <f>VLOOKUP(M160,银行退!A:K,11,FALSE)</f>
        <v>#N/A</v>
      </c>
      <c r="V160" t="str">
        <f t="shared" si="8"/>
        <v/>
      </c>
      <c r="W160" t="e">
        <f>VLOOKUP(B160,HIS解!F:H,3,FALSE)</f>
        <v>#N/A</v>
      </c>
    </row>
    <row r="161" spans="1:23" customFormat="1" ht="14.25" hidden="1">
      <c r="A161" s="62">
        <v>42895.373900462961</v>
      </c>
      <c r="B161">
        <v>109795</v>
      </c>
      <c r="C161" t="s">
        <v>5627</v>
      </c>
      <c r="D161" t="s">
        <v>5628</v>
      </c>
      <c r="F161" s="15">
        <v>1337</v>
      </c>
      <c r="G161" s="62">
        <v>42895.373900462961</v>
      </c>
      <c r="H161" t="s">
        <v>47</v>
      </c>
      <c r="I161" t="s">
        <v>47</v>
      </c>
      <c r="J161" t="s">
        <v>86</v>
      </c>
      <c r="K161" t="s">
        <v>36</v>
      </c>
      <c r="L161" t="s">
        <v>87</v>
      </c>
      <c r="M161" t="s">
        <v>7006</v>
      </c>
      <c r="N161" t="s">
        <v>7007</v>
      </c>
      <c r="O161" t="s">
        <v>7008</v>
      </c>
      <c r="P161">
        <f>VLOOKUP(B161,HIS退!B:F,5,FALSE)</f>
        <v>-1337</v>
      </c>
      <c r="Q161" t="str">
        <f t="shared" si="6"/>
        <v/>
      </c>
      <c r="R161" s="43">
        <f>VLOOKUP(M161,银行退!A:G,7,FALSE)</f>
        <v>1337</v>
      </c>
      <c r="S161" t="str">
        <f t="shared" si="7"/>
        <v/>
      </c>
      <c r="T161" t="e">
        <f>VLOOKUP(M161,银行退!A:J,10,FALSE)</f>
        <v>#N/A</v>
      </c>
      <c r="U161" s="17" t="e">
        <f>VLOOKUP(M161,银行退!A:K,11,FALSE)</f>
        <v>#N/A</v>
      </c>
      <c r="V161" t="str">
        <f t="shared" si="8"/>
        <v/>
      </c>
      <c r="W161" t="e">
        <f>VLOOKUP(B161,HIS解!F:H,3,FALSE)</f>
        <v>#N/A</v>
      </c>
    </row>
    <row r="162" spans="1:23" ht="14.25" hidden="1">
      <c r="A162" s="62">
        <v>42895.382916666669</v>
      </c>
      <c r="B162">
        <v>110458</v>
      </c>
      <c r="C162"/>
      <c r="D162" t="s">
        <v>5630</v>
      </c>
      <c r="E162"/>
      <c r="F162" s="15">
        <v>388</v>
      </c>
      <c r="G162" s="62">
        <v>42895.382916666669</v>
      </c>
      <c r="H162" t="s">
        <v>47</v>
      </c>
      <c r="I162" t="s">
        <v>47</v>
      </c>
      <c r="J162" t="s">
        <v>1952</v>
      </c>
      <c r="K162" t="s">
        <v>85</v>
      </c>
      <c r="L162" t="s">
        <v>87</v>
      </c>
      <c r="M162" t="s">
        <v>7009</v>
      </c>
      <c r="N162" t="s">
        <v>7010</v>
      </c>
      <c r="O162" t="s">
        <v>7011</v>
      </c>
      <c r="P162">
        <f>VLOOKUP(B162,HIS退!B:F,5,FALSE)</f>
        <v>-388</v>
      </c>
      <c r="Q162" t="str">
        <f t="shared" si="6"/>
        <v/>
      </c>
      <c r="R162" s="43" t="e">
        <f>VLOOKUP(M162,银行退!A:G,7,FALSE)</f>
        <v>#N/A</v>
      </c>
      <c r="S162" t="e">
        <f t="shared" si="7"/>
        <v>#N/A</v>
      </c>
      <c r="T162" t="e">
        <f>VLOOKUP(M162,银行退!A:J,10,FALSE)</f>
        <v>#N/A</v>
      </c>
      <c r="U162" s="17" t="e">
        <f>VLOOKUP(M162,银行退!A:K,11,FALSE)</f>
        <v>#N/A</v>
      </c>
      <c r="V162">
        <f t="shared" si="8"/>
        <v>1</v>
      </c>
      <c r="W162">
        <f>VLOOKUP(B162,HIS解!F:H,3,FALSE)</f>
        <v>388</v>
      </c>
    </row>
    <row r="163" spans="1:23" customFormat="1" ht="14.25" hidden="1">
      <c r="A163" s="62">
        <v>42895.389548611114</v>
      </c>
      <c r="B163">
        <v>110963</v>
      </c>
      <c r="D163" t="s">
        <v>5632</v>
      </c>
      <c r="F163" s="15">
        <v>500</v>
      </c>
      <c r="G163" s="62">
        <v>42895.389548611114</v>
      </c>
      <c r="H163" t="s">
        <v>47</v>
      </c>
      <c r="I163" t="s">
        <v>47</v>
      </c>
      <c r="J163" t="s">
        <v>1952</v>
      </c>
      <c r="K163" t="s">
        <v>85</v>
      </c>
      <c r="L163" t="s">
        <v>87</v>
      </c>
      <c r="M163" t="s">
        <v>7012</v>
      </c>
      <c r="N163" t="s">
        <v>7013</v>
      </c>
      <c r="O163" t="s">
        <v>7014</v>
      </c>
      <c r="P163">
        <f>VLOOKUP(B163,HIS退!B:F,5,FALSE)</f>
        <v>-500</v>
      </c>
      <c r="Q163" t="str">
        <f t="shared" si="6"/>
        <v/>
      </c>
      <c r="R163" s="43" t="e">
        <f>VLOOKUP(M163,银行退!A:G,7,FALSE)</f>
        <v>#N/A</v>
      </c>
      <c r="S163" t="e">
        <f t="shared" si="7"/>
        <v>#N/A</v>
      </c>
      <c r="T163" t="e">
        <f>VLOOKUP(M163,银行退!A:J,10,FALSE)</f>
        <v>#N/A</v>
      </c>
      <c r="U163" s="17" t="e">
        <f>VLOOKUP(M163,银行退!A:K,11,FALSE)</f>
        <v>#N/A</v>
      </c>
      <c r="V163">
        <f t="shared" si="8"/>
        <v>1</v>
      </c>
      <c r="W163">
        <f>VLOOKUP(B163,HIS解!F:H,3,FALSE)</f>
        <v>500</v>
      </c>
    </row>
    <row r="164" spans="1:23" customFormat="1" ht="14.25" hidden="1">
      <c r="A164" s="62">
        <v>42895.389733796299</v>
      </c>
      <c r="B164">
        <v>0</v>
      </c>
      <c r="D164" t="s">
        <v>5632</v>
      </c>
      <c r="F164" s="15">
        <v>500</v>
      </c>
      <c r="G164" s="62">
        <v>42895.389733796299</v>
      </c>
      <c r="H164" t="s">
        <v>47</v>
      </c>
      <c r="I164" t="s">
        <v>47</v>
      </c>
      <c r="J164" t="s">
        <v>88</v>
      </c>
      <c r="K164" t="s">
        <v>88</v>
      </c>
      <c r="L164" t="s">
        <v>87</v>
      </c>
      <c r="M164" t="s">
        <v>7015</v>
      </c>
      <c r="N164" t="s">
        <v>7016</v>
      </c>
      <c r="O164" t="s">
        <v>7014</v>
      </c>
      <c r="P164" t="e">
        <f>VLOOKUP(B164,HIS退!B:F,5,FALSE)</f>
        <v>#N/A</v>
      </c>
      <c r="Q164" t="e">
        <f t="shared" si="6"/>
        <v>#N/A</v>
      </c>
      <c r="R164" s="43" t="e">
        <f>VLOOKUP(M164,银行退!A:G,7,FALSE)</f>
        <v>#N/A</v>
      </c>
      <c r="S164" t="e">
        <f t="shared" si="7"/>
        <v>#N/A</v>
      </c>
      <c r="T164" t="e">
        <f>VLOOKUP(M164,银行退!A:J,10,FALSE)</f>
        <v>#N/A</v>
      </c>
      <c r="U164" s="17" t="e">
        <f>VLOOKUP(M164,银行退!A:K,11,FALSE)</f>
        <v>#N/A</v>
      </c>
      <c r="V164">
        <f t="shared" si="8"/>
        <v>1</v>
      </c>
      <c r="W164" t="e">
        <f>VLOOKUP(B164,HIS解!F:H,3,FALSE)</f>
        <v>#N/A</v>
      </c>
    </row>
    <row r="165" spans="1:23" customFormat="1" ht="14.25" hidden="1">
      <c r="A165" s="62">
        <v>42895.389872685184</v>
      </c>
      <c r="B165">
        <v>0</v>
      </c>
      <c r="D165" t="s">
        <v>5632</v>
      </c>
      <c r="F165" s="15">
        <v>500</v>
      </c>
      <c r="G165" s="62">
        <v>42895.389872685184</v>
      </c>
      <c r="H165" t="s">
        <v>47</v>
      </c>
      <c r="I165" t="s">
        <v>47</v>
      </c>
      <c r="J165" t="s">
        <v>88</v>
      </c>
      <c r="K165" t="s">
        <v>88</v>
      </c>
      <c r="L165" t="s">
        <v>87</v>
      </c>
      <c r="M165" t="s">
        <v>7017</v>
      </c>
      <c r="N165" t="s">
        <v>7018</v>
      </c>
      <c r="O165" t="s">
        <v>7014</v>
      </c>
      <c r="P165" t="e">
        <f>VLOOKUP(B165,HIS退!B:F,5,FALSE)</f>
        <v>#N/A</v>
      </c>
      <c r="Q165" t="e">
        <f t="shared" si="6"/>
        <v>#N/A</v>
      </c>
      <c r="R165" s="43" t="e">
        <f>VLOOKUP(M165,银行退!A:G,7,FALSE)</f>
        <v>#N/A</v>
      </c>
      <c r="S165" t="e">
        <f t="shared" si="7"/>
        <v>#N/A</v>
      </c>
      <c r="T165" t="e">
        <f>VLOOKUP(M165,银行退!A:J,10,FALSE)</f>
        <v>#N/A</v>
      </c>
      <c r="U165" s="17" t="e">
        <f>VLOOKUP(M165,银行退!A:K,11,FALSE)</f>
        <v>#N/A</v>
      </c>
      <c r="V165">
        <f t="shared" si="8"/>
        <v>1</v>
      </c>
      <c r="W165" t="e">
        <f>VLOOKUP(B165,HIS解!F:H,3,FALSE)</f>
        <v>#N/A</v>
      </c>
    </row>
    <row r="166" spans="1:23" customFormat="1" ht="14.25" hidden="1">
      <c r="A166" s="62">
        <v>42895.390057870369</v>
      </c>
      <c r="B166">
        <v>0</v>
      </c>
      <c r="D166" t="s">
        <v>5632</v>
      </c>
      <c r="F166" s="15">
        <v>500</v>
      </c>
      <c r="G166" s="62">
        <v>42895.390057870369</v>
      </c>
      <c r="H166" t="s">
        <v>47</v>
      </c>
      <c r="I166" t="s">
        <v>47</v>
      </c>
      <c r="J166" t="s">
        <v>88</v>
      </c>
      <c r="K166" t="s">
        <v>88</v>
      </c>
      <c r="L166" t="s">
        <v>87</v>
      </c>
      <c r="M166" t="s">
        <v>7019</v>
      </c>
      <c r="N166" t="s">
        <v>7020</v>
      </c>
      <c r="O166" t="s">
        <v>7014</v>
      </c>
      <c r="P166" t="e">
        <f>VLOOKUP(B166,HIS退!B:F,5,FALSE)</f>
        <v>#N/A</v>
      </c>
      <c r="Q166" t="e">
        <f t="shared" si="6"/>
        <v>#N/A</v>
      </c>
      <c r="R166" s="43" t="e">
        <f>VLOOKUP(M166,银行退!A:G,7,FALSE)</f>
        <v>#N/A</v>
      </c>
      <c r="S166" t="e">
        <f t="shared" si="7"/>
        <v>#N/A</v>
      </c>
      <c r="T166" t="e">
        <f>VLOOKUP(M166,银行退!A:J,10,FALSE)</f>
        <v>#N/A</v>
      </c>
      <c r="U166" s="17" t="e">
        <f>VLOOKUP(M166,银行退!A:K,11,FALSE)</f>
        <v>#N/A</v>
      </c>
      <c r="V166">
        <f t="shared" si="8"/>
        <v>1</v>
      </c>
      <c r="W166" t="e">
        <f>VLOOKUP(B166,HIS解!F:H,3,FALSE)</f>
        <v>#N/A</v>
      </c>
    </row>
    <row r="167" spans="1:23" s="51" customFormat="1" ht="14.25" hidden="1">
      <c r="A167" s="62">
        <v>42895.404965277776</v>
      </c>
      <c r="B167">
        <v>112193</v>
      </c>
      <c r="C167" t="s">
        <v>7021</v>
      </c>
      <c r="D167" t="s">
        <v>5634</v>
      </c>
      <c r="E167"/>
      <c r="F167" s="15">
        <v>1994</v>
      </c>
      <c r="G167" s="62">
        <v>42895.404965277776</v>
      </c>
      <c r="H167" t="s">
        <v>47</v>
      </c>
      <c r="I167" t="s">
        <v>47</v>
      </c>
      <c r="J167" t="s">
        <v>86</v>
      </c>
      <c r="K167" t="s">
        <v>217</v>
      </c>
      <c r="L167" t="s">
        <v>87</v>
      </c>
      <c r="M167" t="s">
        <v>7022</v>
      </c>
      <c r="N167" t="s">
        <v>7023</v>
      </c>
      <c r="O167" t="s">
        <v>7024</v>
      </c>
      <c r="P167">
        <f>VLOOKUP(B167,HIS退!B:F,5,FALSE)</f>
        <v>-1994</v>
      </c>
      <c r="Q167" t="str">
        <f t="shared" si="6"/>
        <v/>
      </c>
      <c r="R167" s="43">
        <f>VLOOKUP(M167,银行退!A:G,7,FALSE)</f>
        <v>1994</v>
      </c>
      <c r="S167" t="str">
        <f t="shared" si="7"/>
        <v/>
      </c>
      <c r="T167">
        <f>VLOOKUP(M167,银行退!A:J,10,FALSE)</f>
        <v>1</v>
      </c>
      <c r="U167" s="17">
        <f>VLOOKUP(M167,银行退!A:K,11,FALSE)</f>
        <v>42895.660879629628</v>
      </c>
      <c r="V167">
        <f t="shared" si="8"/>
        <v>1</v>
      </c>
      <c r="W167">
        <f>VLOOKUP(B167,HIS解!F:H,3,FALSE)</f>
        <v>1994</v>
      </c>
    </row>
    <row r="168" spans="1:23" customFormat="1" ht="14.25" hidden="1">
      <c r="A168" s="62">
        <v>42895.408460648148</v>
      </c>
      <c r="B168">
        <v>112476</v>
      </c>
      <c r="C168" t="s">
        <v>5636</v>
      </c>
      <c r="D168" t="s">
        <v>5637</v>
      </c>
      <c r="F168" s="15">
        <v>200</v>
      </c>
      <c r="G168" s="62">
        <v>42895.408460648148</v>
      </c>
      <c r="H168" t="s">
        <v>47</v>
      </c>
      <c r="I168" t="s">
        <v>47</v>
      </c>
      <c r="J168" t="s">
        <v>86</v>
      </c>
      <c r="K168" t="s">
        <v>36</v>
      </c>
      <c r="L168" t="s">
        <v>87</v>
      </c>
      <c r="M168" t="s">
        <v>7025</v>
      </c>
      <c r="N168" t="s">
        <v>7026</v>
      </c>
      <c r="O168" t="s">
        <v>7027</v>
      </c>
      <c r="P168">
        <f>VLOOKUP(B168,HIS退!B:F,5,FALSE)</f>
        <v>-200</v>
      </c>
      <c r="Q168" t="str">
        <f t="shared" si="6"/>
        <v/>
      </c>
      <c r="R168" s="43">
        <f>VLOOKUP(M168,银行退!A:G,7,FALSE)</f>
        <v>200</v>
      </c>
      <c r="S168" t="str">
        <f t="shared" si="7"/>
        <v/>
      </c>
      <c r="T168" t="e">
        <f>VLOOKUP(M168,银行退!A:J,10,FALSE)</f>
        <v>#N/A</v>
      </c>
      <c r="U168" s="17" t="e">
        <f>VLOOKUP(M168,银行退!A:K,11,FALSE)</f>
        <v>#N/A</v>
      </c>
      <c r="V168" t="str">
        <f t="shared" si="8"/>
        <v/>
      </c>
      <c r="W168" t="e">
        <f>VLOOKUP(B168,HIS解!F:H,3,FALSE)</f>
        <v>#N/A</v>
      </c>
    </row>
    <row r="169" spans="1:23" customFormat="1" ht="14.25" hidden="1">
      <c r="A169" s="62">
        <v>42895.421238425923</v>
      </c>
      <c r="B169">
        <v>113484</v>
      </c>
      <c r="D169" t="s">
        <v>5609</v>
      </c>
      <c r="F169" s="15">
        <v>3000</v>
      </c>
      <c r="G169" s="62">
        <v>42895.421238425923</v>
      </c>
      <c r="H169" t="s">
        <v>47</v>
      </c>
      <c r="I169" t="s">
        <v>47</v>
      </c>
      <c r="J169" t="s">
        <v>1952</v>
      </c>
      <c r="K169" t="s">
        <v>85</v>
      </c>
      <c r="L169" t="s">
        <v>87</v>
      </c>
      <c r="M169" t="s">
        <v>7028</v>
      </c>
      <c r="N169" t="s">
        <v>7029</v>
      </c>
      <c r="O169" t="s">
        <v>6986</v>
      </c>
      <c r="P169">
        <f>VLOOKUP(B169,HIS退!B:F,5,FALSE)</f>
        <v>-3000</v>
      </c>
      <c r="Q169" t="str">
        <f t="shared" si="6"/>
        <v/>
      </c>
      <c r="R169" s="43" t="e">
        <f>VLOOKUP(M169,银行退!A:G,7,FALSE)</f>
        <v>#N/A</v>
      </c>
      <c r="S169" t="e">
        <f t="shared" si="7"/>
        <v>#N/A</v>
      </c>
      <c r="T169" t="e">
        <f>VLOOKUP(M169,银行退!A:J,10,FALSE)</f>
        <v>#N/A</v>
      </c>
      <c r="U169" s="17" t="e">
        <f>VLOOKUP(M169,银行退!A:K,11,FALSE)</f>
        <v>#N/A</v>
      </c>
      <c r="V169">
        <f t="shared" si="8"/>
        <v>1</v>
      </c>
      <c r="W169">
        <f>VLOOKUP(B169,HIS解!F:H,3,FALSE)</f>
        <v>3000</v>
      </c>
    </row>
    <row r="170" spans="1:23" customFormat="1" ht="14.25" hidden="1">
      <c r="A170" s="62">
        <v>42895.422002314815</v>
      </c>
      <c r="B170">
        <v>0</v>
      </c>
      <c r="D170" t="s">
        <v>5609</v>
      </c>
      <c r="F170" s="15">
        <v>3000</v>
      </c>
      <c r="G170" s="62">
        <v>42895.422002314815</v>
      </c>
      <c r="H170" t="s">
        <v>47</v>
      </c>
      <c r="I170" t="s">
        <v>47</v>
      </c>
      <c r="J170" t="s">
        <v>88</v>
      </c>
      <c r="K170" t="s">
        <v>88</v>
      </c>
      <c r="L170" t="s">
        <v>87</v>
      </c>
      <c r="M170" t="s">
        <v>7030</v>
      </c>
      <c r="N170" t="s">
        <v>7031</v>
      </c>
      <c r="O170" t="s">
        <v>6986</v>
      </c>
      <c r="P170" t="e">
        <f>VLOOKUP(B170,HIS退!B:F,5,FALSE)</f>
        <v>#N/A</v>
      </c>
      <c r="Q170" t="e">
        <f t="shared" si="6"/>
        <v>#N/A</v>
      </c>
      <c r="R170" s="43" t="e">
        <f>VLOOKUP(M170,银行退!A:G,7,FALSE)</f>
        <v>#N/A</v>
      </c>
      <c r="S170" t="e">
        <f t="shared" si="7"/>
        <v>#N/A</v>
      </c>
      <c r="T170" t="e">
        <f>VLOOKUP(M170,银行退!A:J,10,FALSE)</f>
        <v>#N/A</v>
      </c>
      <c r="U170" s="17" t="e">
        <f>VLOOKUP(M170,银行退!A:K,11,FALSE)</f>
        <v>#N/A</v>
      </c>
      <c r="V170">
        <f t="shared" si="8"/>
        <v>1</v>
      </c>
      <c r="W170" t="e">
        <f>VLOOKUP(B170,HIS解!F:H,3,FALSE)</f>
        <v>#N/A</v>
      </c>
    </row>
    <row r="171" spans="1:23" ht="14.25" hidden="1">
      <c r="A171" s="62">
        <v>42895.425185185188</v>
      </c>
      <c r="B171">
        <v>113774</v>
      </c>
      <c r="C171" t="s">
        <v>5639</v>
      </c>
      <c r="D171" t="s">
        <v>5640</v>
      </c>
      <c r="E171"/>
      <c r="F171" s="15">
        <v>118</v>
      </c>
      <c r="G171" s="62">
        <v>42895.425185185188</v>
      </c>
      <c r="H171" t="s">
        <v>47</v>
      </c>
      <c r="I171" t="s">
        <v>47</v>
      </c>
      <c r="J171" t="s">
        <v>86</v>
      </c>
      <c r="K171" t="s">
        <v>36</v>
      </c>
      <c r="L171" t="s">
        <v>87</v>
      </c>
      <c r="M171" t="s">
        <v>7032</v>
      </c>
      <c r="N171" t="s">
        <v>7033</v>
      </c>
      <c r="O171" t="s">
        <v>7034</v>
      </c>
      <c r="P171">
        <f>VLOOKUP(B171,HIS退!B:F,5,FALSE)</f>
        <v>-118</v>
      </c>
      <c r="Q171" t="str">
        <f t="shared" si="6"/>
        <v/>
      </c>
      <c r="R171" s="43">
        <f>VLOOKUP(M171,银行退!A:G,7,FALSE)</f>
        <v>118</v>
      </c>
      <c r="S171" t="str">
        <f t="shared" si="7"/>
        <v/>
      </c>
      <c r="T171" t="e">
        <f>VLOOKUP(M171,银行退!A:J,10,FALSE)</f>
        <v>#N/A</v>
      </c>
      <c r="U171" s="17" t="e">
        <f>VLOOKUP(M171,银行退!A:K,11,FALSE)</f>
        <v>#N/A</v>
      </c>
      <c r="V171" t="str">
        <f t="shared" si="8"/>
        <v/>
      </c>
      <c r="W171" t="e">
        <f>VLOOKUP(B171,HIS解!F:H,3,FALSE)</f>
        <v>#N/A</v>
      </c>
    </row>
    <row r="172" spans="1:23" customFormat="1" ht="14.25" hidden="1">
      <c r="A172" s="62">
        <v>42895.431817129633</v>
      </c>
      <c r="B172">
        <v>114213</v>
      </c>
      <c r="C172" t="s">
        <v>5642</v>
      </c>
      <c r="D172" t="s">
        <v>81</v>
      </c>
      <c r="F172" s="15">
        <v>1000</v>
      </c>
      <c r="G172" s="62">
        <v>42895.431817129633</v>
      </c>
      <c r="H172" t="s">
        <v>47</v>
      </c>
      <c r="I172" t="s">
        <v>47</v>
      </c>
      <c r="J172" t="s">
        <v>86</v>
      </c>
      <c r="K172" t="s">
        <v>36</v>
      </c>
      <c r="L172" t="s">
        <v>87</v>
      </c>
      <c r="M172" t="s">
        <v>7035</v>
      </c>
      <c r="N172" t="s">
        <v>7036</v>
      </c>
      <c r="O172" t="s">
        <v>89</v>
      </c>
      <c r="P172">
        <f>VLOOKUP(B172,HIS退!B:F,5,FALSE)</f>
        <v>-1000</v>
      </c>
      <c r="Q172" t="str">
        <f t="shared" si="6"/>
        <v/>
      </c>
      <c r="R172" s="43">
        <f>VLOOKUP(M172,银行退!A:G,7,FALSE)</f>
        <v>1000</v>
      </c>
      <c r="S172" t="str">
        <f t="shared" si="7"/>
        <v/>
      </c>
      <c r="T172" t="e">
        <f>VLOOKUP(M172,银行退!A:J,10,FALSE)</f>
        <v>#N/A</v>
      </c>
      <c r="U172" s="17" t="e">
        <f>VLOOKUP(M172,银行退!A:K,11,FALSE)</f>
        <v>#N/A</v>
      </c>
      <c r="V172" t="str">
        <f t="shared" si="8"/>
        <v/>
      </c>
      <c r="W172" t="e">
        <f>VLOOKUP(B172,HIS解!F:H,3,FALSE)</f>
        <v>#N/A</v>
      </c>
    </row>
    <row r="173" spans="1:23" customFormat="1" ht="14.25" hidden="1">
      <c r="A173" s="62">
        <v>42895.433298611111</v>
      </c>
      <c r="B173">
        <v>114313</v>
      </c>
      <c r="D173" t="s">
        <v>5643</v>
      </c>
      <c r="F173" s="15">
        <v>67</v>
      </c>
      <c r="G173" s="62">
        <v>42895.433298611111</v>
      </c>
      <c r="H173" t="s">
        <v>47</v>
      </c>
      <c r="I173" t="s">
        <v>47</v>
      </c>
      <c r="J173" t="s">
        <v>1952</v>
      </c>
      <c r="K173" t="s">
        <v>85</v>
      </c>
      <c r="L173" t="s">
        <v>87</v>
      </c>
      <c r="M173" t="s">
        <v>7037</v>
      </c>
      <c r="N173" t="s">
        <v>7038</v>
      </c>
      <c r="O173" t="s">
        <v>7039</v>
      </c>
      <c r="P173">
        <f>VLOOKUP(B173,HIS退!B:F,5,FALSE)</f>
        <v>-67</v>
      </c>
      <c r="Q173" t="str">
        <f t="shared" si="6"/>
        <v/>
      </c>
      <c r="R173" s="43" t="e">
        <f>VLOOKUP(M173,银行退!A:G,7,FALSE)</f>
        <v>#N/A</v>
      </c>
      <c r="S173" t="e">
        <f t="shared" si="7"/>
        <v>#N/A</v>
      </c>
      <c r="T173" t="e">
        <f>VLOOKUP(M173,银行退!A:J,10,FALSE)</f>
        <v>#N/A</v>
      </c>
      <c r="U173" s="17" t="e">
        <f>VLOOKUP(M173,银行退!A:K,11,FALSE)</f>
        <v>#N/A</v>
      </c>
      <c r="V173">
        <f t="shared" si="8"/>
        <v>1</v>
      </c>
      <c r="W173">
        <f>VLOOKUP(B173,HIS解!F:H,3,FALSE)</f>
        <v>67</v>
      </c>
    </row>
    <row r="174" spans="1:23" customFormat="1" ht="14.25" hidden="1">
      <c r="A174" s="62">
        <v>42895.433564814812</v>
      </c>
      <c r="B174">
        <v>0</v>
      </c>
      <c r="D174" t="s">
        <v>5643</v>
      </c>
      <c r="F174" s="15">
        <v>67</v>
      </c>
      <c r="G174" s="62">
        <v>42895.433564814812</v>
      </c>
      <c r="H174" t="s">
        <v>47</v>
      </c>
      <c r="I174" t="s">
        <v>47</v>
      </c>
      <c r="J174" t="s">
        <v>88</v>
      </c>
      <c r="K174" t="s">
        <v>88</v>
      </c>
      <c r="L174" t="s">
        <v>87</v>
      </c>
      <c r="M174" t="s">
        <v>7040</v>
      </c>
      <c r="N174" t="s">
        <v>7041</v>
      </c>
      <c r="O174" t="s">
        <v>7039</v>
      </c>
      <c r="P174" t="e">
        <f>VLOOKUP(B174,HIS退!B:F,5,FALSE)</f>
        <v>#N/A</v>
      </c>
      <c r="Q174" t="e">
        <f t="shared" si="6"/>
        <v>#N/A</v>
      </c>
      <c r="R174" s="43" t="e">
        <f>VLOOKUP(M174,银行退!A:G,7,FALSE)</f>
        <v>#N/A</v>
      </c>
      <c r="S174" t="e">
        <f t="shared" si="7"/>
        <v>#N/A</v>
      </c>
      <c r="T174" t="e">
        <f>VLOOKUP(M174,银行退!A:J,10,FALSE)</f>
        <v>#N/A</v>
      </c>
      <c r="U174" s="17" t="e">
        <f>VLOOKUP(M174,银行退!A:K,11,FALSE)</f>
        <v>#N/A</v>
      </c>
      <c r="V174">
        <f t="shared" si="8"/>
        <v>1</v>
      </c>
      <c r="W174" t="e">
        <f>VLOOKUP(B174,HIS解!F:H,3,FALSE)</f>
        <v>#N/A</v>
      </c>
    </row>
    <row r="175" spans="1:23" customFormat="1" ht="14.25" hidden="1">
      <c r="A175" s="62">
        <v>42895.440243055556</v>
      </c>
      <c r="B175">
        <v>114820</v>
      </c>
      <c r="C175" t="s">
        <v>5645</v>
      </c>
      <c r="D175" t="s">
        <v>5646</v>
      </c>
      <c r="F175" s="15">
        <v>3894</v>
      </c>
      <c r="G175" s="62">
        <v>42895.440243055556</v>
      </c>
      <c r="H175" t="s">
        <v>47</v>
      </c>
      <c r="I175" t="s">
        <v>47</v>
      </c>
      <c r="J175" t="s">
        <v>86</v>
      </c>
      <c r="K175" t="s">
        <v>36</v>
      </c>
      <c r="L175" t="s">
        <v>87</v>
      </c>
      <c r="M175" t="s">
        <v>7042</v>
      </c>
      <c r="N175" t="s">
        <v>7043</v>
      </c>
      <c r="O175" t="s">
        <v>7044</v>
      </c>
      <c r="P175">
        <f>VLOOKUP(B175,HIS退!B:F,5,FALSE)</f>
        <v>-3894</v>
      </c>
      <c r="Q175" t="str">
        <f t="shared" si="6"/>
        <v/>
      </c>
      <c r="R175" s="43">
        <f>VLOOKUP(M175,银行退!A:G,7,FALSE)</f>
        <v>3894</v>
      </c>
      <c r="S175" t="str">
        <f t="shared" si="7"/>
        <v/>
      </c>
      <c r="T175" t="e">
        <f>VLOOKUP(M175,银行退!A:J,10,FALSE)</f>
        <v>#N/A</v>
      </c>
      <c r="U175" s="17" t="e">
        <f>VLOOKUP(M175,银行退!A:K,11,FALSE)</f>
        <v>#N/A</v>
      </c>
      <c r="V175" t="str">
        <f t="shared" si="8"/>
        <v/>
      </c>
      <c r="W175" t="e">
        <f>VLOOKUP(B175,HIS解!F:H,3,FALSE)</f>
        <v>#N/A</v>
      </c>
    </row>
    <row r="176" spans="1:23" ht="14.25" hidden="1">
      <c r="A176" s="62">
        <v>42895.441134259258</v>
      </c>
      <c r="B176">
        <v>114869</v>
      </c>
      <c r="C176" t="s">
        <v>7045</v>
      </c>
      <c r="D176" t="s">
        <v>5648</v>
      </c>
      <c r="E176"/>
      <c r="F176" s="15">
        <v>569</v>
      </c>
      <c r="G176" s="62">
        <v>42895.441134259258</v>
      </c>
      <c r="H176" t="s">
        <v>47</v>
      </c>
      <c r="I176" t="s">
        <v>47</v>
      </c>
      <c r="J176" t="s">
        <v>86</v>
      </c>
      <c r="K176" t="s">
        <v>217</v>
      </c>
      <c r="L176" t="s">
        <v>87</v>
      </c>
      <c r="M176" t="s">
        <v>7046</v>
      </c>
      <c r="N176" t="s">
        <v>7047</v>
      </c>
      <c r="O176" t="s">
        <v>90</v>
      </c>
      <c r="P176">
        <f>VLOOKUP(B176,HIS退!B:F,5,FALSE)</f>
        <v>-569</v>
      </c>
      <c r="Q176" t="str">
        <f t="shared" si="6"/>
        <v/>
      </c>
      <c r="R176" s="43">
        <f>VLOOKUP(M176,银行退!A:G,7,FALSE)</f>
        <v>569</v>
      </c>
      <c r="S176" t="str">
        <f t="shared" si="7"/>
        <v/>
      </c>
      <c r="T176">
        <f>VLOOKUP(M176,银行退!A:J,10,FALSE)</f>
        <v>1</v>
      </c>
      <c r="U176" s="17">
        <f>VLOOKUP(M176,银行退!A:K,11,FALSE)</f>
        <v>42895.661099537036</v>
      </c>
      <c r="V176">
        <f t="shared" si="8"/>
        <v>1</v>
      </c>
      <c r="W176">
        <f>VLOOKUP(B176,HIS解!F:H,3,FALSE)</f>
        <v>569</v>
      </c>
    </row>
    <row r="177" spans="1:23" customFormat="1" ht="14.25" hidden="1">
      <c r="A177" s="62">
        <v>42895.447974537034</v>
      </c>
      <c r="B177">
        <v>115343</v>
      </c>
      <c r="C177" t="s">
        <v>5650</v>
      </c>
      <c r="D177" t="s">
        <v>5651</v>
      </c>
      <c r="F177" s="15">
        <v>170</v>
      </c>
      <c r="G177" s="62">
        <v>42895.447974537034</v>
      </c>
      <c r="H177" t="s">
        <v>47</v>
      </c>
      <c r="I177" t="s">
        <v>47</v>
      </c>
      <c r="J177" t="s">
        <v>86</v>
      </c>
      <c r="K177" t="s">
        <v>36</v>
      </c>
      <c r="L177" t="s">
        <v>87</v>
      </c>
      <c r="M177" t="s">
        <v>7048</v>
      </c>
      <c r="N177" t="s">
        <v>7049</v>
      </c>
      <c r="O177" t="s">
        <v>7050</v>
      </c>
      <c r="P177">
        <f>VLOOKUP(B177,HIS退!B:F,5,FALSE)</f>
        <v>-170</v>
      </c>
      <c r="Q177" t="str">
        <f t="shared" si="6"/>
        <v/>
      </c>
      <c r="R177" s="43">
        <f>VLOOKUP(M177,银行退!A:G,7,FALSE)</f>
        <v>170</v>
      </c>
      <c r="S177" t="str">
        <f t="shared" si="7"/>
        <v/>
      </c>
      <c r="T177" t="e">
        <f>VLOOKUP(M177,银行退!A:J,10,FALSE)</f>
        <v>#N/A</v>
      </c>
      <c r="U177" s="17" t="e">
        <f>VLOOKUP(M177,银行退!A:K,11,FALSE)</f>
        <v>#N/A</v>
      </c>
      <c r="V177" t="str">
        <f t="shared" si="8"/>
        <v/>
      </c>
      <c r="W177" t="e">
        <f>VLOOKUP(B177,HIS解!F:H,3,FALSE)</f>
        <v>#N/A</v>
      </c>
    </row>
    <row r="178" spans="1:23" customFormat="1" ht="14.25" hidden="1">
      <c r="A178" s="62">
        <v>42895.448854166665</v>
      </c>
      <c r="B178">
        <v>115392</v>
      </c>
      <c r="C178" t="s">
        <v>5653</v>
      </c>
      <c r="D178" t="s">
        <v>5654</v>
      </c>
      <c r="F178" s="15">
        <v>96</v>
      </c>
      <c r="G178" s="62">
        <v>42895.448854166665</v>
      </c>
      <c r="H178" t="s">
        <v>47</v>
      </c>
      <c r="I178" t="s">
        <v>47</v>
      </c>
      <c r="J178" t="s">
        <v>86</v>
      </c>
      <c r="K178" t="s">
        <v>36</v>
      </c>
      <c r="L178" t="s">
        <v>87</v>
      </c>
      <c r="M178" t="s">
        <v>7051</v>
      </c>
      <c r="N178" t="s">
        <v>7052</v>
      </c>
      <c r="O178" t="s">
        <v>7053</v>
      </c>
      <c r="P178">
        <f>VLOOKUP(B178,HIS退!B:F,5,FALSE)</f>
        <v>-96</v>
      </c>
      <c r="Q178" t="str">
        <f t="shared" si="6"/>
        <v/>
      </c>
      <c r="R178" s="43">
        <f>VLOOKUP(M178,银行退!A:G,7,FALSE)</f>
        <v>96</v>
      </c>
      <c r="S178" t="str">
        <f t="shared" si="7"/>
        <v/>
      </c>
      <c r="T178" t="e">
        <f>VLOOKUP(M178,银行退!A:J,10,FALSE)</f>
        <v>#N/A</v>
      </c>
      <c r="U178" s="17" t="e">
        <f>VLOOKUP(M178,银行退!A:K,11,FALSE)</f>
        <v>#N/A</v>
      </c>
      <c r="V178" t="str">
        <f t="shared" si="8"/>
        <v/>
      </c>
      <c r="W178" t="e">
        <f>VLOOKUP(B178,HIS解!F:H,3,FALSE)</f>
        <v>#N/A</v>
      </c>
    </row>
    <row r="179" spans="1:23" ht="14.25" hidden="1">
      <c r="A179" s="62">
        <v>42895.45207175926</v>
      </c>
      <c r="B179">
        <v>115607</v>
      </c>
      <c r="C179" t="s">
        <v>5656</v>
      </c>
      <c r="D179" t="s">
        <v>5657</v>
      </c>
      <c r="E179"/>
      <c r="F179" s="15">
        <v>370</v>
      </c>
      <c r="G179" s="62">
        <v>42895.45207175926</v>
      </c>
      <c r="H179" t="s">
        <v>47</v>
      </c>
      <c r="I179" t="s">
        <v>47</v>
      </c>
      <c r="J179" t="s">
        <v>86</v>
      </c>
      <c r="K179" t="s">
        <v>36</v>
      </c>
      <c r="L179" t="s">
        <v>87</v>
      </c>
      <c r="M179" t="s">
        <v>7054</v>
      </c>
      <c r="N179" t="s">
        <v>7055</v>
      </c>
      <c r="O179" t="s">
        <v>7056</v>
      </c>
      <c r="P179">
        <f>VLOOKUP(B179,HIS退!B:F,5,FALSE)</f>
        <v>-370</v>
      </c>
      <c r="Q179" t="str">
        <f t="shared" si="6"/>
        <v/>
      </c>
      <c r="R179" s="43">
        <f>VLOOKUP(M179,银行退!A:G,7,FALSE)</f>
        <v>370</v>
      </c>
      <c r="S179" t="str">
        <f t="shared" si="7"/>
        <v/>
      </c>
      <c r="T179" t="e">
        <f>VLOOKUP(M179,银行退!A:J,10,FALSE)</f>
        <v>#N/A</v>
      </c>
      <c r="U179" s="17" t="e">
        <f>VLOOKUP(M179,银行退!A:K,11,FALSE)</f>
        <v>#N/A</v>
      </c>
      <c r="V179" t="str">
        <f t="shared" si="8"/>
        <v/>
      </c>
      <c r="W179" t="e">
        <f>VLOOKUP(B179,HIS解!F:H,3,FALSE)</f>
        <v>#N/A</v>
      </c>
    </row>
    <row r="180" spans="1:23" customFormat="1" ht="14.25" hidden="1">
      <c r="A180" s="62">
        <v>42895.460393518515</v>
      </c>
      <c r="B180">
        <v>116078</v>
      </c>
      <c r="C180" t="s">
        <v>5659</v>
      </c>
      <c r="D180" t="s">
        <v>5660</v>
      </c>
      <c r="F180" s="15">
        <v>994</v>
      </c>
      <c r="G180" s="62">
        <v>42895.460393518515</v>
      </c>
      <c r="H180" t="s">
        <v>47</v>
      </c>
      <c r="I180" t="s">
        <v>47</v>
      </c>
      <c r="J180" t="s">
        <v>86</v>
      </c>
      <c r="K180" t="s">
        <v>36</v>
      </c>
      <c r="L180" t="s">
        <v>87</v>
      </c>
      <c r="M180" t="s">
        <v>7057</v>
      </c>
      <c r="N180" t="s">
        <v>7058</v>
      </c>
      <c r="O180" t="s">
        <v>7059</v>
      </c>
      <c r="P180">
        <f>VLOOKUP(B180,HIS退!B:F,5,FALSE)</f>
        <v>-994</v>
      </c>
      <c r="Q180" t="str">
        <f t="shared" si="6"/>
        <v/>
      </c>
      <c r="R180" s="43">
        <f>VLOOKUP(M180,银行退!A:G,7,FALSE)</f>
        <v>994</v>
      </c>
      <c r="S180" t="str">
        <f t="shared" si="7"/>
        <v/>
      </c>
      <c r="T180" t="e">
        <f>VLOOKUP(M180,银行退!A:J,10,FALSE)</f>
        <v>#N/A</v>
      </c>
      <c r="U180" s="17" t="e">
        <f>VLOOKUP(M180,银行退!A:K,11,FALSE)</f>
        <v>#N/A</v>
      </c>
      <c r="V180" t="str">
        <f t="shared" si="8"/>
        <v/>
      </c>
      <c r="W180" t="e">
        <f>VLOOKUP(B180,HIS解!F:H,3,FALSE)</f>
        <v>#N/A</v>
      </c>
    </row>
    <row r="181" spans="1:23" customFormat="1" ht="14.25" hidden="1">
      <c r="A181" s="62">
        <v>42895.469131944446</v>
      </c>
      <c r="B181">
        <v>116597</v>
      </c>
      <c r="C181" t="s">
        <v>5662</v>
      </c>
      <c r="D181" t="s">
        <v>5663</v>
      </c>
      <c r="F181" s="15">
        <v>708</v>
      </c>
      <c r="G181" s="62">
        <v>42895.469131944446</v>
      </c>
      <c r="H181" t="s">
        <v>47</v>
      </c>
      <c r="I181" t="s">
        <v>47</v>
      </c>
      <c r="J181" t="s">
        <v>86</v>
      </c>
      <c r="K181" t="s">
        <v>36</v>
      </c>
      <c r="L181" t="s">
        <v>87</v>
      </c>
      <c r="M181" t="s">
        <v>7060</v>
      </c>
      <c r="N181" t="s">
        <v>7061</v>
      </c>
      <c r="O181" t="s">
        <v>7062</v>
      </c>
      <c r="P181">
        <f>VLOOKUP(B181,HIS退!B:F,5,FALSE)</f>
        <v>-708</v>
      </c>
      <c r="Q181" t="str">
        <f t="shared" si="6"/>
        <v/>
      </c>
      <c r="R181" s="43">
        <f>VLOOKUP(M181,银行退!A:G,7,FALSE)</f>
        <v>708</v>
      </c>
      <c r="S181" t="str">
        <f t="shared" si="7"/>
        <v/>
      </c>
      <c r="T181" t="e">
        <f>VLOOKUP(M181,银行退!A:J,10,FALSE)</f>
        <v>#N/A</v>
      </c>
      <c r="U181" s="17" t="e">
        <f>VLOOKUP(M181,银行退!A:K,11,FALSE)</f>
        <v>#N/A</v>
      </c>
      <c r="V181" t="str">
        <f t="shared" si="8"/>
        <v/>
      </c>
      <c r="W181" t="e">
        <f>VLOOKUP(B181,HIS解!F:H,3,FALSE)</f>
        <v>#N/A</v>
      </c>
    </row>
    <row r="182" spans="1:23" ht="14.25" hidden="1">
      <c r="A182" s="62">
        <v>42895.476053240738</v>
      </c>
      <c r="B182">
        <v>117040</v>
      </c>
      <c r="C182" t="s">
        <v>5665</v>
      </c>
      <c r="D182" t="s">
        <v>5666</v>
      </c>
      <c r="E182"/>
      <c r="F182" s="15">
        <v>600</v>
      </c>
      <c r="G182" s="62">
        <v>42895.476053240738</v>
      </c>
      <c r="H182" t="s">
        <v>47</v>
      </c>
      <c r="I182" t="s">
        <v>47</v>
      </c>
      <c r="J182" t="s">
        <v>86</v>
      </c>
      <c r="K182" t="s">
        <v>36</v>
      </c>
      <c r="L182" t="s">
        <v>87</v>
      </c>
      <c r="M182" t="s">
        <v>7063</v>
      </c>
      <c r="N182" t="s">
        <v>7064</v>
      </c>
      <c r="O182" t="s">
        <v>7065</v>
      </c>
      <c r="P182">
        <f>VLOOKUP(B182,HIS退!B:F,5,FALSE)</f>
        <v>-600</v>
      </c>
      <c r="Q182" t="str">
        <f t="shared" si="6"/>
        <v/>
      </c>
      <c r="R182" s="43">
        <f>VLOOKUP(M182,银行退!A:G,7,FALSE)</f>
        <v>600</v>
      </c>
      <c r="S182" t="str">
        <f t="shared" si="7"/>
        <v/>
      </c>
      <c r="T182" t="e">
        <f>VLOOKUP(M182,银行退!A:J,10,FALSE)</f>
        <v>#N/A</v>
      </c>
      <c r="U182" s="17" t="e">
        <f>VLOOKUP(M182,银行退!A:K,11,FALSE)</f>
        <v>#N/A</v>
      </c>
      <c r="V182" t="str">
        <f t="shared" si="8"/>
        <v/>
      </c>
      <c r="W182" t="e">
        <f>VLOOKUP(B182,HIS解!F:H,3,FALSE)</f>
        <v>#N/A</v>
      </c>
    </row>
    <row r="183" spans="1:23" customFormat="1" ht="14.25" hidden="1">
      <c r="A183" s="62">
        <v>42895.476377314815</v>
      </c>
      <c r="B183">
        <v>117068</v>
      </c>
      <c r="D183" t="s">
        <v>40</v>
      </c>
      <c r="F183" s="15">
        <v>9000</v>
      </c>
      <c r="G183" s="62">
        <v>42895.476377314815</v>
      </c>
      <c r="H183" t="s">
        <v>47</v>
      </c>
      <c r="I183" t="s">
        <v>47</v>
      </c>
      <c r="J183" t="s">
        <v>1952</v>
      </c>
      <c r="K183" t="s">
        <v>85</v>
      </c>
      <c r="L183" t="s">
        <v>87</v>
      </c>
      <c r="M183" t="s">
        <v>7066</v>
      </c>
      <c r="N183" t="s">
        <v>7067</v>
      </c>
      <c r="O183" t="s">
        <v>1543</v>
      </c>
      <c r="P183">
        <f>VLOOKUP(B183,HIS退!B:F,5,FALSE)</f>
        <v>-9000</v>
      </c>
      <c r="Q183" t="str">
        <f t="shared" si="6"/>
        <v/>
      </c>
      <c r="R183" s="43" t="e">
        <f>VLOOKUP(M183,银行退!A:G,7,FALSE)</f>
        <v>#N/A</v>
      </c>
      <c r="S183" t="e">
        <f t="shared" si="7"/>
        <v>#N/A</v>
      </c>
      <c r="T183" t="e">
        <f>VLOOKUP(M183,银行退!A:J,10,FALSE)</f>
        <v>#N/A</v>
      </c>
      <c r="U183" s="17" t="e">
        <f>VLOOKUP(M183,银行退!A:K,11,FALSE)</f>
        <v>#N/A</v>
      </c>
      <c r="V183">
        <f t="shared" si="8"/>
        <v>1</v>
      </c>
      <c r="W183">
        <f>VLOOKUP(B183,HIS解!F:H,3,FALSE)</f>
        <v>9000</v>
      </c>
    </row>
    <row r="184" spans="1:23" customFormat="1" ht="14.25" hidden="1">
      <c r="A184" s="62">
        <v>42895.477071759262</v>
      </c>
      <c r="B184">
        <v>117115</v>
      </c>
      <c r="C184" t="s">
        <v>5668</v>
      </c>
      <c r="D184" t="s">
        <v>5669</v>
      </c>
      <c r="F184" s="15">
        <v>499</v>
      </c>
      <c r="G184" s="62">
        <v>42895.477071759262</v>
      </c>
      <c r="H184" t="s">
        <v>47</v>
      </c>
      <c r="I184" t="s">
        <v>47</v>
      </c>
      <c r="J184" t="s">
        <v>86</v>
      </c>
      <c r="K184" t="s">
        <v>36</v>
      </c>
      <c r="L184" t="s">
        <v>87</v>
      </c>
      <c r="M184" t="s">
        <v>7068</v>
      </c>
      <c r="N184" t="s">
        <v>7069</v>
      </c>
      <c r="O184" t="s">
        <v>7070</v>
      </c>
      <c r="P184">
        <f>VLOOKUP(B184,HIS退!B:F,5,FALSE)</f>
        <v>-499</v>
      </c>
      <c r="Q184" t="str">
        <f t="shared" si="6"/>
        <v/>
      </c>
      <c r="R184" s="43">
        <f>VLOOKUP(M184,银行退!A:G,7,FALSE)</f>
        <v>499</v>
      </c>
      <c r="S184" t="str">
        <f t="shared" si="7"/>
        <v/>
      </c>
      <c r="T184" t="e">
        <f>VLOOKUP(M184,银行退!A:J,10,FALSE)</f>
        <v>#N/A</v>
      </c>
      <c r="U184" s="17" t="e">
        <f>VLOOKUP(M184,银行退!A:K,11,FALSE)</f>
        <v>#N/A</v>
      </c>
      <c r="V184" t="str">
        <f t="shared" si="8"/>
        <v/>
      </c>
      <c r="W184" t="e">
        <f>VLOOKUP(B184,HIS解!F:H,3,FALSE)</f>
        <v>#N/A</v>
      </c>
    </row>
    <row r="185" spans="1:23" customFormat="1" ht="14.25" hidden="1">
      <c r="A185" s="62">
        <v>42895.477546296293</v>
      </c>
      <c r="B185">
        <v>117141</v>
      </c>
      <c r="D185" t="s">
        <v>44</v>
      </c>
      <c r="F185" s="15">
        <v>1100</v>
      </c>
      <c r="G185" s="62">
        <v>42895.477546296293</v>
      </c>
      <c r="H185" t="s">
        <v>47</v>
      </c>
      <c r="I185" t="s">
        <v>47</v>
      </c>
      <c r="J185" t="s">
        <v>1952</v>
      </c>
      <c r="K185" t="s">
        <v>85</v>
      </c>
      <c r="L185" t="s">
        <v>87</v>
      </c>
      <c r="M185" t="s">
        <v>7071</v>
      </c>
      <c r="N185" t="s">
        <v>7072</v>
      </c>
      <c r="O185" t="s">
        <v>1666</v>
      </c>
      <c r="P185">
        <f>VLOOKUP(B185,HIS退!B:F,5,FALSE)</f>
        <v>-1100</v>
      </c>
      <c r="Q185" t="str">
        <f t="shared" si="6"/>
        <v/>
      </c>
      <c r="R185" s="43" t="e">
        <f>VLOOKUP(M185,银行退!A:G,7,FALSE)</f>
        <v>#N/A</v>
      </c>
      <c r="S185" t="e">
        <f t="shared" si="7"/>
        <v>#N/A</v>
      </c>
      <c r="T185" t="e">
        <f>VLOOKUP(M185,银行退!A:J,10,FALSE)</f>
        <v>#N/A</v>
      </c>
      <c r="U185" s="17" t="e">
        <f>VLOOKUP(M185,银行退!A:K,11,FALSE)</f>
        <v>#N/A</v>
      </c>
      <c r="V185">
        <f t="shared" si="8"/>
        <v>1</v>
      </c>
      <c r="W185">
        <f>VLOOKUP(B185,HIS解!F:H,3,FALSE)</f>
        <v>1100</v>
      </c>
    </row>
    <row r="186" spans="1:23" customFormat="1" ht="14.25" hidden="1">
      <c r="A186" s="62">
        <v>42895.488495370373</v>
      </c>
      <c r="B186">
        <v>117635</v>
      </c>
      <c r="C186" t="s">
        <v>5671</v>
      </c>
      <c r="D186" t="s">
        <v>5672</v>
      </c>
      <c r="F186" s="15">
        <v>3000</v>
      </c>
      <c r="G186" s="62">
        <v>42895.488495370373</v>
      </c>
      <c r="H186" t="s">
        <v>47</v>
      </c>
      <c r="I186" t="s">
        <v>47</v>
      </c>
      <c r="J186" t="s">
        <v>86</v>
      </c>
      <c r="K186" t="s">
        <v>36</v>
      </c>
      <c r="L186" t="s">
        <v>87</v>
      </c>
      <c r="M186" t="s">
        <v>7073</v>
      </c>
      <c r="N186" t="s">
        <v>7074</v>
      </c>
      <c r="O186" t="s">
        <v>7075</v>
      </c>
      <c r="P186">
        <f>VLOOKUP(B186,HIS退!B:F,5,FALSE)</f>
        <v>-3000</v>
      </c>
      <c r="Q186" t="str">
        <f t="shared" si="6"/>
        <v/>
      </c>
      <c r="R186" s="43">
        <f>VLOOKUP(M186,银行退!A:G,7,FALSE)</f>
        <v>3000</v>
      </c>
      <c r="S186" t="str">
        <f t="shared" si="7"/>
        <v/>
      </c>
      <c r="T186" t="e">
        <f>VLOOKUP(M186,银行退!A:J,10,FALSE)</f>
        <v>#N/A</v>
      </c>
      <c r="U186" s="17" t="e">
        <f>VLOOKUP(M186,银行退!A:K,11,FALSE)</f>
        <v>#N/A</v>
      </c>
      <c r="V186" t="str">
        <f t="shared" si="8"/>
        <v/>
      </c>
      <c r="W186" t="e">
        <f>VLOOKUP(B186,HIS解!F:H,3,FALSE)</f>
        <v>#N/A</v>
      </c>
    </row>
    <row r="187" spans="1:23" s="51" customFormat="1" ht="14.25" hidden="1">
      <c r="A187" s="62">
        <v>42895.48878472222</v>
      </c>
      <c r="B187">
        <v>117651</v>
      </c>
      <c r="C187" t="s">
        <v>7076</v>
      </c>
      <c r="D187" t="s">
        <v>5674</v>
      </c>
      <c r="E187"/>
      <c r="F187" s="15">
        <v>2709</v>
      </c>
      <c r="G187" s="62">
        <v>42895.48878472222</v>
      </c>
      <c r="H187" t="s">
        <v>47</v>
      </c>
      <c r="I187" t="s">
        <v>47</v>
      </c>
      <c r="J187" t="s">
        <v>86</v>
      </c>
      <c r="K187" t="s">
        <v>217</v>
      </c>
      <c r="L187" t="s">
        <v>87</v>
      </c>
      <c r="M187" t="s">
        <v>7077</v>
      </c>
      <c r="N187" t="s">
        <v>7078</v>
      </c>
      <c r="O187" t="s">
        <v>7079</v>
      </c>
      <c r="P187">
        <f>VLOOKUP(B187,HIS退!B:F,5,FALSE)</f>
        <v>-2709</v>
      </c>
      <c r="Q187" t="str">
        <f t="shared" si="6"/>
        <v/>
      </c>
      <c r="R187" s="43">
        <f>VLOOKUP(M187,银行退!A:G,7,FALSE)</f>
        <v>2709</v>
      </c>
      <c r="S187" t="str">
        <f t="shared" si="7"/>
        <v/>
      </c>
      <c r="T187">
        <f>VLOOKUP(M187,银行退!A:J,10,FALSE)</f>
        <v>1</v>
      </c>
      <c r="U187" s="17">
        <f>VLOOKUP(M187,银行退!A:K,11,FALSE)</f>
        <v>42895.661319444444</v>
      </c>
      <c r="V187">
        <f t="shared" si="8"/>
        <v>1</v>
      </c>
      <c r="W187">
        <f>VLOOKUP(B187,HIS解!F:H,3,FALSE)</f>
        <v>2709</v>
      </c>
    </row>
    <row r="188" spans="1:23" customFormat="1" ht="14.25" hidden="1">
      <c r="A188" s="62">
        <v>42895.489062499997</v>
      </c>
      <c r="B188">
        <v>117662</v>
      </c>
      <c r="C188" t="s">
        <v>5676</v>
      </c>
      <c r="D188" t="s">
        <v>5677</v>
      </c>
      <c r="F188" s="15">
        <v>1615</v>
      </c>
      <c r="G188" s="62">
        <v>42895.489062499997</v>
      </c>
      <c r="H188" t="s">
        <v>47</v>
      </c>
      <c r="I188" t="s">
        <v>47</v>
      </c>
      <c r="J188" t="s">
        <v>86</v>
      </c>
      <c r="K188" t="s">
        <v>36</v>
      </c>
      <c r="L188" t="s">
        <v>87</v>
      </c>
      <c r="M188" t="s">
        <v>7080</v>
      </c>
      <c r="N188" t="s">
        <v>7081</v>
      </c>
      <c r="O188" t="s">
        <v>7079</v>
      </c>
      <c r="P188">
        <f>VLOOKUP(B188,HIS退!B:F,5,FALSE)</f>
        <v>-1615</v>
      </c>
      <c r="Q188" t="str">
        <f t="shared" si="6"/>
        <v/>
      </c>
      <c r="R188" s="43">
        <f>VLOOKUP(M188,银行退!A:G,7,FALSE)</f>
        <v>1615</v>
      </c>
      <c r="S188" t="str">
        <f t="shared" si="7"/>
        <v/>
      </c>
      <c r="T188" t="e">
        <f>VLOOKUP(M188,银行退!A:J,10,FALSE)</f>
        <v>#N/A</v>
      </c>
      <c r="U188" s="17" t="e">
        <f>VLOOKUP(M188,银行退!A:K,11,FALSE)</f>
        <v>#N/A</v>
      </c>
      <c r="V188" t="str">
        <f t="shared" si="8"/>
        <v/>
      </c>
      <c r="W188" t="e">
        <f>VLOOKUP(B188,HIS解!F:H,3,FALSE)</f>
        <v>#N/A</v>
      </c>
    </row>
    <row r="189" spans="1:23" ht="14.25" hidden="1">
      <c r="A189" s="62">
        <v>42895.494733796295</v>
      </c>
      <c r="B189">
        <v>117916</v>
      </c>
      <c r="C189" t="s">
        <v>5679</v>
      </c>
      <c r="D189" t="s">
        <v>5680</v>
      </c>
      <c r="E189"/>
      <c r="F189" s="15">
        <v>274</v>
      </c>
      <c r="G189" s="62">
        <v>42895.494733796295</v>
      </c>
      <c r="H189" t="s">
        <v>47</v>
      </c>
      <c r="I189" t="s">
        <v>47</v>
      </c>
      <c r="J189" t="s">
        <v>86</v>
      </c>
      <c r="K189" t="s">
        <v>36</v>
      </c>
      <c r="L189" t="s">
        <v>87</v>
      </c>
      <c r="M189" t="s">
        <v>7082</v>
      </c>
      <c r="N189" t="s">
        <v>7083</v>
      </c>
      <c r="O189" t="s">
        <v>7084</v>
      </c>
      <c r="P189">
        <f>VLOOKUP(B189,HIS退!B:F,5,FALSE)</f>
        <v>-274</v>
      </c>
      <c r="Q189" t="str">
        <f t="shared" si="6"/>
        <v/>
      </c>
      <c r="R189" s="43">
        <f>VLOOKUP(M189,银行退!A:G,7,FALSE)</f>
        <v>274</v>
      </c>
      <c r="S189" t="str">
        <f t="shared" si="7"/>
        <v/>
      </c>
      <c r="T189" t="e">
        <f>VLOOKUP(M189,银行退!A:J,10,FALSE)</f>
        <v>#N/A</v>
      </c>
      <c r="U189" s="17" t="e">
        <f>VLOOKUP(M189,银行退!A:K,11,FALSE)</f>
        <v>#N/A</v>
      </c>
      <c r="V189" t="str">
        <f t="shared" si="8"/>
        <v/>
      </c>
      <c r="W189" t="e">
        <f>VLOOKUP(B189,HIS解!F:H,3,FALSE)</f>
        <v>#N/A</v>
      </c>
    </row>
    <row r="190" spans="1:23" ht="14.25" hidden="1">
      <c r="A190" s="62">
        <v>42895.528553240743</v>
      </c>
      <c r="B190">
        <v>118491</v>
      </c>
      <c r="C190" t="s">
        <v>5682</v>
      </c>
      <c r="D190" t="s">
        <v>5683</v>
      </c>
      <c r="E190"/>
      <c r="F190" s="15">
        <v>500</v>
      </c>
      <c r="G190" s="62">
        <v>42895.528553240743</v>
      </c>
      <c r="H190" t="s">
        <v>47</v>
      </c>
      <c r="I190" t="s">
        <v>47</v>
      </c>
      <c r="J190" t="s">
        <v>86</v>
      </c>
      <c r="K190" t="s">
        <v>36</v>
      </c>
      <c r="L190" t="s">
        <v>87</v>
      </c>
      <c r="M190" t="s">
        <v>7085</v>
      </c>
      <c r="N190" t="s">
        <v>7086</v>
      </c>
      <c r="O190" t="s">
        <v>7087</v>
      </c>
      <c r="P190">
        <f>VLOOKUP(B190,HIS退!B:F,5,FALSE)</f>
        <v>-500</v>
      </c>
      <c r="Q190" t="str">
        <f t="shared" si="6"/>
        <v/>
      </c>
      <c r="R190" s="43">
        <f>VLOOKUP(M190,银行退!A:G,7,FALSE)</f>
        <v>500</v>
      </c>
      <c r="S190" t="str">
        <f t="shared" si="7"/>
        <v/>
      </c>
      <c r="T190" t="e">
        <f>VLOOKUP(M190,银行退!A:J,10,FALSE)</f>
        <v>#N/A</v>
      </c>
      <c r="U190" s="17" t="e">
        <f>VLOOKUP(M190,银行退!A:K,11,FALSE)</f>
        <v>#N/A</v>
      </c>
      <c r="V190" t="str">
        <f t="shared" si="8"/>
        <v/>
      </c>
      <c r="W190" t="e">
        <f>VLOOKUP(B190,HIS解!F:H,3,FALSE)</f>
        <v>#N/A</v>
      </c>
    </row>
    <row r="191" spans="1:23" customFormat="1" ht="14.25" hidden="1">
      <c r="A191" s="62">
        <v>42895.556423611109</v>
      </c>
      <c r="B191">
        <v>118670</v>
      </c>
      <c r="C191" t="s">
        <v>5685</v>
      </c>
      <c r="D191" t="s">
        <v>5686</v>
      </c>
      <c r="F191" s="15">
        <v>35</v>
      </c>
      <c r="G191" s="62">
        <v>42895.556423611109</v>
      </c>
      <c r="H191" t="s">
        <v>47</v>
      </c>
      <c r="I191" t="s">
        <v>47</v>
      </c>
      <c r="J191" t="s">
        <v>86</v>
      </c>
      <c r="K191" t="s">
        <v>36</v>
      </c>
      <c r="L191" t="s">
        <v>87</v>
      </c>
      <c r="M191" t="s">
        <v>7088</v>
      </c>
      <c r="N191" t="s">
        <v>7089</v>
      </c>
      <c r="O191" t="s">
        <v>7090</v>
      </c>
      <c r="P191">
        <f>VLOOKUP(B191,HIS退!B:F,5,FALSE)</f>
        <v>-35</v>
      </c>
      <c r="Q191" t="str">
        <f t="shared" si="6"/>
        <v/>
      </c>
      <c r="R191" s="43">
        <f>VLOOKUP(M191,银行退!A:G,7,FALSE)</f>
        <v>35</v>
      </c>
      <c r="S191" t="str">
        <f t="shared" si="7"/>
        <v/>
      </c>
      <c r="T191" t="e">
        <f>VLOOKUP(M191,银行退!A:J,10,FALSE)</f>
        <v>#N/A</v>
      </c>
      <c r="U191" s="17" t="e">
        <f>VLOOKUP(M191,银行退!A:K,11,FALSE)</f>
        <v>#N/A</v>
      </c>
      <c r="V191" t="str">
        <f t="shared" si="8"/>
        <v/>
      </c>
      <c r="W191" t="e">
        <f>VLOOKUP(B191,HIS解!F:H,3,FALSE)</f>
        <v>#N/A</v>
      </c>
    </row>
    <row r="192" spans="1:23" ht="14.25" hidden="1">
      <c r="A192" s="62">
        <v>42895.577951388892</v>
      </c>
      <c r="B192">
        <v>118904</v>
      </c>
      <c r="C192" t="s">
        <v>5688</v>
      </c>
      <c r="D192" t="s">
        <v>5689</v>
      </c>
      <c r="E192"/>
      <c r="F192" s="15">
        <v>200</v>
      </c>
      <c r="G192" s="62">
        <v>42895.577951388892</v>
      </c>
      <c r="H192" t="s">
        <v>47</v>
      </c>
      <c r="I192" t="s">
        <v>47</v>
      </c>
      <c r="J192" t="s">
        <v>86</v>
      </c>
      <c r="K192" t="s">
        <v>36</v>
      </c>
      <c r="L192" t="s">
        <v>87</v>
      </c>
      <c r="M192" t="s">
        <v>7091</v>
      </c>
      <c r="N192" t="s">
        <v>7092</v>
      </c>
      <c r="O192" t="s">
        <v>7093</v>
      </c>
      <c r="P192">
        <f>VLOOKUP(B192,HIS退!B:F,5,FALSE)</f>
        <v>-200</v>
      </c>
      <c r="Q192" t="str">
        <f t="shared" si="6"/>
        <v/>
      </c>
      <c r="R192" s="43">
        <f>VLOOKUP(M192,银行退!A:G,7,FALSE)</f>
        <v>200</v>
      </c>
      <c r="S192" t="str">
        <f t="shared" si="7"/>
        <v/>
      </c>
      <c r="T192" t="e">
        <f>VLOOKUP(M192,银行退!A:J,10,FALSE)</f>
        <v>#N/A</v>
      </c>
      <c r="U192" s="17" t="e">
        <f>VLOOKUP(M192,银行退!A:K,11,FALSE)</f>
        <v>#N/A</v>
      </c>
      <c r="V192" t="str">
        <f t="shared" si="8"/>
        <v/>
      </c>
      <c r="W192" t="e">
        <f>VLOOKUP(B192,HIS解!F:H,3,FALSE)</f>
        <v>#N/A</v>
      </c>
    </row>
    <row r="193" spans="1:23" ht="14.25" hidden="1">
      <c r="A193" s="62">
        <v>42895.621678240743</v>
      </c>
      <c r="B193">
        <v>120741</v>
      </c>
      <c r="C193" t="s">
        <v>5691</v>
      </c>
      <c r="D193" t="s">
        <v>5692</v>
      </c>
      <c r="E193"/>
      <c r="F193" s="15">
        <v>750</v>
      </c>
      <c r="G193" s="62">
        <v>42895.621678240743</v>
      </c>
      <c r="H193" t="s">
        <v>47</v>
      </c>
      <c r="I193" t="s">
        <v>47</v>
      </c>
      <c r="J193" t="s">
        <v>86</v>
      </c>
      <c r="K193" t="s">
        <v>36</v>
      </c>
      <c r="L193" t="s">
        <v>87</v>
      </c>
      <c r="M193" t="s">
        <v>7094</v>
      </c>
      <c r="N193" t="s">
        <v>7095</v>
      </c>
      <c r="O193" t="s">
        <v>7096</v>
      </c>
      <c r="P193">
        <f>VLOOKUP(B193,HIS退!B:F,5,FALSE)</f>
        <v>-750</v>
      </c>
      <c r="Q193" t="str">
        <f t="shared" si="6"/>
        <v/>
      </c>
      <c r="R193" s="43">
        <f>VLOOKUP(M193,银行退!A:G,7,FALSE)</f>
        <v>750</v>
      </c>
      <c r="S193" t="str">
        <f t="shared" si="7"/>
        <v/>
      </c>
      <c r="T193" t="e">
        <f>VLOOKUP(M193,银行退!A:J,10,FALSE)</f>
        <v>#N/A</v>
      </c>
      <c r="U193" s="17" t="e">
        <f>VLOOKUP(M193,银行退!A:K,11,FALSE)</f>
        <v>#N/A</v>
      </c>
      <c r="V193" t="str">
        <f t="shared" si="8"/>
        <v/>
      </c>
      <c r="W193" t="e">
        <f>VLOOKUP(B193,HIS解!F:H,3,FALSE)</f>
        <v>#N/A</v>
      </c>
    </row>
    <row r="194" spans="1:23" customFormat="1" ht="14.25" hidden="1">
      <c r="A194" s="62">
        <v>42895.626504629632</v>
      </c>
      <c r="B194">
        <v>120991</v>
      </c>
      <c r="D194" t="s">
        <v>5694</v>
      </c>
      <c r="F194" s="15">
        <v>76</v>
      </c>
      <c r="G194" s="62">
        <v>42895.626504629632</v>
      </c>
      <c r="H194" t="s">
        <v>47</v>
      </c>
      <c r="I194" t="s">
        <v>47</v>
      </c>
      <c r="J194" t="s">
        <v>1952</v>
      </c>
      <c r="K194" t="s">
        <v>85</v>
      </c>
      <c r="L194" t="s">
        <v>87</v>
      </c>
      <c r="M194" t="s">
        <v>7097</v>
      </c>
      <c r="N194" t="s">
        <v>7098</v>
      </c>
      <c r="O194" t="s">
        <v>7099</v>
      </c>
      <c r="P194">
        <f>VLOOKUP(B194,HIS退!B:F,5,FALSE)</f>
        <v>-76</v>
      </c>
      <c r="Q194" t="str">
        <f t="shared" si="6"/>
        <v/>
      </c>
      <c r="R194" s="43" t="e">
        <f>VLOOKUP(M194,银行退!A:G,7,FALSE)</f>
        <v>#N/A</v>
      </c>
      <c r="S194" t="e">
        <f t="shared" si="7"/>
        <v>#N/A</v>
      </c>
      <c r="T194" t="e">
        <f>VLOOKUP(M194,银行退!A:J,10,FALSE)</f>
        <v>#N/A</v>
      </c>
      <c r="U194" s="17" t="e">
        <f>VLOOKUP(M194,银行退!A:K,11,FALSE)</f>
        <v>#N/A</v>
      </c>
      <c r="V194">
        <f t="shared" si="8"/>
        <v>1</v>
      </c>
      <c r="W194">
        <f>VLOOKUP(B194,HIS解!F:H,3,FALSE)</f>
        <v>76</v>
      </c>
    </row>
    <row r="195" spans="1:23" ht="14.25" hidden="1">
      <c r="A195" s="62">
        <v>42895.637048611112</v>
      </c>
      <c r="B195">
        <v>121503</v>
      </c>
      <c r="C195"/>
      <c r="D195" t="s">
        <v>5472</v>
      </c>
      <c r="E195"/>
      <c r="F195" s="15">
        <v>515</v>
      </c>
      <c r="G195" s="62">
        <v>42895.637048611112</v>
      </c>
      <c r="H195" t="s">
        <v>47</v>
      </c>
      <c r="I195" t="s">
        <v>47</v>
      </c>
      <c r="J195" t="s">
        <v>1952</v>
      </c>
      <c r="K195" t="s">
        <v>85</v>
      </c>
      <c r="L195" t="s">
        <v>87</v>
      </c>
      <c r="M195" t="s">
        <v>7100</v>
      </c>
      <c r="N195" t="s">
        <v>7101</v>
      </c>
      <c r="O195" t="s">
        <v>6805</v>
      </c>
      <c r="P195">
        <f>VLOOKUP(B195,HIS退!B:F,5,FALSE)</f>
        <v>-515</v>
      </c>
      <c r="Q195" t="str">
        <f t="shared" ref="Q195:Q258" si="9">IF(P195=F195*-1,"",1)</f>
        <v/>
      </c>
      <c r="R195" s="43" t="e">
        <f>VLOOKUP(M195,银行退!A:G,7,FALSE)</f>
        <v>#N/A</v>
      </c>
      <c r="S195" t="e">
        <f t="shared" ref="S195:S258" si="10">IF(R195=F195,"",1)</f>
        <v>#N/A</v>
      </c>
      <c r="T195" t="e">
        <f>VLOOKUP(M195,银行退!A:J,10,FALSE)</f>
        <v>#N/A</v>
      </c>
      <c r="U195" s="17" t="e">
        <f>VLOOKUP(M195,银行退!A:K,11,FALSE)</f>
        <v>#N/A</v>
      </c>
      <c r="V195">
        <f t="shared" ref="V195:V258" si="11">IF(ISNA(S195),1,IF(ISNA(T195)=FALSE,1,""))</f>
        <v>1</v>
      </c>
      <c r="W195">
        <f>VLOOKUP(B195,HIS解!F:H,3,FALSE)</f>
        <v>515</v>
      </c>
    </row>
    <row r="196" spans="1:23" customFormat="1" ht="14.25" hidden="1">
      <c r="A196" s="62">
        <v>42895.638981481483</v>
      </c>
      <c r="B196">
        <v>121604</v>
      </c>
      <c r="C196" t="s">
        <v>5696</v>
      </c>
      <c r="D196" t="s">
        <v>5697</v>
      </c>
      <c r="F196" s="15">
        <v>1800</v>
      </c>
      <c r="G196" s="62">
        <v>42895.638981481483</v>
      </c>
      <c r="H196" t="s">
        <v>47</v>
      </c>
      <c r="I196" t="s">
        <v>47</v>
      </c>
      <c r="J196" t="s">
        <v>86</v>
      </c>
      <c r="K196" t="s">
        <v>36</v>
      </c>
      <c r="L196" t="s">
        <v>87</v>
      </c>
      <c r="M196" t="s">
        <v>7102</v>
      </c>
      <c r="N196" t="s">
        <v>7103</v>
      </c>
      <c r="O196" t="s">
        <v>7104</v>
      </c>
      <c r="P196">
        <f>VLOOKUP(B196,HIS退!B:F,5,FALSE)</f>
        <v>-1800</v>
      </c>
      <c r="Q196" t="str">
        <f t="shared" si="9"/>
        <v/>
      </c>
      <c r="R196" s="43">
        <f>VLOOKUP(M196,银行退!A:G,7,FALSE)</f>
        <v>1800</v>
      </c>
      <c r="S196" t="str">
        <f t="shared" si="10"/>
        <v/>
      </c>
      <c r="T196" t="e">
        <f>VLOOKUP(M196,银行退!A:J,10,FALSE)</f>
        <v>#N/A</v>
      </c>
      <c r="U196" s="17" t="e">
        <f>VLOOKUP(M196,银行退!A:K,11,FALSE)</f>
        <v>#N/A</v>
      </c>
      <c r="V196" t="str">
        <f t="shared" si="11"/>
        <v/>
      </c>
      <c r="W196" t="e">
        <f>VLOOKUP(B196,HIS解!F:H,3,FALSE)</f>
        <v>#N/A</v>
      </c>
    </row>
    <row r="197" spans="1:23" customFormat="1" ht="14.25" hidden="1">
      <c r="A197" s="62">
        <v>42895.653287037036</v>
      </c>
      <c r="B197">
        <v>122349</v>
      </c>
      <c r="C197" t="s">
        <v>5699</v>
      </c>
      <c r="D197" t="s">
        <v>5700</v>
      </c>
      <c r="F197" s="15">
        <v>679</v>
      </c>
      <c r="G197" s="62">
        <v>42895.653287037036</v>
      </c>
      <c r="H197" t="s">
        <v>47</v>
      </c>
      <c r="I197" t="s">
        <v>47</v>
      </c>
      <c r="J197" t="s">
        <v>86</v>
      </c>
      <c r="K197" t="s">
        <v>36</v>
      </c>
      <c r="L197" t="s">
        <v>87</v>
      </c>
      <c r="M197" t="s">
        <v>7105</v>
      </c>
      <c r="N197" t="s">
        <v>7106</v>
      </c>
      <c r="O197" t="s">
        <v>7107</v>
      </c>
      <c r="P197">
        <f>VLOOKUP(B197,HIS退!B:F,5,FALSE)</f>
        <v>-679</v>
      </c>
      <c r="Q197" t="str">
        <f t="shared" si="9"/>
        <v/>
      </c>
      <c r="R197" s="43">
        <f>VLOOKUP(M197,银行退!A:G,7,FALSE)</f>
        <v>679</v>
      </c>
      <c r="S197" t="str">
        <f t="shared" si="10"/>
        <v/>
      </c>
      <c r="T197" t="e">
        <f>VLOOKUP(M197,银行退!A:J,10,FALSE)</f>
        <v>#N/A</v>
      </c>
      <c r="U197" s="17" t="e">
        <f>VLOOKUP(M197,银行退!A:K,11,FALSE)</f>
        <v>#N/A</v>
      </c>
      <c r="V197" t="str">
        <f t="shared" si="11"/>
        <v/>
      </c>
      <c r="W197" t="e">
        <f>VLOOKUP(B197,HIS解!F:H,3,FALSE)</f>
        <v>#N/A</v>
      </c>
    </row>
    <row r="198" spans="1:23" s="51" customFormat="1" ht="14.25" hidden="1">
      <c r="A198" s="62">
        <v>42895.657418981478</v>
      </c>
      <c r="B198">
        <v>122543</v>
      </c>
      <c r="C198" t="s">
        <v>7108</v>
      </c>
      <c r="D198" t="s">
        <v>5702</v>
      </c>
      <c r="E198"/>
      <c r="F198" s="15">
        <v>200</v>
      </c>
      <c r="G198" s="62">
        <v>42895.657418981478</v>
      </c>
      <c r="H198" t="s">
        <v>47</v>
      </c>
      <c r="I198" t="s">
        <v>47</v>
      </c>
      <c r="J198" t="s">
        <v>86</v>
      </c>
      <c r="K198" t="s">
        <v>217</v>
      </c>
      <c r="L198" t="s">
        <v>87</v>
      </c>
      <c r="M198" t="s">
        <v>7109</v>
      </c>
      <c r="N198" t="s">
        <v>7110</v>
      </c>
      <c r="O198" t="s">
        <v>7111</v>
      </c>
      <c r="P198">
        <f>VLOOKUP(B198,HIS退!B:F,5,FALSE)</f>
        <v>-200</v>
      </c>
      <c r="Q198" t="str">
        <f t="shared" si="9"/>
        <v/>
      </c>
      <c r="R198" s="43">
        <f>VLOOKUP(M198,银行退!A:G,7,FALSE)</f>
        <v>200</v>
      </c>
      <c r="S198" t="str">
        <f t="shared" si="10"/>
        <v/>
      </c>
      <c r="T198">
        <f>VLOOKUP(M198,银行退!A:J,10,FALSE)</f>
        <v>1</v>
      </c>
      <c r="U198" s="17">
        <f>VLOOKUP(M198,银行退!A:K,11,FALSE)</f>
        <v>42898.715254629627</v>
      </c>
      <c r="V198">
        <f t="shared" si="11"/>
        <v>1</v>
      </c>
      <c r="W198">
        <f>VLOOKUP(B198,HIS解!F:H,3,FALSE)</f>
        <v>200</v>
      </c>
    </row>
    <row r="199" spans="1:23" customFormat="1" ht="14.25" hidden="1">
      <c r="A199" s="62">
        <v>42895.661898148152</v>
      </c>
      <c r="B199">
        <v>122756</v>
      </c>
      <c r="C199" t="s">
        <v>5704</v>
      </c>
      <c r="D199" t="s">
        <v>5705</v>
      </c>
      <c r="F199" s="15">
        <v>100</v>
      </c>
      <c r="G199" s="62">
        <v>42895.661898148152</v>
      </c>
      <c r="H199" t="s">
        <v>47</v>
      </c>
      <c r="I199" t="s">
        <v>47</v>
      </c>
      <c r="J199" t="s">
        <v>86</v>
      </c>
      <c r="K199" t="s">
        <v>36</v>
      </c>
      <c r="L199" t="s">
        <v>87</v>
      </c>
      <c r="M199" t="s">
        <v>7112</v>
      </c>
      <c r="N199" t="s">
        <v>7113</v>
      </c>
      <c r="O199" t="s">
        <v>7114</v>
      </c>
      <c r="P199">
        <f>VLOOKUP(B199,HIS退!B:F,5,FALSE)</f>
        <v>-100</v>
      </c>
      <c r="Q199" t="str">
        <f t="shared" si="9"/>
        <v/>
      </c>
      <c r="R199" s="43">
        <f>VLOOKUP(M199,银行退!A:G,7,FALSE)</f>
        <v>100</v>
      </c>
      <c r="S199" t="str">
        <f t="shared" si="10"/>
        <v/>
      </c>
      <c r="T199" t="e">
        <f>VLOOKUP(M199,银行退!A:J,10,FALSE)</f>
        <v>#N/A</v>
      </c>
      <c r="U199" s="17" t="e">
        <f>VLOOKUP(M199,银行退!A:K,11,FALSE)</f>
        <v>#N/A</v>
      </c>
      <c r="V199" t="str">
        <f t="shared" si="11"/>
        <v/>
      </c>
      <c r="W199" t="e">
        <f>VLOOKUP(B199,HIS解!F:H,3,FALSE)</f>
        <v>#N/A</v>
      </c>
    </row>
    <row r="200" spans="1:23" customFormat="1" ht="14.25" hidden="1">
      <c r="A200" s="62">
        <v>42895.662893518522</v>
      </c>
      <c r="B200">
        <v>122797</v>
      </c>
      <c r="C200" t="s">
        <v>5707</v>
      </c>
      <c r="D200" t="s">
        <v>5708</v>
      </c>
      <c r="F200" s="15">
        <v>496</v>
      </c>
      <c r="G200" s="62">
        <v>42895.662893518522</v>
      </c>
      <c r="H200" t="s">
        <v>47</v>
      </c>
      <c r="I200" t="s">
        <v>47</v>
      </c>
      <c r="J200" t="s">
        <v>86</v>
      </c>
      <c r="K200" t="s">
        <v>36</v>
      </c>
      <c r="L200" t="s">
        <v>87</v>
      </c>
      <c r="M200" t="s">
        <v>7115</v>
      </c>
      <c r="N200" t="s">
        <v>7116</v>
      </c>
      <c r="O200" t="s">
        <v>7117</v>
      </c>
      <c r="P200">
        <f>VLOOKUP(B200,HIS退!B:F,5,FALSE)</f>
        <v>-496</v>
      </c>
      <c r="Q200" t="str">
        <f t="shared" si="9"/>
        <v/>
      </c>
      <c r="R200" s="43">
        <f>VLOOKUP(M200,银行退!A:G,7,FALSE)</f>
        <v>496</v>
      </c>
      <c r="S200" t="str">
        <f t="shared" si="10"/>
        <v/>
      </c>
      <c r="T200" t="e">
        <f>VLOOKUP(M200,银行退!A:J,10,FALSE)</f>
        <v>#N/A</v>
      </c>
      <c r="U200" s="17" t="e">
        <f>VLOOKUP(M200,银行退!A:K,11,FALSE)</f>
        <v>#N/A</v>
      </c>
      <c r="V200" t="str">
        <f t="shared" si="11"/>
        <v/>
      </c>
      <c r="W200" t="e">
        <f>VLOOKUP(B200,HIS解!F:H,3,FALSE)</f>
        <v>#N/A</v>
      </c>
    </row>
    <row r="201" spans="1:23" customFormat="1" ht="14.25" hidden="1">
      <c r="A201" s="62">
        <v>42895.667187500003</v>
      </c>
      <c r="B201">
        <v>122998</v>
      </c>
      <c r="C201" t="s">
        <v>5710</v>
      </c>
      <c r="D201" t="s">
        <v>5711</v>
      </c>
      <c r="F201" s="15">
        <v>72</v>
      </c>
      <c r="G201" s="62">
        <v>42895.667187500003</v>
      </c>
      <c r="H201" t="s">
        <v>47</v>
      </c>
      <c r="I201" t="s">
        <v>47</v>
      </c>
      <c r="J201" t="s">
        <v>86</v>
      </c>
      <c r="K201" t="s">
        <v>36</v>
      </c>
      <c r="L201" t="s">
        <v>87</v>
      </c>
      <c r="M201" t="s">
        <v>7118</v>
      </c>
      <c r="N201" t="s">
        <v>7119</v>
      </c>
      <c r="O201" t="s">
        <v>7120</v>
      </c>
      <c r="P201">
        <f>VLOOKUP(B201,HIS退!B:F,5,FALSE)</f>
        <v>-72</v>
      </c>
      <c r="Q201" t="str">
        <f t="shared" si="9"/>
        <v/>
      </c>
      <c r="R201" s="43">
        <f>VLOOKUP(M201,银行退!A:G,7,FALSE)</f>
        <v>72</v>
      </c>
      <c r="S201" t="str">
        <f t="shared" si="10"/>
        <v/>
      </c>
      <c r="T201" t="e">
        <f>VLOOKUP(M201,银行退!A:J,10,FALSE)</f>
        <v>#N/A</v>
      </c>
      <c r="U201" s="17" t="e">
        <f>VLOOKUP(M201,银行退!A:K,11,FALSE)</f>
        <v>#N/A</v>
      </c>
      <c r="V201" t="str">
        <f t="shared" si="11"/>
        <v/>
      </c>
      <c r="W201" t="e">
        <f>VLOOKUP(B201,HIS解!F:H,3,FALSE)</f>
        <v>#N/A</v>
      </c>
    </row>
    <row r="202" spans="1:23" customFormat="1" ht="14.25" hidden="1">
      <c r="A202" s="62">
        <v>42895.667384259257</v>
      </c>
      <c r="B202">
        <v>123005</v>
      </c>
      <c r="C202" t="s">
        <v>5713</v>
      </c>
      <c r="D202" t="s">
        <v>5714</v>
      </c>
      <c r="F202" s="15">
        <v>114</v>
      </c>
      <c r="G202" s="62">
        <v>42895.667384259257</v>
      </c>
      <c r="H202" t="s">
        <v>47</v>
      </c>
      <c r="I202" t="s">
        <v>47</v>
      </c>
      <c r="J202" t="s">
        <v>86</v>
      </c>
      <c r="K202" t="s">
        <v>36</v>
      </c>
      <c r="L202" t="s">
        <v>87</v>
      </c>
      <c r="M202" t="s">
        <v>7121</v>
      </c>
      <c r="N202" t="s">
        <v>7122</v>
      </c>
      <c r="O202" t="s">
        <v>7123</v>
      </c>
      <c r="P202">
        <f>VLOOKUP(B202,HIS退!B:F,5,FALSE)</f>
        <v>-114</v>
      </c>
      <c r="Q202" t="str">
        <f t="shared" si="9"/>
        <v/>
      </c>
      <c r="R202" s="43">
        <f>VLOOKUP(M202,银行退!A:G,7,FALSE)</f>
        <v>114</v>
      </c>
      <c r="S202" t="str">
        <f t="shared" si="10"/>
        <v/>
      </c>
      <c r="T202" t="e">
        <f>VLOOKUP(M202,银行退!A:J,10,FALSE)</f>
        <v>#N/A</v>
      </c>
      <c r="U202" s="17" t="e">
        <f>VLOOKUP(M202,银行退!A:K,11,FALSE)</f>
        <v>#N/A</v>
      </c>
      <c r="V202" t="str">
        <f t="shared" si="11"/>
        <v/>
      </c>
      <c r="W202" t="e">
        <f>VLOOKUP(B202,HIS解!F:H,3,FALSE)</f>
        <v>#N/A</v>
      </c>
    </row>
    <row r="203" spans="1:23" customFormat="1" ht="14.25" hidden="1">
      <c r="A203" s="62">
        <v>42895.669027777774</v>
      </c>
      <c r="B203">
        <v>123067</v>
      </c>
      <c r="C203" t="s">
        <v>5716</v>
      </c>
      <c r="D203" t="s">
        <v>5717</v>
      </c>
      <c r="F203" s="15">
        <v>333</v>
      </c>
      <c r="G203" s="62">
        <v>42895.669027777774</v>
      </c>
      <c r="H203" t="s">
        <v>47</v>
      </c>
      <c r="I203" t="s">
        <v>47</v>
      </c>
      <c r="J203" t="s">
        <v>86</v>
      </c>
      <c r="K203" t="s">
        <v>36</v>
      </c>
      <c r="L203" t="s">
        <v>87</v>
      </c>
      <c r="M203" t="s">
        <v>7124</v>
      </c>
      <c r="N203" t="s">
        <v>7125</v>
      </c>
      <c r="O203" t="s">
        <v>7126</v>
      </c>
      <c r="P203">
        <f>VLOOKUP(B203,HIS退!B:F,5,FALSE)</f>
        <v>-333</v>
      </c>
      <c r="Q203" t="str">
        <f t="shared" si="9"/>
        <v/>
      </c>
      <c r="R203" s="43">
        <f>VLOOKUP(M203,银行退!A:G,7,FALSE)</f>
        <v>333</v>
      </c>
      <c r="S203" t="str">
        <f t="shared" si="10"/>
        <v/>
      </c>
      <c r="T203" t="e">
        <f>VLOOKUP(M203,银行退!A:J,10,FALSE)</f>
        <v>#N/A</v>
      </c>
      <c r="U203" s="17" t="e">
        <f>VLOOKUP(M203,银行退!A:K,11,FALSE)</f>
        <v>#N/A</v>
      </c>
      <c r="V203" t="str">
        <f t="shared" si="11"/>
        <v/>
      </c>
      <c r="W203" t="e">
        <f>VLOOKUP(B203,HIS解!F:H,3,FALSE)</f>
        <v>#N/A</v>
      </c>
    </row>
    <row r="204" spans="1:23" customFormat="1" ht="14.25" hidden="1">
      <c r="A204" s="62">
        <v>42895.670381944445</v>
      </c>
      <c r="B204">
        <v>123128</v>
      </c>
      <c r="C204" t="s">
        <v>5719</v>
      </c>
      <c r="D204" t="s">
        <v>5720</v>
      </c>
      <c r="F204" s="15">
        <v>390</v>
      </c>
      <c r="G204" s="62">
        <v>42895.670381944445</v>
      </c>
      <c r="H204" t="s">
        <v>47</v>
      </c>
      <c r="I204" t="s">
        <v>47</v>
      </c>
      <c r="J204" t="s">
        <v>86</v>
      </c>
      <c r="K204" t="s">
        <v>36</v>
      </c>
      <c r="L204" t="s">
        <v>87</v>
      </c>
      <c r="M204" t="s">
        <v>7127</v>
      </c>
      <c r="N204" t="s">
        <v>7128</v>
      </c>
      <c r="O204" t="s">
        <v>7129</v>
      </c>
      <c r="P204">
        <f>VLOOKUP(B204,HIS退!B:F,5,FALSE)</f>
        <v>-390</v>
      </c>
      <c r="Q204" t="str">
        <f t="shared" si="9"/>
        <v/>
      </c>
      <c r="R204" s="43">
        <f>VLOOKUP(M204,银行退!A:G,7,FALSE)</f>
        <v>390</v>
      </c>
      <c r="S204" t="str">
        <f t="shared" si="10"/>
        <v/>
      </c>
      <c r="T204" t="e">
        <f>VLOOKUP(M204,银行退!A:J,10,FALSE)</f>
        <v>#N/A</v>
      </c>
      <c r="U204" s="17" t="e">
        <f>VLOOKUP(M204,银行退!A:K,11,FALSE)</f>
        <v>#N/A</v>
      </c>
      <c r="V204" t="str">
        <f t="shared" si="11"/>
        <v/>
      </c>
      <c r="W204" t="e">
        <f>VLOOKUP(B204,HIS解!F:H,3,FALSE)</f>
        <v>#N/A</v>
      </c>
    </row>
    <row r="205" spans="1:23" customFormat="1" ht="14.25" hidden="1">
      <c r="A205" s="62">
        <v>42895.677395833336</v>
      </c>
      <c r="B205">
        <v>123412</v>
      </c>
      <c r="D205" t="s">
        <v>5722</v>
      </c>
      <c r="F205" s="15">
        <v>28</v>
      </c>
      <c r="G205" s="62">
        <v>42895.677395833336</v>
      </c>
      <c r="H205" t="s">
        <v>47</v>
      </c>
      <c r="I205" t="s">
        <v>47</v>
      </c>
      <c r="J205" t="s">
        <v>1952</v>
      </c>
      <c r="K205" t="s">
        <v>85</v>
      </c>
      <c r="L205" t="s">
        <v>87</v>
      </c>
      <c r="M205" t="s">
        <v>7130</v>
      </c>
      <c r="N205" t="s">
        <v>7131</v>
      </c>
      <c r="O205" t="s">
        <v>7132</v>
      </c>
      <c r="P205">
        <f>VLOOKUP(B205,HIS退!B:F,5,FALSE)</f>
        <v>-28</v>
      </c>
      <c r="Q205" t="str">
        <f t="shared" si="9"/>
        <v/>
      </c>
      <c r="R205" s="43" t="e">
        <f>VLOOKUP(M205,银行退!A:G,7,FALSE)</f>
        <v>#N/A</v>
      </c>
      <c r="S205" t="e">
        <f t="shared" si="10"/>
        <v>#N/A</v>
      </c>
      <c r="T205" t="e">
        <f>VLOOKUP(M205,银行退!A:J,10,FALSE)</f>
        <v>#N/A</v>
      </c>
      <c r="U205" s="17" t="e">
        <f>VLOOKUP(M205,银行退!A:K,11,FALSE)</f>
        <v>#N/A</v>
      </c>
      <c r="V205">
        <f t="shared" si="11"/>
        <v>1</v>
      </c>
      <c r="W205">
        <f>VLOOKUP(B205,HIS解!F:H,3,FALSE)</f>
        <v>28</v>
      </c>
    </row>
    <row r="206" spans="1:23" customFormat="1" ht="14.25" hidden="1">
      <c r="A206" s="62">
        <v>42895.677615740744</v>
      </c>
      <c r="B206">
        <v>0</v>
      </c>
      <c r="D206" t="s">
        <v>5722</v>
      </c>
      <c r="F206" s="15">
        <v>28</v>
      </c>
      <c r="G206" s="62">
        <v>42895.677615740744</v>
      </c>
      <c r="H206" t="s">
        <v>47</v>
      </c>
      <c r="I206" t="s">
        <v>47</v>
      </c>
      <c r="J206" t="s">
        <v>88</v>
      </c>
      <c r="K206" t="s">
        <v>88</v>
      </c>
      <c r="L206" t="s">
        <v>87</v>
      </c>
      <c r="M206" t="s">
        <v>7133</v>
      </c>
      <c r="N206" t="s">
        <v>7134</v>
      </c>
      <c r="O206" t="s">
        <v>7132</v>
      </c>
      <c r="P206" t="e">
        <f>VLOOKUP(B206,HIS退!B:F,5,FALSE)</f>
        <v>#N/A</v>
      </c>
      <c r="Q206" t="e">
        <f t="shared" si="9"/>
        <v>#N/A</v>
      </c>
      <c r="R206" s="43" t="e">
        <f>VLOOKUP(M206,银行退!A:G,7,FALSE)</f>
        <v>#N/A</v>
      </c>
      <c r="S206" t="e">
        <f t="shared" si="10"/>
        <v>#N/A</v>
      </c>
      <c r="T206" t="e">
        <f>VLOOKUP(M206,银行退!A:J,10,FALSE)</f>
        <v>#N/A</v>
      </c>
      <c r="U206" s="17" t="e">
        <f>VLOOKUP(M206,银行退!A:K,11,FALSE)</f>
        <v>#N/A</v>
      </c>
      <c r="V206">
        <f t="shared" si="11"/>
        <v>1</v>
      </c>
      <c r="W206" t="e">
        <f>VLOOKUP(B206,HIS解!F:H,3,FALSE)</f>
        <v>#N/A</v>
      </c>
    </row>
    <row r="207" spans="1:23" customFormat="1" ht="14.25" hidden="1">
      <c r="A207" s="62">
        <v>42895.677812499998</v>
      </c>
      <c r="B207">
        <v>123425</v>
      </c>
      <c r="C207" t="s">
        <v>5724</v>
      </c>
      <c r="D207" t="s">
        <v>5725</v>
      </c>
      <c r="F207" s="15">
        <v>27</v>
      </c>
      <c r="G207" s="62">
        <v>42895.677812499998</v>
      </c>
      <c r="H207" t="s">
        <v>47</v>
      </c>
      <c r="I207" t="s">
        <v>47</v>
      </c>
      <c r="J207" t="s">
        <v>86</v>
      </c>
      <c r="K207" t="s">
        <v>36</v>
      </c>
      <c r="L207" t="s">
        <v>87</v>
      </c>
      <c r="M207" t="s">
        <v>7135</v>
      </c>
      <c r="N207" t="s">
        <v>7136</v>
      </c>
      <c r="O207" t="s">
        <v>7137</v>
      </c>
      <c r="P207">
        <f>VLOOKUP(B207,HIS退!B:F,5,FALSE)</f>
        <v>-27</v>
      </c>
      <c r="Q207" t="str">
        <f t="shared" si="9"/>
        <v/>
      </c>
      <c r="R207" s="43">
        <f>VLOOKUP(M207,银行退!A:G,7,FALSE)</f>
        <v>27</v>
      </c>
      <c r="S207" t="str">
        <f t="shared" si="10"/>
        <v/>
      </c>
      <c r="T207" t="e">
        <f>VLOOKUP(M207,银行退!A:J,10,FALSE)</f>
        <v>#N/A</v>
      </c>
      <c r="U207" s="17" t="e">
        <f>VLOOKUP(M207,银行退!A:K,11,FALSE)</f>
        <v>#N/A</v>
      </c>
      <c r="V207" t="str">
        <f t="shared" si="11"/>
        <v/>
      </c>
      <c r="W207" t="e">
        <f>VLOOKUP(B207,HIS解!F:H,3,FALSE)</f>
        <v>#N/A</v>
      </c>
    </row>
    <row r="208" spans="1:23" ht="14.25" hidden="1">
      <c r="A208" s="62">
        <v>42895.678599537037</v>
      </c>
      <c r="B208">
        <v>0</v>
      </c>
      <c r="C208"/>
      <c r="D208" t="s">
        <v>5722</v>
      </c>
      <c r="E208"/>
      <c r="F208" s="15">
        <v>28</v>
      </c>
      <c r="G208" s="62">
        <v>42895.678599537037</v>
      </c>
      <c r="H208" t="s">
        <v>47</v>
      </c>
      <c r="I208" t="s">
        <v>47</v>
      </c>
      <c r="J208" t="s">
        <v>88</v>
      </c>
      <c r="K208" t="s">
        <v>88</v>
      </c>
      <c r="L208" t="s">
        <v>87</v>
      </c>
      <c r="M208" t="s">
        <v>7138</v>
      </c>
      <c r="N208" t="s">
        <v>7139</v>
      </c>
      <c r="O208" t="s">
        <v>7132</v>
      </c>
      <c r="P208" t="e">
        <f>VLOOKUP(B208,HIS退!B:F,5,FALSE)</f>
        <v>#N/A</v>
      </c>
      <c r="Q208" t="e">
        <f t="shared" si="9"/>
        <v>#N/A</v>
      </c>
      <c r="R208" s="43" t="e">
        <f>VLOOKUP(M208,银行退!A:G,7,FALSE)</f>
        <v>#N/A</v>
      </c>
      <c r="S208" t="e">
        <f t="shared" si="10"/>
        <v>#N/A</v>
      </c>
      <c r="T208" t="e">
        <f>VLOOKUP(M208,银行退!A:J,10,FALSE)</f>
        <v>#N/A</v>
      </c>
      <c r="U208" s="17" t="e">
        <f>VLOOKUP(M208,银行退!A:K,11,FALSE)</f>
        <v>#N/A</v>
      </c>
      <c r="V208">
        <f t="shared" si="11"/>
        <v>1</v>
      </c>
      <c r="W208" t="e">
        <f>VLOOKUP(B208,HIS解!F:H,3,FALSE)</f>
        <v>#N/A</v>
      </c>
    </row>
    <row r="209" spans="1:23" ht="14.25" hidden="1">
      <c r="A209" s="62">
        <v>42895.68167824074</v>
      </c>
      <c r="B209">
        <v>123579</v>
      </c>
      <c r="C209" t="s">
        <v>5727</v>
      </c>
      <c r="D209" t="s">
        <v>5728</v>
      </c>
      <c r="E209"/>
      <c r="F209" s="15">
        <v>1742</v>
      </c>
      <c r="G209" s="62">
        <v>42895.68167824074</v>
      </c>
      <c r="H209" t="s">
        <v>47</v>
      </c>
      <c r="I209" t="s">
        <v>47</v>
      </c>
      <c r="J209" t="s">
        <v>86</v>
      </c>
      <c r="K209" t="s">
        <v>36</v>
      </c>
      <c r="L209" t="s">
        <v>87</v>
      </c>
      <c r="M209" t="s">
        <v>7140</v>
      </c>
      <c r="N209" t="s">
        <v>7141</v>
      </c>
      <c r="O209" t="s">
        <v>7142</v>
      </c>
      <c r="P209">
        <f>VLOOKUP(B209,HIS退!B:F,5,FALSE)</f>
        <v>-1742</v>
      </c>
      <c r="Q209" t="str">
        <f t="shared" si="9"/>
        <v/>
      </c>
      <c r="R209" s="43">
        <f>VLOOKUP(M209,银行退!A:G,7,FALSE)</f>
        <v>1742</v>
      </c>
      <c r="S209" t="str">
        <f t="shared" si="10"/>
        <v/>
      </c>
      <c r="T209" t="e">
        <f>VLOOKUP(M209,银行退!A:J,10,FALSE)</f>
        <v>#N/A</v>
      </c>
      <c r="U209" s="17" t="e">
        <f>VLOOKUP(M209,银行退!A:K,11,FALSE)</f>
        <v>#N/A</v>
      </c>
      <c r="V209" t="str">
        <f t="shared" si="11"/>
        <v/>
      </c>
      <c r="W209" t="e">
        <f>VLOOKUP(B209,HIS解!F:H,3,FALSE)</f>
        <v>#N/A</v>
      </c>
    </row>
    <row r="210" spans="1:23" customFormat="1" ht="14.25" hidden="1">
      <c r="A210" s="62">
        <v>42895.690706018519</v>
      </c>
      <c r="B210">
        <v>124024</v>
      </c>
      <c r="C210" t="s">
        <v>5730</v>
      </c>
      <c r="D210" t="s">
        <v>5731</v>
      </c>
      <c r="F210" s="15">
        <v>20</v>
      </c>
      <c r="G210" s="62">
        <v>42895.690706018519</v>
      </c>
      <c r="H210" t="s">
        <v>47</v>
      </c>
      <c r="I210" t="s">
        <v>47</v>
      </c>
      <c r="J210" t="s">
        <v>86</v>
      </c>
      <c r="K210" t="s">
        <v>36</v>
      </c>
      <c r="L210" t="s">
        <v>87</v>
      </c>
      <c r="M210" t="s">
        <v>7143</v>
      </c>
      <c r="N210" t="s">
        <v>7144</v>
      </c>
      <c r="O210" t="s">
        <v>7145</v>
      </c>
      <c r="P210">
        <f>VLOOKUP(B210,HIS退!B:F,5,FALSE)</f>
        <v>-20</v>
      </c>
      <c r="Q210" t="str">
        <f t="shared" si="9"/>
        <v/>
      </c>
      <c r="R210" s="43">
        <f>VLOOKUP(M210,银行退!A:G,7,FALSE)</f>
        <v>20</v>
      </c>
      <c r="S210" t="str">
        <f t="shared" si="10"/>
        <v/>
      </c>
      <c r="T210" t="e">
        <f>VLOOKUP(M210,银行退!A:J,10,FALSE)</f>
        <v>#N/A</v>
      </c>
      <c r="U210" s="17" t="e">
        <f>VLOOKUP(M210,银行退!A:K,11,FALSE)</f>
        <v>#N/A</v>
      </c>
      <c r="V210" t="str">
        <f t="shared" si="11"/>
        <v/>
      </c>
      <c r="W210" t="e">
        <f>VLOOKUP(B210,HIS解!F:H,3,FALSE)</f>
        <v>#N/A</v>
      </c>
    </row>
    <row r="211" spans="1:23" customFormat="1" ht="14.25" hidden="1">
      <c r="A211" s="62">
        <v>42895.696122685185</v>
      </c>
      <c r="B211">
        <v>124206</v>
      </c>
      <c r="C211" t="s">
        <v>5733</v>
      </c>
      <c r="D211" t="s">
        <v>5734</v>
      </c>
      <c r="F211" s="15">
        <v>100</v>
      </c>
      <c r="G211" s="62">
        <v>42895.696122685185</v>
      </c>
      <c r="H211" t="s">
        <v>47</v>
      </c>
      <c r="I211" t="s">
        <v>47</v>
      </c>
      <c r="J211" t="s">
        <v>86</v>
      </c>
      <c r="K211" t="s">
        <v>36</v>
      </c>
      <c r="L211" t="s">
        <v>87</v>
      </c>
      <c r="M211" t="s">
        <v>7146</v>
      </c>
      <c r="N211" t="s">
        <v>7147</v>
      </c>
      <c r="O211" t="s">
        <v>7148</v>
      </c>
      <c r="P211">
        <f>VLOOKUP(B211,HIS退!B:F,5,FALSE)</f>
        <v>-100</v>
      </c>
      <c r="Q211" t="str">
        <f t="shared" si="9"/>
        <v/>
      </c>
      <c r="R211" s="43">
        <f>VLOOKUP(M211,银行退!A:G,7,FALSE)</f>
        <v>100</v>
      </c>
      <c r="S211" t="str">
        <f t="shared" si="10"/>
        <v/>
      </c>
      <c r="T211" t="e">
        <f>VLOOKUP(M211,银行退!A:J,10,FALSE)</f>
        <v>#N/A</v>
      </c>
      <c r="U211" s="17" t="e">
        <f>VLOOKUP(M211,银行退!A:K,11,FALSE)</f>
        <v>#N/A</v>
      </c>
      <c r="V211" t="str">
        <f t="shared" si="11"/>
        <v/>
      </c>
      <c r="W211" t="e">
        <f>VLOOKUP(B211,HIS解!F:H,3,FALSE)</f>
        <v>#N/A</v>
      </c>
    </row>
    <row r="212" spans="1:23" customFormat="1" ht="14.25" hidden="1">
      <c r="A212" s="62">
        <v>42895.69699074074</v>
      </c>
      <c r="B212">
        <v>124234</v>
      </c>
      <c r="D212" t="s">
        <v>5736</v>
      </c>
      <c r="F212" s="15">
        <v>100</v>
      </c>
      <c r="G212" s="62">
        <v>42895.69699074074</v>
      </c>
      <c r="H212" t="s">
        <v>47</v>
      </c>
      <c r="I212" t="s">
        <v>47</v>
      </c>
      <c r="J212" t="s">
        <v>1952</v>
      </c>
      <c r="K212" t="s">
        <v>85</v>
      </c>
      <c r="L212" t="s">
        <v>87</v>
      </c>
      <c r="M212" t="s">
        <v>7149</v>
      </c>
      <c r="N212" t="s">
        <v>7150</v>
      </c>
      <c r="O212" t="s">
        <v>7151</v>
      </c>
      <c r="P212">
        <f>VLOOKUP(B212,HIS退!B:F,5,FALSE)</f>
        <v>-100</v>
      </c>
      <c r="Q212" t="str">
        <f t="shared" si="9"/>
        <v/>
      </c>
      <c r="R212" s="43" t="e">
        <f>VLOOKUP(M212,银行退!A:G,7,FALSE)</f>
        <v>#N/A</v>
      </c>
      <c r="S212" t="e">
        <f t="shared" si="10"/>
        <v>#N/A</v>
      </c>
      <c r="T212" t="e">
        <f>VLOOKUP(M212,银行退!A:J,10,FALSE)</f>
        <v>#N/A</v>
      </c>
      <c r="U212" s="17" t="e">
        <f>VLOOKUP(M212,银行退!A:K,11,FALSE)</f>
        <v>#N/A</v>
      </c>
      <c r="V212">
        <f t="shared" si="11"/>
        <v>1</v>
      </c>
      <c r="W212">
        <f>VLOOKUP(B212,HIS解!F:H,3,FALSE)</f>
        <v>100</v>
      </c>
    </row>
    <row r="213" spans="1:23" customFormat="1" ht="14.25" hidden="1">
      <c r="A213" s="62">
        <v>42895.701493055552</v>
      </c>
      <c r="B213">
        <v>124407</v>
      </c>
      <c r="C213" t="s">
        <v>5738</v>
      </c>
      <c r="D213" t="s">
        <v>5739</v>
      </c>
      <c r="F213" s="15">
        <v>29</v>
      </c>
      <c r="G213" s="62">
        <v>42895.701493055552</v>
      </c>
      <c r="H213" t="s">
        <v>47</v>
      </c>
      <c r="I213" t="s">
        <v>47</v>
      </c>
      <c r="J213" t="s">
        <v>86</v>
      </c>
      <c r="K213" t="s">
        <v>36</v>
      </c>
      <c r="L213" t="s">
        <v>87</v>
      </c>
      <c r="M213" t="s">
        <v>7152</v>
      </c>
      <c r="N213" t="s">
        <v>7153</v>
      </c>
      <c r="O213" t="s">
        <v>7154</v>
      </c>
      <c r="P213">
        <f>VLOOKUP(B213,HIS退!B:F,5,FALSE)</f>
        <v>-29</v>
      </c>
      <c r="Q213" t="str">
        <f t="shared" si="9"/>
        <v/>
      </c>
      <c r="R213" s="43">
        <f>VLOOKUP(M213,银行退!A:G,7,FALSE)</f>
        <v>29</v>
      </c>
      <c r="S213" t="str">
        <f t="shared" si="10"/>
        <v/>
      </c>
      <c r="T213" t="e">
        <f>VLOOKUP(M213,银行退!A:J,10,FALSE)</f>
        <v>#N/A</v>
      </c>
      <c r="U213" s="17" t="e">
        <f>VLOOKUP(M213,银行退!A:K,11,FALSE)</f>
        <v>#N/A</v>
      </c>
      <c r="V213" t="str">
        <f t="shared" si="11"/>
        <v/>
      </c>
      <c r="W213" t="e">
        <f>VLOOKUP(B213,HIS解!F:H,3,FALSE)</f>
        <v>#N/A</v>
      </c>
    </row>
    <row r="214" spans="1:23" customFormat="1" ht="14.25" hidden="1">
      <c r="A214" s="62">
        <v>42895.705081018517</v>
      </c>
      <c r="B214">
        <v>124536</v>
      </c>
      <c r="C214" t="s">
        <v>5741</v>
      </c>
      <c r="D214" t="s">
        <v>5742</v>
      </c>
      <c r="F214" s="15">
        <v>640</v>
      </c>
      <c r="G214" s="62">
        <v>42895.705081018517</v>
      </c>
      <c r="H214" t="s">
        <v>47</v>
      </c>
      <c r="I214" t="s">
        <v>47</v>
      </c>
      <c r="J214" t="s">
        <v>86</v>
      </c>
      <c r="K214" t="s">
        <v>36</v>
      </c>
      <c r="L214" t="s">
        <v>87</v>
      </c>
      <c r="M214" t="s">
        <v>7155</v>
      </c>
      <c r="N214" t="s">
        <v>7156</v>
      </c>
      <c r="O214" t="s">
        <v>7157</v>
      </c>
      <c r="P214">
        <f>VLOOKUP(B214,HIS退!B:F,5,FALSE)</f>
        <v>-640</v>
      </c>
      <c r="Q214" t="str">
        <f t="shared" si="9"/>
        <v/>
      </c>
      <c r="R214" s="43">
        <f>VLOOKUP(M214,银行退!A:G,7,FALSE)</f>
        <v>640</v>
      </c>
      <c r="S214" t="str">
        <f t="shared" si="10"/>
        <v/>
      </c>
      <c r="T214" t="e">
        <f>VLOOKUP(M214,银行退!A:J,10,FALSE)</f>
        <v>#N/A</v>
      </c>
      <c r="U214" s="17" t="e">
        <f>VLOOKUP(M214,银行退!A:K,11,FALSE)</f>
        <v>#N/A</v>
      </c>
      <c r="V214" t="str">
        <f t="shared" si="11"/>
        <v/>
      </c>
      <c r="W214" t="e">
        <f>VLOOKUP(B214,HIS解!F:H,3,FALSE)</f>
        <v>#N/A</v>
      </c>
    </row>
    <row r="215" spans="1:23" customFormat="1" ht="14.25" hidden="1">
      <c r="A215" s="62">
        <v>42895.707835648151</v>
      </c>
      <c r="B215">
        <v>124628</v>
      </c>
      <c r="C215" t="s">
        <v>5744</v>
      </c>
      <c r="D215" t="s">
        <v>5745</v>
      </c>
      <c r="F215" s="15">
        <v>200</v>
      </c>
      <c r="G215" s="62">
        <v>42895.707835648151</v>
      </c>
      <c r="H215" t="s">
        <v>47</v>
      </c>
      <c r="I215" t="s">
        <v>47</v>
      </c>
      <c r="J215" t="s">
        <v>86</v>
      </c>
      <c r="K215" t="s">
        <v>36</v>
      </c>
      <c r="L215" t="s">
        <v>87</v>
      </c>
      <c r="M215" t="s">
        <v>7158</v>
      </c>
      <c r="N215" t="s">
        <v>7159</v>
      </c>
      <c r="O215" t="s">
        <v>7160</v>
      </c>
      <c r="P215">
        <f>VLOOKUP(B215,HIS退!B:F,5,FALSE)</f>
        <v>-200</v>
      </c>
      <c r="Q215" t="str">
        <f t="shared" si="9"/>
        <v/>
      </c>
      <c r="R215" s="43">
        <f>VLOOKUP(M215,银行退!A:G,7,FALSE)</f>
        <v>200</v>
      </c>
      <c r="S215" t="str">
        <f t="shared" si="10"/>
        <v/>
      </c>
      <c r="T215" t="e">
        <f>VLOOKUP(M215,银行退!A:J,10,FALSE)</f>
        <v>#N/A</v>
      </c>
      <c r="U215" s="17" t="e">
        <f>VLOOKUP(M215,银行退!A:K,11,FALSE)</f>
        <v>#N/A</v>
      </c>
      <c r="V215" t="str">
        <f t="shared" si="11"/>
        <v/>
      </c>
      <c r="W215" t="e">
        <f>VLOOKUP(B215,HIS解!F:H,3,FALSE)</f>
        <v>#N/A</v>
      </c>
    </row>
    <row r="216" spans="1:23" s="51" customFormat="1" ht="14.25" hidden="1">
      <c r="A216" s="62">
        <v>42895.713078703702</v>
      </c>
      <c r="B216">
        <v>124803</v>
      </c>
      <c r="C216" t="s">
        <v>7161</v>
      </c>
      <c r="D216" t="s">
        <v>5747</v>
      </c>
      <c r="E216"/>
      <c r="F216" s="15">
        <v>732</v>
      </c>
      <c r="G216" s="62">
        <v>42895.713078703702</v>
      </c>
      <c r="H216" t="s">
        <v>47</v>
      </c>
      <c r="I216" t="s">
        <v>47</v>
      </c>
      <c r="J216" t="s">
        <v>86</v>
      </c>
      <c r="K216" t="s">
        <v>217</v>
      </c>
      <c r="L216" t="s">
        <v>87</v>
      </c>
      <c r="M216" t="s">
        <v>7162</v>
      </c>
      <c r="N216" t="s">
        <v>7163</v>
      </c>
      <c r="O216" t="s">
        <v>7164</v>
      </c>
      <c r="P216">
        <f>VLOOKUP(B216,HIS退!B:F,5,FALSE)</f>
        <v>-732</v>
      </c>
      <c r="Q216" t="str">
        <f t="shared" si="9"/>
        <v/>
      </c>
      <c r="R216" s="43">
        <f>VLOOKUP(M216,银行退!A:G,7,FALSE)</f>
        <v>732</v>
      </c>
      <c r="S216" t="str">
        <f t="shared" si="10"/>
        <v/>
      </c>
      <c r="T216">
        <f>VLOOKUP(M216,银行退!A:J,10,FALSE)</f>
        <v>1</v>
      </c>
      <c r="U216" s="17">
        <f>VLOOKUP(M216,银行退!A:K,11,FALSE)</f>
        <v>42898.715462962966</v>
      </c>
      <c r="V216">
        <f t="shared" si="11"/>
        <v>1</v>
      </c>
      <c r="W216">
        <f>VLOOKUP(B216,HIS解!F:H,3,FALSE)</f>
        <v>732</v>
      </c>
    </row>
    <row r="217" spans="1:23" customFormat="1" ht="14.25" hidden="1">
      <c r="A217" s="62">
        <v>42895.715995370374</v>
      </c>
      <c r="B217">
        <v>124909</v>
      </c>
      <c r="C217" t="s">
        <v>5749</v>
      </c>
      <c r="D217" t="s">
        <v>5750</v>
      </c>
      <c r="F217" s="15">
        <v>56</v>
      </c>
      <c r="G217" s="62">
        <v>42895.715995370374</v>
      </c>
      <c r="H217" t="s">
        <v>47</v>
      </c>
      <c r="I217" t="s">
        <v>47</v>
      </c>
      <c r="J217" t="s">
        <v>86</v>
      </c>
      <c r="K217" t="s">
        <v>36</v>
      </c>
      <c r="L217" t="s">
        <v>87</v>
      </c>
      <c r="M217" t="s">
        <v>7165</v>
      </c>
      <c r="N217" t="s">
        <v>7166</v>
      </c>
      <c r="O217" t="s">
        <v>7167</v>
      </c>
      <c r="P217">
        <f>VLOOKUP(B217,HIS退!B:F,5,FALSE)</f>
        <v>-56</v>
      </c>
      <c r="Q217" t="str">
        <f t="shared" si="9"/>
        <v/>
      </c>
      <c r="R217" s="43">
        <f>VLOOKUP(M217,银行退!A:G,7,FALSE)</f>
        <v>56</v>
      </c>
      <c r="S217" t="str">
        <f t="shared" si="10"/>
        <v/>
      </c>
      <c r="T217" t="e">
        <f>VLOOKUP(M217,银行退!A:J,10,FALSE)</f>
        <v>#N/A</v>
      </c>
      <c r="U217" s="17" t="e">
        <f>VLOOKUP(M217,银行退!A:K,11,FALSE)</f>
        <v>#N/A</v>
      </c>
      <c r="V217" t="str">
        <f t="shared" si="11"/>
        <v/>
      </c>
      <c r="W217" t="e">
        <f>VLOOKUP(B217,HIS解!F:H,3,FALSE)</f>
        <v>#N/A</v>
      </c>
    </row>
    <row r="218" spans="1:23" ht="14.25" hidden="1">
      <c r="A218" s="62">
        <v>42895.731400462966</v>
      </c>
      <c r="B218">
        <v>125260</v>
      </c>
      <c r="C218" t="s">
        <v>5752</v>
      </c>
      <c r="D218" t="s">
        <v>5753</v>
      </c>
      <c r="E218"/>
      <c r="F218" s="15">
        <v>1400</v>
      </c>
      <c r="G218" s="62">
        <v>42895.731400462966</v>
      </c>
      <c r="H218" t="s">
        <v>47</v>
      </c>
      <c r="I218" t="s">
        <v>47</v>
      </c>
      <c r="J218" t="s">
        <v>86</v>
      </c>
      <c r="K218" t="s">
        <v>36</v>
      </c>
      <c r="L218" t="s">
        <v>87</v>
      </c>
      <c r="M218" t="s">
        <v>7168</v>
      </c>
      <c r="N218" t="s">
        <v>7169</v>
      </c>
      <c r="O218" t="s">
        <v>7170</v>
      </c>
      <c r="P218">
        <f>VLOOKUP(B218,HIS退!B:F,5,FALSE)</f>
        <v>-1400</v>
      </c>
      <c r="Q218" t="str">
        <f t="shared" si="9"/>
        <v/>
      </c>
      <c r="R218" s="43">
        <f>VLOOKUP(M218,银行退!A:G,7,FALSE)</f>
        <v>1400</v>
      </c>
      <c r="S218" t="str">
        <f t="shared" si="10"/>
        <v/>
      </c>
      <c r="T218" t="e">
        <f>VLOOKUP(M218,银行退!A:J,10,FALSE)</f>
        <v>#N/A</v>
      </c>
      <c r="U218" s="17" t="e">
        <f>VLOOKUP(M218,银行退!A:K,11,FALSE)</f>
        <v>#N/A</v>
      </c>
      <c r="V218" t="str">
        <f t="shared" si="11"/>
        <v/>
      </c>
      <c r="W218" t="e">
        <f>VLOOKUP(B218,HIS解!F:H,3,FALSE)</f>
        <v>#N/A</v>
      </c>
    </row>
    <row r="219" spans="1:23" customFormat="1" ht="14.25" hidden="1">
      <c r="A219" s="62">
        <v>42895.744502314818</v>
      </c>
      <c r="B219">
        <v>125423</v>
      </c>
      <c r="D219" t="s">
        <v>5755</v>
      </c>
      <c r="F219" s="15">
        <v>44</v>
      </c>
      <c r="G219" s="62">
        <v>42895.744502314818</v>
      </c>
      <c r="H219" t="s">
        <v>47</v>
      </c>
      <c r="I219" t="s">
        <v>47</v>
      </c>
      <c r="J219" t="s">
        <v>1952</v>
      </c>
      <c r="K219" t="s">
        <v>85</v>
      </c>
      <c r="L219" t="s">
        <v>87</v>
      </c>
      <c r="M219" t="s">
        <v>7171</v>
      </c>
      <c r="N219" t="s">
        <v>7172</v>
      </c>
      <c r="O219" t="s">
        <v>7173</v>
      </c>
      <c r="P219">
        <f>VLOOKUP(B219,HIS退!B:F,5,FALSE)</f>
        <v>-44</v>
      </c>
      <c r="Q219" t="str">
        <f t="shared" si="9"/>
        <v/>
      </c>
      <c r="R219" s="43" t="e">
        <f>VLOOKUP(M219,银行退!A:G,7,FALSE)</f>
        <v>#N/A</v>
      </c>
      <c r="S219" t="e">
        <f t="shared" si="10"/>
        <v>#N/A</v>
      </c>
      <c r="T219" t="e">
        <f>VLOOKUP(M219,银行退!A:J,10,FALSE)</f>
        <v>#N/A</v>
      </c>
      <c r="U219" s="17" t="e">
        <f>VLOOKUP(M219,银行退!A:K,11,FALSE)</f>
        <v>#N/A</v>
      </c>
      <c r="V219">
        <f t="shared" si="11"/>
        <v>1</v>
      </c>
      <c r="W219">
        <f>VLOOKUP(B219,HIS解!F:H,3,FALSE)</f>
        <v>44</v>
      </c>
    </row>
    <row r="220" spans="1:23" customFormat="1" ht="14.25" hidden="1">
      <c r="A220" s="62">
        <v>42896.354212962964</v>
      </c>
      <c r="B220">
        <v>127464</v>
      </c>
      <c r="D220" t="s">
        <v>5630</v>
      </c>
      <c r="F220" s="15">
        <v>388</v>
      </c>
      <c r="G220" s="62">
        <v>42896.354212962964</v>
      </c>
      <c r="H220" t="s">
        <v>47</v>
      </c>
      <c r="I220" t="s">
        <v>47</v>
      </c>
      <c r="J220" t="s">
        <v>1952</v>
      </c>
      <c r="K220" t="s">
        <v>85</v>
      </c>
      <c r="L220" t="s">
        <v>87</v>
      </c>
      <c r="M220" t="s">
        <v>7174</v>
      </c>
      <c r="N220" t="s">
        <v>7175</v>
      </c>
      <c r="O220" t="s">
        <v>7011</v>
      </c>
      <c r="P220">
        <f>VLOOKUP(B220,HIS退!B:F,5,FALSE)</f>
        <v>-388</v>
      </c>
      <c r="Q220" t="str">
        <f t="shared" si="9"/>
        <v/>
      </c>
      <c r="R220" s="43" t="e">
        <f>VLOOKUP(M220,银行退!A:G,7,FALSE)</f>
        <v>#N/A</v>
      </c>
      <c r="S220" t="e">
        <f t="shared" si="10"/>
        <v>#N/A</v>
      </c>
      <c r="T220" t="e">
        <f>VLOOKUP(M220,银行退!A:J,10,FALSE)</f>
        <v>#N/A</v>
      </c>
      <c r="U220" s="17" t="e">
        <f>VLOOKUP(M220,银行退!A:K,11,FALSE)</f>
        <v>#N/A</v>
      </c>
      <c r="V220">
        <f t="shared" si="11"/>
        <v>1</v>
      </c>
      <c r="W220">
        <f>VLOOKUP(B220,HIS解!F:H,3,FALSE)</f>
        <v>388</v>
      </c>
    </row>
    <row r="221" spans="1:23" customFormat="1" ht="14.25" hidden="1">
      <c r="A221" s="62">
        <v>42896.357847222222</v>
      </c>
      <c r="B221">
        <v>127628</v>
      </c>
      <c r="C221" t="s">
        <v>5757</v>
      </c>
      <c r="D221" t="s">
        <v>5758</v>
      </c>
      <c r="F221" s="15">
        <v>115</v>
      </c>
      <c r="G221" s="62">
        <v>42896.357847222222</v>
      </c>
      <c r="H221" t="s">
        <v>47</v>
      </c>
      <c r="I221" t="s">
        <v>47</v>
      </c>
      <c r="J221" t="s">
        <v>86</v>
      </c>
      <c r="K221" t="s">
        <v>36</v>
      </c>
      <c r="L221" t="s">
        <v>87</v>
      </c>
      <c r="M221" t="s">
        <v>7176</v>
      </c>
      <c r="N221" t="s">
        <v>7177</v>
      </c>
      <c r="O221" t="s">
        <v>7178</v>
      </c>
      <c r="P221">
        <f>VLOOKUP(B221,HIS退!B:F,5,FALSE)</f>
        <v>-115</v>
      </c>
      <c r="Q221" t="str">
        <f t="shared" si="9"/>
        <v/>
      </c>
      <c r="R221" s="43">
        <f>VLOOKUP(M221,银行退!A:G,7,FALSE)</f>
        <v>115</v>
      </c>
      <c r="S221" t="str">
        <f t="shared" si="10"/>
        <v/>
      </c>
      <c r="T221" t="e">
        <f>VLOOKUP(M221,银行退!A:J,10,FALSE)</f>
        <v>#N/A</v>
      </c>
      <c r="U221" s="17" t="e">
        <f>VLOOKUP(M221,银行退!A:K,11,FALSE)</f>
        <v>#N/A</v>
      </c>
      <c r="V221" t="str">
        <f t="shared" si="11"/>
        <v/>
      </c>
      <c r="W221" t="e">
        <f>VLOOKUP(B221,HIS解!F:H,3,FALSE)</f>
        <v>#N/A</v>
      </c>
    </row>
    <row r="222" spans="1:23" customFormat="1" ht="14.25" hidden="1">
      <c r="A222" s="62">
        <v>42896.358287037037</v>
      </c>
      <c r="B222">
        <v>127649</v>
      </c>
      <c r="C222" t="s">
        <v>5760</v>
      </c>
      <c r="D222" t="s">
        <v>5761</v>
      </c>
      <c r="F222" s="15">
        <v>139</v>
      </c>
      <c r="G222" s="62">
        <v>42896.358287037037</v>
      </c>
      <c r="H222" t="s">
        <v>47</v>
      </c>
      <c r="I222" t="s">
        <v>47</v>
      </c>
      <c r="J222" t="s">
        <v>86</v>
      </c>
      <c r="K222" t="s">
        <v>36</v>
      </c>
      <c r="L222" t="s">
        <v>87</v>
      </c>
      <c r="M222" t="s">
        <v>7179</v>
      </c>
      <c r="N222" t="s">
        <v>7180</v>
      </c>
      <c r="O222" t="s">
        <v>7178</v>
      </c>
      <c r="P222">
        <f>VLOOKUP(B222,HIS退!B:F,5,FALSE)</f>
        <v>-139</v>
      </c>
      <c r="Q222" t="str">
        <f t="shared" si="9"/>
        <v/>
      </c>
      <c r="R222" s="43">
        <f>VLOOKUP(M222,银行退!A:G,7,FALSE)</f>
        <v>139</v>
      </c>
      <c r="S222" t="str">
        <f t="shared" si="10"/>
        <v/>
      </c>
      <c r="T222" t="e">
        <f>VLOOKUP(M222,银行退!A:J,10,FALSE)</f>
        <v>#N/A</v>
      </c>
      <c r="U222" s="17" t="e">
        <f>VLOOKUP(M222,银行退!A:K,11,FALSE)</f>
        <v>#N/A</v>
      </c>
      <c r="V222" t="str">
        <f t="shared" si="11"/>
        <v/>
      </c>
      <c r="W222" t="e">
        <f>VLOOKUP(B222,HIS解!F:H,3,FALSE)</f>
        <v>#N/A</v>
      </c>
    </row>
    <row r="223" spans="1:23" customFormat="1" ht="14.25" hidden="1">
      <c r="A223" s="62">
        <v>42896.390057870369</v>
      </c>
      <c r="B223">
        <v>128896</v>
      </c>
      <c r="D223" t="s">
        <v>5609</v>
      </c>
      <c r="F223" s="15">
        <v>3744</v>
      </c>
      <c r="G223" s="62">
        <v>42896.390057870369</v>
      </c>
      <c r="H223" t="s">
        <v>47</v>
      </c>
      <c r="I223" t="s">
        <v>47</v>
      </c>
      <c r="J223" t="s">
        <v>1952</v>
      </c>
      <c r="K223" t="s">
        <v>85</v>
      </c>
      <c r="L223" t="s">
        <v>87</v>
      </c>
      <c r="M223" t="s">
        <v>7181</v>
      </c>
      <c r="N223" t="s">
        <v>7182</v>
      </c>
      <c r="O223" t="s">
        <v>6986</v>
      </c>
      <c r="P223">
        <f>VLOOKUP(B223,HIS退!B:F,5,FALSE)</f>
        <v>-3744</v>
      </c>
      <c r="Q223" t="str">
        <f t="shared" si="9"/>
        <v/>
      </c>
      <c r="R223" s="43" t="e">
        <f>VLOOKUP(M223,银行退!A:G,7,FALSE)</f>
        <v>#N/A</v>
      </c>
      <c r="S223" t="e">
        <f t="shared" si="10"/>
        <v>#N/A</v>
      </c>
      <c r="T223" t="e">
        <f>VLOOKUP(M223,银行退!A:J,10,FALSE)</f>
        <v>#N/A</v>
      </c>
      <c r="U223" s="17" t="e">
        <f>VLOOKUP(M223,银行退!A:K,11,FALSE)</f>
        <v>#N/A</v>
      </c>
      <c r="V223">
        <f t="shared" si="11"/>
        <v>1</v>
      </c>
      <c r="W223">
        <f>VLOOKUP(B223,HIS解!F:H,3,FALSE)</f>
        <v>3744</v>
      </c>
    </row>
    <row r="224" spans="1:23" customFormat="1" ht="14.25" hidden="1">
      <c r="A224" s="62">
        <v>42896.395914351851</v>
      </c>
      <c r="B224">
        <v>129176</v>
      </c>
      <c r="D224" t="s">
        <v>5763</v>
      </c>
      <c r="F224" s="15">
        <v>671</v>
      </c>
      <c r="G224" s="62">
        <v>42896.395914351851</v>
      </c>
      <c r="H224" t="s">
        <v>47</v>
      </c>
      <c r="I224" t="s">
        <v>47</v>
      </c>
      <c r="J224" t="s">
        <v>1952</v>
      </c>
      <c r="K224" t="s">
        <v>85</v>
      </c>
      <c r="L224" t="s">
        <v>87</v>
      </c>
      <c r="M224" t="s">
        <v>7183</v>
      </c>
      <c r="N224" t="s">
        <v>7184</v>
      </c>
      <c r="O224" t="s">
        <v>7185</v>
      </c>
      <c r="P224">
        <f>VLOOKUP(B224,HIS退!B:F,5,FALSE)</f>
        <v>-671</v>
      </c>
      <c r="Q224" t="str">
        <f t="shared" si="9"/>
        <v/>
      </c>
      <c r="R224" s="43" t="e">
        <f>VLOOKUP(M224,银行退!A:G,7,FALSE)</f>
        <v>#N/A</v>
      </c>
      <c r="S224" t="e">
        <f t="shared" si="10"/>
        <v>#N/A</v>
      </c>
      <c r="T224" t="e">
        <f>VLOOKUP(M224,银行退!A:J,10,FALSE)</f>
        <v>#N/A</v>
      </c>
      <c r="U224" s="17" t="e">
        <f>VLOOKUP(M224,银行退!A:K,11,FALSE)</f>
        <v>#N/A</v>
      </c>
      <c r="V224">
        <f t="shared" si="11"/>
        <v>1</v>
      </c>
      <c r="W224">
        <f>VLOOKUP(B224,HIS解!F:H,3,FALSE)</f>
        <v>671</v>
      </c>
    </row>
    <row r="225" spans="1:23" ht="14.25" hidden="1">
      <c r="A225" s="62">
        <v>42896.396215277775</v>
      </c>
      <c r="B225">
        <v>0</v>
      </c>
      <c r="C225"/>
      <c r="D225" t="s">
        <v>5763</v>
      </c>
      <c r="E225"/>
      <c r="F225" s="15">
        <v>600</v>
      </c>
      <c r="G225" s="62">
        <v>42896.396215277775</v>
      </c>
      <c r="H225" t="s">
        <v>47</v>
      </c>
      <c r="I225" t="s">
        <v>47</v>
      </c>
      <c r="J225" t="s">
        <v>88</v>
      </c>
      <c r="K225" t="s">
        <v>88</v>
      </c>
      <c r="L225" t="s">
        <v>87</v>
      </c>
      <c r="M225" t="s">
        <v>7186</v>
      </c>
      <c r="N225" t="s">
        <v>7187</v>
      </c>
      <c r="O225" t="s">
        <v>7185</v>
      </c>
      <c r="P225" t="e">
        <f>VLOOKUP(B225,HIS退!B:F,5,FALSE)</f>
        <v>#N/A</v>
      </c>
      <c r="Q225" t="e">
        <f t="shared" si="9"/>
        <v>#N/A</v>
      </c>
      <c r="R225" s="43" t="e">
        <f>VLOOKUP(M225,银行退!A:G,7,FALSE)</f>
        <v>#N/A</v>
      </c>
      <c r="S225" t="e">
        <f t="shared" si="10"/>
        <v>#N/A</v>
      </c>
      <c r="T225" t="e">
        <f>VLOOKUP(M225,银行退!A:J,10,FALSE)</f>
        <v>#N/A</v>
      </c>
      <c r="U225" s="17" t="e">
        <f>VLOOKUP(M225,银行退!A:K,11,FALSE)</f>
        <v>#N/A</v>
      </c>
      <c r="V225">
        <f t="shared" si="11"/>
        <v>1</v>
      </c>
      <c r="W225" t="e">
        <f>VLOOKUP(B225,HIS解!F:H,3,FALSE)</f>
        <v>#N/A</v>
      </c>
    </row>
    <row r="226" spans="1:23" customFormat="1" ht="14.25" hidden="1">
      <c r="A226" s="62">
        <v>42896.399155092593</v>
      </c>
      <c r="B226">
        <v>129317</v>
      </c>
      <c r="D226" t="s">
        <v>5765</v>
      </c>
      <c r="F226" s="15">
        <v>1000</v>
      </c>
      <c r="G226" s="62">
        <v>42896.399155092593</v>
      </c>
      <c r="H226" t="s">
        <v>47</v>
      </c>
      <c r="I226" t="s">
        <v>47</v>
      </c>
      <c r="J226" t="s">
        <v>1952</v>
      </c>
      <c r="K226" t="s">
        <v>85</v>
      </c>
      <c r="L226" t="s">
        <v>87</v>
      </c>
      <c r="M226" t="s">
        <v>7188</v>
      </c>
      <c r="N226" t="s">
        <v>7189</v>
      </c>
      <c r="O226" t="s">
        <v>7190</v>
      </c>
      <c r="P226">
        <f>VLOOKUP(B226,HIS退!B:F,5,FALSE)</f>
        <v>-1000</v>
      </c>
      <c r="Q226" t="str">
        <f t="shared" si="9"/>
        <v/>
      </c>
      <c r="R226" s="43" t="e">
        <f>VLOOKUP(M226,银行退!A:G,7,FALSE)</f>
        <v>#N/A</v>
      </c>
      <c r="S226" t="e">
        <f t="shared" si="10"/>
        <v>#N/A</v>
      </c>
      <c r="T226" t="e">
        <f>VLOOKUP(M226,银行退!A:J,10,FALSE)</f>
        <v>#N/A</v>
      </c>
      <c r="U226" s="17" t="e">
        <f>VLOOKUP(M226,银行退!A:K,11,FALSE)</f>
        <v>#N/A</v>
      </c>
      <c r="V226">
        <f t="shared" si="11"/>
        <v>1</v>
      </c>
      <c r="W226">
        <f>VLOOKUP(B226,HIS解!F:H,3,FALSE)</f>
        <v>1000</v>
      </c>
    </row>
    <row r="227" spans="1:23" customFormat="1" ht="14.25" hidden="1">
      <c r="A227" s="62">
        <v>42896.399513888886</v>
      </c>
      <c r="B227">
        <v>0</v>
      </c>
      <c r="D227" t="s">
        <v>5765</v>
      </c>
      <c r="F227" s="15">
        <v>1000</v>
      </c>
      <c r="G227" s="62">
        <v>42896.399513888886</v>
      </c>
      <c r="H227" t="s">
        <v>47</v>
      </c>
      <c r="I227" t="s">
        <v>47</v>
      </c>
      <c r="J227" t="s">
        <v>88</v>
      </c>
      <c r="K227" t="s">
        <v>88</v>
      </c>
      <c r="L227" t="s">
        <v>87</v>
      </c>
      <c r="M227" t="s">
        <v>7191</v>
      </c>
      <c r="N227" t="s">
        <v>7192</v>
      </c>
      <c r="O227" t="s">
        <v>7190</v>
      </c>
      <c r="P227" t="e">
        <f>VLOOKUP(B227,HIS退!B:F,5,FALSE)</f>
        <v>#N/A</v>
      </c>
      <c r="Q227" t="e">
        <f t="shared" si="9"/>
        <v>#N/A</v>
      </c>
      <c r="R227" s="43" t="e">
        <f>VLOOKUP(M227,银行退!A:G,7,FALSE)</f>
        <v>#N/A</v>
      </c>
      <c r="S227" t="e">
        <f t="shared" si="10"/>
        <v>#N/A</v>
      </c>
      <c r="T227" t="e">
        <f>VLOOKUP(M227,银行退!A:J,10,FALSE)</f>
        <v>#N/A</v>
      </c>
      <c r="U227" s="17" t="e">
        <f>VLOOKUP(M227,银行退!A:K,11,FALSE)</f>
        <v>#N/A</v>
      </c>
      <c r="V227">
        <f t="shared" si="11"/>
        <v>1</v>
      </c>
      <c r="W227" t="e">
        <f>VLOOKUP(B227,HIS解!F:H,3,FALSE)</f>
        <v>#N/A</v>
      </c>
    </row>
    <row r="228" spans="1:23" s="51" customFormat="1" ht="14.25" hidden="1">
      <c r="A228" s="62">
        <v>42896.410034722219</v>
      </c>
      <c r="B228">
        <v>129745</v>
      </c>
      <c r="C228" t="s">
        <v>7193</v>
      </c>
      <c r="D228" t="s">
        <v>5767</v>
      </c>
      <c r="E228"/>
      <c r="F228" s="15">
        <v>503</v>
      </c>
      <c r="G228" s="62">
        <v>42896.410034722219</v>
      </c>
      <c r="H228" t="s">
        <v>47</v>
      </c>
      <c r="I228" t="s">
        <v>47</v>
      </c>
      <c r="J228" t="s">
        <v>86</v>
      </c>
      <c r="K228" t="s">
        <v>217</v>
      </c>
      <c r="L228" t="s">
        <v>87</v>
      </c>
      <c r="M228" t="s">
        <v>7194</v>
      </c>
      <c r="N228" t="s">
        <v>7195</v>
      </c>
      <c r="O228" t="s">
        <v>7196</v>
      </c>
      <c r="P228">
        <f>VLOOKUP(B228,HIS退!B:F,5,FALSE)</f>
        <v>-503</v>
      </c>
      <c r="Q228" t="str">
        <f t="shared" si="9"/>
        <v/>
      </c>
      <c r="R228" s="43">
        <f>VLOOKUP(M228,银行退!A:G,7,FALSE)</f>
        <v>503</v>
      </c>
      <c r="S228" t="str">
        <f t="shared" si="10"/>
        <v/>
      </c>
      <c r="T228">
        <f>VLOOKUP(M228,银行退!A:J,10,FALSE)</f>
        <v>1</v>
      </c>
      <c r="U228" s="17">
        <f>VLOOKUP(M228,银行退!A:K,11,FALSE)</f>
        <v>42898.715694444443</v>
      </c>
      <c r="V228">
        <f t="shared" si="11"/>
        <v>1</v>
      </c>
      <c r="W228">
        <f>VLOOKUP(B228,HIS解!F:H,3,FALSE)</f>
        <v>503</v>
      </c>
    </row>
    <row r="229" spans="1:23" customFormat="1" ht="14.25" hidden="1">
      <c r="A229" s="62">
        <v>42896.415636574071</v>
      </c>
      <c r="B229">
        <v>129984</v>
      </c>
      <c r="D229" t="s">
        <v>5630</v>
      </c>
      <c r="F229" s="15">
        <v>388</v>
      </c>
      <c r="G229" s="62">
        <v>42896.415636574071</v>
      </c>
      <c r="H229" t="s">
        <v>47</v>
      </c>
      <c r="I229" t="s">
        <v>47</v>
      </c>
      <c r="J229" t="s">
        <v>1952</v>
      </c>
      <c r="K229" t="s">
        <v>85</v>
      </c>
      <c r="L229" t="s">
        <v>87</v>
      </c>
      <c r="M229" t="s">
        <v>7197</v>
      </c>
      <c r="N229" t="s">
        <v>7198</v>
      </c>
      <c r="O229" t="s">
        <v>7011</v>
      </c>
      <c r="P229">
        <f>VLOOKUP(B229,HIS退!B:F,5,FALSE)</f>
        <v>-388</v>
      </c>
      <c r="Q229" t="str">
        <f t="shared" si="9"/>
        <v/>
      </c>
      <c r="R229" s="43" t="e">
        <f>VLOOKUP(M229,银行退!A:G,7,FALSE)</f>
        <v>#N/A</v>
      </c>
      <c r="S229" t="e">
        <f t="shared" si="10"/>
        <v>#N/A</v>
      </c>
      <c r="T229" t="e">
        <f>VLOOKUP(M229,银行退!A:J,10,FALSE)</f>
        <v>#N/A</v>
      </c>
      <c r="U229" s="17" t="e">
        <f>VLOOKUP(M229,银行退!A:K,11,FALSE)</f>
        <v>#N/A</v>
      </c>
      <c r="V229">
        <f t="shared" si="11"/>
        <v>1</v>
      </c>
      <c r="W229">
        <f>VLOOKUP(B229,HIS解!F:H,3,FALSE)</f>
        <v>388</v>
      </c>
    </row>
    <row r="230" spans="1:23" customFormat="1" ht="14.25" hidden="1">
      <c r="A230" s="62">
        <v>42896.417141203703</v>
      </c>
      <c r="B230">
        <v>130039</v>
      </c>
      <c r="D230" t="s">
        <v>5769</v>
      </c>
      <c r="F230" s="15">
        <v>190</v>
      </c>
      <c r="G230" s="62">
        <v>42896.417141203703</v>
      </c>
      <c r="H230" t="s">
        <v>47</v>
      </c>
      <c r="I230" t="s">
        <v>47</v>
      </c>
      <c r="J230" t="s">
        <v>1952</v>
      </c>
      <c r="K230" t="s">
        <v>85</v>
      </c>
      <c r="L230" t="s">
        <v>87</v>
      </c>
      <c r="M230" t="s">
        <v>7199</v>
      </c>
      <c r="N230" t="s">
        <v>7200</v>
      </c>
      <c r="O230" t="s">
        <v>7201</v>
      </c>
      <c r="P230">
        <f>VLOOKUP(B230,HIS退!B:F,5,FALSE)</f>
        <v>-190</v>
      </c>
      <c r="Q230" t="str">
        <f t="shared" si="9"/>
        <v/>
      </c>
      <c r="R230" s="43" t="e">
        <f>VLOOKUP(M230,银行退!A:G,7,FALSE)</f>
        <v>#N/A</v>
      </c>
      <c r="S230" t="e">
        <f t="shared" si="10"/>
        <v>#N/A</v>
      </c>
      <c r="T230" t="e">
        <f>VLOOKUP(M230,银行退!A:J,10,FALSE)</f>
        <v>#N/A</v>
      </c>
      <c r="U230" s="17" t="e">
        <f>VLOOKUP(M230,银行退!A:K,11,FALSE)</f>
        <v>#N/A</v>
      </c>
      <c r="V230">
        <f t="shared" si="11"/>
        <v>1</v>
      </c>
      <c r="W230">
        <f>VLOOKUP(B230,HIS解!F:H,3,FALSE)</f>
        <v>190</v>
      </c>
    </row>
    <row r="231" spans="1:23" ht="14.25" hidden="1">
      <c r="A231" s="62">
        <v>42896.417291666665</v>
      </c>
      <c r="B231">
        <v>130044</v>
      </c>
      <c r="C231" t="s">
        <v>5771</v>
      </c>
      <c r="D231" t="s">
        <v>5772</v>
      </c>
      <c r="E231"/>
      <c r="F231" s="15">
        <v>632</v>
      </c>
      <c r="G231" s="62">
        <v>42896.417291666665</v>
      </c>
      <c r="H231" t="s">
        <v>47</v>
      </c>
      <c r="I231" t="s">
        <v>47</v>
      </c>
      <c r="J231" t="s">
        <v>86</v>
      </c>
      <c r="K231" t="s">
        <v>36</v>
      </c>
      <c r="L231" t="s">
        <v>87</v>
      </c>
      <c r="M231" t="s">
        <v>7202</v>
      </c>
      <c r="N231" t="s">
        <v>7203</v>
      </c>
      <c r="O231" t="s">
        <v>7204</v>
      </c>
      <c r="P231">
        <f>VLOOKUP(B231,HIS退!B:F,5,FALSE)</f>
        <v>-632</v>
      </c>
      <c r="Q231" t="str">
        <f t="shared" si="9"/>
        <v/>
      </c>
      <c r="R231" s="43">
        <f>VLOOKUP(M231,银行退!A:G,7,FALSE)</f>
        <v>632</v>
      </c>
      <c r="S231" t="str">
        <f t="shared" si="10"/>
        <v/>
      </c>
      <c r="T231" t="e">
        <f>VLOOKUP(M231,银行退!A:J,10,FALSE)</f>
        <v>#N/A</v>
      </c>
      <c r="U231" s="17" t="e">
        <f>VLOOKUP(M231,银行退!A:K,11,FALSE)</f>
        <v>#N/A</v>
      </c>
      <c r="V231" t="str">
        <f t="shared" si="11"/>
        <v/>
      </c>
      <c r="W231" t="e">
        <f>VLOOKUP(B231,HIS解!F:H,3,FALSE)</f>
        <v>#N/A</v>
      </c>
    </row>
    <row r="232" spans="1:23" ht="14.25" hidden="1">
      <c r="A232" s="62">
        <v>42896.417592592596</v>
      </c>
      <c r="B232">
        <v>0</v>
      </c>
      <c r="C232"/>
      <c r="D232" t="s">
        <v>5769</v>
      </c>
      <c r="E232"/>
      <c r="F232" s="15">
        <v>190</v>
      </c>
      <c r="G232" s="62">
        <v>42896.417592592596</v>
      </c>
      <c r="H232" t="s">
        <v>47</v>
      </c>
      <c r="I232" t="s">
        <v>47</v>
      </c>
      <c r="J232" t="s">
        <v>88</v>
      </c>
      <c r="K232" t="s">
        <v>88</v>
      </c>
      <c r="L232" t="s">
        <v>87</v>
      </c>
      <c r="M232" t="s">
        <v>7205</v>
      </c>
      <c r="N232" t="s">
        <v>7206</v>
      </c>
      <c r="O232" t="s">
        <v>7201</v>
      </c>
      <c r="P232" t="e">
        <f>VLOOKUP(B232,HIS退!B:F,5,FALSE)</f>
        <v>#N/A</v>
      </c>
      <c r="Q232" t="e">
        <f t="shared" si="9"/>
        <v>#N/A</v>
      </c>
      <c r="R232" s="43" t="e">
        <f>VLOOKUP(M232,银行退!A:G,7,FALSE)</f>
        <v>#N/A</v>
      </c>
      <c r="S232" t="e">
        <f t="shared" si="10"/>
        <v>#N/A</v>
      </c>
      <c r="T232" t="e">
        <f>VLOOKUP(M232,银行退!A:J,10,FALSE)</f>
        <v>#N/A</v>
      </c>
      <c r="U232" s="17" t="e">
        <f>VLOOKUP(M232,银行退!A:K,11,FALSE)</f>
        <v>#N/A</v>
      </c>
      <c r="V232">
        <f t="shared" si="11"/>
        <v>1</v>
      </c>
      <c r="W232" t="e">
        <f>VLOOKUP(B232,HIS解!F:H,3,FALSE)</f>
        <v>#N/A</v>
      </c>
    </row>
    <row r="233" spans="1:23" customFormat="1" ht="14.25" hidden="1">
      <c r="A233" s="62">
        <v>42896.417847222219</v>
      </c>
      <c r="B233">
        <v>0</v>
      </c>
      <c r="D233" t="s">
        <v>5769</v>
      </c>
      <c r="F233" s="15">
        <v>190</v>
      </c>
      <c r="G233" s="62">
        <v>42896.417847222219</v>
      </c>
      <c r="H233" t="s">
        <v>47</v>
      </c>
      <c r="I233" t="s">
        <v>47</v>
      </c>
      <c r="J233" t="s">
        <v>88</v>
      </c>
      <c r="K233" t="s">
        <v>88</v>
      </c>
      <c r="L233" t="s">
        <v>87</v>
      </c>
      <c r="M233" t="s">
        <v>7207</v>
      </c>
      <c r="N233" t="s">
        <v>7208</v>
      </c>
      <c r="O233" t="s">
        <v>7201</v>
      </c>
      <c r="P233" t="e">
        <f>VLOOKUP(B233,HIS退!B:F,5,FALSE)</f>
        <v>#N/A</v>
      </c>
      <c r="Q233" t="e">
        <f t="shared" si="9"/>
        <v>#N/A</v>
      </c>
      <c r="R233" s="43" t="e">
        <f>VLOOKUP(M233,银行退!A:G,7,FALSE)</f>
        <v>#N/A</v>
      </c>
      <c r="S233" t="e">
        <f t="shared" si="10"/>
        <v>#N/A</v>
      </c>
      <c r="T233" t="e">
        <f>VLOOKUP(M233,银行退!A:J,10,FALSE)</f>
        <v>#N/A</v>
      </c>
      <c r="U233" s="17" t="e">
        <f>VLOOKUP(M233,银行退!A:K,11,FALSE)</f>
        <v>#N/A</v>
      </c>
      <c r="V233">
        <f t="shared" si="11"/>
        <v>1</v>
      </c>
      <c r="W233" t="e">
        <f>VLOOKUP(B233,HIS解!F:H,3,FALSE)</f>
        <v>#N/A</v>
      </c>
    </row>
    <row r="234" spans="1:23" customFormat="1" ht="14.25" hidden="1">
      <c r="A234" s="62">
        <v>42896.418124999997</v>
      </c>
      <c r="B234">
        <v>0</v>
      </c>
      <c r="D234" t="s">
        <v>5769</v>
      </c>
      <c r="F234" s="15">
        <v>190</v>
      </c>
      <c r="G234" s="62">
        <v>42896.418124999997</v>
      </c>
      <c r="H234" t="s">
        <v>47</v>
      </c>
      <c r="I234" t="s">
        <v>47</v>
      </c>
      <c r="J234" t="s">
        <v>88</v>
      </c>
      <c r="K234" t="s">
        <v>88</v>
      </c>
      <c r="L234" t="s">
        <v>87</v>
      </c>
      <c r="M234" t="s">
        <v>7209</v>
      </c>
      <c r="N234" t="s">
        <v>7210</v>
      </c>
      <c r="O234" t="s">
        <v>7201</v>
      </c>
      <c r="P234" t="e">
        <f>VLOOKUP(B234,HIS退!B:F,5,FALSE)</f>
        <v>#N/A</v>
      </c>
      <c r="Q234" t="e">
        <f t="shared" si="9"/>
        <v>#N/A</v>
      </c>
      <c r="R234" s="43" t="e">
        <f>VLOOKUP(M234,银行退!A:G,7,FALSE)</f>
        <v>#N/A</v>
      </c>
      <c r="S234" t="e">
        <f t="shared" si="10"/>
        <v>#N/A</v>
      </c>
      <c r="T234" t="e">
        <f>VLOOKUP(M234,银行退!A:J,10,FALSE)</f>
        <v>#N/A</v>
      </c>
      <c r="U234" s="17" t="e">
        <f>VLOOKUP(M234,银行退!A:K,11,FALSE)</f>
        <v>#N/A</v>
      </c>
      <c r="V234">
        <f t="shared" si="11"/>
        <v>1</v>
      </c>
      <c r="W234" t="e">
        <f>VLOOKUP(B234,HIS解!F:H,3,FALSE)</f>
        <v>#N/A</v>
      </c>
    </row>
    <row r="235" spans="1:23" customFormat="1" ht="14.25" hidden="1">
      <c r="A235" s="62">
        <v>42896.445787037039</v>
      </c>
      <c r="B235">
        <v>131073</v>
      </c>
      <c r="C235" t="s">
        <v>5774</v>
      </c>
      <c r="D235" t="s">
        <v>5775</v>
      </c>
      <c r="F235" s="15">
        <v>950</v>
      </c>
      <c r="G235" s="62">
        <v>42896.445787037039</v>
      </c>
      <c r="H235" t="s">
        <v>47</v>
      </c>
      <c r="I235" t="s">
        <v>47</v>
      </c>
      <c r="J235" t="s">
        <v>86</v>
      </c>
      <c r="K235" t="s">
        <v>36</v>
      </c>
      <c r="L235" t="s">
        <v>87</v>
      </c>
      <c r="M235" t="s">
        <v>7211</v>
      </c>
      <c r="N235" t="s">
        <v>7212</v>
      </c>
      <c r="O235" t="s">
        <v>7213</v>
      </c>
      <c r="P235">
        <f>VLOOKUP(B235,HIS退!B:F,5,FALSE)</f>
        <v>-950</v>
      </c>
      <c r="Q235" t="str">
        <f t="shared" si="9"/>
        <v/>
      </c>
      <c r="R235" s="43">
        <f>VLOOKUP(M235,银行退!A:G,7,FALSE)</f>
        <v>950</v>
      </c>
      <c r="S235" t="str">
        <f t="shared" si="10"/>
        <v/>
      </c>
      <c r="T235" t="e">
        <f>VLOOKUP(M235,银行退!A:J,10,FALSE)</f>
        <v>#N/A</v>
      </c>
      <c r="U235" s="17" t="e">
        <f>VLOOKUP(M235,银行退!A:K,11,FALSE)</f>
        <v>#N/A</v>
      </c>
      <c r="V235" t="str">
        <f t="shared" si="11"/>
        <v/>
      </c>
      <c r="W235" t="e">
        <f>VLOOKUP(B235,HIS解!F:H,3,FALSE)</f>
        <v>#N/A</v>
      </c>
    </row>
    <row r="236" spans="1:23" customFormat="1" ht="14.25" hidden="1">
      <c r="A236" s="62">
        <v>42896.449189814812</v>
      </c>
      <c r="B236">
        <v>131191</v>
      </c>
      <c r="C236" t="s">
        <v>5777</v>
      </c>
      <c r="D236" t="s">
        <v>5778</v>
      </c>
      <c r="F236" s="15">
        <v>9600</v>
      </c>
      <c r="G236" s="62">
        <v>42896.449189814812</v>
      </c>
      <c r="H236" t="s">
        <v>47</v>
      </c>
      <c r="I236" t="s">
        <v>47</v>
      </c>
      <c r="J236" t="s">
        <v>86</v>
      </c>
      <c r="K236" t="s">
        <v>36</v>
      </c>
      <c r="L236" t="s">
        <v>87</v>
      </c>
      <c r="M236" t="s">
        <v>7214</v>
      </c>
      <c r="N236" t="s">
        <v>7215</v>
      </c>
      <c r="O236" t="s">
        <v>7216</v>
      </c>
      <c r="P236">
        <f>VLOOKUP(B236,HIS退!B:F,5,FALSE)</f>
        <v>-9600</v>
      </c>
      <c r="Q236" t="str">
        <f t="shared" si="9"/>
        <v/>
      </c>
      <c r="R236" s="43">
        <f>VLOOKUP(M236,银行退!A:G,7,FALSE)</f>
        <v>9600</v>
      </c>
      <c r="S236" t="str">
        <f t="shared" si="10"/>
        <v/>
      </c>
      <c r="T236" t="e">
        <f>VLOOKUP(M236,银行退!A:J,10,FALSE)</f>
        <v>#N/A</v>
      </c>
      <c r="U236" s="17" t="e">
        <f>VLOOKUP(M236,银行退!A:K,11,FALSE)</f>
        <v>#N/A</v>
      </c>
      <c r="V236" t="str">
        <f t="shared" si="11"/>
        <v/>
      </c>
      <c r="W236" t="e">
        <f>VLOOKUP(B236,HIS解!F:H,3,FALSE)</f>
        <v>#N/A</v>
      </c>
    </row>
    <row r="237" spans="1:23" customFormat="1" ht="14.25" hidden="1">
      <c r="A237" s="62">
        <v>42896.45511574074</v>
      </c>
      <c r="B237">
        <v>131363</v>
      </c>
      <c r="C237" t="s">
        <v>5780</v>
      </c>
      <c r="D237" t="s">
        <v>5781</v>
      </c>
      <c r="F237" s="15">
        <v>100</v>
      </c>
      <c r="G237" s="62">
        <v>42896.45511574074</v>
      </c>
      <c r="H237" t="s">
        <v>47</v>
      </c>
      <c r="I237" t="s">
        <v>47</v>
      </c>
      <c r="J237" t="s">
        <v>86</v>
      </c>
      <c r="K237" t="s">
        <v>36</v>
      </c>
      <c r="L237" t="s">
        <v>87</v>
      </c>
      <c r="M237" t="s">
        <v>7217</v>
      </c>
      <c r="N237" t="s">
        <v>7218</v>
      </c>
      <c r="O237" t="s">
        <v>7219</v>
      </c>
      <c r="P237">
        <f>VLOOKUP(B237,HIS退!B:F,5,FALSE)</f>
        <v>-100</v>
      </c>
      <c r="Q237" t="str">
        <f t="shared" si="9"/>
        <v/>
      </c>
      <c r="R237" s="43">
        <f>VLOOKUP(M237,银行退!A:G,7,FALSE)</f>
        <v>100</v>
      </c>
      <c r="S237" t="str">
        <f t="shared" si="10"/>
        <v/>
      </c>
      <c r="T237" t="e">
        <f>VLOOKUP(M237,银行退!A:J,10,FALSE)</f>
        <v>#N/A</v>
      </c>
      <c r="U237" s="17" t="e">
        <f>VLOOKUP(M237,银行退!A:K,11,FALSE)</f>
        <v>#N/A</v>
      </c>
      <c r="V237" t="str">
        <f t="shared" si="11"/>
        <v/>
      </c>
      <c r="W237" t="e">
        <f>VLOOKUP(B237,HIS解!F:H,3,FALSE)</f>
        <v>#N/A</v>
      </c>
    </row>
    <row r="238" spans="1:23" customFormat="1" ht="14.25" hidden="1">
      <c r="A238" s="62">
        <v>42896.492349537039</v>
      </c>
      <c r="B238">
        <v>132598</v>
      </c>
      <c r="D238" t="s">
        <v>5783</v>
      </c>
      <c r="F238" s="15">
        <v>349</v>
      </c>
      <c r="G238" s="62">
        <v>42896.492349537039</v>
      </c>
      <c r="H238" t="s">
        <v>47</v>
      </c>
      <c r="I238" t="s">
        <v>47</v>
      </c>
      <c r="J238" t="s">
        <v>1952</v>
      </c>
      <c r="K238" t="s">
        <v>85</v>
      </c>
      <c r="L238" t="s">
        <v>87</v>
      </c>
      <c r="M238" t="s">
        <v>7220</v>
      </c>
      <c r="N238" t="s">
        <v>7221</v>
      </c>
      <c r="O238" t="s">
        <v>7222</v>
      </c>
      <c r="P238">
        <f>VLOOKUP(B238,HIS退!B:F,5,FALSE)</f>
        <v>-349</v>
      </c>
      <c r="Q238" t="str">
        <f t="shared" si="9"/>
        <v/>
      </c>
      <c r="R238" s="43" t="e">
        <f>VLOOKUP(M238,银行退!A:G,7,FALSE)</f>
        <v>#N/A</v>
      </c>
      <c r="S238" t="e">
        <f t="shared" si="10"/>
        <v>#N/A</v>
      </c>
      <c r="T238" t="e">
        <f>VLOOKUP(M238,银行退!A:J,10,FALSE)</f>
        <v>#N/A</v>
      </c>
      <c r="U238" s="17" t="e">
        <f>VLOOKUP(M238,银行退!A:K,11,FALSE)</f>
        <v>#N/A</v>
      </c>
      <c r="V238">
        <f t="shared" si="11"/>
        <v>1</v>
      </c>
      <c r="W238">
        <f>VLOOKUP(B238,HIS解!F:H,3,FALSE)</f>
        <v>349</v>
      </c>
    </row>
    <row r="239" spans="1:23" customFormat="1" ht="14.25" hidden="1">
      <c r="A239" s="62">
        <v>42896.492534722223</v>
      </c>
      <c r="B239">
        <v>0</v>
      </c>
      <c r="D239" t="s">
        <v>5783</v>
      </c>
      <c r="F239" s="15">
        <v>349</v>
      </c>
      <c r="G239" s="62">
        <v>42896.492534722223</v>
      </c>
      <c r="H239" t="s">
        <v>47</v>
      </c>
      <c r="I239" t="s">
        <v>47</v>
      </c>
      <c r="J239" t="s">
        <v>88</v>
      </c>
      <c r="K239" t="s">
        <v>88</v>
      </c>
      <c r="L239" t="s">
        <v>87</v>
      </c>
      <c r="M239" t="s">
        <v>7223</v>
      </c>
      <c r="N239" t="s">
        <v>7224</v>
      </c>
      <c r="O239" t="s">
        <v>7222</v>
      </c>
      <c r="P239" t="e">
        <f>VLOOKUP(B239,HIS退!B:F,5,FALSE)</f>
        <v>#N/A</v>
      </c>
      <c r="Q239" t="e">
        <f t="shared" si="9"/>
        <v>#N/A</v>
      </c>
      <c r="R239" s="43" t="e">
        <f>VLOOKUP(M239,银行退!A:G,7,FALSE)</f>
        <v>#N/A</v>
      </c>
      <c r="S239" t="e">
        <f t="shared" si="10"/>
        <v>#N/A</v>
      </c>
      <c r="T239" t="e">
        <f>VLOOKUP(M239,银行退!A:J,10,FALSE)</f>
        <v>#N/A</v>
      </c>
      <c r="U239" s="17" t="e">
        <f>VLOOKUP(M239,银行退!A:K,11,FALSE)</f>
        <v>#N/A</v>
      </c>
      <c r="V239">
        <f t="shared" si="11"/>
        <v>1</v>
      </c>
      <c r="W239" t="e">
        <f>VLOOKUP(B239,HIS解!F:H,3,FALSE)</f>
        <v>#N/A</v>
      </c>
    </row>
    <row r="240" spans="1:23" customFormat="1" ht="14.25" hidden="1">
      <c r="A240" s="62">
        <v>42896.522824074076</v>
      </c>
      <c r="B240">
        <v>132938</v>
      </c>
      <c r="D240" t="s">
        <v>5785</v>
      </c>
      <c r="F240" s="15">
        <v>1811</v>
      </c>
      <c r="G240" s="62">
        <v>42896.522824074076</v>
      </c>
      <c r="H240" t="s">
        <v>47</v>
      </c>
      <c r="I240" t="s">
        <v>47</v>
      </c>
      <c r="J240" t="s">
        <v>1952</v>
      </c>
      <c r="K240" t="s">
        <v>85</v>
      </c>
      <c r="L240" t="s">
        <v>87</v>
      </c>
      <c r="M240" t="s">
        <v>7225</v>
      </c>
      <c r="N240" t="s">
        <v>7226</v>
      </c>
      <c r="O240" t="s">
        <v>7227</v>
      </c>
      <c r="P240">
        <f>VLOOKUP(B240,HIS退!B:F,5,FALSE)</f>
        <v>-1811</v>
      </c>
      <c r="Q240" t="str">
        <f t="shared" si="9"/>
        <v/>
      </c>
      <c r="R240" s="43" t="e">
        <f>VLOOKUP(M240,银行退!A:G,7,FALSE)</f>
        <v>#N/A</v>
      </c>
      <c r="S240" t="e">
        <f t="shared" si="10"/>
        <v>#N/A</v>
      </c>
      <c r="T240" t="e">
        <f>VLOOKUP(M240,银行退!A:J,10,FALSE)</f>
        <v>#N/A</v>
      </c>
      <c r="U240" s="17" t="e">
        <f>VLOOKUP(M240,银行退!A:K,11,FALSE)</f>
        <v>#N/A</v>
      </c>
      <c r="V240">
        <f t="shared" si="11"/>
        <v>1</v>
      </c>
      <c r="W240">
        <f>VLOOKUP(B240,HIS解!F:H,3,FALSE)</f>
        <v>1811</v>
      </c>
    </row>
    <row r="241" spans="1:23" customFormat="1" ht="14.25" hidden="1">
      <c r="A241" s="62">
        <v>42896.523252314815</v>
      </c>
      <c r="B241">
        <v>0</v>
      </c>
      <c r="D241" t="s">
        <v>5785</v>
      </c>
      <c r="F241" s="15">
        <v>1811</v>
      </c>
      <c r="G241" s="62">
        <v>42896.523252314815</v>
      </c>
      <c r="H241" t="s">
        <v>47</v>
      </c>
      <c r="I241" t="s">
        <v>47</v>
      </c>
      <c r="J241" t="s">
        <v>88</v>
      </c>
      <c r="K241" t="s">
        <v>88</v>
      </c>
      <c r="L241" t="s">
        <v>87</v>
      </c>
      <c r="M241" t="s">
        <v>7228</v>
      </c>
      <c r="N241" t="s">
        <v>7229</v>
      </c>
      <c r="O241" t="s">
        <v>7227</v>
      </c>
      <c r="P241" t="e">
        <f>VLOOKUP(B241,HIS退!B:F,5,FALSE)</f>
        <v>#N/A</v>
      </c>
      <c r="Q241" t="e">
        <f t="shared" si="9"/>
        <v>#N/A</v>
      </c>
      <c r="R241" s="43" t="e">
        <f>VLOOKUP(M241,银行退!A:G,7,FALSE)</f>
        <v>#N/A</v>
      </c>
      <c r="S241" t="e">
        <f t="shared" si="10"/>
        <v>#N/A</v>
      </c>
      <c r="T241" t="e">
        <f>VLOOKUP(M241,银行退!A:J,10,FALSE)</f>
        <v>#N/A</v>
      </c>
      <c r="U241" s="17" t="e">
        <f>VLOOKUP(M241,银行退!A:K,11,FALSE)</f>
        <v>#N/A</v>
      </c>
      <c r="V241">
        <f t="shared" si="11"/>
        <v>1</v>
      </c>
      <c r="W241" t="e">
        <f>VLOOKUP(B241,HIS解!F:H,3,FALSE)</f>
        <v>#N/A</v>
      </c>
    </row>
    <row r="242" spans="1:23" customFormat="1" ht="14.25" hidden="1">
      <c r="A242" s="62">
        <v>42896.523692129631</v>
      </c>
      <c r="B242">
        <v>132954</v>
      </c>
      <c r="D242" t="s">
        <v>5787</v>
      </c>
      <c r="F242" s="15">
        <v>1864</v>
      </c>
      <c r="G242" s="62">
        <v>42896.523692129631</v>
      </c>
      <c r="H242" t="s">
        <v>47</v>
      </c>
      <c r="I242" t="s">
        <v>47</v>
      </c>
      <c r="J242" t="s">
        <v>1952</v>
      </c>
      <c r="K242" t="s">
        <v>85</v>
      </c>
      <c r="L242" t="s">
        <v>87</v>
      </c>
      <c r="M242" t="s">
        <v>7230</v>
      </c>
      <c r="N242" t="s">
        <v>7231</v>
      </c>
      <c r="O242" t="s">
        <v>7227</v>
      </c>
      <c r="P242">
        <f>VLOOKUP(B242,HIS退!B:F,5,FALSE)</f>
        <v>-1864</v>
      </c>
      <c r="Q242" t="str">
        <f t="shared" si="9"/>
        <v/>
      </c>
      <c r="R242" s="43" t="e">
        <f>VLOOKUP(M242,银行退!A:G,7,FALSE)</f>
        <v>#N/A</v>
      </c>
      <c r="S242" t="e">
        <f t="shared" si="10"/>
        <v>#N/A</v>
      </c>
      <c r="T242" t="e">
        <f>VLOOKUP(M242,银行退!A:J,10,FALSE)</f>
        <v>#N/A</v>
      </c>
      <c r="U242" s="17" t="e">
        <f>VLOOKUP(M242,银行退!A:K,11,FALSE)</f>
        <v>#N/A</v>
      </c>
      <c r="V242">
        <f t="shared" si="11"/>
        <v>1</v>
      </c>
      <c r="W242">
        <f>VLOOKUP(B242,HIS解!F:H,3,FALSE)</f>
        <v>1864</v>
      </c>
    </row>
    <row r="243" spans="1:23" customFormat="1" ht="14.25" hidden="1">
      <c r="A243" s="62">
        <v>42896.589050925926</v>
      </c>
      <c r="B243">
        <v>133363</v>
      </c>
      <c r="C243" t="s">
        <v>5789</v>
      </c>
      <c r="D243" t="s">
        <v>5790</v>
      </c>
      <c r="F243" s="15">
        <v>400</v>
      </c>
      <c r="G243" s="62">
        <v>42896.589050925926</v>
      </c>
      <c r="H243" t="s">
        <v>47</v>
      </c>
      <c r="I243" t="s">
        <v>47</v>
      </c>
      <c r="J243" t="s">
        <v>86</v>
      </c>
      <c r="K243" t="s">
        <v>36</v>
      </c>
      <c r="L243" t="s">
        <v>87</v>
      </c>
      <c r="M243" t="s">
        <v>7232</v>
      </c>
      <c r="N243" t="s">
        <v>7233</v>
      </c>
      <c r="O243" t="s">
        <v>7234</v>
      </c>
      <c r="P243">
        <f>VLOOKUP(B243,HIS退!B:F,5,FALSE)</f>
        <v>-400</v>
      </c>
      <c r="Q243" t="str">
        <f t="shared" si="9"/>
        <v/>
      </c>
      <c r="R243" s="43">
        <f>VLOOKUP(M243,银行退!A:G,7,FALSE)</f>
        <v>400</v>
      </c>
      <c r="S243" t="str">
        <f t="shared" si="10"/>
        <v/>
      </c>
      <c r="T243" t="e">
        <f>VLOOKUP(M243,银行退!A:J,10,FALSE)</f>
        <v>#N/A</v>
      </c>
      <c r="U243" s="17" t="e">
        <f>VLOOKUP(M243,银行退!A:K,11,FALSE)</f>
        <v>#N/A</v>
      </c>
      <c r="V243" t="str">
        <f t="shared" si="11"/>
        <v/>
      </c>
      <c r="W243" t="e">
        <f>VLOOKUP(B243,HIS解!F:H,3,FALSE)</f>
        <v>#N/A</v>
      </c>
    </row>
    <row r="244" spans="1:23" customFormat="1" ht="14.25" hidden="1">
      <c r="A244" s="62">
        <v>42896.596250000002</v>
      </c>
      <c r="B244">
        <v>133453</v>
      </c>
      <c r="C244" t="s">
        <v>5792</v>
      </c>
      <c r="D244" t="s">
        <v>5793</v>
      </c>
      <c r="F244" s="15">
        <v>862</v>
      </c>
      <c r="G244" s="62">
        <v>42896.596250000002</v>
      </c>
      <c r="H244" t="s">
        <v>47</v>
      </c>
      <c r="I244" t="s">
        <v>47</v>
      </c>
      <c r="J244" t="s">
        <v>86</v>
      </c>
      <c r="K244" t="s">
        <v>36</v>
      </c>
      <c r="L244" t="s">
        <v>87</v>
      </c>
      <c r="M244" t="s">
        <v>7235</v>
      </c>
      <c r="N244" t="s">
        <v>7236</v>
      </c>
      <c r="O244" t="s">
        <v>7237</v>
      </c>
      <c r="P244">
        <f>VLOOKUP(B244,HIS退!B:F,5,FALSE)</f>
        <v>-862</v>
      </c>
      <c r="Q244" t="str">
        <f t="shared" si="9"/>
        <v/>
      </c>
      <c r="R244" s="43">
        <f>VLOOKUP(M244,银行退!A:G,7,FALSE)</f>
        <v>862</v>
      </c>
      <c r="S244" t="str">
        <f t="shared" si="10"/>
        <v/>
      </c>
      <c r="T244" t="e">
        <f>VLOOKUP(M244,银行退!A:J,10,FALSE)</f>
        <v>#N/A</v>
      </c>
      <c r="U244" s="17" t="e">
        <f>VLOOKUP(M244,银行退!A:K,11,FALSE)</f>
        <v>#N/A</v>
      </c>
      <c r="V244" t="str">
        <f t="shared" si="11"/>
        <v/>
      </c>
      <c r="W244" t="e">
        <f>VLOOKUP(B244,HIS解!F:H,3,FALSE)</f>
        <v>#N/A</v>
      </c>
    </row>
    <row r="245" spans="1:23" customFormat="1" ht="14.25" hidden="1">
      <c r="A245" s="62">
        <v>42896.597627314812</v>
      </c>
      <c r="B245">
        <v>133466</v>
      </c>
      <c r="C245" t="s">
        <v>5795</v>
      </c>
      <c r="D245" t="s">
        <v>5796</v>
      </c>
      <c r="F245" s="15">
        <v>86</v>
      </c>
      <c r="G245" s="62">
        <v>42896.597627314812</v>
      </c>
      <c r="H245" t="s">
        <v>47</v>
      </c>
      <c r="I245" t="s">
        <v>47</v>
      </c>
      <c r="J245" t="s">
        <v>86</v>
      </c>
      <c r="K245" t="s">
        <v>36</v>
      </c>
      <c r="L245" t="s">
        <v>87</v>
      </c>
      <c r="M245" t="s">
        <v>7238</v>
      </c>
      <c r="N245" t="s">
        <v>7239</v>
      </c>
      <c r="O245" t="s">
        <v>7240</v>
      </c>
      <c r="P245">
        <f>VLOOKUP(B245,HIS退!B:F,5,FALSE)</f>
        <v>-86</v>
      </c>
      <c r="Q245" t="str">
        <f t="shared" si="9"/>
        <v/>
      </c>
      <c r="R245" s="43">
        <f>VLOOKUP(M245,银行退!A:G,7,FALSE)</f>
        <v>86</v>
      </c>
      <c r="S245" t="str">
        <f t="shared" si="10"/>
        <v/>
      </c>
      <c r="T245" t="e">
        <f>VLOOKUP(M245,银行退!A:J,10,FALSE)</f>
        <v>#N/A</v>
      </c>
      <c r="U245" s="17" t="e">
        <f>VLOOKUP(M245,银行退!A:K,11,FALSE)</f>
        <v>#N/A</v>
      </c>
      <c r="V245" t="str">
        <f t="shared" si="11"/>
        <v/>
      </c>
      <c r="W245" t="e">
        <f>VLOOKUP(B245,HIS解!F:H,3,FALSE)</f>
        <v>#N/A</v>
      </c>
    </row>
    <row r="246" spans="1:23" customFormat="1" ht="14.25" hidden="1">
      <c r="A246" s="62">
        <v>42896.611840277779</v>
      </c>
      <c r="B246">
        <v>133716</v>
      </c>
      <c r="C246" t="s">
        <v>5798</v>
      </c>
      <c r="D246" t="s">
        <v>5799</v>
      </c>
      <c r="F246" s="15">
        <v>465</v>
      </c>
      <c r="G246" s="62">
        <v>42896.611840277779</v>
      </c>
      <c r="H246" t="s">
        <v>47</v>
      </c>
      <c r="I246" t="s">
        <v>47</v>
      </c>
      <c r="J246" t="s">
        <v>86</v>
      </c>
      <c r="K246" t="s">
        <v>36</v>
      </c>
      <c r="L246" t="s">
        <v>87</v>
      </c>
      <c r="M246" t="s">
        <v>7241</v>
      </c>
      <c r="N246" t="s">
        <v>7242</v>
      </c>
      <c r="O246" t="s">
        <v>7243</v>
      </c>
      <c r="P246">
        <f>VLOOKUP(B246,HIS退!B:F,5,FALSE)</f>
        <v>-465</v>
      </c>
      <c r="Q246" t="str">
        <f t="shared" si="9"/>
        <v/>
      </c>
      <c r="R246" s="43">
        <f>VLOOKUP(M246,银行退!A:G,7,FALSE)</f>
        <v>465</v>
      </c>
      <c r="S246" t="str">
        <f t="shared" si="10"/>
        <v/>
      </c>
      <c r="T246" t="e">
        <f>VLOOKUP(M246,银行退!A:J,10,FALSE)</f>
        <v>#N/A</v>
      </c>
      <c r="U246" s="17" t="e">
        <f>VLOOKUP(M246,银行退!A:K,11,FALSE)</f>
        <v>#N/A</v>
      </c>
      <c r="V246" t="str">
        <f t="shared" si="11"/>
        <v/>
      </c>
      <c r="W246" t="e">
        <f>VLOOKUP(B246,HIS解!F:H,3,FALSE)</f>
        <v>#N/A</v>
      </c>
    </row>
    <row r="247" spans="1:23" ht="14.25" hidden="1">
      <c r="A247" s="62">
        <v>42896.613194444442</v>
      </c>
      <c r="B247">
        <v>133732</v>
      </c>
      <c r="C247"/>
      <c r="D247" t="s">
        <v>5801</v>
      </c>
      <c r="E247"/>
      <c r="F247" s="15">
        <v>329</v>
      </c>
      <c r="G247" s="62">
        <v>42896.613194444442</v>
      </c>
      <c r="H247" t="s">
        <v>47</v>
      </c>
      <c r="I247" t="s">
        <v>47</v>
      </c>
      <c r="J247" t="s">
        <v>1952</v>
      </c>
      <c r="K247" t="s">
        <v>85</v>
      </c>
      <c r="L247" t="s">
        <v>87</v>
      </c>
      <c r="M247" t="s">
        <v>7244</v>
      </c>
      <c r="N247" t="s">
        <v>7245</v>
      </c>
      <c r="O247" t="s">
        <v>7246</v>
      </c>
      <c r="P247">
        <f>VLOOKUP(B247,HIS退!B:F,5,FALSE)</f>
        <v>-329</v>
      </c>
      <c r="Q247" t="str">
        <f t="shared" si="9"/>
        <v/>
      </c>
      <c r="R247" s="43" t="e">
        <f>VLOOKUP(M247,银行退!A:G,7,FALSE)</f>
        <v>#N/A</v>
      </c>
      <c r="S247" t="e">
        <f t="shared" si="10"/>
        <v>#N/A</v>
      </c>
      <c r="T247" t="e">
        <f>VLOOKUP(M247,银行退!A:J,10,FALSE)</f>
        <v>#N/A</v>
      </c>
      <c r="U247" s="17" t="e">
        <f>VLOOKUP(M247,银行退!A:K,11,FALSE)</f>
        <v>#N/A</v>
      </c>
      <c r="V247">
        <f t="shared" si="11"/>
        <v>1</v>
      </c>
      <c r="W247">
        <f>VLOOKUP(B247,HIS解!F:H,3,FALSE)</f>
        <v>329</v>
      </c>
    </row>
    <row r="248" spans="1:23" customFormat="1" ht="14.25" hidden="1">
      <c r="A248" s="62">
        <v>42896.613391203704</v>
      </c>
      <c r="B248">
        <v>0</v>
      </c>
      <c r="D248" t="s">
        <v>5801</v>
      </c>
      <c r="F248" s="15">
        <v>329</v>
      </c>
      <c r="G248" s="62">
        <v>42896.613391203704</v>
      </c>
      <c r="H248" t="s">
        <v>47</v>
      </c>
      <c r="I248" t="s">
        <v>47</v>
      </c>
      <c r="J248" t="s">
        <v>88</v>
      </c>
      <c r="K248" t="s">
        <v>88</v>
      </c>
      <c r="L248" t="s">
        <v>87</v>
      </c>
      <c r="M248" t="s">
        <v>7247</v>
      </c>
      <c r="N248" t="s">
        <v>7248</v>
      </c>
      <c r="O248" t="s">
        <v>7246</v>
      </c>
      <c r="P248" t="e">
        <f>VLOOKUP(B248,HIS退!B:F,5,FALSE)</f>
        <v>#N/A</v>
      </c>
      <c r="Q248" t="e">
        <f t="shared" si="9"/>
        <v>#N/A</v>
      </c>
      <c r="R248" s="43" t="e">
        <f>VLOOKUP(M248,银行退!A:G,7,FALSE)</f>
        <v>#N/A</v>
      </c>
      <c r="S248" t="e">
        <f t="shared" si="10"/>
        <v>#N/A</v>
      </c>
      <c r="T248" t="e">
        <f>VLOOKUP(M248,银行退!A:J,10,FALSE)</f>
        <v>#N/A</v>
      </c>
      <c r="U248" s="17" t="e">
        <f>VLOOKUP(M248,银行退!A:K,11,FALSE)</f>
        <v>#N/A</v>
      </c>
      <c r="V248">
        <f t="shared" si="11"/>
        <v>1</v>
      </c>
      <c r="W248" t="e">
        <f>VLOOKUP(B248,HIS解!F:H,3,FALSE)</f>
        <v>#N/A</v>
      </c>
    </row>
    <row r="249" spans="1:23" ht="14.25" hidden="1">
      <c r="A249" s="62">
        <v>42896.617962962962</v>
      </c>
      <c r="B249">
        <v>133813</v>
      </c>
      <c r="C249" t="s">
        <v>5803</v>
      </c>
      <c r="D249" t="s">
        <v>5804</v>
      </c>
      <c r="E249"/>
      <c r="F249" s="15">
        <v>42</v>
      </c>
      <c r="G249" s="62">
        <v>42896.617962962962</v>
      </c>
      <c r="H249" t="s">
        <v>47</v>
      </c>
      <c r="I249" t="s">
        <v>47</v>
      </c>
      <c r="J249" t="s">
        <v>86</v>
      </c>
      <c r="K249" t="s">
        <v>36</v>
      </c>
      <c r="L249" t="s">
        <v>87</v>
      </c>
      <c r="M249" t="s">
        <v>7249</v>
      </c>
      <c r="N249" t="s">
        <v>7250</v>
      </c>
      <c r="O249" t="s">
        <v>7251</v>
      </c>
      <c r="P249">
        <f>VLOOKUP(B249,HIS退!B:F,5,FALSE)</f>
        <v>-42</v>
      </c>
      <c r="Q249" t="str">
        <f t="shared" si="9"/>
        <v/>
      </c>
      <c r="R249" s="43">
        <f>VLOOKUP(M249,银行退!A:G,7,FALSE)</f>
        <v>42</v>
      </c>
      <c r="S249" t="str">
        <f t="shared" si="10"/>
        <v/>
      </c>
      <c r="T249" t="e">
        <f>VLOOKUP(M249,银行退!A:J,10,FALSE)</f>
        <v>#N/A</v>
      </c>
      <c r="U249" s="17" t="e">
        <f>VLOOKUP(M249,银行退!A:K,11,FALSE)</f>
        <v>#N/A</v>
      </c>
      <c r="V249" t="str">
        <f t="shared" si="11"/>
        <v/>
      </c>
      <c r="W249" t="e">
        <f>VLOOKUP(B249,HIS解!F:H,3,FALSE)</f>
        <v>#N/A</v>
      </c>
    </row>
    <row r="250" spans="1:23" ht="14.25" hidden="1">
      <c r="A250" s="62">
        <v>42896.656701388885</v>
      </c>
      <c r="B250">
        <v>134577</v>
      </c>
      <c r="C250" t="s">
        <v>5806</v>
      </c>
      <c r="D250" t="s">
        <v>5807</v>
      </c>
      <c r="E250"/>
      <c r="F250" s="15">
        <v>700</v>
      </c>
      <c r="G250" s="62">
        <v>42896.656701388885</v>
      </c>
      <c r="H250" t="s">
        <v>47</v>
      </c>
      <c r="I250" t="s">
        <v>47</v>
      </c>
      <c r="J250" t="s">
        <v>86</v>
      </c>
      <c r="K250" t="s">
        <v>36</v>
      </c>
      <c r="L250" t="s">
        <v>87</v>
      </c>
      <c r="M250" t="s">
        <v>7252</v>
      </c>
      <c r="N250" t="s">
        <v>7253</v>
      </c>
      <c r="O250" t="s">
        <v>7254</v>
      </c>
      <c r="P250">
        <f>VLOOKUP(B250,HIS退!B:F,5,FALSE)</f>
        <v>-700</v>
      </c>
      <c r="Q250" t="str">
        <f t="shared" si="9"/>
        <v/>
      </c>
      <c r="R250" s="43">
        <f>VLOOKUP(M250,银行退!A:G,7,FALSE)</f>
        <v>700</v>
      </c>
      <c r="S250" t="str">
        <f t="shared" si="10"/>
        <v/>
      </c>
      <c r="T250" t="e">
        <f>VLOOKUP(M250,银行退!A:J,10,FALSE)</f>
        <v>#N/A</v>
      </c>
      <c r="U250" s="17" t="e">
        <f>VLOOKUP(M250,银行退!A:K,11,FALSE)</f>
        <v>#N/A</v>
      </c>
      <c r="V250" t="str">
        <f t="shared" si="11"/>
        <v/>
      </c>
      <c r="W250" t="e">
        <f>VLOOKUP(B250,HIS解!F:H,3,FALSE)</f>
        <v>#N/A</v>
      </c>
    </row>
    <row r="251" spans="1:23" ht="14.25" hidden="1">
      <c r="A251" s="62">
        <v>42896.65697916667</v>
      </c>
      <c r="B251">
        <v>134584</v>
      </c>
      <c r="C251" t="s">
        <v>5809</v>
      </c>
      <c r="D251" t="s">
        <v>5807</v>
      </c>
      <c r="E251"/>
      <c r="F251" s="15">
        <v>200</v>
      </c>
      <c r="G251" s="62">
        <v>42896.65697916667</v>
      </c>
      <c r="H251" t="s">
        <v>47</v>
      </c>
      <c r="I251" t="s">
        <v>47</v>
      </c>
      <c r="J251" t="s">
        <v>86</v>
      </c>
      <c r="K251" t="s">
        <v>36</v>
      </c>
      <c r="L251" t="s">
        <v>87</v>
      </c>
      <c r="M251" t="s">
        <v>7255</v>
      </c>
      <c r="N251" t="s">
        <v>7256</v>
      </c>
      <c r="O251" t="s">
        <v>7254</v>
      </c>
      <c r="P251">
        <f>VLOOKUP(B251,HIS退!B:F,5,FALSE)</f>
        <v>-200</v>
      </c>
      <c r="Q251" t="str">
        <f t="shared" si="9"/>
        <v/>
      </c>
      <c r="R251" s="43">
        <f>VLOOKUP(M251,银行退!A:G,7,FALSE)</f>
        <v>200</v>
      </c>
      <c r="S251" t="str">
        <f t="shared" si="10"/>
        <v/>
      </c>
      <c r="T251" t="e">
        <f>VLOOKUP(M251,银行退!A:J,10,FALSE)</f>
        <v>#N/A</v>
      </c>
      <c r="U251" s="17" t="e">
        <f>VLOOKUP(M251,银行退!A:K,11,FALSE)</f>
        <v>#N/A</v>
      </c>
      <c r="V251" t="str">
        <f t="shared" si="11"/>
        <v/>
      </c>
      <c r="W251" t="e">
        <f>VLOOKUP(B251,HIS解!F:H,3,FALSE)</f>
        <v>#N/A</v>
      </c>
    </row>
    <row r="252" spans="1:23" ht="14.25" hidden="1">
      <c r="A252" s="62">
        <v>42896.657187500001</v>
      </c>
      <c r="B252">
        <v>134589</v>
      </c>
      <c r="C252" t="s">
        <v>5810</v>
      </c>
      <c r="D252" t="s">
        <v>5811</v>
      </c>
      <c r="E252"/>
      <c r="F252" s="15">
        <v>845</v>
      </c>
      <c r="G252" s="62">
        <v>42896.657187500001</v>
      </c>
      <c r="H252" t="s">
        <v>47</v>
      </c>
      <c r="I252" t="s">
        <v>47</v>
      </c>
      <c r="J252" t="s">
        <v>86</v>
      </c>
      <c r="K252" t="s">
        <v>36</v>
      </c>
      <c r="L252" t="s">
        <v>87</v>
      </c>
      <c r="M252" t="s">
        <v>7257</v>
      </c>
      <c r="N252" t="s">
        <v>7258</v>
      </c>
      <c r="O252" t="s">
        <v>7259</v>
      </c>
      <c r="P252">
        <f>VLOOKUP(B252,HIS退!B:F,5,FALSE)</f>
        <v>-845</v>
      </c>
      <c r="Q252" t="str">
        <f t="shared" si="9"/>
        <v/>
      </c>
      <c r="R252" s="43">
        <f>VLOOKUP(M252,银行退!A:G,7,FALSE)</f>
        <v>845</v>
      </c>
      <c r="S252" t="str">
        <f t="shared" si="10"/>
        <v/>
      </c>
      <c r="T252" t="e">
        <f>VLOOKUP(M252,银行退!A:J,10,FALSE)</f>
        <v>#N/A</v>
      </c>
      <c r="U252" s="17" t="e">
        <f>VLOOKUP(M252,银行退!A:K,11,FALSE)</f>
        <v>#N/A</v>
      </c>
      <c r="V252" t="str">
        <f t="shared" si="11"/>
        <v/>
      </c>
      <c r="W252" t="e">
        <f>VLOOKUP(B252,HIS解!F:H,3,FALSE)</f>
        <v>#N/A</v>
      </c>
    </row>
    <row r="253" spans="1:23" ht="14.25" hidden="1">
      <c r="A253" s="62">
        <v>42896.672407407408</v>
      </c>
      <c r="B253">
        <v>134839</v>
      </c>
      <c r="C253"/>
      <c r="D253" t="s">
        <v>5813</v>
      </c>
      <c r="E253"/>
      <c r="F253" s="15">
        <v>274</v>
      </c>
      <c r="G253" s="62">
        <v>42896.672407407408</v>
      </c>
      <c r="H253" t="s">
        <v>47</v>
      </c>
      <c r="I253" t="s">
        <v>47</v>
      </c>
      <c r="J253" t="s">
        <v>1952</v>
      </c>
      <c r="K253" t="s">
        <v>85</v>
      </c>
      <c r="L253" t="s">
        <v>87</v>
      </c>
      <c r="M253" t="s">
        <v>7260</v>
      </c>
      <c r="N253" t="s">
        <v>7261</v>
      </c>
      <c r="O253" t="s">
        <v>7262</v>
      </c>
      <c r="P253">
        <f>VLOOKUP(B253,HIS退!B:F,5,FALSE)</f>
        <v>-274</v>
      </c>
      <c r="Q253" t="str">
        <f t="shared" si="9"/>
        <v/>
      </c>
      <c r="R253" s="43" t="e">
        <f>VLOOKUP(M253,银行退!A:G,7,FALSE)</f>
        <v>#N/A</v>
      </c>
      <c r="S253" t="e">
        <f t="shared" si="10"/>
        <v>#N/A</v>
      </c>
      <c r="T253" t="e">
        <f>VLOOKUP(M253,银行退!A:J,10,FALSE)</f>
        <v>#N/A</v>
      </c>
      <c r="U253" s="17" t="e">
        <f>VLOOKUP(M253,银行退!A:K,11,FALSE)</f>
        <v>#N/A</v>
      </c>
      <c r="V253">
        <f t="shared" si="11"/>
        <v>1</v>
      </c>
      <c r="W253">
        <f>VLOOKUP(B253,HIS解!F:H,3,FALSE)</f>
        <v>274</v>
      </c>
    </row>
    <row r="254" spans="1:23" ht="14.25" hidden="1">
      <c r="A254" s="62">
        <v>42896.680555555555</v>
      </c>
      <c r="B254">
        <v>135004</v>
      </c>
      <c r="C254" t="s">
        <v>5815</v>
      </c>
      <c r="D254" t="s">
        <v>5816</v>
      </c>
      <c r="E254"/>
      <c r="F254" s="15">
        <v>595</v>
      </c>
      <c r="G254" s="62">
        <v>42896.680555555555</v>
      </c>
      <c r="H254" t="s">
        <v>47</v>
      </c>
      <c r="I254" t="s">
        <v>47</v>
      </c>
      <c r="J254" t="s">
        <v>86</v>
      </c>
      <c r="K254" t="s">
        <v>36</v>
      </c>
      <c r="L254" t="s">
        <v>87</v>
      </c>
      <c r="M254" t="s">
        <v>7263</v>
      </c>
      <c r="N254" t="s">
        <v>7264</v>
      </c>
      <c r="O254" t="s">
        <v>7265</v>
      </c>
      <c r="P254">
        <f>VLOOKUP(B254,HIS退!B:F,5,FALSE)</f>
        <v>-595</v>
      </c>
      <c r="Q254" t="str">
        <f t="shared" si="9"/>
        <v/>
      </c>
      <c r="R254" s="43">
        <f>VLOOKUP(M254,银行退!A:G,7,FALSE)</f>
        <v>595</v>
      </c>
      <c r="S254" t="str">
        <f t="shared" si="10"/>
        <v/>
      </c>
      <c r="T254" t="e">
        <f>VLOOKUP(M254,银行退!A:J,10,FALSE)</f>
        <v>#N/A</v>
      </c>
      <c r="U254" s="17" t="e">
        <f>VLOOKUP(M254,银行退!A:K,11,FALSE)</f>
        <v>#N/A</v>
      </c>
      <c r="V254" t="str">
        <f t="shared" si="11"/>
        <v/>
      </c>
      <c r="W254" t="e">
        <f>VLOOKUP(B254,HIS解!F:H,3,FALSE)</f>
        <v>#N/A</v>
      </c>
    </row>
    <row r="255" spans="1:23" ht="14.25" hidden="1">
      <c r="A255" s="62">
        <v>42897.024548611109</v>
      </c>
      <c r="B255">
        <v>135952</v>
      </c>
      <c r="C255" t="s">
        <v>7266</v>
      </c>
      <c r="D255" t="s">
        <v>5818</v>
      </c>
      <c r="E255"/>
      <c r="F255" s="15">
        <v>1990</v>
      </c>
      <c r="G255" s="62">
        <v>42897.024548611109</v>
      </c>
      <c r="H255" t="s">
        <v>47</v>
      </c>
      <c r="I255" t="s">
        <v>47</v>
      </c>
      <c r="J255" t="s">
        <v>86</v>
      </c>
      <c r="K255" t="s">
        <v>217</v>
      </c>
      <c r="L255" t="s">
        <v>87</v>
      </c>
      <c r="M255" t="s">
        <v>7267</v>
      </c>
      <c r="N255" t="s">
        <v>7268</v>
      </c>
      <c r="O255" t="s">
        <v>7269</v>
      </c>
      <c r="P255">
        <f>VLOOKUP(B255,HIS退!B:F,5,FALSE)</f>
        <v>-1990</v>
      </c>
      <c r="Q255" t="str">
        <f t="shared" si="9"/>
        <v/>
      </c>
      <c r="R255" s="43">
        <f>VLOOKUP(M255,银行退!A:G,7,FALSE)</f>
        <v>1990</v>
      </c>
      <c r="S255" t="str">
        <f t="shared" si="10"/>
        <v/>
      </c>
      <c r="T255">
        <f>VLOOKUP(M255,银行退!A:J,10,FALSE)</f>
        <v>1</v>
      </c>
      <c r="U255" s="17">
        <f>VLOOKUP(M255,银行退!A:K,11,FALSE)</f>
        <v>42898.715011574073</v>
      </c>
      <c r="V255">
        <f t="shared" si="11"/>
        <v>1</v>
      </c>
      <c r="W255">
        <f>VLOOKUP(B255,HIS解!F:H,3,FALSE)</f>
        <v>1990</v>
      </c>
    </row>
    <row r="256" spans="1:23" ht="14.25" hidden="1">
      <c r="A256" s="62">
        <v>42897.376458333332</v>
      </c>
      <c r="B256">
        <v>136481</v>
      </c>
      <c r="C256"/>
      <c r="D256" t="s">
        <v>5820</v>
      </c>
      <c r="E256"/>
      <c r="F256" s="15">
        <v>4000</v>
      </c>
      <c r="G256" s="62">
        <v>42897.376458333332</v>
      </c>
      <c r="H256" t="s">
        <v>47</v>
      </c>
      <c r="I256" t="s">
        <v>47</v>
      </c>
      <c r="J256" t="s">
        <v>1952</v>
      </c>
      <c r="K256" t="s">
        <v>85</v>
      </c>
      <c r="L256" t="s">
        <v>87</v>
      </c>
      <c r="M256" t="s">
        <v>7270</v>
      </c>
      <c r="N256" t="s">
        <v>7271</v>
      </c>
      <c r="O256" t="s">
        <v>7272</v>
      </c>
      <c r="P256">
        <f>VLOOKUP(B256,HIS退!B:F,5,FALSE)</f>
        <v>-4000</v>
      </c>
      <c r="Q256" t="str">
        <f t="shared" si="9"/>
        <v/>
      </c>
      <c r="R256" s="43" t="e">
        <f>VLOOKUP(M256,银行退!A:G,7,FALSE)</f>
        <v>#N/A</v>
      </c>
      <c r="S256" t="e">
        <f t="shared" si="10"/>
        <v>#N/A</v>
      </c>
      <c r="T256" t="e">
        <f>VLOOKUP(M256,银行退!A:J,10,FALSE)</f>
        <v>#N/A</v>
      </c>
      <c r="U256" s="17" t="e">
        <f>VLOOKUP(M256,银行退!A:K,11,FALSE)</f>
        <v>#N/A</v>
      </c>
      <c r="V256">
        <f t="shared" si="11"/>
        <v>1</v>
      </c>
      <c r="W256">
        <f>VLOOKUP(B256,HIS解!F:H,3,FALSE)</f>
        <v>4000</v>
      </c>
    </row>
    <row r="257" spans="1:23" ht="14.25" hidden="1">
      <c r="A257" s="62">
        <v>42897.453425925924</v>
      </c>
      <c r="B257">
        <v>137308</v>
      </c>
      <c r="C257" t="s">
        <v>5822</v>
      </c>
      <c r="D257" t="s">
        <v>5823</v>
      </c>
      <c r="E257"/>
      <c r="F257" s="15">
        <v>65</v>
      </c>
      <c r="G257" s="62">
        <v>42897.453425925924</v>
      </c>
      <c r="H257" t="s">
        <v>47</v>
      </c>
      <c r="I257" t="s">
        <v>47</v>
      </c>
      <c r="J257" t="s">
        <v>86</v>
      </c>
      <c r="K257" t="s">
        <v>36</v>
      </c>
      <c r="L257" t="s">
        <v>87</v>
      </c>
      <c r="M257" t="s">
        <v>7273</v>
      </c>
      <c r="N257" t="s">
        <v>7274</v>
      </c>
      <c r="O257" t="s">
        <v>7275</v>
      </c>
      <c r="P257">
        <f>VLOOKUP(B257,HIS退!B:F,5,FALSE)</f>
        <v>-65</v>
      </c>
      <c r="Q257" t="str">
        <f t="shared" si="9"/>
        <v/>
      </c>
      <c r="R257" s="43">
        <f>VLOOKUP(M257,银行退!A:G,7,FALSE)</f>
        <v>65</v>
      </c>
      <c r="S257" t="str">
        <f t="shared" si="10"/>
        <v/>
      </c>
      <c r="T257" t="e">
        <f>VLOOKUP(M257,银行退!A:J,10,FALSE)</f>
        <v>#N/A</v>
      </c>
      <c r="U257" s="17" t="e">
        <f>VLOOKUP(M257,银行退!A:K,11,FALSE)</f>
        <v>#N/A</v>
      </c>
      <c r="V257" t="str">
        <f t="shared" si="11"/>
        <v/>
      </c>
      <c r="W257" t="e">
        <f>VLOOKUP(B257,HIS解!F:H,3,FALSE)</f>
        <v>#N/A</v>
      </c>
    </row>
    <row r="258" spans="1:23" ht="14.25" hidden="1">
      <c r="A258" s="62">
        <v>42897.63385416667</v>
      </c>
      <c r="B258">
        <v>138308</v>
      </c>
      <c r="C258"/>
      <c r="D258" t="s">
        <v>5825</v>
      </c>
      <c r="E258"/>
      <c r="F258" s="15">
        <v>305</v>
      </c>
      <c r="G258" s="62">
        <v>42897.63385416667</v>
      </c>
      <c r="H258" t="s">
        <v>47</v>
      </c>
      <c r="I258" t="s">
        <v>47</v>
      </c>
      <c r="J258" t="s">
        <v>1952</v>
      </c>
      <c r="K258" t="s">
        <v>85</v>
      </c>
      <c r="L258" t="s">
        <v>87</v>
      </c>
      <c r="M258" t="s">
        <v>7276</v>
      </c>
      <c r="N258" t="s">
        <v>7277</v>
      </c>
      <c r="O258" t="s">
        <v>7278</v>
      </c>
      <c r="P258">
        <f>VLOOKUP(B258,HIS退!B:F,5,FALSE)</f>
        <v>-305</v>
      </c>
      <c r="Q258" t="str">
        <f t="shared" si="9"/>
        <v/>
      </c>
      <c r="R258" s="43" t="e">
        <f>VLOOKUP(M258,银行退!A:G,7,FALSE)</f>
        <v>#N/A</v>
      </c>
      <c r="S258" t="e">
        <f t="shared" si="10"/>
        <v>#N/A</v>
      </c>
      <c r="T258" t="e">
        <f>VLOOKUP(M258,银行退!A:J,10,FALSE)</f>
        <v>#N/A</v>
      </c>
      <c r="U258" s="17" t="e">
        <f>VLOOKUP(M258,银行退!A:K,11,FALSE)</f>
        <v>#N/A</v>
      </c>
      <c r="V258">
        <f t="shared" si="11"/>
        <v>1</v>
      </c>
      <c r="W258">
        <f>VLOOKUP(B258,HIS解!F:H,3,FALSE)</f>
        <v>305</v>
      </c>
    </row>
    <row r="259" spans="1:23" ht="14.25" hidden="1">
      <c r="A259" s="62">
        <v>42897.634282407409</v>
      </c>
      <c r="B259">
        <v>0</v>
      </c>
      <c r="C259"/>
      <c r="D259" t="s">
        <v>5825</v>
      </c>
      <c r="E259"/>
      <c r="F259" s="15">
        <v>305</v>
      </c>
      <c r="G259" s="62">
        <v>42897.634282407409</v>
      </c>
      <c r="H259" t="s">
        <v>47</v>
      </c>
      <c r="I259" t="s">
        <v>47</v>
      </c>
      <c r="J259" t="s">
        <v>88</v>
      </c>
      <c r="K259" t="s">
        <v>88</v>
      </c>
      <c r="L259" t="s">
        <v>87</v>
      </c>
      <c r="M259" t="s">
        <v>7279</v>
      </c>
      <c r="N259" t="s">
        <v>7280</v>
      </c>
      <c r="O259" t="s">
        <v>7278</v>
      </c>
      <c r="P259" t="e">
        <f>VLOOKUP(B259,HIS退!B:F,5,FALSE)</f>
        <v>#N/A</v>
      </c>
      <c r="Q259" t="e">
        <f t="shared" ref="Q259:Q322" si="12">IF(P259=F259*-1,"",1)</f>
        <v>#N/A</v>
      </c>
      <c r="R259" s="43" t="e">
        <f>VLOOKUP(M259,银行退!A:G,7,FALSE)</f>
        <v>#N/A</v>
      </c>
      <c r="S259" t="e">
        <f t="shared" ref="S259:S322" si="13">IF(R259=F259,"",1)</f>
        <v>#N/A</v>
      </c>
      <c r="T259" t="e">
        <f>VLOOKUP(M259,银行退!A:J,10,FALSE)</f>
        <v>#N/A</v>
      </c>
      <c r="U259" s="17" t="e">
        <f>VLOOKUP(M259,银行退!A:K,11,FALSE)</f>
        <v>#N/A</v>
      </c>
      <c r="V259">
        <f t="shared" ref="V259:V322" si="14">IF(ISNA(S259),1,IF(ISNA(T259)=FALSE,1,""))</f>
        <v>1</v>
      </c>
      <c r="W259" t="e">
        <f>VLOOKUP(B259,HIS解!F:H,3,FALSE)</f>
        <v>#N/A</v>
      </c>
    </row>
    <row r="260" spans="1:23" ht="14.25" hidden="1">
      <c r="A260" s="62">
        <v>42897.770729166667</v>
      </c>
      <c r="B260">
        <v>138827</v>
      </c>
      <c r="C260" t="s">
        <v>5827</v>
      </c>
      <c r="D260" t="s">
        <v>5828</v>
      </c>
      <c r="E260"/>
      <c r="F260" s="15">
        <v>611</v>
      </c>
      <c r="G260" s="62">
        <v>42897.770729166667</v>
      </c>
      <c r="H260" t="s">
        <v>47</v>
      </c>
      <c r="I260" t="s">
        <v>47</v>
      </c>
      <c r="J260" t="s">
        <v>86</v>
      </c>
      <c r="K260" t="s">
        <v>36</v>
      </c>
      <c r="L260" t="s">
        <v>87</v>
      </c>
      <c r="M260" t="s">
        <v>7281</v>
      </c>
      <c r="N260" t="s">
        <v>7282</v>
      </c>
      <c r="O260" t="s">
        <v>7283</v>
      </c>
      <c r="P260">
        <f>VLOOKUP(B260,HIS退!B:F,5,FALSE)</f>
        <v>-611</v>
      </c>
      <c r="Q260" t="str">
        <f t="shared" si="12"/>
        <v/>
      </c>
      <c r="R260" s="43">
        <f>VLOOKUP(M260,银行退!A:G,7,FALSE)</f>
        <v>611</v>
      </c>
      <c r="S260" t="str">
        <f t="shared" si="13"/>
        <v/>
      </c>
      <c r="T260" t="e">
        <f>VLOOKUP(M260,银行退!A:J,10,FALSE)</f>
        <v>#N/A</v>
      </c>
      <c r="U260" s="17" t="e">
        <f>VLOOKUP(M260,银行退!A:K,11,FALSE)</f>
        <v>#N/A</v>
      </c>
      <c r="V260" t="str">
        <f t="shared" si="14"/>
        <v/>
      </c>
      <c r="W260" t="e">
        <f>VLOOKUP(B260,HIS解!F:H,3,FALSE)</f>
        <v>#N/A</v>
      </c>
    </row>
    <row r="261" spans="1:23" ht="14.25" hidden="1">
      <c r="A261" s="62">
        <v>42897.898043981484</v>
      </c>
      <c r="B261">
        <v>139159</v>
      </c>
      <c r="C261"/>
      <c r="D261" t="s">
        <v>5765</v>
      </c>
      <c r="E261"/>
      <c r="F261" s="15">
        <v>1000</v>
      </c>
      <c r="G261" s="62">
        <v>42897.898043981484</v>
      </c>
      <c r="H261" t="s">
        <v>47</v>
      </c>
      <c r="I261" t="s">
        <v>47</v>
      </c>
      <c r="J261" t="s">
        <v>1952</v>
      </c>
      <c r="K261" t="s">
        <v>85</v>
      </c>
      <c r="L261" t="s">
        <v>87</v>
      </c>
      <c r="M261" t="s">
        <v>7284</v>
      </c>
      <c r="N261" t="s">
        <v>7285</v>
      </c>
      <c r="O261" t="s">
        <v>7190</v>
      </c>
      <c r="P261">
        <f>VLOOKUP(B261,HIS退!B:F,5,FALSE)</f>
        <v>-1000</v>
      </c>
      <c r="Q261" t="str">
        <f t="shared" si="12"/>
        <v/>
      </c>
      <c r="R261" s="43" t="e">
        <f>VLOOKUP(M261,银行退!A:G,7,FALSE)</f>
        <v>#N/A</v>
      </c>
      <c r="S261" t="e">
        <f t="shared" si="13"/>
        <v>#N/A</v>
      </c>
      <c r="T261" t="e">
        <f>VLOOKUP(M261,银行退!A:J,10,FALSE)</f>
        <v>#N/A</v>
      </c>
      <c r="U261" s="17" t="e">
        <f>VLOOKUP(M261,银行退!A:K,11,FALSE)</f>
        <v>#N/A</v>
      </c>
      <c r="V261">
        <f t="shared" si="14"/>
        <v>1</v>
      </c>
      <c r="W261">
        <f>VLOOKUP(B261,HIS解!F:H,3,FALSE)</f>
        <v>1000</v>
      </c>
    </row>
    <row r="262" spans="1:23" ht="14.25" hidden="1">
      <c r="A262" s="62">
        <v>42898.364027777781</v>
      </c>
      <c r="B262">
        <v>143028</v>
      </c>
      <c r="C262" t="s">
        <v>5830</v>
      </c>
      <c r="D262" t="s">
        <v>5831</v>
      </c>
      <c r="E262"/>
      <c r="F262" s="15">
        <v>1000</v>
      </c>
      <c r="G262" s="62">
        <v>42898.364027777781</v>
      </c>
      <c r="H262" t="s">
        <v>47</v>
      </c>
      <c r="I262" t="s">
        <v>47</v>
      </c>
      <c r="J262" t="s">
        <v>86</v>
      </c>
      <c r="K262" t="s">
        <v>36</v>
      </c>
      <c r="L262" t="s">
        <v>87</v>
      </c>
      <c r="M262" t="s">
        <v>7286</v>
      </c>
      <c r="N262" t="s">
        <v>7287</v>
      </c>
      <c r="O262" t="s">
        <v>7288</v>
      </c>
      <c r="P262">
        <f>VLOOKUP(B262,HIS退!B:F,5,FALSE)</f>
        <v>-1000</v>
      </c>
      <c r="Q262" t="str">
        <f t="shared" si="12"/>
        <v/>
      </c>
      <c r="R262" s="43">
        <f>VLOOKUP(M262,银行退!A:G,7,FALSE)</f>
        <v>1000</v>
      </c>
      <c r="S262" t="str">
        <f t="shared" si="13"/>
        <v/>
      </c>
      <c r="T262" t="e">
        <f>VLOOKUP(M262,银行退!A:J,10,FALSE)</f>
        <v>#N/A</v>
      </c>
      <c r="U262" s="17" t="e">
        <f>VLOOKUP(M262,银行退!A:K,11,FALSE)</f>
        <v>#N/A</v>
      </c>
      <c r="V262" t="str">
        <f t="shared" si="14"/>
        <v/>
      </c>
      <c r="W262" t="e">
        <f>VLOOKUP(B262,HIS解!F:H,3,FALSE)</f>
        <v>#N/A</v>
      </c>
    </row>
    <row r="263" spans="1:23" ht="14.25" hidden="1">
      <c r="A263" s="62">
        <v>42898.366273148145</v>
      </c>
      <c r="B263">
        <v>143246</v>
      </c>
      <c r="C263" t="s">
        <v>5833</v>
      </c>
      <c r="D263" t="s">
        <v>5834</v>
      </c>
      <c r="E263"/>
      <c r="F263" s="15">
        <v>507</v>
      </c>
      <c r="G263" s="62">
        <v>42898.366273148145</v>
      </c>
      <c r="H263" t="s">
        <v>47</v>
      </c>
      <c r="I263" t="s">
        <v>47</v>
      </c>
      <c r="J263" t="s">
        <v>86</v>
      </c>
      <c r="K263" t="s">
        <v>36</v>
      </c>
      <c r="L263" t="s">
        <v>87</v>
      </c>
      <c r="M263" t="s">
        <v>7289</v>
      </c>
      <c r="N263" t="s">
        <v>7290</v>
      </c>
      <c r="O263" t="s">
        <v>7291</v>
      </c>
      <c r="P263">
        <f>VLOOKUP(B263,HIS退!B:F,5,FALSE)</f>
        <v>-507</v>
      </c>
      <c r="Q263" t="str">
        <f t="shared" si="12"/>
        <v/>
      </c>
      <c r="R263" s="43">
        <f>VLOOKUP(M263,银行退!A:G,7,FALSE)</f>
        <v>507</v>
      </c>
      <c r="S263" t="str">
        <f t="shared" si="13"/>
        <v/>
      </c>
      <c r="T263" t="e">
        <f>VLOOKUP(M263,银行退!A:J,10,FALSE)</f>
        <v>#N/A</v>
      </c>
      <c r="U263" s="17" t="e">
        <f>VLOOKUP(M263,银行退!A:K,11,FALSE)</f>
        <v>#N/A</v>
      </c>
      <c r="V263" t="str">
        <f t="shared" si="14"/>
        <v/>
      </c>
      <c r="W263" t="e">
        <f>VLOOKUP(B263,HIS解!F:H,3,FALSE)</f>
        <v>#N/A</v>
      </c>
    </row>
    <row r="264" spans="1:23" ht="14.25" hidden="1">
      <c r="A264" s="62">
        <v>42898.378587962965</v>
      </c>
      <c r="B264">
        <v>144506</v>
      </c>
      <c r="C264" t="s">
        <v>5836</v>
      </c>
      <c r="D264" t="s">
        <v>5837</v>
      </c>
      <c r="E264"/>
      <c r="F264" s="15">
        <v>116</v>
      </c>
      <c r="G264" s="62">
        <v>42898.378587962965</v>
      </c>
      <c r="H264" t="s">
        <v>47</v>
      </c>
      <c r="I264" t="s">
        <v>47</v>
      </c>
      <c r="J264" t="s">
        <v>86</v>
      </c>
      <c r="K264" t="s">
        <v>36</v>
      </c>
      <c r="L264" t="s">
        <v>87</v>
      </c>
      <c r="M264" t="s">
        <v>7292</v>
      </c>
      <c r="N264" t="s">
        <v>7293</v>
      </c>
      <c r="O264" t="s">
        <v>7294</v>
      </c>
      <c r="P264">
        <f>VLOOKUP(B264,HIS退!B:F,5,FALSE)</f>
        <v>-116</v>
      </c>
      <c r="Q264" t="str">
        <f t="shared" si="12"/>
        <v/>
      </c>
      <c r="R264" s="43">
        <f>VLOOKUP(M264,银行退!A:G,7,FALSE)</f>
        <v>116</v>
      </c>
      <c r="S264" t="str">
        <f t="shared" si="13"/>
        <v/>
      </c>
      <c r="T264" t="e">
        <f>VLOOKUP(M264,银行退!A:J,10,FALSE)</f>
        <v>#N/A</v>
      </c>
      <c r="U264" s="17" t="e">
        <f>VLOOKUP(M264,银行退!A:K,11,FALSE)</f>
        <v>#N/A</v>
      </c>
      <c r="V264" t="str">
        <f t="shared" si="14"/>
        <v/>
      </c>
      <c r="W264" t="e">
        <f>VLOOKUP(B264,HIS解!F:H,3,FALSE)</f>
        <v>#N/A</v>
      </c>
    </row>
    <row r="265" spans="1:23" ht="14.25" hidden="1">
      <c r="A265" s="62">
        <v>42898.399965277778</v>
      </c>
      <c r="B265">
        <v>146640</v>
      </c>
      <c r="C265" t="s">
        <v>5839</v>
      </c>
      <c r="D265" t="s">
        <v>5840</v>
      </c>
      <c r="E265"/>
      <c r="F265" s="15">
        <v>300</v>
      </c>
      <c r="G265" s="62">
        <v>42898.399965277778</v>
      </c>
      <c r="H265" t="s">
        <v>47</v>
      </c>
      <c r="I265" t="s">
        <v>47</v>
      </c>
      <c r="J265" t="s">
        <v>86</v>
      </c>
      <c r="K265" t="s">
        <v>36</v>
      </c>
      <c r="L265" t="s">
        <v>87</v>
      </c>
      <c r="M265" t="s">
        <v>7295</v>
      </c>
      <c r="N265" t="s">
        <v>7296</v>
      </c>
      <c r="O265" t="s">
        <v>7297</v>
      </c>
      <c r="P265">
        <f>VLOOKUP(B265,HIS退!B:F,5,FALSE)</f>
        <v>-300</v>
      </c>
      <c r="Q265" t="str">
        <f t="shared" si="12"/>
        <v/>
      </c>
      <c r="R265" s="43">
        <f>VLOOKUP(M265,银行退!A:G,7,FALSE)</f>
        <v>300</v>
      </c>
      <c r="S265" t="str">
        <f t="shared" si="13"/>
        <v/>
      </c>
      <c r="T265" t="e">
        <f>VLOOKUP(M265,银行退!A:J,10,FALSE)</f>
        <v>#N/A</v>
      </c>
      <c r="U265" s="17" t="e">
        <f>VLOOKUP(M265,银行退!A:K,11,FALSE)</f>
        <v>#N/A</v>
      </c>
      <c r="V265" t="str">
        <f t="shared" si="14"/>
        <v/>
      </c>
      <c r="W265" t="e">
        <f>VLOOKUP(B265,HIS解!F:H,3,FALSE)</f>
        <v>#N/A</v>
      </c>
    </row>
    <row r="266" spans="1:23" ht="14.25" hidden="1">
      <c r="A266" s="62">
        <v>42898.410729166666</v>
      </c>
      <c r="B266">
        <v>147757</v>
      </c>
      <c r="C266" t="s">
        <v>5842</v>
      </c>
      <c r="D266" t="s">
        <v>5843</v>
      </c>
      <c r="E266"/>
      <c r="F266" s="15">
        <v>283</v>
      </c>
      <c r="G266" s="62">
        <v>42898.410729166666</v>
      </c>
      <c r="H266" t="s">
        <v>47</v>
      </c>
      <c r="I266" t="s">
        <v>47</v>
      </c>
      <c r="J266" t="s">
        <v>86</v>
      </c>
      <c r="K266" t="s">
        <v>36</v>
      </c>
      <c r="L266" t="s">
        <v>87</v>
      </c>
      <c r="M266" t="s">
        <v>7298</v>
      </c>
      <c r="N266" t="s">
        <v>7299</v>
      </c>
      <c r="O266" t="s">
        <v>7300</v>
      </c>
      <c r="P266">
        <f>VLOOKUP(B266,HIS退!B:F,5,FALSE)</f>
        <v>-283</v>
      </c>
      <c r="Q266" t="str">
        <f t="shared" si="12"/>
        <v/>
      </c>
      <c r="R266" s="43">
        <f>VLOOKUP(M266,银行退!A:G,7,FALSE)</f>
        <v>283</v>
      </c>
      <c r="S266" t="str">
        <f t="shared" si="13"/>
        <v/>
      </c>
      <c r="T266" t="e">
        <f>VLOOKUP(M266,银行退!A:J,10,FALSE)</f>
        <v>#N/A</v>
      </c>
      <c r="U266" s="17" t="e">
        <f>VLOOKUP(M266,银行退!A:K,11,FALSE)</f>
        <v>#N/A</v>
      </c>
      <c r="V266" t="str">
        <f t="shared" si="14"/>
        <v/>
      </c>
      <c r="W266" t="e">
        <f>VLOOKUP(B266,HIS解!F:H,3,FALSE)</f>
        <v>#N/A</v>
      </c>
    </row>
    <row r="267" spans="1:23" ht="14.25" hidden="1">
      <c r="A267" s="62">
        <v>42898.411412037036</v>
      </c>
      <c r="B267">
        <v>147829</v>
      </c>
      <c r="C267" t="s">
        <v>5845</v>
      </c>
      <c r="D267" t="s">
        <v>5765</v>
      </c>
      <c r="E267"/>
      <c r="F267" s="15">
        <v>1000</v>
      </c>
      <c r="G267" s="62">
        <v>42898.411412037036</v>
      </c>
      <c r="H267" t="s">
        <v>47</v>
      </c>
      <c r="I267" t="s">
        <v>47</v>
      </c>
      <c r="J267" t="s">
        <v>86</v>
      </c>
      <c r="K267" t="s">
        <v>36</v>
      </c>
      <c r="L267" t="s">
        <v>87</v>
      </c>
      <c r="M267" t="s">
        <v>7301</v>
      </c>
      <c r="N267" t="s">
        <v>7302</v>
      </c>
      <c r="O267" t="s">
        <v>7190</v>
      </c>
      <c r="P267">
        <f>VLOOKUP(B267,HIS退!B:F,5,FALSE)</f>
        <v>-1000</v>
      </c>
      <c r="Q267" t="str">
        <f t="shared" si="12"/>
        <v/>
      </c>
      <c r="R267" s="43">
        <f>VLOOKUP(M267,银行退!A:G,7,FALSE)</f>
        <v>1000</v>
      </c>
      <c r="S267" t="str">
        <f t="shared" si="13"/>
        <v/>
      </c>
      <c r="T267" t="e">
        <f>VLOOKUP(M267,银行退!A:J,10,FALSE)</f>
        <v>#N/A</v>
      </c>
      <c r="U267" s="17" t="e">
        <f>VLOOKUP(M267,银行退!A:K,11,FALSE)</f>
        <v>#N/A</v>
      </c>
      <c r="V267" t="str">
        <f t="shared" si="14"/>
        <v/>
      </c>
      <c r="W267" t="e">
        <f>VLOOKUP(B267,HIS解!F:H,3,FALSE)</f>
        <v>#N/A</v>
      </c>
    </row>
    <row r="268" spans="1:23" ht="14.25" hidden="1">
      <c r="A268" s="62">
        <v>42898.418344907404</v>
      </c>
      <c r="B268">
        <v>148548</v>
      </c>
      <c r="C268" t="s">
        <v>7303</v>
      </c>
      <c r="D268" t="s">
        <v>5846</v>
      </c>
      <c r="E268"/>
      <c r="F268" s="15">
        <v>800</v>
      </c>
      <c r="G268" s="62">
        <v>42898.418344907404</v>
      </c>
      <c r="H268" t="s">
        <v>47</v>
      </c>
      <c r="I268" t="s">
        <v>47</v>
      </c>
      <c r="J268" t="s">
        <v>86</v>
      </c>
      <c r="K268" t="s">
        <v>217</v>
      </c>
      <c r="L268" t="s">
        <v>87</v>
      </c>
      <c r="M268" t="s">
        <v>7304</v>
      </c>
      <c r="N268" t="s">
        <v>7305</v>
      </c>
      <c r="O268" t="s">
        <v>7306</v>
      </c>
      <c r="P268">
        <f>VLOOKUP(B268,HIS退!B:F,5,FALSE)</f>
        <v>-800</v>
      </c>
      <c r="Q268" t="str">
        <f t="shared" si="12"/>
        <v/>
      </c>
      <c r="R268" s="43">
        <f>VLOOKUP(M268,银行退!A:G,7,FALSE)</f>
        <v>800</v>
      </c>
      <c r="S268" t="str">
        <f t="shared" si="13"/>
        <v/>
      </c>
      <c r="T268">
        <f>VLOOKUP(M268,银行退!A:J,10,FALSE)</f>
        <v>1</v>
      </c>
      <c r="U268" s="17">
        <f>VLOOKUP(M268,银行退!A:K,11,FALSE)</f>
        <v>42898.716481481482</v>
      </c>
      <c r="V268">
        <f t="shared" si="14"/>
        <v>1</v>
      </c>
      <c r="W268">
        <f>VLOOKUP(B268,HIS解!F:H,3,FALSE)</f>
        <v>800</v>
      </c>
    </row>
    <row r="269" spans="1:23" ht="14.25" hidden="1">
      <c r="A269" s="62">
        <v>42898.429143518515</v>
      </c>
      <c r="B269">
        <v>149678</v>
      </c>
      <c r="C269" t="s">
        <v>5848</v>
      </c>
      <c r="D269" t="s">
        <v>5849</v>
      </c>
      <c r="E269"/>
      <c r="F269" s="15">
        <v>1004</v>
      </c>
      <c r="G269" s="62">
        <v>42898.429143518515</v>
      </c>
      <c r="H269" t="s">
        <v>47</v>
      </c>
      <c r="I269" t="s">
        <v>47</v>
      </c>
      <c r="J269" t="s">
        <v>86</v>
      </c>
      <c r="K269" t="s">
        <v>36</v>
      </c>
      <c r="L269" t="s">
        <v>87</v>
      </c>
      <c r="M269" t="s">
        <v>7307</v>
      </c>
      <c r="N269" t="s">
        <v>7308</v>
      </c>
      <c r="O269" t="s">
        <v>7309</v>
      </c>
      <c r="P269">
        <f>VLOOKUP(B269,HIS退!B:F,5,FALSE)</f>
        <v>-1004</v>
      </c>
      <c r="Q269" t="str">
        <f t="shared" si="12"/>
        <v/>
      </c>
      <c r="R269" s="43">
        <f>VLOOKUP(M269,银行退!A:G,7,FALSE)</f>
        <v>1004</v>
      </c>
      <c r="S269" t="str">
        <f t="shared" si="13"/>
        <v/>
      </c>
      <c r="T269" t="e">
        <f>VLOOKUP(M269,银行退!A:J,10,FALSE)</f>
        <v>#N/A</v>
      </c>
      <c r="U269" s="17" t="e">
        <f>VLOOKUP(M269,银行退!A:K,11,FALSE)</f>
        <v>#N/A</v>
      </c>
      <c r="V269" t="str">
        <f t="shared" si="14"/>
        <v/>
      </c>
      <c r="W269" t="e">
        <f>VLOOKUP(B269,HIS解!F:H,3,FALSE)</f>
        <v>#N/A</v>
      </c>
    </row>
    <row r="270" spans="1:23" ht="14.25" hidden="1">
      <c r="A270" s="62">
        <v>42898.451041666667</v>
      </c>
      <c r="B270">
        <v>151579</v>
      </c>
      <c r="C270" t="s">
        <v>5851</v>
      </c>
      <c r="D270" t="s">
        <v>5852</v>
      </c>
      <c r="E270"/>
      <c r="F270" s="15">
        <v>1158</v>
      </c>
      <c r="G270" s="62">
        <v>42898.451041666667</v>
      </c>
      <c r="H270" t="s">
        <v>47</v>
      </c>
      <c r="I270" t="s">
        <v>47</v>
      </c>
      <c r="J270" t="s">
        <v>86</v>
      </c>
      <c r="K270" t="s">
        <v>36</v>
      </c>
      <c r="L270" t="s">
        <v>87</v>
      </c>
      <c r="M270" t="s">
        <v>7310</v>
      </c>
      <c r="N270" t="s">
        <v>7311</v>
      </c>
      <c r="O270" t="s">
        <v>7312</v>
      </c>
      <c r="P270">
        <f>VLOOKUP(B270,HIS退!B:F,5,FALSE)</f>
        <v>-1158</v>
      </c>
      <c r="Q270" t="str">
        <f t="shared" si="12"/>
        <v/>
      </c>
      <c r="R270" s="43">
        <f>VLOOKUP(M270,银行退!A:G,7,FALSE)</f>
        <v>1158</v>
      </c>
      <c r="S270" t="str">
        <f t="shared" si="13"/>
        <v/>
      </c>
      <c r="T270" t="e">
        <f>VLOOKUP(M270,银行退!A:J,10,FALSE)</f>
        <v>#N/A</v>
      </c>
      <c r="U270" s="17" t="e">
        <f>VLOOKUP(M270,银行退!A:K,11,FALSE)</f>
        <v>#N/A</v>
      </c>
      <c r="V270" t="str">
        <f t="shared" si="14"/>
        <v/>
      </c>
      <c r="W270" t="e">
        <f>VLOOKUP(B270,HIS解!F:H,3,FALSE)</f>
        <v>#N/A</v>
      </c>
    </row>
    <row r="271" spans="1:23" ht="14.25" hidden="1">
      <c r="A271" s="62">
        <v>42898.455949074072</v>
      </c>
      <c r="B271">
        <v>151984</v>
      </c>
      <c r="C271" t="s">
        <v>5854</v>
      </c>
      <c r="D271" t="s">
        <v>5855</v>
      </c>
      <c r="E271"/>
      <c r="F271" s="15">
        <v>57</v>
      </c>
      <c r="G271" s="62">
        <v>42898.455949074072</v>
      </c>
      <c r="H271" t="s">
        <v>47</v>
      </c>
      <c r="I271" t="s">
        <v>47</v>
      </c>
      <c r="J271" t="s">
        <v>86</v>
      </c>
      <c r="K271" t="s">
        <v>36</v>
      </c>
      <c r="L271" t="s">
        <v>87</v>
      </c>
      <c r="M271" t="s">
        <v>7313</v>
      </c>
      <c r="N271" t="s">
        <v>7314</v>
      </c>
      <c r="O271" t="s">
        <v>7315</v>
      </c>
      <c r="P271">
        <f>VLOOKUP(B271,HIS退!B:F,5,FALSE)</f>
        <v>-57</v>
      </c>
      <c r="Q271" t="str">
        <f t="shared" si="12"/>
        <v/>
      </c>
      <c r="R271" s="43">
        <f>VLOOKUP(M271,银行退!A:G,7,FALSE)</f>
        <v>57</v>
      </c>
      <c r="S271" t="str">
        <f t="shared" si="13"/>
        <v/>
      </c>
      <c r="T271" t="e">
        <f>VLOOKUP(M271,银行退!A:J,10,FALSE)</f>
        <v>#N/A</v>
      </c>
      <c r="U271" s="17" t="e">
        <f>VLOOKUP(M271,银行退!A:K,11,FALSE)</f>
        <v>#N/A</v>
      </c>
      <c r="V271" t="str">
        <f t="shared" si="14"/>
        <v/>
      </c>
      <c r="W271" t="e">
        <f>VLOOKUP(B271,HIS解!F:H,3,FALSE)</f>
        <v>#N/A</v>
      </c>
    </row>
    <row r="272" spans="1:23" ht="14.25" hidden="1">
      <c r="A272" s="62">
        <v>42898.456122685187</v>
      </c>
      <c r="B272">
        <v>152001</v>
      </c>
      <c r="C272" t="s">
        <v>7316</v>
      </c>
      <c r="D272" t="s">
        <v>2462</v>
      </c>
      <c r="E272"/>
      <c r="F272" s="15">
        <v>662</v>
      </c>
      <c r="G272" s="62">
        <v>42898.456122685187</v>
      </c>
      <c r="H272" t="s">
        <v>47</v>
      </c>
      <c r="I272" t="s">
        <v>47</v>
      </c>
      <c r="J272" t="s">
        <v>86</v>
      </c>
      <c r="K272" t="s">
        <v>217</v>
      </c>
      <c r="L272" t="s">
        <v>87</v>
      </c>
      <c r="M272" t="s">
        <v>7317</v>
      </c>
      <c r="N272" t="s">
        <v>7318</v>
      </c>
      <c r="O272" t="s">
        <v>4692</v>
      </c>
      <c r="P272">
        <f>VLOOKUP(B272,HIS退!B:F,5,FALSE)</f>
        <v>-662</v>
      </c>
      <c r="Q272" t="str">
        <f t="shared" si="12"/>
        <v/>
      </c>
      <c r="R272" s="43">
        <f>VLOOKUP(M272,银行退!A:G,7,FALSE)</f>
        <v>662</v>
      </c>
      <c r="S272" t="str">
        <f t="shared" si="13"/>
        <v/>
      </c>
      <c r="T272">
        <f>VLOOKUP(M272,银行退!A:J,10,FALSE)</f>
        <v>1</v>
      </c>
      <c r="U272" s="17">
        <f>VLOOKUP(M272,银行退!A:K,11,FALSE)</f>
        <v>42898.717013888891</v>
      </c>
      <c r="V272">
        <f t="shared" si="14"/>
        <v>1</v>
      </c>
      <c r="W272">
        <f>VLOOKUP(B272,HIS解!F:H,3,FALSE)</f>
        <v>662</v>
      </c>
    </row>
    <row r="273" spans="1:23" ht="14.25" hidden="1">
      <c r="A273" s="62">
        <v>42898.456342592595</v>
      </c>
      <c r="B273">
        <v>152018</v>
      </c>
      <c r="C273" t="s">
        <v>5857</v>
      </c>
      <c r="D273" t="s">
        <v>5858</v>
      </c>
      <c r="E273"/>
      <c r="F273" s="15">
        <v>115</v>
      </c>
      <c r="G273" s="62">
        <v>42898.456342592595</v>
      </c>
      <c r="H273" t="s">
        <v>47</v>
      </c>
      <c r="I273" t="s">
        <v>47</v>
      </c>
      <c r="J273" t="s">
        <v>86</v>
      </c>
      <c r="K273" t="s">
        <v>36</v>
      </c>
      <c r="L273" t="s">
        <v>87</v>
      </c>
      <c r="M273" t="s">
        <v>7319</v>
      </c>
      <c r="N273" t="s">
        <v>7320</v>
      </c>
      <c r="O273" t="s">
        <v>7315</v>
      </c>
      <c r="P273">
        <f>VLOOKUP(B273,HIS退!B:F,5,FALSE)</f>
        <v>-115</v>
      </c>
      <c r="Q273" t="str">
        <f t="shared" si="12"/>
        <v/>
      </c>
      <c r="R273" s="43">
        <f>VLOOKUP(M273,银行退!A:G,7,FALSE)</f>
        <v>115</v>
      </c>
      <c r="S273" t="str">
        <f t="shared" si="13"/>
        <v/>
      </c>
      <c r="T273" t="e">
        <f>VLOOKUP(M273,银行退!A:J,10,FALSE)</f>
        <v>#N/A</v>
      </c>
      <c r="U273" s="17" t="e">
        <f>VLOOKUP(M273,银行退!A:K,11,FALSE)</f>
        <v>#N/A</v>
      </c>
      <c r="V273" t="str">
        <f t="shared" si="14"/>
        <v/>
      </c>
      <c r="W273" t="e">
        <f>VLOOKUP(B273,HIS解!F:H,3,FALSE)</f>
        <v>#N/A</v>
      </c>
    </row>
    <row r="274" spans="1:23" ht="14.25" hidden="1">
      <c r="A274" s="62">
        <v>42898.456469907411</v>
      </c>
      <c r="B274">
        <v>152028</v>
      </c>
      <c r="C274" t="s">
        <v>7321</v>
      </c>
      <c r="D274" t="s">
        <v>5860</v>
      </c>
      <c r="E274"/>
      <c r="F274" s="15">
        <v>300</v>
      </c>
      <c r="G274" s="62">
        <v>42898.456469907411</v>
      </c>
      <c r="H274" t="s">
        <v>47</v>
      </c>
      <c r="I274" t="s">
        <v>47</v>
      </c>
      <c r="J274" t="s">
        <v>86</v>
      </c>
      <c r="K274" t="s">
        <v>217</v>
      </c>
      <c r="L274" t="s">
        <v>87</v>
      </c>
      <c r="M274" t="s">
        <v>7322</v>
      </c>
      <c r="N274" t="s">
        <v>7323</v>
      </c>
      <c r="O274" t="s">
        <v>7324</v>
      </c>
      <c r="P274">
        <f>VLOOKUP(B274,HIS退!B:F,5,FALSE)</f>
        <v>-300</v>
      </c>
      <c r="Q274" t="str">
        <f t="shared" si="12"/>
        <v/>
      </c>
      <c r="R274" s="43">
        <f>VLOOKUP(M274,银行退!A:G,7,FALSE)</f>
        <v>300</v>
      </c>
      <c r="S274" t="str">
        <f t="shared" si="13"/>
        <v/>
      </c>
      <c r="T274">
        <f>VLOOKUP(M274,银行退!A:J,10,FALSE)</f>
        <v>1</v>
      </c>
      <c r="U274" s="17">
        <f>VLOOKUP(M274,银行退!A:K,11,FALSE)</f>
        <v>42898.716666666667</v>
      </c>
      <c r="V274">
        <f t="shared" si="14"/>
        <v>1</v>
      </c>
      <c r="W274">
        <f>VLOOKUP(B274,HIS解!F:H,3,FALSE)</f>
        <v>300</v>
      </c>
    </row>
    <row r="275" spans="1:23" ht="14.25" hidden="1">
      <c r="A275" s="62">
        <v>42898.460011574076</v>
      </c>
      <c r="B275">
        <v>152373</v>
      </c>
      <c r="C275" t="s">
        <v>5862</v>
      </c>
      <c r="D275" t="s">
        <v>5863</v>
      </c>
      <c r="E275"/>
      <c r="F275" s="15">
        <v>69</v>
      </c>
      <c r="G275" s="62">
        <v>42898.460011574076</v>
      </c>
      <c r="H275" t="s">
        <v>47</v>
      </c>
      <c r="I275" t="s">
        <v>47</v>
      </c>
      <c r="J275" t="s">
        <v>86</v>
      </c>
      <c r="K275" t="s">
        <v>36</v>
      </c>
      <c r="L275" t="s">
        <v>87</v>
      </c>
      <c r="M275" t="s">
        <v>7325</v>
      </c>
      <c r="N275" t="s">
        <v>7326</v>
      </c>
      <c r="O275" t="s">
        <v>7327</v>
      </c>
      <c r="P275">
        <f>VLOOKUP(B275,HIS退!B:F,5,FALSE)</f>
        <v>-69</v>
      </c>
      <c r="Q275" t="str">
        <f t="shared" si="12"/>
        <v/>
      </c>
      <c r="R275" s="43">
        <f>VLOOKUP(M275,银行退!A:G,7,FALSE)</f>
        <v>69</v>
      </c>
      <c r="S275" t="str">
        <f t="shared" si="13"/>
        <v/>
      </c>
      <c r="T275" t="e">
        <f>VLOOKUP(M275,银行退!A:J,10,FALSE)</f>
        <v>#N/A</v>
      </c>
      <c r="U275" s="17" t="e">
        <f>VLOOKUP(M275,银行退!A:K,11,FALSE)</f>
        <v>#N/A</v>
      </c>
      <c r="V275" t="str">
        <f t="shared" si="14"/>
        <v/>
      </c>
      <c r="W275" t="e">
        <f>VLOOKUP(B275,HIS解!F:H,3,FALSE)</f>
        <v>#N/A</v>
      </c>
    </row>
    <row r="276" spans="1:23" ht="14.25" hidden="1">
      <c r="A276" s="62">
        <v>42898.471030092594</v>
      </c>
      <c r="B276">
        <v>153118</v>
      </c>
      <c r="C276" t="s">
        <v>5865</v>
      </c>
      <c r="D276" t="s">
        <v>5866</v>
      </c>
      <c r="E276"/>
      <c r="F276" s="15">
        <v>862</v>
      </c>
      <c r="G276" s="62">
        <v>42898.471030092594</v>
      </c>
      <c r="H276" t="s">
        <v>47</v>
      </c>
      <c r="I276" t="s">
        <v>47</v>
      </c>
      <c r="J276" t="s">
        <v>86</v>
      </c>
      <c r="K276" t="s">
        <v>36</v>
      </c>
      <c r="L276" t="s">
        <v>87</v>
      </c>
      <c r="M276" t="s">
        <v>7328</v>
      </c>
      <c r="N276" t="s">
        <v>7329</v>
      </c>
      <c r="O276" t="s">
        <v>7330</v>
      </c>
      <c r="P276">
        <f>VLOOKUP(B276,HIS退!B:F,5,FALSE)</f>
        <v>-862</v>
      </c>
      <c r="Q276" t="str">
        <f t="shared" si="12"/>
        <v/>
      </c>
      <c r="R276" s="43">
        <f>VLOOKUP(M276,银行退!A:G,7,FALSE)</f>
        <v>862</v>
      </c>
      <c r="S276" t="str">
        <f t="shared" si="13"/>
        <v/>
      </c>
      <c r="T276" t="e">
        <f>VLOOKUP(M276,银行退!A:J,10,FALSE)</f>
        <v>#N/A</v>
      </c>
      <c r="U276" s="17" t="e">
        <f>VLOOKUP(M276,银行退!A:K,11,FALSE)</f>
        <v>#N/A</v>
      </c>
      <c r="V276" t="str">
        <f t="shared" si="14"/>
        <v/>
      </c>
      <c r="W276" t="e">
        <f>VLOOKUP(B276,HIS解!F:H,3,FALSE)</f>
        <v>#N/A</v>
      </c>
    </row>
    <row r="277" spans="1:23" ht="14.25" hidden="1">
      <c r="A277" s="62">
        <v>42898.474386574075</v>
      </c>
      <c r="B277">
        <v>153356</v>
      </c>
      <c r="C277" t="s">
        <v>5868</v>
      </c>
      <c r="D277" t="s">
        <v>5869</v>
      </c>
      <c r="E277"/>
      <c r="F277" s="15">
        <v>736</v>
      </c>
      <c r="G277" s="62">
        <v>42898.474386574075</v>
      </c>
      <c r="H277" t="s">
        <v>47</v>
      </c>
      <c r="I277" t="s">
        <v>47</v>
      </c>
      <c r="J277" t="s">
        <v>86</v>
      </c>
      <c r="K277" t="s">
        <v>36</v>
      </c>
      <c r="L277" t="s">
        <v>87</v>
      </c>
      <c r="M277" t="s">
        <v>7331</v>
      </c>
      <c r="N277" t="s">
        <v>7332</v>
      </c>
      <c r="O277" t="s">
        <v>7333</v>
      </c>
      <c r="P277">
        <f>VLOOKUP(B277,HIS退!B:F,5,FALSE)</f>
        <v>-736</v>
      </c>
      <c r="Q277" t="str">
        <f t="shared" si="12"/>
        <v/>
      </c>
      <c r="R277" s="43">
        <f>VLOOKUP(M277,银行退!A:G,7,FALSE)</f>
        <v>736</v>
      </c>
      <c r="S277" t="str">
        <f t="shared" si="13"/>
        <v/>
      </c>
      <c r="T277" t="e">
        <f>VLOOKUP(M277,银行退!A:J,10,FALSE)</f>
        <v>#N/A</v>
      </c>
      <c r="U277" s="17" t="e">
        <f>VLOOKUP(M277,银行退!A:K,11,FALSE)</f>
        <v>#N/A</v>
      </c>
      <c r="V277" t="str">
        <f t="shared" si="14"/>
        <v/>
      </c>
      <c r="W277" t="e">
        <f>VLOOKUP(B277,HIS解!F:H,3,FALSE)</f>
        <v>#N/A</v>
      </c>
    </row>
    <row r="278" spans="1:23" ht="14.25" hidden="1">
      <c r="A278" s="62">
        <v>42898.476840277777</v>
      </c>
      <c r="B278">
        <v>153519</v>
      </c>
      <c r="C278" t="s">
        <v>5871</v>
      </c>
      <c r="D278" t="s">
        <v>5872</v>
      </c>
      <c r="E278"/>
      <c r="F278" s="15">
        <v>165</v>
      </c>
      <c r="G278" s="62">
        <v>42898.476840277777</v>
      </c>
      <c r="H278" t="s">
        <v>47</v>
      </c>
      <c r="I278" t="s">
        <v>47</v>
      </c>
      <c r="J278" t="s">
        <v>86</v>
      </c>
      <c r="K278" t="s">
        <v>36</v>
      </c>
      <c r="L278" t="s">
        <v>87</v>
      </c>
      <c r="M278" t="s">
        <v>7334</v>
      </c>
      <c r="N278" t="s">
        <v>7335</v>
      </c>
      <c r="O278" t="s">
        <v>7336</v>
      </c>
      <c r="P278">
        <f>VLOOKUP(B278,HIS退!B:F,5,FALSE)</f>
        <v>-165</v>
      </c>
      <c r="Q278" t="str">
        <f t="shared" si="12"/>
        <v/>
      </c>
      <c r="R278" s="43">
        <f>VLOOKUP(M278,银行退!A:G,7,FALSE)</f>
        <v>165</v>
      </c>
      <c r="S278" t="str">
        <f t="shared" si="13"/>
        <v/>
      </c>
      <c r="T278" t="e">
        <f>VLOOKUP(M278,银行退!A:J,10,FALSE)</f>
        <v>#N/A</v>
      </c>
      <c r="U278" s="17" t="e">
        <f>VLOOKUP(M278,银行退!A:K,11,FALSE)</f>
        <v>#N/A</v>
      </c>
      <c r="V278" t="str">
        <f t="shared" si="14"/>
        <v/>
      </c>
      <c r="W278" t="e">
        <f>VLOOKUP(B278,HIS解!F:H,3,FALSE)</f>
        <v>#N/A</v>
      </c>
    </row>
    <row r="279" spans="1:23" ht="14.25" hidden="1">
      <c r="A279" s="62">
        <v>42898.479189814818</v>
      </c>
      <c r="B279">
        <v>153712</v>
      </c>
      <c r="C279" t="s">
        <v>5874</v>
      </c>
      <c r="D279" t="s">
        <v>5875</v>
      </c>
      <c r="E279"/>
      <c r="F279" s="15">
        <v>1211</v>
      </c>
      <c r="G279" s="62">
        <v>42898.479189814818</v>
      </c>
      <c r="H279" t="s">
        <v>47</v>
      </c>
      <c r="I279" t="s">
        <v>47</v>
      </c>
      <c r="J279" t="s">
        <v>86</v>
      </c>
      <c r="K279" t="s">
        <v>36</v>
      </c>
      <c r="L279" t="s">
        <v>87</v>
      </c>
      <c r="M279" t="s">
        <v>7337</v>
      </c>
      <c r="N279" t="s">
        <v>7338</v>
      </c>
      <c r="O279" t="s">
        <v>7339</v>
      </c>
      <c r="P279">
        <f>VLOOKUP(B279,HIS退!B:F,5,FALSE)</f>
        <v>-1211</v>
      </c>
      <c r="Q279" t="str">
        <f t="shared" si="12"/>
        <v/>
      </c>
      <c r="R279" s="43">
        <f>VLOOKUP(M279,银行退!A:G,7,FALSE)</f>
        <v>1211</v>
      </c>
      <c r="S279" t="str">
        <f t="shared" si="13"/>
        <v/>
      </c>
      <c r="T279" t="e">
        <f>VLOOKUP(M279,银行退!A:J,10,FALSE)</f>
        <v>#N/A</v>
      </c>
      <c r="U279" s="17" t="e">
        <f>VLOOKUP(M279,银行退!A:K,11,FALSE)</f>
        <v>#N/A</v>
      </c>
      <c r="V279" t="str">
        <f t="shared" si="14"/>
        <v/>
      </c>
      <c r="W279" t="e">
        <f>VLOOKUP(B279,HIS解!F:H,3,FALSE)</f>
        <v>#N/A</v>
      </c>
    </row>
    <row r="280" spans="1:23" ht="14.25" hidden="1">
      <c r="A280" s="62">
        <v>42898.479710648149</v>
      </c>
      <c r="B280">
        <v>153749</v>
      </c>
      <c r="C280" t="s">
        <v>5877</v>
      </c>
      <c r="D280" t="s">
        <v>5878</v>
      </c>
      <c r="E280"/>
      <c r="F280" s="15">
        <v>96</v>
      </c>
      <c r="G280" s="62">
        <v>42898.479710648149</v>
      </c>
      <c r="H280" t="s">
        <v>47</v>
      </c>
      <c r="I280" t="s">
        <v>47</v>
      </c>
      <c r="J280" t="s">
        <v>86</v>
      </c>
      <c r="K280" t="s">
        <v>36</v>
      </c>
      <c r="L280" t="s">
        <v>87</v>
      </c>
      <c r="M280" t="s">
        <v>7340</v>
      </c>
      <c r="N280" t="s">
        <v>7341</v>
      </c>
      <c r="O280" t="s">
        <v>7342</v>
      </c>
      <c r="P280">
        <f>VLOOKUP(B280,HIS退!B:F,5,FALSE)</f>
        <v>-96</v>
      </c>
      <c r="Q280" t="str">
        <f t="shared" si="12"/>
        <v/>
      </c>
      <c r="R280" s="43">
        <f>VLOOKUP(M280,银行退!A:G,7,FALSE)</f>
        <v>96</v>
      </c>
      <c r="S280" t="str">
        <f t="shared" si="13"/>
        <v/>
      </c>
      <c r="T280" t="e">
        <f>VLOOKUP(M280,银行退!A:J,10,FALSE)</f>
        <v>#N/A</v>
      </c>
      <c r="U280" s="17" t="e">
        <f>VLOOKUP(M280,银行退!A:K,11,FALSE)</f>
        <v>#N/A</v>
      </c>
      <c r="V280" t="str">
        <f t="shared" si="14"/>
        <v/>
      </c>
      <c r="W280" t="e">
        <f>VLOOKUP(B280,HIS解!F:H,3,FALSE)</f>
        <v>#N/A</v>
      </c>
    </row>
    <row r="281" spans="1:23" ht="14.25" hidden="1">
      <c r="A281" s="62">
        <v>42898.480347222219</v>
      </c>
      <c r="B281">
        <v>153789</v>
      </c>
      <c r="C281" t="s">
        <v>5880</v>
      </c>
      <c r="D281" t="s">
        <v>5881</v>
      </c>
      <c r="E281"/>
      <c r="F281" s="15">
        <v>594</v>
      </c>
      <c r="G281" s="62">
        <v>42898.480347222219</v>
      </c>
      <c r="H281" t="s">
        <v>47</v>
      </c>
      <c r="I281" t="s">
        <v>47</v>
      </c>
      <c r="J281" t="s">
        <v>86</v>
      </c>
      <c r="K281" t="s">
        <v>36</v>
      </c>
      <c r="L281" t="s">
        <v>87</v>
      </c>
      <c r="M281" t="s">
        <v>7343</v>
      </c>
      <c r="N281" t="s">
        <v>7344</v>
      </c>
      <c r="O281" t="s">
        <v>7345</v>
      </c>
      <c r="P281">
        <f>VLOOKUP(B281,HIS退!B:F,5,FALSE)</f>
        <v>-594</v>
      </c>
      <c r="Q281" t="str">
        <f t="shared" si="12"/>
        <v/>
      </c>
      <c r="R281" s="43">
        <f>VLOOKUP(M281,银行退!A:G,7,FALSE)</f>
        <v>594</v>
      </c>
      <c r="S281" t="str">
        <f t="shared" si="13"/>
        <v/>
      </c>
      <c r="T281" t="e">
        <f>VLOOKUP(M281,银行退!A:J,10,FALSE)</f>
        <v>#N/A</v>
      </c>
      <c r="U281" s="17" t="e">
        <f>VLOOKUP(M281,银行退!A:K,11,FALSE)</f>
        <v>#N/A</v>
      </c>
      <c r="V281" t="str">
        <f t="shared" si="14"/>
        <v/>
      </c>
      <c r="W281" t="e">
        <f>VLOOKUP(B281,HIS解!F:H,3,FALSE)</f>
        <v>#N/A</v>
      </c>
    </row>
    <row r="282" spans="1:23" ht="14.25" hidden="1">
      <c r="A282" s="62">
        <v>42898.480520833335</v>
      </c>
      <c r="B282">
        <v>153807</v>
      </c>
      <c r="C282" t="s">
        <v>7346</v>
      </c>
      <c r="D282" t="s">
        <v>5883</v>
      </c>
      <c r="E282"/>
      <c r="F282" s="15">
        <v>407</v>
      </c>
      <c r="G282" s="62">
        <v>42898.480520833335</v>
      </c>
      <c r="H282" t="s">
        <v>47</v>
      </c>
      <c r="I282" t="s">
        <v>47</v>
      </c>
      <c r="J282" t="s">
        <v>86</v>
      </c>
      <c r="K282" t="s">
        <v>217</v>
      </c>
      <c r="L282" t="s">
        <v>87</v>
      </c>
      <c r="M282" t="s">
        <v>7347</v>
      </c>
      <c r="N282" t="s">
        <v>7348</v>
      </c>
      <c r="O282" t="s">
        <v>7349</v>
      </c>
      <c r="P282">
        <f>VLOOKUP(B282,HIS退!B:F,5,FALSE)</f>
        <v>-407</v>
      </c>
      <c r="Q282" t="str">
        <f t="shared" si="12"/>
        <v/>
      </c>
      <c r="R282" s="43">
        <f>VLOOKUP(M282,银行退!A:G,7,FALSE)</f>
        <v>407</v>
      </c>
      <c r="S282" t="str">
        <f t="shared" si="13"/>
        <v/>
      </c>
      <c r="T282">
        <f>VLOOKUP(M282,银行退!A:J,10,FALSE)</f>
        <v>1</v>
      </c>
      <c r="U282" s="17">
        <f>VLOOKUP(M282,银行退!A:K,11,FALSE)</f>
        <v>42898.716840277775</v>
      </c>
      <c r="V282">
        <f t="shared" si="14"/>
        <v>1</v>
      </c>
      <c r="W282">
        <f>VLOOKUP(B282,HIS解!F:H,3,FALSE)</f>
        <v>407</v>
      </c>
    </row>
    <row r="283" spans="1:23" ht="14.25" hidden="1">
      <c r="A283" s="62">
        <v>42898.480775462966</v>
      </c>
      <c r="B283">
        <v>153820</v>
      </c>
      <c r="C283" t="s">
        <v>5885</v>
      </c>
      <c r="D283" t="s">
        <v>5886</v>
      </c>
      <c r="E283"/>
      <c r="F283" s="15">
        <v>500</v>
      </c>
      <c r="G283" s="62">
        <v>42898.480775462966</v>
      </c>
      <c r="H283" t="s">
        <v>47</v>
      </c>
      <c r="I283" t="s">
        <v>47</v>
      </c>
      <c r="J283" t="s">
        <v>86</v>
      </c>
      <c r="K283" t="s">
        <v>36</v>
      </c>
      <c r="L283" t="s">
        <v>87</v>
      </c>
      <c r="M283" t="s">
        <v>7350</v>
      </c>
      <c r="N283" t="s">
        <v>7351</v>
      </c>
      <c r="O283" t="s">
        <v>7352</v>
      </c>
      <c r="P283">
        <f>VLOOKUP(B283,HIS退!B:F,5,FALSE)</f>
        <v>-500</v>
      </c>
      <c r="Q283" t="str">
        <f t="shared" si="12"/>
        <v/>
      </c>
      <c r="R283" s="43">
        <f>VLOOKUP(M283,银行退!A:G,7,FALSE)</f>
        <v>500</v>
      </c>
      <c r="S283" t="str">
        <f t="shared" si="13"/>
        <v/>
      </c>
      <c r="T283" t="e">
        <f>VLOOKUP(M283,银行退!A:J,10,FALSE)</f>
        <v>#N/A</v>
      </c>
      <c r="U283" s="17" t="e">
        <f>VLOOKUP(M283,银行退!A:K,11,FALSE)</f>
        <v>#N/A</v>
      </c>
      <c r="V283" t="str">
        <f t="shared" si="14"/>
        <v/>
      </c>
      <c r="W283" t="e">
        <f>VLOOKUP(B283,HIS解!F:H,3,FALSE)</f>
        <v>#N/A</v>
      </c>
    </row>
    <row r="284" spans="1:23" ht="14.25" hidden="1">
      <c r="A284" s="62">
        <v>42898.485983796294</v>
      </c>
      <c r="B284">
        <v>154171</v>
      </c>
      <c r="C284" t="s">
        <v>5888</v>
      </c>
      <c r="D284" t="s">
        <v>5889</v>
      </c>
      <c r="E284"/>
      <c r="F284" s="15">
        <v>5000</v>
      </c>
      <c r="G284" s="62">
        <v>42898.485983796294</v>
      </c>
      <c r="H284" t="s">
        <v>47</v>
      </c>
      <c r="I284" t="s">
        <v>47</v>
      </c>
      <c r="J284" t="s">
        <v>86</v>
      </c>
      <c r="K284" t="s">
        <v>36</v>
      </c>
      <c r="L284" t="s">
        <v>87</v>
      </c>
      <c r="M284" t="s">
        <v>7353</v>
      </c>
      <c r="N284" t="s">
        <v>7354</v>
      </c>
      <c r="O284" t="s">
        <v>7355</v>
      </c>
      <c r="P284">
        <f>VLOOKUP(B284,HIS退!B:F,5,FALSE)</f>
        <v>-5000</v>
      </c>
      <c r="Q284" t="str">
        <f t="shared" si="12"/>
        <v/>
      </c>
      <c r="R284" s="43">
        <f>VLOOKUP(M284,银行退!A:G,7,FALSE)</f>
        <v>5000</v>
      </c>
      <c r="S284" t="str">
        <f t="shared" si="13"/>
        <v/>
      </c>
      <c r="T284" t="e">
        <f>VLOOKUP(M284,银行退!A:J,10,FALSE)</f>
        <v>#N/A</v>
      </c>
      <c r="U284" s="17" t="e">
        <f>VLOOKUP(M284,银行退!A:K,11,FALSE)</f>
        <v>#N/A</v>
      </c>
      <c r="V284" t="str">
        <f t="shared" si="14"/>
        <v/>
      </c>
      <c r="W284" t="e">
        <f>VLOOKUP(B284,HIS解!F:H,3,FALSE)</f>
        <v>#N/A</v>
      </c>
    </row>
    <row r="285" spans="1:23" ht="14.25" hidden="1">
      <c r="A285" s="62">
        <v>42898.486701388887</v>
      </c>
      <c r="B285">
        <v>154224</v>
      </c>
      <c r="C285" t="s">
        <v>5891</v>
      </c>
      <c r="D285" t="s">
        <v>5892</v>
      </c>
      <c r="E285"/>
      <c r="F285" s="15">
        <v>87</v>
      </c>
      <c r="G285" s="62">
        <v>42898.486701388887</v>
      </c>
      <c r="H285" t="s">
        <v>47</v>
      </c>
      <c r="I285" t="s">
        <v>47</v>
      </c>
      <c r="J285" t="s">
        <v>86</v>
      </c>
      <c r="K285" t="s">
        <v>36</v>
      </c>
      <c r="L285" t="s">
        <v>87</v>
      </c>
      <c r="M285" t="s">
        <v>7356</v>
      </c>
      <c r="N285" t="s">
        <v>7357</v>
      </c>
      <c r="O285" t="s">
        <v>7358</v>
      </c>
      <c r="P285">
        <f>VLOOKUP(B285,HIS退!B:F,5,FALSE)</f>
        <v>-87</v>
      </c>
      <c r="Q285" t="str">
        <f t="shared" si="12"/>
        <v/>
      </c>
      <c r="R285" s="43">
        <f>VLOOKUP(M285,银行退!A:G,7,FALSE)</f>
        <v>87</v>
      </c>
      <c r="S285" t="str">
        <f t="shared" si="13"/>
        <v/>
      </c>
      <c r="T285" t="e">
        <f>VLOOKUP(M285,银行退!A:J,10,FALSE)</f>
        <v>#N/A</v>
      </c>
      <c r="U285" s="17" t="e">
        <f>VLOOKUP(M285,银行退!A:K,11,FALSE)</f>
        <v>#N/A</v>
      </c>
      <c r="V285" t="str">
        <f t="shared" si="14"/>
        <v/>
      </c>
      <c r="W285" t="e">
        <f>VLOOKUP(B285,HIS解!F:H,3,FALSE)</f>
        <v>#N/A</v>
      </c>
    </row>
    <row r="286" spans="1:23" ht="14.25" hidden="1">
      <c r="A286" s="62">
        <v>42898.490243055552</v>
      </c>
      <c r="B286">
        <v>154444</v>
      </c>
      <c r="C286" t="s">
        <v>5894</v>
      </c>
      <c r="D286" t="s">
        <v>5895</v>
      </c>
      <c r="E286"/>
      <c r="F286" s="15">
        <v>100</v>
      </c>
      <c r="G286" s="62">
        <v>42898.490243055552</v>
      </c>
      <c r="H286" t="s">
        <v>47</v>
      </c>
      <c r="I286" t="s">
        <v>47</v>
      </c>
      <c r="J286" t="s">
        <v>86</v>
      </c>
      <c r="K286" t="s">
        <v>36</v>
      </c>
      <c r="L286" t="s">
        <v>87</v>
      </c>
      <c r="M286" t="s">
        <v>7359</v>
      </c>
      <c r="N286" t="s">
        <v>7360</v>
      </c>
      <c r="O286" t="s">
        <v>7361</v>
      </c>
      <c r="P286">
        <f>VLOOKUP(B286,HIS退!B:F,5,FALSE)</f>
        <v>-100</v>
      </c>
      <c r="Q286" t="str">
        <f t="shared" si="12"/>
        <v/>
      </c>
      <c r="R286" s="43">
        <f>VLOOKUP(M286,银行退!A:G,7,FALSE)</f>
        <v>100</v>
      </c>
      <c r="S286" t="str">
        <f t="shared" si="13"/>
        <v/>
      </c>
      <c r="T286" t="e">
        <f>VLOOKUP(M286,银行退!A:J,10,FALSE)</f>
        <v>#N/A</v>
      </c>
      <c r="U286" s="17" t="e">
        <f>VLOOKUP(M286,银行退!A:K,11,FALSE)</f>
        <v>#N/A</v>
      </c>
      <c r="V286" t="str">
        <f t="shared" si="14"/>
        <v/>
      </c>
      <c r="W286" t="e">
        <f>VLOOKUP(B286,HIS解!F:H,3,FALSE)</f>
        <v>#N/A</v>
      </c>
    </row>
    <row r="287" spans="1:23" ht="14.25" hidden="1">
      <c r="A287" s="62">
        <v>42898.501689814817</v>
      </c>
      <c r="B287">
        <v>154954</v>
      </c>
      <c r="C287" t="s">
        <v>5897</v>
      </c>
      <c r="D287" t="s">
        <v>5898</v>
      </c>
      <c r="E287"/>
      <c r="F287" s="15">
        <v>405</v>
      </c>
      <c r="G287" s="62">
        <v>42898.501689814817</v>
      </c>
      <c r="H287" t="s">
        <v>47</v>
      </c>
      <c r="I287" t="s">
        <v>47</v>
      </c>
      <c r="J287" t="s">
        <v>86</v>
      </c>
      <c r="K287" t="s">
        <v>36</v>
      </c>
      <c r="L287" t="s">
        <v>87</v>
      </c>
      <c r="M287" t="s">
        <v>7362</v>
      </c>
      <c r="N287" t="s">
        <v>7363</v>
      </c>
      <c r="O287" t="s">
        <v>7364</v>
      </c>
      <c r="P287">
        <f>VLOOKUP(B287,HIS退!B:F,5,FALSE)</f>
        <v>-405</v>
      </c>
      <c r="Q287" t="str">
        <f t="shared" si="12"/>
        <v/>
      </c>
      <c r="R287" s="43">
        <f>VLOOKUP(M287,银行退!A:G,7,FALSE)</f>
        <v>405</v>
      </c>
      <c r="S287" t="str">
        <f t="shared" si="13"/>
        <v/>
      </c>
      <c r="T287" t="e">
        <f>VLOOKUP(M287,银行退!A:J,10,FALSE)</f>
        <v>#N/A</v>
      </c>
      <c r="U287" s="17" t="e">
        <f>VLOOKUP(M287,银行退!A:K,11,FALSE)</f>
        <v>#N/A</v>
      </c>
      <c r="V287" t="str">
        <f t="shared" si="14"/>
        <v/>
      </c>
      <c r="W287" t="e">
        <f>VLOOKUP(B287,HIS解!F:H,3,FALSE)</f>
        <v>#N/A</v>
      </c>
    </row>
    <row r="288" spans="1:23" ht="14.25" hidden="1">
      <c r="A288" s="62">
        <v>42898.509675925925</v>
      </c>
      <c r="B288">
        <v>155145</v>
      </c>
      <c r="C288" t="s">
        <v>5900</v>
      </c>
      <c r="D288" t="s">
        <v>5901</v>
      </c>
      <c r="E288"/>
      <c r="F288" s="15">
        <v>100</v>
      </c>
      <c r="G288" s="62">
        <v>42898.509675925925</v>
      </c>
      <c r="H288" t="s">
        <v>47</v>
      </c>
      <c r="I288" t="s">
        <v>47</v>
      </c>
      <c r="J288" t="s">
        <v>86</v>
      </c>
      <c r="K288" t="s">
        <v>36</v>
      </c>
      <c r="L288" t="s">
        <v>87</v>
      </c>
      <c r="M288" t="s">
        <v>7365</v>
      </c>
      <c r="N288" t="s">
        <v>7366</v>
      </c>
      <c r="O288" t="s">
        <v>7367</v>
      </c>
      <c r="P288">
        <f>VLOOKUP(B288,HIS退!B:F,5,FALSE)</f>
        <v>-100</v>
      </c>
      <c r="Q288" t="str">
        <f t="shared" si="12"/>
        <v/>
      </c>
      <c r="R288" s="43">
        <f>VLOOKUP(M288,银行退!A:G,7,FALSE)</f>
        <v>100</v>
      </c>
      <c r="S288" t="str">
        <f t="shared" si="13"/>
        <v/>
      </c>
      <c r="T288" t="e">
        <f>VLOOKUP(M288,银行退!A:J,10,FALSE)</f>
        <v>#N/A</v>
      </c>
      <c r="U288" s="17" t="e">
        <f>VLOOKUP(M288,银行退!A:K,11,FALSE)</f>
        <v>#N/A</v>
      </c>
      <c r="V288" t="str">
        <f t="shared" si="14"/>
        <v/>
      </c>
      <c r="W288" t="e">
        <f>VLOOKUP(B288,HIS解!F:H,3,FALSE)</f>
        <v>#N/A</v>
      </c>
    </row>
    <row r="289" spans="1:23" ht="14.25" hidden="1">
      <c r="A289" s="62">
        <v>42898.524189814816</v>
      </c>
      <c r="B289">
        <v>155420</v>
      </c>
      <c r="C289" t="s">
        <v>5903</v>
      </c>
      <c r="D289" t="s">
        <v>5904</v>
      </c>
      <c r="E289"/>
      <c r="F289" s="15">
        <v>20</v>
      </c>
      <c r="G289" s="62">
        <v>42898.524189814816</v>
      </c>
      <c r="H289" t="s">
        <v>47</v>
      </c>
      <c r="I289" t="s">
        <v>47</v>
      </c>
      <c r="J289" t="s">
        <v>86</v>
      </c>
      <c r="K289" t="s">
        <v>36</v>
      </c>
      <c r="L289" t="s">
        <v>87</v>
      </c>
      <c r="M289" t="s">
        <v>7368</v>
      </c>
      <c r="N289" t="s">
        <v>7369</v>
      </c>
      <c r="O289" t="s">
        <v>7370</v>
      </c>
      <c r="P289">
        <f>VLOOKUP(B289,HIS退!B:F,5,FALSE)</f>
        <v>-20</v>
      </c>
      <c r="Q289" t="str">
        <f t="shared" si="12"/>
        <v/>
      </c>
      <c r="R289" s="43">
        <f>VLOOKUP(M289,银行退!A:G,7,FALSE)</f>
        <v>20</v>
      </c>
      <c r="S289" t="str">
        <f t="shared" si="13"/>
        <v/>
      </c>
      <c r="T289" t="e">
        <f>VLOOKUP(M289,银行退!A:J,10,FALSE)</f>
        <v>#N/A</v>
      </c>
      <c r="U289" s="17" t="e">
        <f>VLOOKUP(M289,银行退!A:K,11,FALSE)</f>
        <v>#N/A</v>
      </c>
      <c r="V289" t="str">
        <f t="shared" si="14"/>
        <v/>
      </c>
      <c r="W289" t="e">
        <f>VLOOKUP(B289,HIS解!F:H,3,FALSE)</f>
        <v>#N/A</v>
      </c>
    </row>
    <row r="290" spans="1:23" ht="14.25">
      <c r="A290" s="62">
        <v>42898.567337962966</v>
      </c>
      <c r="B290">
        <v>155814</v>
      </c>
      <c r="C290" t="s">
        <v>5906</v>
      </c>
      <c r="D290" t="s">
        <v>5907</v>
      </c>
      <c r="E290"/>
      <c r="F290" s="15">
        <v>235</v>
      </c>
      <c r="G290" s="62">
        <v>42898.567337962966</v>
      </c>
      <c r="H290" t="s">
        <v>47</v>
      </c>
      <c r="I290" t="s">
        <v>47</v>
      </c>
      <c r="J290" t="s">
        <v>86</v>
      </c>
      <c r="K290" t="s">
        <v>36</v>
      </c>
      <c r="L290" t="s">
        <v>87</v>
      </c>
      <c r="M290" t="s">
        <v>7371</v>
      </c>
      <c r="N290" t="s">
        <v>7372</v>
      </c>
      <c r="O290" t="s">
        <v>7373</v>
      </c>
      <c r="P290">
        <f>VLOOKUP(B290,HIS退!B:F,5,FALSE)</f>
        <v>-235</v>
      </c>
      <c r="Q290" t="str">
        <f t="shared" si="12"/>
        <v/>
      </c>
      <c r="R290" s="43">
        <f>VLOOKUP(M290,银行退!A:G,7,FALSE)</f>
        <v>235</v>
      </c>
      <c r="S290" t="str">
        <f t="shared" si="13"/>
        <v/>
      </c>
      <c r="T290">
        <f>VLOOKUP(M290,银行退!A:J,10,FALSE)</f>
        <v>1</v>
      </c>
      <c r="U290" s="17">
        <f>VLOOKUP(M290,银行退!A:K,11,FALSE)</f>
        <v>42899.655104166668</v>
      </c>
      <c r="V290">
        <f t="shared" si="14"/>
        <v>1</v>
      </c>
      <c r="W290" t="e">
        <f>VLOOKUP(B290,HIS解!F:H,3,FALSE)</f>
        <v>#N/A</v>
      </c>
    </row>
    <row r="291" spans="1:23" ht="14.25" hidden="1">
      <c r="A291" s="62">
        <v>42898.568414351852</v>
      </c>
      <c r="B291">
        <v>155829</v>
      </c>
      <c r="C291" t="s">
        <v>5909</v>
      </c>
      <c r="D291" t="s">
        <v>5910</v>
      </c>
      <c r="E291"/>
      <c r="F291" s="15">
        <v>10</v>
      </c>
      <c r="G291" s="62">
        <v>42898.568414351852</v>
      </c>
      <c r="H291" t="s">
        <v>47</v>
      </c>
      <c r="I291" t="s">
        <v>47</v>
      </c>
      <c r="J291" t="s">
        <v>86</v>
      </c>
      <c r="K291" t="s">
        <v>36</v>
      </c>
      <c r="L291" t="s">
        <v>87</v>
      </c>
      <c r="M291" t="s">
        <v>7374</v>
      </c>
      <c r="N291" t="s">
        <v>7375</v>
      </c>
      <c r="O291" t="s">
        <v>7376</v>
      </c>
      <c r="P291">
        <f>VLOOKUP(B291,HIS退!B:F,5,FALSE)</f>
        <v>-10</v>
      </c>
      <c r="Q291" t="str">
        <f t="shared" si="12"/>
        <v/>
      </c>
      <c r="R291" s="43">
        <f>VLOOKUP(M291,银行退!A:G,7,FALSE)</f>
        <v>10</v>
      </c>
      <c r="S291" t="str">
        <f t="shared" si="13"/>
        <v/>
      </c>
      <c r="T291" t="e">
        <f>VLOOKUP(M291,银行退!A:J,10,FALSE)</f>
        <v>#N/A</v>
      </c>
      <c r="U291" s="17" t="e">
        <f>VLOOKUP(M291,银行退!A:K,11,FALSE)</f>
        <v>#N/A</v>
      </c>
      <c r="V291" t="str">
        <f t="shared" si="14"/>
        <v/>
      </c>
      <c r="W291" t="e">
        <f>VLOOKUP(B291,HIS解!F:H,3,FALSE)</f>
        <v>#N/A</v>
      </c>
    </row>
    <row r="292" spans="1:23" ht="14.25" hidden="1">
      <c r="A292" s="62">
        <v>42898.569212962961</v>
      </c>
      <c r="B292">
        <v>155841</v>
      </c>
      <c r="C292" t="s">
        <v>7377</v>
      </c>
      <c r="D292" t="s">
        <v>5912</v>
      </c>
      <c r="E292"/>
      <c r="F292" s="15">
        <v>500</v>
      </c>
      <c r="G292" s="62">
        <v>42898.569212962961</v>
      </c>
      <c r="H292" t="s">
        <v>47</v>
      </c>
      <c r="I292" t="s">
        <v>47</v>
      </c>
      <c r="J292" t="s">
        <v>86</v>
      </c>
      <c r="K292" t="s">
        <v>217</v>
      </c>
      <c r="L292" t="s">
        <v>87</v>
      </c>
      <c r="M292" t="s">
        <v>7378</v>
      </c>
      <c r="N292" t="s">
        <v>7379</v>
      </c>
      <c r="O292" t="s">
        <v>7380</v>
      </c>
      <c r="P292">
        <f>VLOOKUP(B292,HIS退!B:F,5,FALSE)</f>
        <v>-500</v>
      </c>
      <c r="Q292" t="str">
        <f t="shared" si="12"/>
        <v/>
      </c>
      <c r="R292" s="43">
        <f>VLOOKUP(M292,银行退!A:G,7,FALSE)</f>
        <v>500</v>
      </c>
      <c r="S292" t="str">
        <f t="shared" si="13"/>
        <v/>
      </c>
      <c r="T292">
        <f>VLOOKUP(M292,银行退!A:J,10,FALSE)</f>
        <v>1</v>
      </c>
      <c r="U292" s="17">
        <f>VLOOKUP(M292,银行退!A:K,11,FALSE)</f>
        <v>42898.717175925929</v>
      </c>
      <c r="V292">
        <f t="shared" si="14"/>
        <v>1</v>
      </c>
      <c r="W292">
        <f>VLOOKUP(B292,HIS解!F:H,3,FALSE)</f>
        <v>500</v>
      </c>
    </row>
    <row r="293" spans="1:23" ht="14.25" hidden="1">
      <c r="A293" s="62">
        <v>42898.570370370369</v>
      </c>
      <c r="B293">
        <v>155861</v>
      </c>
      <c r="C293" t="s">
        <v>5914</v>
      </c>
      <c r="D293" t="s">
        <v>5915</v>
      </c>
      <c r="E293"/>
      <c r="F293" s="15">
        <v>70</v>
      </c>
      <c r="G293" s="62">
        <v>42898.570370370369</v>
      </c>
      <c r="H293" t="s">
        <v>47</v>
      </c>
      <c r="I293" t="s">
        <v>47</v>
      </c>
      <c r="J293" t="s">
        <v>86</v>
      </c>
      <c r="K293" t="s">
        <v>36</v>
      </c>
      <c r="L293" t="s">
        <v>87</v>
      </c>
      <c r="M293" t="s">
        <v>7381</v>
      </c>
      <c r="N293" t="s">
        <v>7382</v>
      </c>
      <c r="O293" t="s">
        <v>7383</v>
      </c>
      <c r="P293">
        <f>VLOOKUP(B293,HIS退!B:F,5,FALSE)</f>
        <v>-70</v>
      </c>
      <c r="Q293" t="str">
        <f t="shared" si="12"/>
        <v/>
      </c>
      <c r="R293" s="43">
        <f>VLOOKUP(M293,银行退!A:G,7,FALSE)</f>
        <v>70</v>
      </c>
      <c r="S293" t="str">
        <f t="shared" si="13"/>
        <v/>
      </c>
      <c r="T293" t="e">
        <f>VLOOKUP(M293,银行退!A:J,10,FALSE)</f>
        <v>#N/A</v>
      </c>
      <c r="U293" s="17" t="e">
        <f>VLOOKUP(M293,银行退!A:K,11,FALSE)</f>
        <v>#N/A</v>
      </c>
      <c r="V293" t="str">
        <f t="shared" si="14"/>
        <v/>
      </c>
      <c r="W293" t="e">
        <f>VLOOKUP(B293,HIS解!F:H,3,FALSE)</f>
        <v>#N/A</v>
      </c>
    </row>
    <row r="294" spans="1:23" ht="14.25" hidden="1">
      <c r="A294" s="62">
        <v>42898.57335648148</v>
      </c>
      <c r="B294">
        <v>155916</v>
      </c>
      <c r="C294" t="s">
        <v>5917</v>
      </c>
      <c r="D294" t="s">
        <v>5918</v>
      </c>
      <c r="E294"/>
      <c r="F294" s="15">
        <v>332</v>
      </c>
      <c r="G294" s="62">
        <v>42898.57335648148</v>
      </c>
      <c r="H294" t="s">
        <v>47</v>
      </c>
      <c r="I294" t="s">
        <v>47</v>
      </c>
      <c r="J294" t="s">
        <v>86</v>
      </c>
      <c r="K294" t="s">
        <v>36</v>
      </c>
      <c r="L294" t="s">
        <v>87</v>
      </c>
      <c r="M294" t="s">
        <v>7384</v>
      </c>
      <c r="N294" t="s">
        <v>7385</v>
      </c>
      <c r="O294" t="s">
        <v>7386</v>
      </c>
      <c r="P294">
        <f>VLOOKUP(B294,HIS退!B:F,5,FALSE)</f>
        <v>-332</v>
      </c>
      <c r="Q294" t="str">
        <f t="shared" si="12"/>
        <v/>
      </c>
      <c r="R294" s="43">
        <f>VLOOKUP(M294,银行退!A:G,7,FALSE)</f>
        <v>332</v>
      </c>
      <c r="S294" t="str">
        <f t="shared" si="13"/>
        <v/>
      </c>
      <c r="T294" t="e">
        <f>VLOOKUP(M294,银行退!A:J,10,FALSE)</f>
        <v>#N/A</v>
      </c>
      <c r="U294" s="17" t="e">
        <f>VLOOKUP(M294,银行退!A:K,11,FALSE)</f>
        <v>#N/A</v>
      </c>
      <c r="V294" t="str">
        <f t="shared" si="14"/>
        <v/>
      </c>
      <c r="W294" t="e">
        <f>VLOOKUP(B294,HIS解!F:H,3,FALSE)</f>
        <v>#N/A</v>
      </c>
    </row>
    <row r="295" spans="1:23" ht="14.25" hidden="1">
      <c r="A295" s="62">
        <v>42898.577581018515</v>
      </c>
      <c r="B295">
        <v>155979</v>
      </c>
      <c r="C295" t="s">
        <v>5920</v>
      </c>
      <c r="D295" t="s">
        <v>5921</v>
      </c>
      <c r="E295"/>
      <c r="F295" s="15">
        <v>72</v>
      </c>
      <c r="G295" s="62">
        <v>42898.577581018515</v>
      </c>
      <c r="H295" t="s">
        <v>47</v>
      </c>
      <c r="I295" t="s">
        <v>47</v>
      </c>
      <c r="J295" t="s">
        <v>86</v>
      </c>
      <c r="K295" t="s">
        <v>36</v>
      </c>
      <c r="L295" t="s">
        <v>87</v>
      </c>
      <c r="M295" t="s">
        <v>7387</v>
      </c>
      <c r="N295" t="s">
        <v>7388</v>
      </c>
      <c r="O295" t="s">
        <v>7389</v>
      </c>
      <c r="P295">
        <f>VLOOKUP(B295,HIS退!B:F,5,FALSE)</f>
        <v>-72</v>
      </c>
      <c r="Q295" t="str">
        <f t="shared" si="12"/>
        <v/>
      </c>
      <c r="R295" s="43">
        <f>VLOOKUP(M295,银行退!A:G,7,FALSE)</f>
        <v>72</v>
      </c>
      <c r="S295" t="str">
        <f t="shared" si="13"/>
        <v/>
      </c>
      <c r="T295" t="e">
        <f>VLOOKUP(M295,银行退!A:J,10,FALSE)</f>
        <v>#N/A</v>
      </c>
      <c r="U295" s="17" t="e">
        <f>VLOOKUP(M295,银行退!A:K,11,FALSE)</f>
        <v>#N/A</v>
      </c>
      <c r="V295" t="str">
        <f t="shared" si="14"/>
        <v/>
      </c>
      <c r="W295" t="e">
        <f>VLOOKUP(B295,HIS解!F:H,3,FALSE)</f>
        <v>#N/A</v>
      </c>
    </row>
    <row r="296" spans="1:23" ht="14.25" hidden="1">
      <c r="A296" s="62">
        <v>42898.60491898148</v>
      </c>
      <c r="B296">
        <v>157254</v>
      </c>
      <c r="C296" t="s">
        <v>7390</v>
      </c>
      <c r="D296" t="s">
        <v>3288</v>
      </c>
      <c r="E296"/>
      <c r="F296" s="15">
        <v>194</v>
      </c>
      <c r="G296" s="62">
        <v>42898.60491898148</v>
      </c>
      <c r="H296" t="s">
        <v>47</v>
      </c>
      <c r="I296" t="s">
        <v>47</v>
      </c>
      <c r="J296" t="s">
        <v>86</v>
      </c>
      <c r="K296" t="s">
        <v>217</v>
      </c>
      <c r="L296" t="s">
        <v>87</v>
      </c>
      <c r="M296" t="s">
        <v>7391</v>
      </c>
      <c r="N296" t="s">
        <v>7392</v>
      </c>
      <c r="O296" t="s">
        <v>4847</v>
      </c>
      <c r="P296">
        <f>VLOOKUP(B296,HIS退!B:F,5,FALSE)</f>
        <v>-194</v>
      </c>
      <c r="Q296" t="str">
        <f t="shared" si="12"/>
        <v/>
      </c>
      <c r="R296" s="43">
        <f>VLOOKUP(M296,银行退!A:G,7,FALSE)</f>
        <v>194</v>
      </c>
      <c r="S296" t="str">
        <f t="shared" si="13"/>
        <v/>
      </c>
      <c r="T296">
        <f>VLOOKUP(M296,银行退!A:J,10,FALSE)</f>
        <v>1</v>
      </c>
      <c r="U296" s="17">
        <f>VLOOKUP(M296,银行退!A:K,11,FALSE)</f>
        <v>42898.717523148145</v>
      </c>
      <c r="V296">
        <f t="shared" si="14"/>
        <v>1</v>
      </c>
      <c r="W296">
        <f>VLOOKUP(B296,HIS解!F:H,3,FALSE)</f>
        <v>194</v>
      </c>
    </row>
    <row r="297" spans="1:23" ht="14.25" hidden="1">
      <c r="A297" s="62">
        <v>42898.612326388888</v>
      </c>
      <c r="B297">
        <v>157742</v>
      </c>
      <c r="C297" t="s">
        <v>5923</v>
      </c>
      <c r="D297" t="s">
        <v>5924</v>
      </c>
      <c r="E297"/>
      <c r="F297" s="15">
        <v>909</v>
      </c>
      <c r="G297" s="62">
        <v>42898.612326388888</v>
      </c>
      <c r="H297" t="s">
        <v>47</v>
      </c>
      <c r="I297" t="s">
        <v>47</v>
      </c>
      <c r="J297" t="s">
        <v>86</v>
      </c>
      <c r="K297" t="s">
        <v>36</v>
      </c>
      <c r="L297" t="s">
        <v>87</v>
      </c>
      <c r="M297" t="s">
        <v>7393</v>
      </c>
      <c r="N297" t="s">
        <v>7394</v>
      </c>
      <c r="O297" t="s">
        <v>7395</v>
      </c>
      <c r="P297">
        <f>VLOOKUP(B297,HIS退!B:F,5,FALSE)</f>
        <v>-909</v>
      </c>
      <c r="Q297" t="str">
        <f t="shared" si="12"/>
        <v/>
      </c>
      <c r="R297" s="43">
        <f>VLOOKUP(M297,银行退!A:G,7,FALSE)</f>
        <v>909</v>
      </c>
      <c r="S297" t="str">
        <f t="shared" si="13"/>
        <v/>
      </c>
      <c r="T297" t="e">
        <f>VLOOKUP(M297,银行退!A:J,10,FALSE)</f>
        <v>#N/A</v>
      </c>
      <c r="U297" s="17" t="e">
        <f>VLOOKUP(M297,银行退!A:K,11,FALSE)</f>
        <v>#N/A</v>
      </c>
      <c r="V297" t="str">
        <f t="shared" si="14"/>
        <v/>
      </c>
      <c r="W297" t="e">
        <f>VLOOKUP(B297,HIS解!F:H,3,FALSE)</f>
        <v>#N/A</v>
      </c>
    </row>
    <row r="298" spans="1:23" ht="14.25" hidden="1">
      <c r="A298" s="62">
        <v>42898.615335648145</v>
      </c>
      <c r="B298">
        <v>157949</v>
      </c>
      <c r="C298" t="s">
        <v>7396</v>
      </c>
      <c r="D298" t="s">
        <v>5926</v>
      </c>
      <c r="E298"/>
      <c r="F298" s="15">
        <v>129</v>
      </c>
      <c r="G298" s="62">
        <v>42898.615335648145</v>
      </c>
      <c r="H298" t="s">
        <v>47</v>
      </c>
      <c r="I298" t="s">
        <v>47</v>
      </c>
      <c r="J298" t="s">
        <v>86</v>
      </c>
      <c r="K298" t="s">
        <v>217</v>
      </c>
      <c r="L298" t="s">
        <v>87</v>
      </c>
      <c r="M298" t="s">
        <v>7397</v>
      </c>
      <c r="N298" t="s">
        <v>7398</v>
      </c>
      <c r="O298" t="s">
        <v>7399</v>
      </c>
      <c r="P298">
        <f>VLOOKUP(B298,HIS退!B:F,5,FALSE)</f>
        <v>-129</v>
      </c>
      <c r="Q298" t="str">
        <f t="shared" si="12"/>
        <v/>
      </c>
      <c r="R298" s="43">
        <f>VLOOKUP(M298,银行退!A:G,7,FALSE)</f>
        <v>129</v>
      </c>
      <c r="S298" t="str">
        <f t="shared" si="13"/>
        <v/>
      </c>
      <c r="T298">
        <f>VLOOKUP(M298,银行退!A:J,10,FALSE)</f>
        <v>1</v>
      </c>
      <c r="U298" s="17">
        <f>VLOOKUP(M298,银行退!A:K,11,FALSE)</f>
        <v>42898.717361111114</v>
      </c>
      <c r="V298">
        <f t="shared" si="14"/>
        <v>1</v>
      </c>
      <c r="W298">
        <f>VLOOKUP(B298,HIS解!F:H,3,FALSE)</f>
        <v>129</v>
      </c>
    </row>
    <row r="299" spans="1:23" ht="14.25" hidden="1">
      <c r="A299" s="62">
        <v>42898.617627314816</v>
      </c>
      <c r="B299">
        <v>158109</v>
      </c>
      <c r="C299" t="s">
        <v>5928</v>
      </c>
      <c r="D299" t="s">
        <v>5929</v>
      </c>
      <c r="E299"/>
      <c r="F299" s="15">
        <v>1094</v>
      </c>
      <c r="G299" s="62">
        <v>42898.617627314816</v>
      </c>
      <c r="H299" t="s">
        <v>47</v>
      </c>
      <c r="I299" t="s">
        <v>47</v>
      </c>
      <c r="J299" t="s">
        <v>86</v>
      </c>
      <c r="K299" t="s">
        <v>36</v>
      </c>
      <c r="L299" t="s">
        <v>87</v>
      </c>
      <c r="M299" t="s">
        <v>7400</v>
      </c>
      <c r="N299" t="s">
        <v>7401</v>
      </c>
      <c r="O299" t="s">
        <v>7402</v>
      </c>
      <c r="P299">
        <f>VLOOKUP(B299,HIS退!B:F,5,FALSE)</f>
        <v>-1094</v>
      </c>
      <c r="Q299" t="str">
        <f t="shared" si="12"/>
        <v/>
      </c>
      <c r="R299" s="43">
        <f>VLOOKUP(M299,银行退!A:G,7,FALSE)</f>
        <v>1094</v>
      </c>
      <c r="S299" t="str">
        <f t="shared" si="13"/>
        <v/>
      </c>
      <c r="T299" t="e">
        <f>VLOOKUP(M299,银行退!A:J,10,FALSE)</f>
        <v>#N/A</v>
      </c>
      <c r="U299" s="17" t="e">
        <f>VLOOKUP(M299,银行退!A:K,11,FALSE)</f>
        <v>#N/A</v>
      </c>
      <c r="V299" t="str">
        <f t="shared" si="14"/>
        <v/>
      </c>
      <c r="W299" t="e">
        <f>VLOOKUP(B299,HIS解!F:H,3,FALSE)</f>
        <v>#N/A</v>
      </c>
    </row>
    <row r="300" spans="1:23" ht="14.25" hidden="1">
      <c r="A300" s="62">
        <v>42898.618796296294</v>
      </c>
      <c r="B300">
        <v>158199</v>
      </c>
      <c r="C300" t="s">
        <v>5931</v>
      </c>
      <c r="D300" t="s">
        <v>5932</v>
      </c>
      <c r="E300"/>
      <c r="F300" s="15">
        <v>3652</v>
      </c>
      <c r="G300" s="62">
        <v>42898.618796296294</v>
      </c>
      <c r="H300" t="s">
        <v>47</v>
      </c>
      <c r="I300" t="s">
        <v>47</v>
      </c>
      <c r="J300" t="s">
        <v>86</v>
      </c>
      <c r="K300" t="s">
        <v>36</v>
      </c>
      <c r="L300" t="s">
        <v>87</v>
      </c>
      <c r="M300" t="s">
        <v>7403</v>
      </c>
      <c r="N300" t="s">
        <v>7404</v>
      </c>
      <c r="O300" t="s">
        <v>7405</v>
      </c>
      <c r="P300">
        <f>VLOOKUP(B300,HIS退!B:F,5,FALSE)</f>
        <v>-3652</v>
      </c>
      <c r="Q300" t="str">
        <f t="shared" si="12"/>
        <v/>
      </c>
      <c r="R300" s="43">
        <f>VLOOKUP(M300,银行退!A:G,7,FALSE)</f>
        <v>3652</v>
      </c>
      <c r="S300" t="str">
        <f t="shared" si="13"/>
        <v/>
      </c>
      <c r="T300" t="e">
        <f>VLOOKUP(M300,银行退!A:J,10,FALSE)</f>
        <v>#N/A</v>
      </c>
      <c r="U300" s="17" t="e">
        <f>VLOOKUP(M300,银行退!A:K,11,FALSE)</f>
        <v>#N/A</v>
      </c>
      <c r="V300" t="str">
        <f t="shared" si="14"/>
        <v/>
      </c>
      <c r="W300" t="e">
        <f>VLOOKUP(B300,HIS解!F:H,3,FALSE)</f>
        <v>#N/A</v>
      </c>
    </row>
    <row r="301" spans="1:23" ht="14.25" hidden="1">
      <c r="A301" s="62">
        <v>42898.621134259258</v>
      </c>
      <c r="B301">
        <v>158359</v>
      </c>
      <c r="C301" t="s">
        <v>5934</v>
      </c>
      <c r="D301" t="s">
        <v>5935</v>
      </c>
      <c r="E301"/>
      <c r="F301" s="15">
        <v>500</v>
      </c>
      <c r="G301" s="62">
        <v>42898.621134259258</v>
      </c>
      <c r="H301" t="s">
        <v>47</v>
      </c>
      <c r="I301" t="s">
        <v>47</v>
      </c>
      <c r="J301" t="s">
        <v>86</v>
      </c>
      <c r="K301" t="s">
        <v>36</v>
      </c>
      <c r="L301" t="s">
        <v>87</v>
      </c>
      <c r="M301" t="s">
        <v>7406</v>
      </c>
      <c r="N301" t="s">
        <v>7407</v>
      </c>
      <c r="O301" t="s">
        <v>7408</v>
      </c>
      <c r="P301">
        <f>VLOOKUP(B301,HIS退!B:F,5,FALSE)</f>
        <v>-500</v>
      </c>
      <c r="Q301" t="str">
        <f t="shared" si="12"/>
        <v/>
      </c>
      <c r="R301" s="43">
        <f>VLOOKUP(M301,银行退!A:G,7,FALSE)</f>
        <v>500</v>
      </c>
      <c r="S301" t="str">
        <f t="shared" si="13"/>
        <v/>
      </c>
      <c r="T301" t="e">
        <f>VLOOKUP(M301,银行退!A:J,10,FALSE)</f>
        <v>#N/A</v>
      </c>
      <c r="U301" s="17" t="e">
        <f>VLOOKUP(M301,银行退!A:K,11,FALSE)</f>
        <v>#N/A</v>
      </c>
      <c r="V301" t="str">
        <f t="shared" si="14"/>
        <v/>
      </c>
      <c r="W301" t="e">
        <f>VLOOKUP(B301,HIS解!F:H,3,FALSE)</f>
        <v>#N/A</v>
      </c>
    </row>
    <row r="302" spans="1:23" ht="14.25" hidden="1">
      <c r="A302" s="62">
        <v>42898.624895833331</v>
      </c>
      <c r="B302">
        <v>158667</v>
      </c>
      <c r="C302" t="s">
        <v>5937</v>
      </c>
      <c r="D302" t="s">
        <v>5938</v>
      </c>
      <c r="E302"/>
      <c r="F302" s="15">
        <v>830</v>
      </c>
      <c r="G302" s="62">
        <v>42898.624895833331</v>
      </c>
      <c r="H302" t="s">
        <v>47</v>
      </c>
      <c r="I302" t="s">
        <v>47</v>
      </c>
      <c r="J302" t="s">
        <v>86</v>
      </c>
      <c r="K302" t="s">
        <v>36</v>
      </c>
      <c r="L302" t="s">
        <v>87</v>
      </c>
      <c r="M302" t="s">
        <v>7409</v>
      </c>
      <c r="N302" t="s">
        <v>7410</v>
      </c>
      <c r="O302" t="s">
        <v>7411</v>
      </c>
      <c r="P302">
        <f>VLOOKUP(B302,HIS退!B:F,5,FALSE)</f>
        <v>-830</v>
      </c>
      <c r="Q302" t="str">
        <f t="shared" si="12"/>
        <v/>
      </c>
      <c r="R302" s="43">
        <f>VLOOKUP(M302,银行退!A:G,7,FALSE)</f>
        <v>830</v>
      </c>
      <c r="S302" t="str">
        <f t="shared" si="13"/>
        <v/>
      </c>
      <c r="T302" t="e">
        <f>VLOOKUP(M302,银行退!A:J,10,FALSE)</f>
        <v>#N/A</v>
      </c>
      <c r="U302" s="17" t="e">
        <f>VLOOKUP(M302,银行退!A:K,11,FALSE)</f>
        <v>#N/A</v>
      </c>
      <c r="V302" t="str">
        <f t="shared" si="14"/>
        <v/>
      </c>
      <c r="W302" t="e">
        <f>VLOOKUP(B302,HIS解!F:H,3,FALSE)</f>
        <v>#N/A</v>
      </c>
    </row>
    <row r="303" spans="1:23" ht="14.25" hidden="1">
      <c r="A303" s="62">
        <v>42898.63925925926</v>
      </c>
      <c r="B303">
        <v>159694</v>
      </c>
      <c r="C303" t="s">
        <v>5940</v>
      </c>
      <c r="D303" t="s">
        <v>5514</v>
      </c>
      <c r="E303"/>
      <c r="F303" s="15">
        <v>342</v>
      </c>
      <c r="G303" s="62">
        <v>42898.63925925926</v>
      </c>
      <c r="H303" t="s">
        <v>47</v>
      </c>
      <c r="I303" t="s">
        <v>47</v>
      </c>
      <c r="J303" t="s">
        <v>86</v>
      </c>
      <c r="K303" t="s">
        <v>36</v>
      </c>
      <c r="L303" t="s">
        <v>87</v>
      </c>
      <c r="M303" t="s">
        <v>7412</v>
      </c>
      <c r="N303" t="s">
        <v>7413</v>
      </c>
      <c r="O303" t="s">
        <v>6859</v>
      </c>
      <c r="P303">
        <f>VLOOKUP(B303,HIS退!B:F,5,FALSE)</f>
        <v>-342</v>
      </c>
      <c r="Q303" t="str">
        <f t="shared" si="12"/>
        <v/>
      </c>
      <c r="R303" s="43">
        <f>VLOOKUP(M303,银行退!A:G,7,FALSE)</f>
        <v>342</v>
      </c>
      <c r="S303" t="str">
        <f t="shared" si="13"/>
        <v/>
      </c>
      <c r="T303" t="e">
        <f>VLOOKUP(M303,银行退!A:J,10,FALSE)</f>
        <v>#N/A</v>
      </c>
      <c r="U303" s="17" t="e">
        <f>VLOOKUP(M303,银行退!A:K,11,FALSE)</f>
        <v>#N/A</v>
      </c>
      <c r="V303" t="str">
        <f t="shared" si="14"/>
        <v/>
      </c>
      <c r="W303" t="e">
        <f>VLOOKUP(B303,HIS解!F:H,3,FALSE)</f>
        <v>#N/A</v>
      </c>
    </row>
    <row r="304" spans="1:23" ht="14.25" hidden="1">
      <c r="A304" s="62">
        <v>42898.640370370369</v>
      </c>
      <c r="B304">
        <v>159754</v>
      </c>
      <c r="C304" t="s">
        <v>7414</v>
      </c>
      <c r="D304" t="s">
        <v>2247</v>
      </c>
      <c r="E304"/>
      <c r="F304" s="15">
        <v>500</v>
      </c>
      <c r="G304" s="62">
        <v>42898.640370370369</v>
      </c>
      <c r="H304" t="s">
        <v>47</v>
      </c>
      <c r="I304" t="s">
        <v>47</v>
      </c>
      <c r="J304" t="s">
        <v>86</v>
      </c>
      <c r="K304" t="s">
        <v>217</v>
      </c>
      <c r="L304" t="s">
        <v>87</v>
      </c>
      <c r="M304" t="s">
        <v>7415</v>
      </c>
      <c r="N304" t="s">
        <v>7416</v>
      </c>
      <c r="O304" t="s">
        <v>4649</v>
      </c>
      <c r="P304">
        <f>VLOOKUP(B304,HIS退!B:F,5,FALSE)</f>
        <v>-500</v>
      </c>
      <c r="Q304" t="str">
        <f t="shared" si="12"/>
        <v/>
      </c>
      <c r="R304" s="43">
        <f>VLOOKUP(M304,银行退!A:G,7,FALSE)</f>
        <v>500</v>
      </c>
      <c r="S304" t="str">
        <f t="shared" si="13"/>
        <v/>
      </c>
      <c r="T304">
        <f>VLOOKUP(M304,银行退!A:J,10,FALSE)</f>
        <v>1</v>
      </c>
      <c r="U304" s="17">
        <f>VLOOKUP(M304,银行退!A:K,11,FALSE)</f>
        <v>42900.447662037041</v>
      </c>
      <c r="V304">
        <f t="shared" si="14"/>
        <v>1</v>
      </c>
      <c r="W304">
        <f>VLOOKUP(B304,HIS解!F:H,3,FALSE)</f>
        <v>500</v>
      </c>
    </row>
    <row r="305" spans="1:23" ht="14.25" hidden="1">
      <c r="A305" s="62">
        <v>42898.640833333331</v>
      </c>
      <c r="B305">
        <v>159779</v>
      </c>
      <c r="C305" t="s">
        <v>5941</v>
      </c>
      <c r="D305" t="s">
        <v>5942</v>
      </c>
      <c r="E305"/>
      <c r="F305" s="15">
        <v>2700</v>
      </c>
      <c r="G305" s="62">
        <v>42898.640833333331</v>
      </c>
      <c r="H305" t="s">
        <v>47</v>
      </c>
      <c r="I305" t="s">
        <v>47</v>
      </c>
      <c r="J305" t="s">
        <v>86</v>
      </c>
      <c r="K305" t="s">
        <v>36</v>
      </c>
      <c r="L305" t="s">
        <v>87</v>
      </c>
      <c r="M305" t="s">
        <v>7417</v>
      </c>
      <c r="N305" t="s">
        <v>7418</v>
      </c>
      <c r="O305" t="s">
        <v>4649</v>
      </c>
      <c r="P305">
        <f>VLOOKUP(B305,HIS退!B:F,5,FALSE)</f>
        <v>-2700</v>
      </c>
      <c r="Q305" t="str">
        <f t="shared" si="12"/>
        <v/>
      </c>
      <c r="R305" s="43">
        <f>VLOOKUP(M305,银行退!A:G,7,FALSE)</f>
        <v>2700</v>
      </c>
      <c r="S305" t="str">
        <f t="shared" si="13"/>
        <v/>
      </c>
      <c r="T305" t="e">
        <f>VLOOKUP(M305,银行退!A:J,10,FALSE)</f>
        <v>#N/A</v>
      </c>
      <c r="U305" s="17" t="e">
        <f>VLOOKUP(M305,银行退!A:K,11,FALSE)</f>
        <v>#N/A</v>
      </c>
      <c r="V305" t="str">
        <f t="shared" si="14"/>
        <v/>
      </c>
      <c r="W305" t="e">
        <f>VLOOKUP(B305,HIS解!F:H,3,FALSE)</f>
        <v>#N/A</v>
      </c>
    </row>
    <row r="306" spans="1:23" ht="14.25" hidden="1">
      <c r="A306" s="62">
        <v>42898.641273148147</v>
      </c>
      <c r="B306">
        <v>159804</v>
      </c>
      <c r="C306" t="s">
        <v>5944</v>
      </c>
      <c r="D306" t="s">
        <v>5945</v>
      </c>
      <c r="E306"/>
      <c r="F306" s="15">
        <v>100</v>
      </c>
      <c r="G306" s="62">
        <v>42898.641273148147</v>
      </c>
      <c r="H306" t="s">
        <v>47</v>
      </c>
      <c r="I306" t="s">
        <v>47</v>
      </c>
      <c r="J306" t="s">
        <v>86</v>
      </c>
      <c r="K306" t="s">
        <v>36</v>
      </c>
      <c r="L306" t="s">
        <v>87</v>
      </c>
      <c r="M306" t="s">
        <v>7419</v>
      </c>
      <c r="N306" t="s">
        <v>7420</v>
      </c>
      <c r="O306" t="s">
        <v>7421</v>
      </c>
      <c r="P306">
        <f>VLOOKUP(B306,HIS退!B:F,5,FALSE)</f>
        <v>-100</v>
      </c>
      <c r="Q306" t="str">
        <f t="shared" si="12"/>
        <v/>
      </c>
      <c r="R306" s="43">
        <f>VLOOKUP(M306,银行退!A:G,7,FALSE)</f>
        <v>100</v>
      </c>
      <c r="S306" t="str">
        <f t="shared" si="13"/>
        <v/>
      </c>
      <c r="T306" t="e">
        <f>VLOOKUP(M306,银行退!A:J,10,FALSE)</f>
        <v>#N/A</v>
      </c>
      <c r="U306" s="17" t="e">
        <f>VLOOKUP(M306,银行退!A:K,11,FALSE)</f>
        <v>#N/A</v>
      </c>
      <c r="V306" t="str">
        <f t="shared" si="14"/>
        <v/>
      </c>
      <c r="W306" t="e">
        <f>VLOOKUP(B306,HIS解!F:H,3,FALSE)</f>
        <v>#N/A</v>
      </c>
    </row>
    <row r="307" spans="1:23" ht="14.25" hidden="1">
      <c r="A307" s="62">
        <v>42898.64398148148</v>
      </c>
      <c r="B307">
        <v>159995</v>
      </c>
      <c r="C307" t="s">
        <v>5947</v>
      </c>
      <c r="D307" t="s">
        <v>5948</v>
      </c>
      <c r="E307"/>
      <c r="F307" s="15">
        <v>500</v>
      </c>
      <c r="G307" s="62">
        <v>42898.64398148148</v>
      </c>
      <c r="H307" t="s">
        <v>47</v>
      </c>
      <c r="I307" t="s">
        <v>47</v>
      </c>
      <c r="J307" t="s">
        <v>86</v>
      </c>
      <c r="K307" t="s">
        <v>36</v>
      </c>
      <c r="L307" t="s">
        <v>87</v>
      </c>
      <c r="M307" t="s">
        <v>7422</v>
      </c>
      <c r="N307" t="s">
        <v>7423</v>
      </c>
      <c r="O307" t="s">
        <v>7424</v>
      </c>
      <c r="P307">
        <f>VLOOKUP(B307,HIS退!B:F,5,FALSE)</f>
        <v>-500</v>
      </c>
      <c r="Q307" t="str">
        <f t="shared" si="12"/>
        <v/>
      </c>
      <c r="R307" s="43">
        <f>VLOOKUP(M307,银行退!A:G,7,FALSE)</f>
        <v>500</v>
      </c>
      <c r="S307" t="str">
        <f t="shared" si="13"/>
        <v/>
      </c>
      <c r="T307" t="e">
        <f>VLOOKUP(M307,银行退!A:J,10,FALSE)</f>
        <v>#N/A</v>
      </c>
      <c r="U307" s="17" t="e">
        <f>VLOOKUP(M307,银行退!A:K,11,FALSE)</f>
        <v>#N/A</v>
      </c>
      <c r="V307" t="str">
        <f t="shared" si="14"/>
        <v/>
      </c>
      <c r="W307" t="e">
        <f>VLOOKUP(B307,HIS解!F:H,3,FALSE)</f>
        <v>#N/A</v>
      </c>
    </row>
    <row r="308" spans="1:23" ht="14.25" hidden="1">
      <c r="A308" s="62">
        <v>42898.648738425924</v>
      </c>
      <c r="B308">
        <v>160300</v>
      </c>
      <c r="C308" t="s">
        <v>5950</v>
      </c>
      <c r="D308" t="s">
        <v>5951</v>
      </c>
      <c r="E308"/>
      <c r="F308" s="15">
        <v>137</v>
      </c>
      <c r="G308" s="62">
        <v>42898.648738425924</v>
      </c>
      <c r="H308" t="s">
        <v>47</v>
      </c>
      <c r="I308" t="s">
        <v>47</v>
      </c>
      <c r="J308" t="s">
        <v>86</v>
      </c>
      <c r="K308" t="s">
        <v>36</v>
      </c>
      <c r="L308" t="s">
        <v>87</v>
      </c>
      <c r="M308" t="s">
        <v>7425</v>
      </c>
      <c r="N308" t="s">
        <v>7426</v>
      </c>
      <c r="O308" t="s">
        <v>7427</v>
      </c>
      <c r="P308">
        <f>VLOOKUP(B308,HIS退!B:F,5,FALSE)</f>
        <v>-137</v>
      </c>
      <c r="Q308" t="str">
        <f t="shared" si="12"/>
        <v/>
      </c>
      <c r="R308" s="43">
        <f>VLOOKUP(M308,银行退!A:G,7,FALSE)</f>
        <v>137</v>
      </c>
      <c r="S308" t="str">
        <f t="shared" si="13"/>
        <v/>
      </c>
      <c r="T308" t="e">
        <f>VLOOKUP(M308,银行退!A:J,10,FALSE)</f>
        <v>#N/A</v>
      </c>
      <c r="U308" s="17" t="e">
        <f>VLOOKUP(M308,银行退!A:K,11,FALSE)</f>
        <v>#N/A</v>
      </c>
      <c r="V308" t="str">
        <f t="shared" si="14"/>
        <v/>
      </c>
      <c r="W308" t="e">
        <f>VLOOKUP(B308,HIS解!F:H,3,FALSE)</f>
        <v>#N/A</v>
      </c>
    </row>
    <row r="309" spans="1:23" ht="14.25" hidden="1">
      <c r="A309" s="62">
        <v>42898.64943287037</v>
      </c>
      <c r="B309">
        <v>160349</v>
      </c>
      <c r="C309" t="s">
        <v>5953</v>
      </c>
      <c r="D309" t="s">
        <v>5954</v>
      </c>
      <c r="E309"/>
      <c r="F309" s="15">
        <v>1594</v>
      </c>
      <c r="G309" s="62">
        <v>42898.64943287037</v>
      </c>
      <c r="H309" t="s">
        <v>47</v>
      </c>
      <c r="I309" t="s">
        <v>47</v>
      </c>
      <c r="J309" t="s">
        <v>86</v>
      </c>
      <c r="K309" t="s">
        <v>36</v>
      </c>
      <c r="L309" t="s">
        <v>87</v>
      </c>
      <c r="M309" t="s">
        <v>7428</v>
      </c>
      <c r="N309" t="s">
        <v>7429</v>
      </c>
      <c r="O309" t="s">
        <v>7430</v>
      </c>
      <c r="P309">
        <f>VLOOKUP(B309,HIS退!B:F,5,FALSE)</f>
        <v>-1594</v>
      </c>
      <c r="Q309" t="str">
        <f t="shared" si="12"/>
        <v/>
      </c>
      <c r="R309" s="43">
        <f>VLOOKUP(M309,银行退!A:G,7,FALSE)</f>
        <v>1594</v>
      </c>
      <c r="S309" t="str">
        <f t="shared" si="13"/>
        <v/>
      </c>
      <c r="T309" t="e">
        <f>VLOOKUP(M309,银行退!A:J,10,FALSE)</f>
        <v>#N/A</v>
      </c>
      <c r="U309" s="17" t="e">
        <f>VLOOKUP(M309,银行退!A:K,11,FALSE)</f>
        <v>#N/A</v>
      </c>
      <c r="V309" t="str">
        <f t="shared" si="14"/>
        <v/>
      </c>
      <c r="W309" t="e">
        <f>VLOOKUP(B309,HIS解!F:H,3,FALSE)</f>
        <v>#N/A</v>
      </c>
    </row>
    <row r="310" spans="1:23" ht="14.25" hidden="1">
      <c r="A310" s="62">
        <v>42898.652013888888</v>
      </c>
      <c r="B310">
        <v>160508</v>
      </c>
      <c r="C310" t="s">
        <v>5956</v>
      </c>
      <c r="D310" t="s">
        <v>5957</v>
      </c>
      <c r="E310"/>
      <c r="F310" s="15">
        <v>492</v>
      </c>
      <c r="G310" s="62">
        <v>42898.652013888888</v>
      </c>
      <c r="H310" t="s">
        <v>47</v>
      </c>
      <c r="I310" t="s">
        <v>47</v>
      </c>
      <c r="J310" t="s">
        <v>86</v>
      </c>
      <c r="K310" t="s">
        <v>36</v>
      </c>
      <c r="L310" t="s">
        <v>87</v>
      </c>
      <c r="M310" t="s">
        <v>7431</v>
      </c>
      <c r="N310" t="s">
        <v>7432</v>
      </c>
      <c r="O310" t="s">
        <v>7433</v>
      </c>
      <c r="P310">
        <f>VLOOKUP(B310,HIS退!B:F,5,FALSE)</f>
        <v>-492</v>
      </c>
      <c r="Q310" t="str">
        <f t="shared" si="12"/>
        <v/>
      </c>
      <c r="R310" s="43">
        <f>VLOOKUP(M310,银行退!A:G,7,FALSE)</f>
        <v>492</v>
      </c>
      <c r="S310" t="str">
        <f t="shared" si="13"/>
        <v/>
      </c>
      <c r="T310" t="e">
        <f>VLOOKUP(M310,银行退!A:J,10,FALSE)</f>
        <v>#N/A</v>
      </c>
      <c r="U310" s="17" t="e">
        <f>VLOOKUP(M310,银行退!A:K,11,FALSE)</f>
        <v>#N/A</v>
      </c>
      <c r="V310" t="str">
        <f t="shared" si="14"/>
        <v/>
      </c>
      <c r="W310" t="e">
        <f>VLOOKUP(B310,HIS解!F:H,3,FALSE)</f>
        <v>#N/A</v>
      </c>
    </row>
    <row r="311" spans="1:23" ht="14.25" hidden="1">
      <c r="A311" s="62">
        <v>42898.658101851855</v>
      </c>
      <c r="B311">
        <v>160917</v>
      </c>
      <c r="C311" t="s">
        <v>5959</v>
      </c>
      <c r="D311" t="s">
        <v>5960</v>
      </c>
      <c r="E311"/>
      <c r="F311" s="15">
        <v>500</v>
      </c>
      <c r="G311" s="62">
        <v>42898.658101851855</v>
      </c>
      <c r="H311" t="s">
        <v>47</v>
      </c>
      <c r="I311" t="s">
        <v>47</v>
      </c>
      <c r="J311" t="s">
        <v>86</v>
      </c>
      <c r="K311" t="s">
        <v>36</v>
      </c>
      <c r="L311" t="s">
        <v>87</v>
      </c>
      <c r="M311" t="s">
        <v>7434</v>
      </c>
      <c r="N311" t="s">
        <v>7435</v>
      </c>
      <c r="O311" t="s">
        <v>7436</v>
      </c>
      <c r="P311">
        <f>VLOOKUP(B311,HIS退!B:F,5,FALSE)</f>
        <v>-500</v>
      </c>
      <c r="Q311" t="str">
        <f t="shared" si="12"/>
        <v/>
      </c>
      <c r="R311" s="43">
        <f>VLOOKUP(M311,银行退!A:G,7,FALSE)</f>
        <v>500</v>
      </c>
      <c r="S311" t="str">
        <f t="shared" si="13"/>
        <v/>
      </c>
      <c r="T311" t="e">
        <f>VLOOKUP(M311,银行退!A:J,10,FALSE)</f>
        <v>#N/A</v>
      </c>
      <c r="U311" s="17" t="e">
        <f>VLOOKUP(M311,银行退!A:K,11,FALSE)</f>
        <v>#N/A</v>
      </c>
      <c r="V311" t="str">
        <f t="shared" si="14"/>
        <v/>
      </c>
      <c r="W311" t="e">
        <f>VLOOKUP(B311,HIS解!F:H,3,FALSE)</f>
        <v>#N/A</v>
      </c>
    </row>
    <row r="312" spans="1:23" ht="14.25" hidden="1">
      <c r="A312" s="62">
        <v>42898.664097222223</v>
      </c>
      <c r="B312">
        <v>161264</v>
      </c>
      <c r="C312" t="s">
        <v>5962</v>
      </c>
      <c r="D312" t="s">
        <v>5963</v>
      </c>
      <c r="E312"/>
      <c r="F312" s="15">
        <v>565</v>
      </c>
      <c r="G312" s="62">
        <v>42898.664097222223</v>
      </c>
      <c r="H312" t="s">
        <v>47</v>
      </c>
      <c r="I312" t="s">
        <v>47</v>
      </c>
      <c r="J312" t="s">
        <v>86</v>
      </c>
      <c r="K312" t="s">
        <v>36</v>
      </c>
      <c r="L312" t="s">
        <v>87</v>
      </c>
      <c r="M312" t="s">
        <v>7437</v>
      </c>
      <c r="N312" t="s">
        <v>7438</v>
      </c>
      <c r="O312" t="s">
        <v>7339</v>
      </c>
      <c r="P312">
        <f>VLOOKUP(B312,HIS退!B:F,5,FALSE)</f>
        <v>-565</v>
      </c>
      <c r="Q312" t="str">
        <f t="shared" si="12"/>
        <v/>
      </c>
      <c r="R312" s="43">
        <f>VLOOKUP(M312,银行退!A:G,7,FALSE)</f>
        <v>565</v>
      </c>
      <c r="S312" t="str">
        <f t="shared" si="13"/>
        <v/>
      </c>
      <c r="T312" t="e">
        <f>VLOOKUP(M312,银行退!A:J,10,FALSE)</f>
        <v>#N/A</v>
      </c>
      <c r="U312" s="17" t="e">
        <f>VLOOKUP(M312,银行退!A:K,11,FALSE)</f>
        <v>#N/A</v>
      </c>
      <c r="V312" t="str">
        <f t="shared" si="14"/>
        <v/>
      </c>
      <c r="W312" t="e">
        <f>VLOOKUP(B312,HIS解!F:H,3,FALSE)</f>
        <v>#N/A</v>
      </c>
    </row>
    <row r="313" spans="1:23" ht="14.25" hidden="1">
      <c r="A313" s="62">
        <v>42898.670324074075</v>
      </c>
      <c r="B313">
        <v>161656</v>
      </c>
      <c r="C313" t="s">
        <v>5965</v>
      </c>
      <c r="D313" t="s">
        <v>5966</v>
      </c>
      <c r="E313"/>
      <c r="F313" s="15">
        <v>989</v>
      </c>
      <c r="G313" s="62">
        <v>42898.670324074075</v>
      </c>
      <c r="H313" t="s">
        <v>47</v>
      </c>
      <c r="I313" t="s">
        <v>47</v>
      </c>
      <c r="J313" t="s">
        <v>86</v>
      </c>
      <c r="K313" t="s">
        <v>36</v>
      </c>
      <c r="L313" t="s">
        <v>87</v>
      </c>
      <c r="M313" t="s">
        <v>7439</v>
      </c>
      <c r="N313" t="s">
        <v>7440</v>
      </c>
      <c r="O313" t="s">
        <v>7441</v>
      </c>
      <c r="P313">
        <f>VLOOKUP(B313,HIS退!B:F,5,FALSE)</f>
        <v>-989</v>
      </c>
      <c r="Q313" t="str">
        <f t="shared" si="12"/>
        <v/>
      </c>
      <c r="R313" s="43">
        <f>VLOOKUP(M313,银行退!A:G,7,FALSE)</f>
        <v>989</v>
      </c>
      <c r="S313" t="str">
        <f t="shared" si="13"/>
        <v/>
      </c>
      <c r="T313" t="e">
        <f>VLOOKUP(M313,银行退!A:J,10,FALSE)</f>
        <v>#N/A</v>
      </c>
      <c r="U313" s="17" t="e">
        <f>VLOOKUP(M313,银行退!A:K,11,FALSE)</f>
        <v>#N/A</v>
      </c>
      <c r="V313" t="str">
        <f t="shared" si="14"/>
        <v/>
      </c>
      <c r="W313" t="e">
        <f>VLOOKUP(B313,HIS解!F:H,3,FALSE)</f>
        <v>#N/A</v>
      </c>
    </row>
    <row r="314" spans="1:23" ht="14.25" hidden="1">
      <c r="A314" s="62">
        <v>42898.681064814817</v>
      </c>
      <c r="B314">
        <v>162307</v>
      </c>
      <c r="C314" t="s">
        <v>5968</v>
      </c>
      <c r="D314" t="s">
        <v>5969</v>
      </c>
      <c r="E314"/>
      <c r="F314" s="15">
        <v>623</v>
      </c>
      <c r="G314" s="62">
        <v>42898.681064814817</v>
      </c>
      <c r="H314" t="s">
        <v>47</v>
      </c>
      <c r="I314" t="s">
        <v>47</v>
      </c>
      <c r="J314" t="s">
        <v>86</v>
      </c>
      <c r="K314" t="s">
        <v>36</v>
      </c>
      <c r="L314" t="s">
        <v>87</v>
      </c>
      <c r="M314" t="s">
        <v>7442</v>
      </c>
      <c r="N314" t="s">
        <v>7443</v>
      </c>
      <c r="O314" t="s">
        <v>7444</v>
      </c>
      <c r="P314">
        <f>VLOOKUP(B314,HIS退!B:F,5,FALSE)</f>
        <v>-623</v>
      </c>
      <c r="Q314" t="str">
        <f t="shared" si="12"/>
        <v/>
      </c>
      <c r="R314" s="43">
        <f>VLOOKUP(M314,银行退!A:G,7,FALSE)</f>
        <v>623</v>
      </c>
      <c r="S314" t="str">
        <f t="shared" si="13"/>
        <v/>
      </c>
      <c r="T314" t="e">
        <f>VLOOKUP(M314,银行退!A:J,10,FALSE)</f>
        <v>#N/A</v>
      </c>
      <c r="U314" s="17" t="e">
        <f>VLOOKUP(M314,银行退!A:K,11,FALSE)</f>
        <v>#N/A</v>
      </c>
      <c r="V314" t="str">
        <f t="shared" si="14"/>
        <v/>
      </c>
      <c r="W314" t="e">
        <f>VLOOKUP(B314,HIS解!F:H,3,FALSE)</f>
        <v>#N/A</v>
      </c>
    </row>
    <row r="315" spans="1:23" ht="14.25" hidden="1">
      <c r="A315" s="62">
        <v>42898.682268518518</v>
      </c>
      <c r="B315">
        <v>162380</v>
      </c>
      <c r="C315" t="s">
        <v>5971</v>
      </c>
      <c r="D315" t="s">
        <v>5972</v>
      </c>
      <c r="E315"/>
      <c r="F315" s="15">
        <v>406</v>
      </c>
      <c r="G315" s="62">
        <v>42898.682268518518</v>
      </c>
      <c r="H315" t="s">
        <v>47</v>
      </c>
      <c r="I315" t="s">
        <v>47</v>
      </c>
      <c r="J315" t="s">
        <v>86</v>
      </c>
      <c r="K315" t="s">
        <v>36</v>
      </c>
      <c r="L315" t="s">
        <v>87</v>
      </c>
      <c r="M315" t="s">
        <v>7445</v>
      </c>
      <c r="N315" t="s">
        <v>7446</v>
      </c>
      <c r="O315" t="s">
        <v>7447</v>
      </c>
      <c r="P315">
        <f>VLOOKUP(B315,HIS退!B:F,5,FALSE)</f>
        <v>-406</v>
      </c>
      <c r="Q315" t="str">
        <f t="shared" si="12"/>
        <v/>
      </c>
      <c r="R315" s="43">
        <f>VLOOKUP(M315,银行退!A:G,7,FALSE)</f>
        <v>406</v>
      </c>
      <c r="S315" t="str">
        <f t="shared" si="13"/>
        <v/>
      </c>
      <c r="T315" t="e">
        <f>VLOOKUP(M315,银行退!A:J,10,FALSE)</f>
        <v>#N/A</v>
      </c>
      <c r="U315" s="17" t="e">
        <f>VLOOKUP(M315,银行退!A:K,11,FALSE)</f>
        <v>#N/A</v>
      </c>
      <c r="V315" t="str">
        <f t="shared" si="14"/>
        <v/>
      </c>
      <c r="W315" t="e">
        <f>VLOOKUP(B315,HIS解!F:H,3,FALSE)</f>
        <v>#N/A</v>
      </c>
    </row>
    <row r="316" spans="1:23" ht="14.25" hidden="1">
      <c r="A316" s="62">
        <v>42898.682604166665</v>
      </c>
      <c r="B316">
        <v>162397</v>
      </c>
      <c r="C316" t="s">
        <v>5974</v>
      </c>
      <c r="D316" t="s">
        <v>5975</v>
      </c>
      <c r="E316"/>
      <c r="F316" s="15">
        <v>22</v>
      </c>
      <c r="G316" s="62">
        <v>42898.682604166665</v>
      </c>
      <c r="H316" t="s">
        <v>47</v>
      </c>
      <c r="I316" t="s">
        <v>47</v>
      </c>
      <c r="J316" t="s">
        <v>86</v>
      </c>
      <c r="K316" t="s">
        <v>36</v>
      </c>
      <c r="L316" t="s">
        <v>87</v>
      </c>
      <c r="M316" t="s">
        <v>7448</v>
      </c>
      <c r="N316" t="s">
        <v>7449</v>
      </c>
      <c r="O316" t="s">
        <v>7450</v>
      </c>
      <c r="P316">
        <f>VLOOKUP(B316,HIS退!B:F,5,FALSE)</f>
        <v>-22</v>
      </c>
      <c r="Q316" t="str">
        <f t="shared" si="12"/>
        <v/>
      </c>
      <c r="R316" s="43">
        <f>VLOOKUP(M316,银行退!A:G,7,FALSE)</f>
        <v>22</v>
      </c>
      <c r="S316" t="str">
        <f t="shared" si="13"/>
        <v/>
      </c>
      <c r="T316" t="e">
        <f>VLOOKUP(M316,银行退!A:J,10,FALSE)</f>
        <v>#N/A</v>
      </c>
      <c r="U316" s="17" t="e">
        <f>VLOOKUP(M316,银行退!A:K,11,FALSE)</f>
        <v>#N/A</v>
      </c>
      <c r="V316" t="str">
        <f t="shared" si="14"/>
        <v/>
      </c>
      <c r="W316" t="e">
        <f>VLOOKUP(B316,HIS解!F:H,3,FALSE)</f>
        <v>#N/A</v>
      </c>
    </row>
    <row r="317" spans="1:23" ht="14.25" hidden="1">
      <c r="A317" s="62">
        <v>42898.683831018519</v>
      </c>
      <c r="B317">
        <v>162456</v>
      </c>
      <c r="C317" t="s">
        <v>5977</v>
      </c>
      <c r="D317" t="s">
        <v>5978</v>
      </c>
      <c r="E317"/>
      <c r="F317" s="15">
        <v>500</v>
      </c>
      <c r="G317" s="62">
        <v>42898.683831018519</v>
      </c>
      <c r="H317" t="s">
        <v>47</v>
      </c>
      <c r="I317" t="s">
        <v>47</v>
      </c>
      <c r="J317" t="s">
        <v>86</v>
      </c>
      <c r="K317" t="s">
        <v>36</v>
      </c>
      <c r="L317" t="s">
        <v>87</v>
      </c>
      <c r="M317" t="s">
        <v>7451</v>
      </c>
      <c r="N317" t="s">
        <v>7452</v>
      </c>
      <c r="O317" t="s">
        <v>7453</v>
      </c>
      <c r="P317">
        <f>VLOOKUP(B317,HIS退!B:F,5,FALSE)</f>
        <v>-500</v>
      </c>
      <c r="Q317" t="str">
        <f t="shared" si="12"/>
        <v/>
      </c>
      <c r="R317" s="43">
        <f>VLOOKUP(M317,银行退!A:G,7,FALSE)</f>
        <v>500</v>
      </c>
      <c r="S317" t="str">
        <f t="shared" si="13"/>
        <v/>
      </c>
      <c r="T317" t="e">
        <f>VLOOKUP(M317,银行退!A:J,10,FALSE)</f>
        <v>#N/A</v>
      </c>
      <c r="U317" s="17" t="e">
        <f>VLOOKUP(M317,银行退!A:K,11,FALSE)</f>
        <v>#N/A</v>
      </c>
      <c r="V317" t="str">
        <f t="shared" si="14"/>
        <v/>
      </c>
      <c r="W317" t="e">
        <f>VLOOKUP(B317,HIS解!F:H,3,FALSE)</f>
        <v>#N/A</v>
      </c>
    </row>
    <row r="318" spans="1:23" ht="14.25" hidden="1">
      <c r="A318" s="62">
        <v>42898.684340277781</v>
      </c>
      <c r="B318">
        <v>162481</v>
      </c>
      <c r="C318" t="s">
        <v>5979</v>
      </c>
      <c r="D318" t="s">
        <v>5978</v>
      </c>
      <c r="E318"/>
      <c r="F318" s="15">
        <v>64</v>
      </c>
      <c r="G318" s="62">
        <v>42898.684340277781</v>
      </c>
      <c r="H318" t="s">
        <v>47</v>
      </c>
      <c r="I318" t="s">
        <v>47</v>
      </c>
      <c r="J318" t="s">
        <v>86</v>
      </c>
      <c r="K318" t="s">
        <v>36</v>
      </c>
      <c r="L318" t="s">
        <v>87</v>
      </c>
      <c r="M318" t="s">
        <v>7454</v>
      </c>
      <c r="N318" t="s">
        <v>7455</v>
      </c>
      <c r="O318" t="s">
        <v>7456</v>
      </c>
      <c r="P318">
        <f>VLOOKUP(B318,HIS退!B:F,5,FALSE)</f>
        <v>-64</v>
      </c>
      <c r="Q318" t="str">
        <f t="shared" si="12"/>
        <v/>
      </c>
      <c r="R318" s="43">
        <f>VLOOKUP(M318,银行退!A:G,7,FALSE)</f>
        <v>64</v>
      </c>
      <c r="S318" t="str">
        <f t="shared" si="13"/>
        <v/>
      </c>
      <c r="T318" t="e">
        <f>VLOOKUP(M318,银行退!A:J,10,FALSE)</f>
        <v>#N/A</v>
      </c>
      <c r="U318" s="17" t="e">
        <f>VLOOKUP(M318,银行退!A:K,11,FALSE)</f>
        <v>#N/A</v>
      </c>
      <c r="V318" t="str">
        <f t="shared" si="14"/>
        <v/>
      </c>
      <c r="W318" t="e">
        <f>VLOOKUP(B318,HIS解!F:H,3,FALSE)</f>
        <v>#N/A</v>
      </c>
    </row>
    <row r="319" spans="1:23" ht="14.25" hidden="1">
      <c r="A319" s="62">
        <v>42898.684652777774</v>
      </c>
      <c r="B319">
        <v>162501</v>
      </c>
      <c r="C319" t="s">
        <v>7457</v>
      </c>
      <c r="D319" t="s">
        <v>5980</v>
      </c>
      <c r="E319"/>
      <c r="F319" s="15">
        <v>4000</v>
      </c>
      <c r="G319" s="62">
        <v>42898.684652777774</v>
      </c>
      <c r="H319" t="s">
        <v>47</v>
      </c>
      <c r="I319" t="s">
        <v>47</v>
      </c>
      <c r="J319" t="s">
        <v>86</v>
      </c>
      <c r="K319" t="s">
        <v>217</v>
      </c>
      <c r="L319" t="s">
        <v>87</v>
      </c>
      <c r="M319" t="s">
        <v>7458</v>
      </c>
      <c r="N319" t="s">
        <v>7459</v>
      </c>
      <c r="O319" t="s">
        <v>7460</v>
      </c>
      <c r="P319">
        <f>VLOOKUP(B319,HIS退!B:F,5,FALSE)</f>
        <v>-4000</v>
      </c>
      <c r="Q319" t="str">
        <f t="shared" si="12"/>
        <v/>
      </c>
      <c r="R319" s="43">
        <f>VLOOKUP(M319,银行退!A:G,7,FALSE)</f>
        <v>4000</v>
      </c>
      <c r="S319" t="str">
        <f t="shared" si="13"/>
        <v/>
      </c>
      <c r="T319">
        <f>VLOOKUP(M319,银行退!A:J,10,FALSE)</f>
        <v>1</v>
      </c>
      <c r="U319" s="17">
        <f>VLOOKUP(M319,银行退!A:K,11,FALSE)</f>
        <v>42898.717673611114</v>
      </c>
      <c r="V319">
        <f t="shared" si="14"/>
        <v>1</v>
      </c>
      <c r="W319">
        <f>VLOOKUP(B319,HIS解!F:H,3,FALSE)</f>
        <v>4000</v>
      </c>
    </row>
    <row r="320" spans="1:23" ht="14.25" hidden="1">
      <c r="A320" s="62">
        <v>42898.686400462961</v>
      </c>
      <c r="B320">
        <v>162589</v>
      </c>
      <c r="C320" t="s">
        <v>5982</v>
      </c>
      <c r="D320" t="s">
        <v>5983</v>
      </c>
      <c r="E320"/>
      <c r="F320" s="15">
        <v>691</v>
      </c>
      <c r="G320" s="62">
        <v>42898.686400462961</v>
      </c>
      <c r="H320" t="s">
        <v>47</v>
      </c>
      <c r="I320" t="s">
        <v>47</v>
      </c>
      <c r="J320" t="s">
        <v>86</v>
      </c>
      <c r="K320" t="s">
        <v>36</v>
      </c>
      <c r="L320" t="s">
        <v>87</v>
      </c>
      <c r="M320" t="s">
        <v>7461</v>
      </c>
      <c r="N320" t="s">
        <v>7462</v>
      </c>
      <c r="O320" t="s">
        <v>7463</v>
      </c>
      <c r="P320">
        <f>VLOOKUP(B320,HIS退!B:F,5,FALSE)</f>
        <v>-691</v>
      </c>
      <c r="Q320" t="str">
        <f t="shared" si="12"/>
        <v/>
      </c>
      <c r="R320" s="43">
        <f>VLOOKUP(M320,银行退!A:G,7,FALSE)</f>
        <v>691</v>
      </c>
      <c r="S320" t="str">
        <f t="shared" si="13"/>
        <v/>
      </c>
      <c r="T320" t="e">
        <f>VLOOKUP(M320,银行退!A:J,10,FALSE)</f>
        <v>#N/A</v>
      </c>
      <c r="U320" s="17" t="e">
        <f>VLOOKUP(M320,银行退!A:K,11,FALSE)</f>
        <v>#N/A</v>
      </c>
      <c r="V320" t="str">
        <f t="shared" si="14"/>
        <v/>
      </c>
      <c r="W320" t="e">
        <f>VLOOKUP(B320,HIS解!F:H,3,FALSE)</f>
        <v>#N/A</v>
      </c>
    </row>
    <row r="321" spans="1:23" ht="14.25" hidden="1">
      <c r="A321" s="62">
        <v>42898.688148148147</v>
      </c>
      <c r="B321">
        <v>162689</v>
      </c>
      <c r="C321" t="s">
        <v>5985</v>
      </c>
      <c r="D321" t="s">
        <v>5986</v>
      </c>
      <c r="E321"/>
      <c r="F321" s="15">
        <v>83</v>
      </c>
      <c r="G321" s="62">
        <v>42898.688148148147</v>
      </c>
      <c r="H321" t="s">
        <v>47</v>
      </c>
      <c r="I321" t="s">
        <v>47</v>
      </c>
      <c r="J321" t="s">
        <v>86</v>
      </c>
      <c r="K321" t="s">
        <v>36</v>
      </c>
      <c r="L321" t="s">
        <v>87</v>
      </c>
      <c r="M321" t="s">
        <v>7464</v>
      </c>
      <c r="N321" t="s">
        <v>7465</v>
      </c>
      <c r="O321" t="s">
        <v>7466</v>
      </c>
      <c r="P321">
        <f>VLOOKUP(B321,HIS退!B:F,5,FALSE)</f>
        <v>-83</v>
      </c>
      <c r="Q321" t="str">
        <f t="shared" si="12"/>
        <v/>
      </c>
      <c r="R321" s="43">
        <f>VLOOKUP(M321,银行退!A:G,7,FALSE)</f>
        <v>83</v>
      </c>
      <c r="S321" t="str">
        <f t="shared" si="13"/>
        <v/>
      </c>
      <c r="T321" t="e">
        <f>VLOOKUP(M321,银行退!A:J,10,FALSE)</f>
        <v>#N/A</v>
      </c>
      <c r="U321" s="17" t="e">
        <f>VLOOKUP(M321,银行退!A:K,11,FALSE)</f>
        <v>#N/A</v>
      </c>
      <c r="V321" t="str">
        <f t="shared" si="14"/>
        <v/>
      </c>
      <c r="W321" t="e">
        <f>VLOOKUP(B321,HIS解!F:H,3,FALSE)</f>
        <v>#N/A</v>
      </c>
    </row>
    <row r="322" spans="1:23" ht="14.25" hidden="1">
      <c r="A322" s="62">
        <v>42898.694490740738</v>
      </c>
      <c r="B322">
        <v>162993</v>
      </c>
      <c r="C322" t="s">
        <v>5988</v>
      </c>
      <c r="D322" t="s">
        <v>5989</v>
      </c>
      <c r="E322"/>
      <c r="F322" s="15">
        <v>700</v>
      </c>
      <c r="G322" s="62">
        <v>42898.694490740738</v>
      </c>
      <c r="H322" t="s">
        <v>47</v>
      </c>
      <c r="I322" t="s">
        <v>47</v>
      </c>
      <c r="J322" t="s">
        <v>86</v>
      </c>
      <c r="K322" t="s">
        <v>36</v>
      </c>
      <c r="L322" t="s">
        <v>87</v>
      </c>
      <c r="M322" t="s">
        <v>7467</v>
      </c>
      <c r="N322" t="s">
        <v>7468</v>
      </c>
      <c r="O322" t="s">
        <v>7469</v>
      </c>
      <c r="P322">
        <f>VLOOKUP(B322,HIS退!B:F,5,FALSE)</f>
        <v>-700</v>
      </c>
      <c r="Q322" t="str">
        <f t="shared" si="12"/>
        <v/>
      </c>
      <c r="R322" s="43">
        <f>VLOOKUP(M322,银行退!A:G,7,FALSE)</f>
        <v>700</v>
      </c>
      <c r="S322" t="str">
        <f t="shared" si="13"/>
        <v/>
      </c>
      <c r="T322" t="e">
        <f>VLOOKUP(M322,银行退!A:J,10,FALSE)</f>
        <v>#N/A</v>
      </c>
      <c r="U322" s="17" t="e">
        <f>VLOOKUP(M322,银行退!A:K,11,FALSE)</f>
        <v>#N/A</v>
      </c>
      <c r="V322" t="str">
        <f t="shared" si="14"/>
        <v/>
      </c>
      <c r="W322" t="e">
        <f>VLOOKUP(B322,HIS解!F:H,3,FALSE)</f>
        <v>#N/A</v>
      </c>
    </row>
    <row r="323" spans="1:23" ht="14.25" hidden="1">
      <c r="A323" s="62">
        <v>42898.697627314818</v>
      </c>
      <c r="B323">
        <v>163146</v>
      </c>
      <c r="C323" t="s">
        <v>5991</v>
      </c>
      <c r="D323" t="s">
        <v>5992</v>
      </c>
      <c r="E323"/>
      <c r="F323" s="15">
        <v>95</v>
      </c>
      <c r="G323" s="62">
        <v>42898.697627314818</v>
      </c>
      <c r="H323" t="s">
        <v>47</v>
      </c>
      <c r="I323" t="s">
        <v>47</v>
      </c>
      <c r="J323" t="s">
        <v>86</v>
      </c>
      <c r="K323" t="s">
        <v>36</v>
      </c>
      <c r="L323" t="s">
        <v>87</v>
      </c>
      <c r="M323" t="s">
        <v>7470</v>
      </c>
      <c r="N323" t="s">
        <v>7471</v>
      </c>
      <c r="O323" t="s">
        <v>7472</v>
      </c>
      <c r="P323">
        <f>VLOOKUP(B323,HIS退!B:F,5,FALSE)</f>
        <v>-95</v>
      </c>
      <c r="Q323" t="str">
        <f t="shared" ref="Q323:Q386" si="15">IF(P323=F323*-1,"",1)</f>
        <v/>
      </c>
      <c r="R323" s="43">
        <f>VLOOKUP(M323,银行退!A:G,7,FALSE)</f>
        <v>95</v>
      </c>
      <c r="S323" t="str">
        <f t="shared" ref="S323:S386" si="16">IF(R323=F323,"",1)</f>
        <v/>
      </c>
      <c r="T323" t="e">
        <f>VLOOKUP(M323,银行退!A:J,10,FALSE)</f>
        <v>#N/A</v>
      </c>
      <c r="U323" s="17" t="e">
        <f>VLOOKUP(M323,银行退!A:K,11,FALSE)</f>
        <v>#N/A</v>
      </c>
      <c r="V323" t="str">
        <f t="shared" ref="V323:V386" si="17">IF(ISNA(S323),1,IF(ISNA(T323)=FALSE,1,""))</f>
        <v/>
      </c>
      <c r="W323" t="e">
        <f>VLOOKUP(B323,HIS解!F:H,3,FALSE)</f>
        <v>#N/A</v>
      </c>
    </row>
    <row r="324" spans="1:23" ht="14.25" hidden="1">
      <c r="A324" s="62">
        <v>42898.697685185187</v>
      </c>
      <c r="B324">
        <v>163149</v>
      </c>
      <c r="C324" t="s">
        <v>5994</v>
      </c>
      <c r="D324" t="s">
        <v>5995</v>
      </c>
      <c r="E324"/>
      <c r="F324" s="15">
        <v>1200</v>
      </c>
      <c r="G324" s="62">
        <v>42898.697685185187</v>
      </c>
      <c r="H324" t="s">
        <v>47</v>
      </c>
      <c r="I324" t="s">
        <v>47</v>
      </c>
      <c r="J324" t="s">
        <v>86</v>
      </c>
      <c r="K324" t="s">
        <v>36</v>
      </c>
      <c r="L324" t="s">
        <v>87</v>
      </c>
      <c r="M324" t="s">
        <v>7473</v>
      </c>
      <c r="N324" t="s">
        <v>7474</v>
      </c>
      <c r="O324" t="s">
        <v>7475</v>
      </c>
      <c r="P324">
        <f>VLOOKUP(B324,HIS退!B:F,5,FALSE)</f>
        <v>-1200</v>
      </c>
      <c r="Q324" t="str">
        <f t="shared" si="15"/>
        <v/>
      </c>
      <c r="R324" s="43">
        <f>VLOOKUP(M324,银行退!A:G,7,FALSE)</f>
        <v>1200</v>
      </c>
      <c r="S324" t="str">
        <f t="shared" si="16"/>
        <v/>
      </c>
      <c r="T324" t="e">
        <f>VLOOKUP(M324,银行退!A:J,10,FALSE)</f>
        <v>#N/A</v>
      </c>
      <c r="U324" s="17" t="e">
        <f>VLOOKUP(M324,银行退!A:K,11,FALSE)</f>
        <v>#N/A</v>
      </c>
      <c r="V324" t="str">
        <f t="shared" si="17"/>
        <v/>
      </c>
      <c r="W324" t="e">
        <f>VLOOKUP(B324,HIS解!F:H,3,FALSE)</f>
        <v>#N/A</v>
      </c>
    </row>
    <row r="325" spans="1:23" ht="14.25" hidden="1">
      <c r="A325" s="62">
        <v>42898.699479166666</v>
      </c>
      <c r="B325">
        <v>163234</v>
      </c>
      <c r="C325" t="s">
        <v>5997</v>
      </c>
      <c r="D325" t="s">
        <v>5998</v>
      </c>
      <c r="E325"/>
      <c r="F325" s="15">
        <v>77</v>
      </c>
      <c r="G325" s="62">
        <v>42898.699479166666</v>
      </c>
      <c r="H325" t="s">
        <v>47</v>
      </c>
      <c r="I325" t="s">
        <v>47</v>
      </c>
      <c r="J325" t="s">
        <v>86</v>
      </c>
      <c r="K325" t="s">
        <v>36</v>
      </c>
      <c r="L325" t="s">
        <v>87</v>
      </c>
      <c r="M325" t="s">
        <v>7476</v>
      </c>
      <c r="N325" t="s">
        <v>7477</v>
      </c>
      <c r="O325" t="s">
        <v>7478</v>
      </c>
      <c r="P325">
        <f>VLOOKUP(B325,HIS退!B:F,5,FALSE)</f>
        <v>-77</v>
      </c>
      <c r="Q325" t="str">
        <f t="shared" si="15"/>
        <v/>
      </c>
      <c r="R325" s="43">
        <f>VLOOKUP(M325,银行退!A:G,7,FALSE)</f>
        <v>77</v>
      </c>
      <c r="S325" t="str">
        <f t="shared" si="16"/>
        <v/>
      </c>
      <c r="T325" t="e">
        <f>VLOOKUP(M325,银行退!A:J,10,FALSE)</f>
        <v>#N/A</v>
      </c>
      <c r="U325" s="17" t="e">
        <f>VLOOKUP(M325,银行退!A:K,11,FALSE)</f>
        <v>#N/A</v>
      </c>
      <c r="V325" t="str">
        <f t="shared" si="17"/>
        <v/>
      </c>
      <c r="W325" t="e">
        <f>VLOOKUP(B325,HIS解!F:H,3,FALSE)</f>
        <v>#N/A</v>
      </c>
    </row>
    <row r="326" spans="1:23" ht="14.25" hidden="1">
      <c r="A326" s="62">
        <v>42898.702731481484</v>
      </c>
      <c r="B326">
        <v>163372</v>
      </c>
      <c r="C326" t="s">
        <v>7479</v>
      </c>
      <c r="D326" t="s">
        <v>6000</v>
      </c>
      <c r="E326"/>
      <c r="F326" s="15">
        <v>58</v>
      </c>
      <c r="G326" s="62">
        <v>42898.702731481484</v>
      </c>
      <c r="H326" t="s">
        <v>47</v>
      </c>
      <c r="I326" t="s">
        <v>47</v>
      </c>
      <c r="J326" t="s">
        <v>86</v>
      </c>
      <c r="K326" t="s">
        <v>217</v>
      </c>
      <c r="L326" t="s">
        <v>87</v>
      </c>
      <c r="M326" t="s">
        <v>7480</v>
      </c>
      <c r="N326" t="s">
        <v>7481</v>
      </c>
      <c r="O326" t="s">
        <v>7482</v>
      </c>
      <c r="P326">
        <f>VLOOKUP(B326,HIS退!B:F,5,FALSE)</f>
        <v>-58</v>
      </c>
      <c r="Q326" t="str">
        <f t="shared" si="15"/>
        <v/>
      </c>
      <c r="R326" s="43">
        <f>VLOOKUP(M326,银行退!A:G,7,FALSE)</f>
        <v>58</v>
      </c>
      <c r="S326" t="str">
        <f t="shared" si="16"/>
        <v/>
      </c>
      <c r="T326">
        <f>VLOOKUP(M326,银行退!A:J,10,FALSE)</f>
        <v>1</v>
      </c>
      <c r="U326" s="17">
        <f>VLOOKUP(M326,银行退!A:K,11,FALSE)</f>
        <v>42899.670358796298</v>
      </c>
      <c r="V326">
        <f t="shared" si="17"/>
        <v>1</v>
      </c>
      <c r="W326">
        <f>VLOOKUP(B326,HIS解!F:H,3,FALSE)</f>
        <v>58</v>
      </c>
    </row>
    <row r="327" spans="1:23" ht="14.25" hidden="1">
      <c r="A327" s="62">
        <v>42898.709513888891</v>
      </c>
      <c r="B327">
        <v>163643</v>
      </c>
      <c r="C327" t="s">
        <v>6002</v>
      </c>
      <c r="D327" t="s">
        <v>6003</v>
      </c>
      <c r="E327"/>
      <c r="F327" s="15">
        <v>57</v>
      </c>
      <c r="G327" s="62">
        <v>42898.709513888891</v>
      </c>
      <c r="H327" t="s">
        <v>47</v>
      </c>
      <c r="I327" t="s">
        <v>47</v>
      </c>
      <c r="J327" t="s">
        <v>86</v>
      </c>
      <c r="K327" t="s">
        <v>36</v>
      </c>
      <c r="L327" t="s">
        <v>87</v>
      </c>
      <c r="M327" t="s">
        <v>7483</v>
      </c>
      <c r="N327" t="s">
        <v>7484</v>
      </c>
      <c r="O327" t="s">
        <v>7485</v>
      </c>
      <c r="P327">
        <f>VLOOKUP(B327,HIS退!B:F,5,FALSE)</f>
        <v>-57</v>
      </c>
      <c r="Q327" t="str">
        <f t="shared" si="15"/>
        <v/>
      </c>
      <c r="R327" s="43">
        <f>VLOOKUP(M327,银行退!A:G,7,FALSE)</f>
        <v>57</v>
      </c>
      <c r="S327" t="str">
        <f t="shared" si="16"/>
        <v/>
      </c>
      <c r="T327" t="e">
        <f>VLOOKUP(M327,银行退!A:J,10,FALSE)</f>
        <v>#N/A</v>
      </c>
      <c r="U327" s="17" t="e">
        <f>VLOOKUP(M327,银行退!A:K,11,FALSE)</f>
        <v>#N/A</v>
      </c>
      <c r="V327" t="str">
        <f t="shared" si="17"/>
        <v/>
      </c>
      <c r="W327" t="e">
        <f>VLOOKUP(B327,HIS解!F:H,3,FALSE)</f>
        <v>#N/A</v>
      </c>
    </row>
    <row r="328" spans="1:23" ht="14.25" hidden="1">
      <c r="A328" s="62">
        <v>42898.709756944445</v>
      </c>
      <c r="B328">
        <v>163654</v>
      </c>
      <c r="C328" t="s">
        <v>6005</v>
      </c>
      <c r="D328" t="s">
        <v>6006</v>
      </c>
      <c r="E328"/>
      <c r="F328" s="15">
        <v>455</v>
      </c>
      <c r="G328" s="62">
        <v>42898.709756944445</v>
      </c>
      <c r="H328" t="s">
        <v>47</v>
      </c>
      <c r="I328" t="s">
        <v>47</v>
      </c>
      <c r="J328" t="s">
        <v>86</v>
      </c>
      <c r="K328" t="s">
        <v>36</v>
      </c>
      <c r="L328" t="s">
        <v>87</v>
      </c>
      <c r="M328" t="s">
        <v>7486</v>
      </c>
      <c r="N328" t="s">
        <v>7487</v>
      </c>
      <c r="O328" t="s">
        <v>7488</v>
      </c>
      <c r="P328">
        <f>VLOOKUP(B328,HIS退!B:F,5,FALSE)</f>
        <v>-455</v>
      </c>
      <c r="Q328" t="str">
        <f t="shared" si="15"/>
        <v/>
      </c>
      <c r="R328" s="43">
        <f>VLOOKUP(M328,银行退!A:G,7,FALSE)</f>
        <v>455</v>
      </c>
      <c r="S328" t="str">
        <f t="shared" si="16"/>
        <v/>
      </c>
      <c r="T328" t="e">
        <f>VLOOKUP(M328,银行退!A:J,10,FALSE)</f>
        <v>#N/A</v>
      </c>
      <c r="U328" s="17" t="e">
        <f>VLOOKUP(M328,银行退!A:K,11,FALSE)</f>
        <v>#N/A</v>
      </c>
      <c r="V328" t="str">
        <f t="shared" si="17"/>
        <v/>
      </c>
      <c r="W328" t="e">
        <f>VLOOKUP(B328,HIS解!F:H,3,FALSE)</f>
        <v>#N/A</v>
      </c>
    </row>
    <row r="329" spans="1:23" ht="14.25" hidden="1">
      <c r="A329" s="62">
        <v>42898.711064814815</v>
      </c>
      <c r="B329">
        <v>163699</v>
      </c>
      <c r="C329" t="s">
        <v>7489</v>
      </c>
      <c r="D329" t="s">
        <v>6008</v>
      </c>
      <c r="E329"/>
      <c r="F329" s="15">
        <v>650</v>
      </c>
      <c r="G329" s="62">
        <v>42898.711064814815</v>
      </c>
      <c r="H329" t="s">
        <v>47</v>
      </c>
      <c r="I329" t="s">
        <v>47</v>
      </c>
      <c r="J329" t="s">
        <v>86</v>
      </c>
      <c r="K329" t="s">
        <v>217</v>
      </c>
      <c r="L329" t="s">
        <v>87</v>
      </c>
      <c r="M329" t="s">
        <v>7490</v>
      </c>
      <c r="N329" t="s">
        <v>7491</v>
      </c>
      <c r="O329" t="s">
        <v>7492</v>
      </c>
      <c r="P329">
        <f>VLOOKUP(B329,HIS退!B:F,5,FALSE)</f>
        <v>-650</v>
      </c>
      <c r="Q329" t="str">
        <f t="shared" si="15"/>
        <v/>
      </c>
      <c r="R329" s="43">
        <f>VLOOKUP(M329,银行退!A:G,7,FALSE)</f>
        <v>650</v>
      </c>
      <c r="S329" t="str">
        <f t="shared" si="16"/>
        <v/>
      </c>
      <c r="T329">
        <f>VLOOKUP(M329,银行退!A:J,10,FALSE)</f>
        <v>1</v>
      </c>
      <c r="U329" s="17">
        <f>VLOOKUP(M329,银行退!A:K,11,FALSE)</f>
        <v>42899.670532407406</v>
      </c>
      <c r="V329">
        <f t="shared" si="17"/>
        <v>1</v>
      </c>
      <c r="W329">
        <f>VLOOKUP(B329,HIS解!F:H,3,FALSE)</f>
        <v>650</v>
      </c>
    </row>
    <row r="330" spans="1:23" ht="14.25" hidden="1">
      <c r="A330" s="62">
        <v>42898.722638888888</v>
      </c>
      <c r="B330">
        <v>164078</v>
      </c>
      <c r="C330" t="s">
        <v>6010</v>
      </c>
      <c r="D330" t="s">
        <v>5828</v>
      </c>
      <c r="E330"/>
      <c r="F330" s="15">
        <v>744</v>
      </c>
      <c r="G330" s="62">
        <v>42898.722638888888</v>
      </c>
      <c r="H330" t="s">
        <v>47</v>
      </c>
      <c r="I330" t="s">
        <v>47</v>
      </c>
      <c r="J330" t="s">
        <v>86</v>
      </c>
      <c r="K330" t="s">
        <v>36</v>
      </c>
      <c r="L330" t="s">
        <v>87</v>
      </c>
      <c r="M330" t="s">
        <v>7493</v>
      </c>
      <c r="N330" t="s">
        <v>7494</v>
      </c>
      <c r="O330" t="s">
        <v>7283</v>
      </c>
      <c r="P330">
        <f>VLOOKUP(B330,HIS退!B:F,5,FALSE)</f>
        <v>-744</v>
      </c>
      <c r="Q330" t="str">
        <f t="shared" si="15"/>
        <v/>
      </c>
      <c r="R330" s="43">
        <f>VLOOKUP(M330,银行退!A:G,7,FALSE)</f>
        <v>744</v>
      </c>
      <c r="S330" t="str">
        <f t="shared" si="16"/>
        <v/>
      </c>
      <c r="T330" t="e">
        <f>VLOOKUP(M330,银行退!A:J,10,FALSE)</f>
        <v>#N/A</v>
      </c>
      <c r="U330" s="17" t="e">
        <f>VLOOKUP(M330,银行退!A:K,11,FALSE)</f>
        <v>#N/A</v>
      </c>
      <c r="V330" t="str">
        <f t="shared" si="17"/>
        <v/>
      </c>
      <c r="W330" t="e">
        <f>VLOOKUP(B330,HIS解!F:H,3,FALSE)</f>
        <v>#N/A</v>
      </c>
    </row>
    <row r="331" spans="1:23" ht="14.25" hidden="1">
      <c r="A331" s="62">
        <v>42898.722685185188</v>
      </c>
      <c r="B331">
        <v>164079</v>
      </c>
      <c r="C331" t="s">
        <v>6011</v>
      </c>
      <c r="D331" t="s">
        <v>6012</v>
      </c>
      <c r="E331"/>
      <c r="F331" s="15">
        <v>52</v>
      </c>
      <c r="G331" s="62">
        <v>42898.722685185188</v>
      </c>
      <c r="H331" t="s">
        <v>47</v>
      </c>
      <c r="I331" t="s">
        <v>47</v>
      </c>
      <c r="J331" t="s">
        <v>86</v>
      </c>
      <c r="K331" t="s">
        <v>36</v>
      </c>
      <c r="L331" t="s">
        <v>87</v>
      </c>
      <c r="M331" t="s">
        <v>7495</v>
      </c>
      <c r="N331" t="s">
        <v>7496</v>
      </c>
      <c r="O331" t="s">
        <v>7497</v>
      </c>
      <c r="P331">
        <f>VLOOKUP(B331,HIS退!B:F,5,FALSE)</f>
        <v>-52</v>
      </c>
      <c r="Q331" t="str">
        <f t="shared" si="15"/>
        <v/>
      </c>
      <c r="R331" s="43">
        <f>VLOOKUP(M331,银行退!A:G,7,FALSE)</f>
        <v>52</v>
      </c>
      <c r="S331" t="str">
        <f t="shared" si="16"/>
        <v/>
      </c>
      <c r="T331" t="e">
        <f>VLOOKUP(M331,银行退!A:J,10,FALSE)</f>
        <v>#N/A</v>
      </c>
      <c r="U331" s="17" t="e">
        <f>VLOOKUP(M331,银行退!A:K,11,FALSE)</f>
        <v>#N/A</v>
      </c>
      <c r="V331" t="str">
        <f t="shared" si="17"/>
        <v/>
      </c>
      <c r="W331" t="e">
        <f>VLOOKUP(B331,HIS解!F:H,3,FALSE)</f>
        <v>#N/A</v>
      </c>
    </row>
    <row r="332" spans="1:23" ht="14.25" hidden="1">
      <c r="A332" s="62">
        <v>42898.728541666664</v>
      </c>
      <c r="B332">
        <v>164268</v>
      </c>
      <c r="C332" t="s">
        <v>6014</v>
      </c>
      <c r="D332" t="s">
        <v>6015</v>
      </c>
      <c r="E332"/>
      <c r="F332" s="15">
        <v>5000</v>
      </c>
      <c r="G332" s="62">
        <v>42898.728541666664</v>
      </c>
      <c r="H332" t="s">
        <v>47</v>
      </c>
      <c r="I332" t="s">
        <v>47</v>
      </c>
      <c r="J332" t="s">
        <v>86</v>
      </c>
      <c r="K332" t="s">
        <v>36</v>
      </c>
      <c r="L332" t="s">
        <v>87</v>
      </c>
      <c r="M332" t="s">
        <v>7498</v>
      </c>
      <c r="N332" t="s">
        <v>7499</v>
      </c>
      <c r="O332" t="s">
        <v>7500</v>
      </c>
      <c r="P332">
        <f>VLOOKUP(B332,HIS退!B:F,5,FALSE)</f>
        <v>-5000</v>
      </c>
      <c r="Q332" t="str">
        <f t="shared" si="15"/>
        <v/>
      </c>
      <c r="R332" s="43">
        <f>VLOOKUP(M332,银行退!A:G,7,FALSE)</f>
        <v>5000</v>
      </c>
      <c r="S332" t="str">
        <f t="shared" si="16"/>
        <v/>
      </c>
      <c r="T332" t="e">
        <f>VLOOKUP(M332,银行退!A:J,10,FALSE)</f>
        <v>#N/A</v>
      </c>
      <c r="U332" s="17" t="e">
        <f>VLOOKUP(M332,银行退!A:K,11,FALSE)</f>
        <v>#N/A</v>
      </c>
      <c r="V332" t="str">
        <f t="shared" si="17"/>
        <v/>
      </c>
      <c r="W332" t="e">
        <f>VLOOKUP(B332,HIS解!F:H,3,FALSE)</f>
        <v>#N/A</v>
      </c>
    </row>
    <row r="333" spans="1:23" ht="14.25" hidden="1">
      <c r="A333" s="62">
        <v>42898.729224537034</v>
      </c>
      <c r="B333">
        <v>164293</v>
      </c>
      <c r="C333" t="s">
        <v>6017</v>
      </c>
      <c r="D333" t="s">
        <v>6018</v>
      </c>
      <c r="E333"/>
      <c r="F333" s="15">
        <v>400</v>
      </c>
      <c r="G333" s="62">
        <v>42898.729224537034</v>
      </c>
      <c r="H333" t="s">
        <v>47</v>
      </c>
      <c r="I333" t="s">
        <v>47</v>
      </c>
      <c r="J333" t="s">
        <v>86</v>
      </c>
      <c r="K333" t="s">
        <v>36</v>
      </c>
      <c r="L333" t="s">
        <v>87</v>
      </c>
      <c r="M333" t="s">
        <v>7501</v>
      </c>
      <c r="N333" t="s">
        <v>7502</v>
      </c>
      <c r="O333" t="s">
        <v>7503</v>
      </c>
      <c r="P333">
        <f>VLOOKUP(B333,HIS退!B:F,5,FALSE)</f>
        <v>-400</v>
      </c>
      <c r="Q333" t="str">
        <f t="shared" si="15"/>
        <v/>
      </c>
      <c r="R333" s="43">
        <f>VLOOKUP(M333,银行退!A:G,7,FALSE)</f>
        <v>400</v>
      </c>
      <c r="S333" t="str">
        <f t="shared" si="16"/>
        <v/>
      </c>
      <c r="T333" t="e">
        <f>VLOOKUP(M333,银行退!A:J,10,FALSE)</f>
        <v>#N/A</v>
      </c>
      <c r="U333" s="17" t="e">
        <f>VLOOKUP(M333,银行退!A:K,11,FALSE)</f>
        <v>#N/A</v>
      </c>
      <c r="V333" t="str">
        <f t="shared" si="17"/>
        <v/>
      </c>
      <c r="W333" t="e">
        <f>VLOOKUP(B333,HIS解!F:H,3,FALSE)</f>
        <v>#N/A</v>
      </c>
    </row>
    <row r="334" spans="1:23" ht="14.25" hidden="1">
      <c r="A334" s="62">
        <v>42898.743414351855</v>
      </c>
      <c r="B334">
        <v>164567</v>
      </c>
      <c r="C334" t="s">
        <v>6020</v>
      </c>
      <c r="D334" t="s">
        <v>6021</v>
      </c>
      <c r="E334"/>
      <c r="F334" s="15">
        <v>252</v>
      </c>
      <c r="G334" s="62">
        <v>42898.743414351855</v>
      </c>
      <c r="H334" t="s">
        <v>47</v>
      </c>
      <c r="I334" t="s">
        <v>47</v>
      </c>
      <c r="J334" t="s">
        <v>86</v>
      </c>
      <c r="K334" t="s">
        <v>36</v>
      </c>
      <c r="L334" t="s">
        <v>87</v>
      </c>
      <c r="M334" t="s">
        <v>7504</v>
      </c>
      <c r="N334" t="s">
        <v>7505</v>
      </c>
      <c r="O334" t="s">
        <v>7506</v>
      </c>
      <c r="P334">
        <f>VLOOKUP(B334,HIS退!B:F,5,FALSE)</f>
        <v>-252</v>
      </c>
      <c r="Q334" t="str">
        <f t="shared" si="15"/>
        <v/>
      </c>
      <c r="R334" s="43">
        <f>VLOOKUP(M334,银行退!A:G,7,FALSE)</f>
        <v>252</v>
      </c>
      <c r="S334" t="str">
        <f t="shared" si="16"/>
        <v/>
      </c>
      <c r="T334" t="e">
        <f>VLOOKUP(M334,银行退!A:J,10,FALSE)</f>
        <v>#N/A</v>
      </c>
      <c r="U334" s="17" t="e">
        <f>VLOOKUP(M334,银行退!A:K,11,FALSE)</f>
        <v>#N/A</v>
      </c>
      <c r="V334" t="str">
        <f t="shared" si="17"/>
        <v/>
      </c>
      <c r="W334" t="e">
        <f>VLOOKUP(B334,HIS解!F:H,3,FALSE)</f>
        <v>#N/A</v>
      </c>
    </row>
    <row r="335" spans="1:23" ht="14.25" hidden="1">
      <c r="A335" s="62">
        <v>42898.743541666663</v>
      </c>
      <c r="B335">
        <v>164571</v>
      </c>
      <c r="C335" t="s">
        <v>6023</v>
      </c>
      <c r="D335" t="s">
        <v>6024</v>
      </c>
      <c r="E335"/>
      <c r="F335" s="15">
        <v>214</v>
      </c>
      <c r="G335" s="62">
        <v>42898.743541666663</v>
      </c>
      <c r="H335" t="s">
        <v>47</v>
      </c>
      <c r="I335" t="s">
        <v>47</v>
      </c>
      <c r="J335" t="s">
        <v>86</v>
      </c>
      <c r="K335" t="s">
        <v>36</v>
      </c>
      <c r="L335" t="s">
        <v>87</v>
      </c>
      <c r="M335" t="s">
        <v>7507</v>
      </c>
      <c r="N335" t="s">
        <v>7508</v>
      </c>
      <c r="O335" t="s">
        <v>7509</v>
      </c>
      <c r="P335">
        <f>VLOOKUP(B335,HIS退!B:F,5,FALSE)</f>
        <v>-214</v>
      </c>
      <c r="Q335" t="str">
        <f t="shared" si="15"/>
        <v/>
      </c>
      <c r="R335" s="43">
        <f>VLOOKUP(M335,银行退!A:G,7,FALSE)</f>
        <v>214</v>
      </c>
      <c r="S335" t="str">
        <f t="shared" si="16"/>
        <v/>
      </c>
      <c r="T335" t="e">
        <f>VLOOKUP(M335,银行退!A:J,10,FALSE)</f>
        <v>#N/A</v>
      </c>
      <c r="U335" s="17" t="e">
        <f>VLOOKUP(M335,银行退!A:K,11,FALSE)</f>
        <v>#N/A</v>
      </c>
      <c r="V335" t="str">
        <f t="shared" si="17"/>
        <v/>
      </c>
      <c r="W335" t="e">
        <f>VLOOKUP(B335,HIS解!F:H,3,FALSE)</f>
        <v>#N/A</v>
      </c>
    </row>
    <row r="336" spans="1:23" ht="14.25" hidden="1">
      <c r="A336" s="62">
        <v>42898.746365740742</v>
      </c>
      <c r="B336">
        <v>164632</v>
      </c>
      <c r="C336" t="s">
        <v>7510</v>
      </c>
      <c r="D336" t="s">
        <v>6026</v>
      </c>
      <c r="E336"/>
      <c r="F336" s="15">
        <v>555</v>
      </c>
      <c r="G336" s="62">
        <v>42898.746365740742</v>
      </c>
      <c r="H336" t="s">
        <v>47</v>
      </c>
      <c r="I336" t="s">
        <v>47</v>
      </c>
      <c r="J336" t="s">
        <v>86</v>
      </c>
      <c r="K336" t="s">
        <v>217</v>
      </c>
      <c r="L336" t="s">
        <v>87</v>
      </c>
      <c r="M336" t="s">
        <v>7511</v>
      </c>
      <c r="N336" t="s">
        <v>7512</v>
      </c>
      <c r="O336" t="s">
        <v>7513</v>
      </c>
      <c r="P336">
        <f>VLOOKUP(B336,HIS退!B:F,5,FALSE)</f>
        <v>-555</v>
      </c>
      <c r="Q336" t="str">
        <f t="shared" si="15"/>
        <v/>
      </c>
      <c r="R336" s="43">
        <f>VLOOKUP(M336,银行退!A:G,7,FALSE)</f>
        <v>555</v>
      </c>
      <c r="S336" t="str">
        <f t="shared" si="16"/>
        <v/>
      </c>
      <c r="T336">
        <f>VLOOKUP(M336,银行退!A:J,10,FALSE)</f>
        <v>1</v>
      </c>
      <c r="U336" s="17">
        <f>VLOOKUP(M336,银行退!A:K,11,FALSE)</f>
        <v>42899.670115740744</v>
      </c>
      <c r="V336">
        <f t="shared" si="17"/>
        <v>1</v>
      </c>
      <c r="W336">
        <f>VLOOKUP(B336,HIS解!F:H,3,FALSE)</f>
        <v>555</v>
      </c>
    </row>
    <row r="337" spans="1:23" ht="14.25" hidden="1">
      <c r="A337" s="62">
        <v>42898.746655092589</v>
      </c>
      <c r="B337">
        <v>164636</v>
      </c>
      <c r="C337" t="s">
        <v>6028</v>
      </c>
      <c r="D337" t="s">
        <v>6029</v>
      </c>
      <c r="E337"/>
      <c r="F337" s="15">
        <v>43</v>
      </c>
      <c r="G337" s="62">
        <v>42898.746655092589</v>
      </c>
      <c r="H337" t="s">
        <v>47</v>
      </c>
      <c r="I337" t="s">
        <v>47</v>
      </c>
      <c r="J337" t="s">
        <v>86</v>
      </c>
      <c r="K337" t="s">
        <v>36</v>
      </c>
      <c r="L337" t="s">
        <v>87</v>
      </c>
      <c r="M337" t="s">
        <v>7514</v>
      </c>
      <c r="N337" t="s">
        <v>7515</v>
      </c>
      <c r="O337" t="s">
        <v>7516</v>
      </c>
      <c r="P337">
        <f>VLOOKUP(B337,HIS退!B:F,5,FALSE)</f>
        <v>-43</v>
      </c>
      <c r="Q337" t="str">
        <f t="shared" si="15"/>
        <v/>
      </c>
      <c r="R337" s="43">
        <f>VLOOKUP(M337,银行退!A:G,7,FALSE)</f>
        <v>43</v>
      </c>
      <c r="S337" t="str">
        <f t="shared" si="16"/>
        <v/>
      </c>
      <c r="T337" t="e">
        <f>VLOOKUP(M337,银行退!A:J,10,FALSE)</f>
        <v>#N/A</v>
      </c>
      <c r="U337" s="17" t="e">
        <f>VLOOKUP(M337,银行退!A:K,11,FALSE)</f>
        <v>#N/A</v>
      </c>
      <c r="V337" t="str">
        <f t="shared" si="17"/>
        <v/>
      </c>
      <c r="W337" t="e">
        <f>VLOOKUP(B337,HIS解!F:H,3,FALSE)</f>
        <v>#N/A</v>
      </c>
    </row>
    <row r="338" spans="1:23" ht="14.25" hidden="1">
      <c r="A338" s="62">
        <v>42898.746967592589</v>
      </c>
      <c r="B338">
        <v>164641</v>
      </c>
      <c r="C338" t="s">
        <v>6031</v>
      </c>
      <c r="D338" t="s">
        <v>6032</v>
      </c>
      <c r="E338"/>
      <c r="F338" s="15">
        <v>247</v>
      </c>
      <c r="G338" s="62">
        <v>42898.746967592589</v>
      </c>
      <c r="H338" t="s">
        <v>47</v>
      </c>
      <c r="I338" t="s">
        <v>47</v>
      </c>
      <c r="J338" t="s">
        <v>86</v>
      </c>
      <c r="K338" t="s">
        <v>36</v>
      </c>
      <c r="L338" t="s">
        <v>87</v>
      </c>
      <c r="M338" t="s">
        <v>7517</v>
      </c>
      <c r="N338" t="s">
        <v>7518</v>
      </c>
      <c r="O338" t="s">
        <v>7519</v>
      </c>
      <c r="P338">
        <f>VLOOKUP(B338,HIS退!B:F,5,FALSE)</f>
        <v>-247</v>
      </c>
      <c r="Q338" t="str">
        <f t="shared" si="15"/>
        <v/>
      </c>
      <c r="R338" s="43">
        <f>VLOOKUP(M338,银行退!A:G,7,FALSE)</f>
        <v>247</v>
      </c>
      <c r="S338" t="str">
        <f t="shared" si="16"/>
        <v/>
      </c>
      <c r="T338" t="e">
        <f>VLOOKUP(M338,银行退!A:J,10,FALSE)</f>
        <v>#N/A</v>
      </c>
      <c r="U338" s="17" t="e">
        <f>VLOOKUP(M338,银行退!A:K,11,FALSE)</f>
        <v>#N/A</v>
      </c>
      <c r="V338" t="str">
        <f t="shared" si="17"/>
        <v/>
      </c>
      <c r="W338" t="e">
        <f>VLOOKUP(B338,HIS解!F:H,3,FALSE)</f>
        <v>#N/A</v>
      </c>
    </row>
    <row r="339" spans="1:23" ht="14.25" hidden="1">
      <c r="A339" s="62">
        <v>42898.758831018517</v>
      </c>
      <c r="B339">
        <v>164750</v>
      </c>
      <c r="C339" t="s">
        <v>6034</v>
      </c>
      <c r="D339" t="s">
        <v>6035</v>
      </c>
      <c r="E339"/>
      <c r="F339" s="15">
        <v>497</v>
      </c>
      <c r="G339" s="62">
        <v>42898.758831018517</v>
      </c>
      <c r="H339" t="s">
        <v>47</v>
      </c>
      <c r="I339" t="s">
        <v>47</v>
      </c>
      <c r="J339" t="s">
        <v>86</v>
      </c>
      <c r="K339" t="s">
        <v>36</v>
      </c>
      <c r="L339" t="s">
        <v>87</v>
      </c>
      <c r="M339" t="s">
        <v>7520</v>
      </c>
      <c r="N339" t="s">
        <v>7521</v>
      </c>
      <c r="O339" t="s">
        <v>7522</v>
      </c>
      <c r="P339">
        <f>VLOOKUP(B339,HIS退!B:F,5,FALSE)</f>
        <v>-497</v>
      </c>
      <c r="Q339" t="str">
        <f t="shared" si="15"/>
        <v/>
      </c>
      <c r="R339" s="43">
        <f>VLOOKUP(M339,银行退!A:G,7,FALSE)</f>
        <v>497</v>
      </c>
      <c r="S339" t="str">
        <f t="shared" si="16"/>
        <v/>
      </c>
      <c r="T339" t="e">
        <f>VLOOKUP(M339,银行退!A:J,10,FALSE)</f>
        <v>#N/A</v>
      </c>
      <c r="U339" s="17" t="e">
        <f>VLOOKUP(M339,银行退!A:K,11,FALSE)</f>
        <v>#N/A</v>
      </c>
      <c r="V339" t="str">
        <f t="shared" si="17"/>
        <v/>
      </c>
      <c r="W339" t="e">
        <f>VLOOKUP(B339,HIS解!F:H,3,FALSE)</f>
        <v>#N/A</v>
      </c>
    </row>
    <row r="340" spans="1:23" ht="14.25" hidden="1">
      <c r="A340" s="62">
        <v>42898.832372685189</v>
      </c>
      <c r="B340">
        <v>165002</v>
      </c>
      <c r="C340" t="s">
        <v>6037</v>
      </c>
      <c r="D340" t="s">
        <v>6038</v>
      </c>
      <c r="E340"/>
      <c r="F340" s="15">
        <v>491</v>
      </c>
      <c r="G340" s="62">
        <v>42898.832372685189</v>
      </c>
      <c r="H340" t="s">
        <v>47</v>
      </c>
      <c r="I340" t="s">
        <v>47</v>
      </c>
      <c r="J340" t="s">
        <v>86</v>
      </c>
      <c r="K340" t="s">
        <v>36</v>
      </c>
      <c r="L340" t="s">
        <v>87</v>
      </c>
      <c r="M340" t="s">
        <v>7523</v>
      </c>
      <c r="N340" t="s">
        <v>7524</v>
      </c>
      <c r="O340" t="s">
        <v>7525</v>
      </c>
      <c r="P340">
        <f>VLOOKUP(B340,HIS退!B:F,5,FALSE)</f>
        <v>-491</v>
      </c>
      <c r="Q340" t="str">
        <f t="shared" si="15"/>
        <v/>
      </c>
      <c r="R340" s="43">
        <f>VLOOKUP(M340,银行退!A:G,7,FALSE)</f>
        <v>491</v>
      </c>
      <c r="S340" t="str">
        <f t="shared" si="16"/>
        <v/>
      </c>
      <c r="T340" t="e">
        <f>VLOOKUP(M340,银行退!A:J,10,FALSE)</f>
        <v>#N/A</v>
      </c>
      <c r="U340" s="17" t="e">
        <f>VLOOKUP(M340,银行退!A:K,11,FALSE)</f>
        <v>#N/A</v>
      </c>
      <c r="V340" t="str">
        <f t="shared" si="17"/>
        <v/>
      </c>
      <c r="W340" t="e">
        <f>VLOOKUP(B340,HIS解!F:H,3,FALSE)</f>
        <v>#N/A</v>
      </c>
    </row>
    <row r="341" spans="1:23" ht="14.25" hidden="1">
      <c r="A341" s="62">
        <v>42899.346273148149</v>
      </c>
      <c r="B341">
        <v>167077</v>
      </c>
      <c r="C341" t="s">
        <v>6040</v>
      </c>
      <c r="D341" t="s">
        <v>6041</v>
      </c>
      <c r="E341"/>
      <c r="F341" s="15">
        <v>1000</v>
      </c>
      <c r="G341" s="62">
        <v>42899.346273148149</v>
      </c>
      <c r="H341" t="s">
        <v>47</v>
      </c>
      <c r="I341" t="s">
        <v>47</v>
      </c>
      <c r="J341" t="s">
        <v>86</v>
      </c>
      <c r="K341" t="s">
        <v>36</v>
      </c>
      <c r="L341" t="s">
        <v>87</v>
      </c>
      <c r="M341" t="s">
        <v>7526</v>
      </c>
      <c r="N341" t="s">
        <v>7527</v>
      </c>
      <c r="O341" t="s">
        <v>7528</v>
      </c>
      <c r="P341">
        <f>VLOOKUP(B341,HIS退!B:F,5,FALSE)</f>
        <v>-1000</v>
      </c>
      <c r="Q341" t="str">
        <f t="shared" si="15"/>
        <v/>
      </c>
      <c r="R341" s="43">
        <f>VLOOKUP(M341,银行退!A:G,7,FALSE)</f>
        <v>1000</v>
      </c>
      <c r="S341" t="str">
        <f t="shared" si="16"/>
        <v/>
      </c>
      <c r="T341" t="e">
        <f>VLOOKUP(M341,银行退!A:J,10,FALSE)</f>
        <v>#N/A</v>
      </c>
      <c r="U341" s="17" t="e">
        <f>VLOOKUP(M341,银行退!A:K,11,FALSE)</f>
        <v>#N/A</v>
      </c>
      <c r="V341" t="str">
        <f t="shared" si="17"/>
        <v/>
      </c>
      <c r="W341" t="e">
        <f>VLOOKUP(B341,HIS解!F:H,3,FALSE)</f>
        <v>#N/A</v>
      </c>
    </row>
    <row r="342" spans="1:23" ht="14.25" hidden="1">
      <c r="A342" s="62">
        <v>42899.360625000001</v>
      </c>
      <c r="B342">
        <v>168155</v>
      </c>
      <c r="C342" t="s">
        <v>6043</v>
      </c>
      <c r="D342" t="s">
        <v>6044</v>
      </c>
      <c r="E342"/>
      <c r="F342" s="15">
        <v>96</v>
      </c>
      <c r="G342" s="62">
        <v>42899.360625000001</v>
      </c>
      <c r="H342" t="s">
        <v>47</v>
      </c>
      <c r="I342" t="s">
        <v>47</v>
      </c>
      <c r="J342" t="s">
        <v>86</v>
      </c>
      <c r="K342" t="s">
        <v>36</v>
      </c>
      <c r="L342" t="s">
        <v>87</v>
      </c>
      <c r="M342" t="s">
        <v>7529</v>
      </c>
      <c r="N342" t="s">
        <v>7530</v>
      </c>
      <c r="O342" t="s">
        <v>7531</v>
      </c>
      <c r="P342">
        <f>VLOOKUP(B342,HIS退!B:F,5,FALSE)</f>
        <v>-96</v>
      </c>
      <c r="Q342" t="str">
        <f t="shared" si="15"/>
        <v/>
      </c>
      <c r="R342" s="43">
        <f>VLOOKUP(M342,银行退!A:G,7,FALSE)</f>
        <v>96</v>
      </c>
      <c r="S342" t="str">
        <f t="shared" si="16"/>
        <v/>
      </c>
      <c r="T342" t="e">
        <f>VLOOKUP(M342,银行退!A:J,10,FALSE)</f>
        <v>#N/A</v>
      </c>
      <c r="U342" s="17" t="e">
        <f>VLOOKUP(M342,银行退!A:K,11,FALSE)</f>
        <v>#N/A</v>
      </c>
      <c r="V342" t="str">
        <f t="shared" si="17"/>
        <v/>
      </c>
      <c r="W342" t="e">
        <f>VLOOKUP(B342,HIS解!F:H,3,FALSE)</f>
        <v>#N/A</v>
      </c>
    </row>
    <row r="343" spans="1:23" ht="14.25" hidden="1">
      <c r="A343" s="62">
        <v>42899.365034722221</v>
      </c>
      <c r="B343">
        <v>168545</v>
      </c>
      <c r="C343" t="s">
        <v>7532</v>
      </c>
      <c r="D343" t="s">
        <v>6046</v>
      </c>
      <c r="E343"/>
      <c r="F343" s="15">
        <v>1684</v>
      </c>
      <c r="G343" s="62">
        <v>42899.365034722221</v>
      </c>
      <c r="H343" t="s">
        <v>47</v>
      </c>
      <c r="I343" t="s">
        <v>47</v>
      </c>
      <c r="J343" t="s">
        <v>86</v>
      </c>
      <c r="K343" t="s">
        <v>217</v>
      </c>
      <c r="L343" t="s">
        <v>87</v>
      </c>
      <c r="M343" t="s">
        <v>7533</v>
      </c>
      <c r="N343" t="s">
        <v>7534</v>
      </c>
      <c r="O343" t="s">
        <v>7535</v>
      </c>
      <c r="P343">
        <f>VLOOKUP(B343,HIS退!B:F,5,FALSE)</f>
        <v>-1684</v>
      </c>
      <c r="Q343" t="str">
        <f t="shared" si="15"/>
        <v/>
      </c>
      <c r="R343" s="43">
        <f>VLOOKUP(M343,银行退!A:G,7,FALSE)</f>
        <v>1684</v>
      </c>
      <c r="S343" t="str">
        <f t="shared" si="16"/>
        <v/>
      </c>
      <c r="T343">
        <f>VLOOKUP(M343,银行退!A:J,10,FALSE)</f>
        <v>1</v>
      </c>
      <c r="U343" s="17">
        <f>VLOOKUP(M343,银行退!A:K,11,FALSE)</f>
        <v>42899.670763888891</v>
      </c>
      <c r="V343">
        <f t="shared" si="17"/>
        <v>1</v>
      </c>
      <c r="W343">
        <f>VLOOKUP(B343,HIS解!F:H,3,FALSE)</f>
        <v>1684</v>
      </c>
    </row>
    <row r="344" spans="1:23" ht="14.25" hidden="1">
      <c r="A344" s="62">
        <v>42899.370057870372</v>
      </c>
      <c r="B344">
        <v>169033</v>
      </c>
      <c r="C344" t="s">
        <v>7536</v>
      </c>
      <c r="D344" t="s">
        <v>6048</v>
      </c>
      <c r="E344"/>
      <c r="F344" s="15">
        <v>65</v>
      </c>
      <c r="G344" s="62">
        <v>42899.370057870372</v>
      </c>
      <c r="H344" t="s">
        <v>47</v>
      </c>
      <c r="I344" t="s">
        <v>47</v>
      </c>
      <c r="J344" t="s">
        <v>86</v>
      </c>
      <c r="K344" t="s">
        <v>217</v>
      </c>
      <c r="L344" t="s">
        <v>87</v>
      </c>
      <c r="M344" t="s">
        <v>7537</v>
      </c>
      <c r="N344" t="s">
        <v>7538</v>
      </c>
      <c r="O344" t="s">
        <v>7539</v>
      </c>
      <c r="P344">
        <f>VLOOKUP(B344,HIS退!B:F,5,FALSE)</f>
        <v>-65</v>
      </c>
      <c r="Q344" t="str">
        <f t="shared" si="15"/>
        <v/>
      </c>
      <c r="R344" s="43">
        <f>VLOOKUP(M344,银行退!A:G,7,FALSE)</f>
        <v>65</v>
      </c>
      <c r="S344" t="str">
        <f t="shared" si="16"/>
        <v/>
      </c>
      <c r="T344">
        <f>VLOOKUP(M344,银行退!A:J,10,FALSE)</f>
        <v>1</v>
      </c>
      <c r="U344" s="17">
        <f>VLOOKUP(M344,银行退!A:K,11,FALSE)</f>
        <v>42899.671516203707</v>
      </c>
      <c r="V344">
        <f t="shared" si="17"/>
        <v>1</v>
      </c>
      <c r="W344">
        <f>VLOOKUP(B344,HIS解!F:H,3,FALSE)</f>
        <v>65</v>
      </c>
    </row>
    <row r="345" spans="1:23" ht="14.25" hidden="1">
      <c r="A345" s="62">
        <v>42899.374594907407</v>
      </c>
      <c r="B345">
        <v>169415</v>
      </c>
      <c r="C345" t="s">
        <v>6050</v>
      </c>
      <c r="D345" t="s">
        <v>6051</v>
      </c>
      <c r="E345"/>
      <c r="F345" s="15">
        <v>450</v>
      </c>
      <c r="G345" s="62">
        <v>42899.374594907407</v>
      </c>
      <c r="H345" t="s">
        <v>47</v>
      </c>
      <c r="I345" t="s">
        <v>47</v>
      </c>
      <c r="J345" t="s">
        <v>86</v>
      </c>
      <c r="K345" t="s">
        <v>36</v>
      </c>
      <c r="L345" t="s">
        <v>87</v>
      </c>
      <c r="M345" t="s">
        <v>7540</v>
      </c>
      <c r="N345" t="s">
        <v>7541</v>
      </c>
      <c r="O345" t="s">
        <v>7542</v>
      </c>
      <c r="P345">
        <f>VLOOKUP(B345,HIS退!B:F,5,FALSE)</f>
        <v>-450</v>
      </c>
      <c r="Q345" t="str">
        <f t="shared" si="15"/>
        <v/>
      </c>
      <c r="R345" s="43">
        <f>VLOOKUP(M345,银行退!A:G,7,FALSE)</f>
        <v>450</v>
      </c>
      <c r="S345" t="str">
        <f t="shared" si="16"/>
        <v/>
      </c>
      <c r="T345" t="e">
        <f>VLOOKUP(M345,银行退!A:J,10,FALSE)</f>
        <v>#N/A</v>
      </c>
      <c r="U345" s="17" t="e">
        <f>VLOOKUP(M345,银行退!A:K,11,FALSE)</f>
        <v>#N/A</v>
      </c>
      <c r="V345" t="str">
        <f t="shared" si="17"/>
        <v/>
      </c>
      <c r="W345" t="e">
        <f>VLOOKUP(B345,HIS解!F:H,3,FALSE)</f>
        <v>#N/A</v>
      </c>
    </row>
    <row r="346" spans="1:23" ht="14.25" hidden="1">
      <c r="A346" s="62">
        <v>42899.387337962966</v>
      </c>
      <c r="B346">
        <v>170565</v>
      </c>
      <c r="C346" t="s">
        <v>7543</v>
      </c>
      <c r="D346" t="s">
        <v>5783</v>
      </c>
      <c r="E346"/>
      <c r="F346" s="15">
        <v>349</v>
      </c>
      <c r="G346" s="62">
        <v>42899.387337962966</v>
      </c>
      <c r="H346" t="s">
        <v>47</v>
      </c>
      <c r="I346" t="s">
        <v>47</v>
      </c>
      <c r="J346" t="s">
        <v>86</v>
      </c>
      <c r="K346" t="s">
        <v>217</v>
      </c>
      <c r="L346" t="s">
        <v>87</v>
      </c>
      <c r="M346" t="s">
        <v>7544</v>
      </c>
      <c r="N346" t="s">
        <v>7545</v>
      </c>
      <c r="O346" t="s">
        <v>7222</v>
      </c>
      <c r="P346">
        <f>VLOOKUP(B346,HIS退!B:F,5,FALSE)</f>
        <v>-349</v>
      </c>
      <c r="Q346" t="str">
        <f t="shared" si="15"/>
        <v/>
      </c>
      <c r="R346" s="43">
        <f>VLOOKUP(M346,银行退!A:G,7,FALSE)</f>
        <v>349</v>
      </c>
      <c r="S346" t="str">
        <f t="shared" si="16"/>
        <v/>
      </c>
      <c r="T346">
        <f>VLOOKUP(M346,银行退!A:J,10,FALSE)</f>
        <v>1</v>
      </c>
      <c r="U346" s="17">
        <f>VLOOKUP(M346,银行退!A:K,11,FALSE)</f>
        <v>42899.672418981485</v>
      </c>
      <c r="V346">
        <f t="shared" si="17"/>
        <v>1</v>
      </c>
      <c r="W346">
        <f>VLOOKUP(B346,HIS解!F:H,3,FALSE)</f>
        <v>349</v>
      </c>
    </row>
    <row r="347" spans="1:23" ht="14.25" hidden="1">
      <c r="A347" s="62">
        <v>42899.387835648151</v>
      </c>
      <c r="B347">
        <v>170613</v>
      </c>
      <c r="C347" t="s">
        <v>6053</v>
      </c>
      <c r="D347" t="s">
        <v>6054</v>
      </c>
      <c r="E347"/>
      <c r="F347" s="15">
        <v>1000</v>
      </c>
      <c r="G347" s="62">
        <v>42899.387835648151</v>
      </c>
      <c r="H347" t="s">
        <v>47</v>
      </c>
      <c r="I347" t="s">
        <v>47</v>
      </c>
      <c r="J347" t="s">
        <v>86</v>
      </c>
      <c r="K347" t="s">
        <v>36</v>
      </c>
      <c r="L347" t="s">
        <v>87</v>
      </c>
      <c r="M347" t="s">
        <v>7546</v>
      </c>
      <c r="N347" t="s">
        <v>7547</v>
      </c>
      <c r="O347" t="s">
        <v>7548</v>
      </c>
      <c r="P347">
        <f>VLOOKUP(B347,HIS退!B:F,5,FALSE)</f>
        <v>-1000</v>
      </c>
      <c r="Q347" t="str">
        <f t="shared" si="15"/>
        <v/>
      </c>
      <c r="R347" s="43">
        <f>VLOOKUP(M347,银行退!A:G,7,FALSE)</f>
        <v>1000</v>
      </c>
      <c r="S347" t="str">
        <f t="shared" si="16"/>
        <v/>
      </c>
      <c r="T347" t="e">
        <f>VLOOKUP(M347,银行退!A:J,10,FALSE)</f>
        <v>#N/A</v>
      </c>
      <c r="U347" s="17" t="e">
        <f>VLOOKUP(M347,银行退!A:K,11,FALSE)</f>
        <v>#N/A</v>
      </c>
      <c r="V347" t="str">
        <f t="shared" si="17"/>
        <v/>
      </c>
      <c r="W347" t="e">
        <f>VLOOKUP(B347,HIS解!F:H,3,FALSE)</f>
        <v>#N/A</v>
      </c>
    </row>
    <row r="348" spans="1:23" ht="14.25" hidden="1">
      <c r="A348" s="62">
        <v>42899.392743055556</v>
      </c>
      <c r="B348">
        <v>171088</v>
      </c>
      <c r="C348" t="s">
        <v>6056</v>
      </c>
      <c r="D348" t="s">
        <v>6057</v>
      </c>
      <c r="E348"/>
      <c r="F348" s="15">
        <v>5084</v>
      </c>
      <c r="G348" s="62">
        <v>42899.392743055556</v>
      </c>
      <c r="H348" t="s">
        <v>47</v>
      </c>
      <c r="I348" t="s">
        <v>47</v>
      </c>
      <c r="J348" t="s">
        <v>86</v>
      </c>
      <c r="K348" t="s">
        <v>36</v>
      </c>
      <c r="L348" t="s">
        <v>87</v>
      </c>
      <c r="M348" t="s">
        <v>7549</v>
      </c>
      <c r="N348" t="s">
        <v>7550</v>
      </c>
      <c r="O348" t="s">
        <v>7551</v>
      </c>
      <c r="P348">
        <f>VLOOKUP(B348,HIS退!B:F,5,FALSE)</f>
        <v>-5084</v>
      </c>
      <c r="Q348" t="str">
        <f t="shared" si="15"/>
        <v/>
      </c>
      <c r="R348" s="43">
        <f>VLOOKUP(M348,银行退!A:G,7,FALSE)</f>
        <v>5084</v>
      </c>
      <c r="S348" t="str">
        <f t="shared" si="16"/>
        <v/>
      </c>
      <c r="T348" t="e">
        <f>VLOOKUP(M348,银行退!A:J,10,FALSE)</f>
        <v>#N/A</v>
      </c>
      <c r="U348" s="17" t="e">
        <f>VLOOKUP(M348,银行退!A:K,11,FALSE)</f>
        <v>#N/A</v>
      </c>
      <c r="V348" t="str">
        <f t="shared" si="17"/>
        <v/>
      </c>
      <c r="W348" t="e">
        <f>VLOOKUP(B348,HIS解!F:H,3,FALSE)</f>
        <v>#N/A</v>
      </c>
    </row>
    <row r="349" spans="1:23" ht="14.25" hidden="1">
      <c r="A349" s="62">
        <v>42899.393819444442</v>
      </c>
      <c r="B349">
        <v>171184</v>
      </c>
      <c r="C349" t="s">
        <v>7552</v>
      </c>
      <c r="D349" t="s">
        <v>4196</v>
      </c>
      <c r="E349"/>
      <c r="F349" s="15">
        <v>412</v>
      </c>
      <c r="G349" s="62">
        <v>42899.393819444442</v>
      </c>
      <c r="H349" t="s">
        <v>47</v>
      </c>
      <c r="I349" t="s">
        <v>47</v>
      </c>
      <c r="J349" t="s">
        <v>86</v>
      </c>
      <c r="K349" t="s">
        <v>217</v>
      </c>
      <c r="L349" t="s">
        <v>87</v>
      </c>
      <c r="M349" t="s">
        <v>7553</v>
      </c>
      <c r="N349" t="s">
        <v>7554</v>
      </c>
      <c r="O349" t="s">
        <v>5017</v>
      </c>
      <c r="P349">
        <f>VLOOKUP(B349,HIS退!B:F,5,FALSE)</f>
        <v>-412</v>
      </c>
      <c r="Q349" t="str">
        <f t="shared" si="15"/>
        <v/>
      </c>
      <c r="R349" s="43">
        <f>VLOOKUP(M349,银行退!A:G,7,FALSE)</f>
        <v>412</v>
      </c>
      <c r="S349" t="str">
        <f t="shared" si="16"/>
        <v/>
      </c>
      <c r="T349">
        <f>VLOOKUP(M349,银行退!A:J,10,FALSE)</f>
        <v>1</v>
      </c>
      <c r="U349" s="17">
        <f>VLOOKUP(M349,银行退!A:K,11,FALSE)</f>
        <v>42899.671273148146</v>
      </c>
      <c r="V349">
        <f t="shared" si="17"/>
        <v>1</v>
      </c>
      <c r="W349">
        <f>VLOOKUP(B349,HIS解!F:H,3,FALSE)</f>
        <v>412</v>
      </c>
    </row>
    <row r="350" spans="1:23" ht="14.25" hidden="1">
      <c r="A350" s="62">
        <v>42899.394583333335</v>
      </c>
      <c r="B350">
        <v>171254</v>
      </c>
      <c r="C350" t="s">
        <v>6059</v>
      </c>
      <c r="D350" t="s">
        <v>6060</v>
      </c>
      <c r="E350"/>
      <c r="F350" s="15">
        <v>493</v>
      </c>
      <c r="G350" s="62">
        <v>42899.394583333335</v>
      </c>
      <c r="H350" t="s">
        <v>47</v>
      </c>
      <c r="I350" t="s">
        <v>47</v>
      </c>
      <c r="J350" t="s">
        <v>86</v>
      </c>
      <c r="K350" t="s">
        <v>36</v>
      </c>
      <c r="L350" t="s">
        <v>87</v>
      </c>
      <c r="M350" t="s">
        <v>7555</v>
      </c>
      <c r="N350" t="s">
        <v>7556</v>
      </c>
      <c r="O350" t="s">
        <v>7557</v>
      </c>
      <c r="P350">
        <f>VLOOKUP(B350,HIS退!B:F,5,FALSE)</f>
        <v>-493</v>
      </c>
      <c r="Q350" t="str">
        <f t="shared" si="15"/>
        <v/>
      </c>
      <c r="R350" s="43">
        <f>VLOOKUP(M350,银行退!A:G,7,FALSE)</f>
        <v>493</v>
      </c>
      <c r="S350" t="str">
        <f t="shared" si="16"/>
        <v/>
      </c>
      <c r="T350" t="e">
        <f>VLOOKUP(M350,银行退!A:J,10,FALSE)</f>
        <v>#N/A</v>
      </c>
      <c r="U350" s="17" t="e">
        <f>VLOOKUP(M350,银行退!A:K,11,FALSE)</f>
        <v>#N/A</v>
      </c>
      <c r="V350" t="str">
        <f t="shared" si="17"/>
        <v/>
      </c>
      <c r="W350" t="e">
        <f>VLOOKUP(B350,HIS解!F:H,3,FALSE)</f>
        <v>#N/A</v>
      </c>
    </row>
    <row r="351" spans="1:23" ht="14.25" hidden="1">
      <c r="A351" s="62">
        <v>42899.408206018517</v>
      </c>
      <c r="B351">
        <v>172543</v>
      </c>
      <c r="C351" t="s">
        <v>6062</v>
      </c>
      <c r="D351" t="s">
        <v>6063</v>
      </c>
      <c r="E351"/>
      <c r="F351" s="15">
        <v>320</v>
      </c>
      <c r="G351" s="62">
        <v>42899.408206018517</v>
      </c>
      <c r="H351" t="s">
        <v>47</v>
      </c>
      <c r="I351" t="s">
        <v>47</v>
      </c>
      <c r="J351" t="s">
        <v>86</v>
      </c>
      <c r="K351" t="s">
        <v>36</v>
      </c>
      <c r="L351" t="s">
        <v>87</v>
      </c>
      <c r="M351" t="s">
        <v>7558</v>
      </c>
      <c r="N351" t="s">
        <v>7559</v>
      </c>
      <c r="O351" t="s">
        <v>7560</v>
      </c>
      <c r="P351">
        <f>VLOOKUP(B351,HIS退!B:F,5,FALSE)</f>
        <v>-320</v>
      </c>
      <c r="Q351" t="str">
        <f t="shared" si="15"/>
        <v/>
      </c>
      <c r="R351" s="43">
        <f>VLOOKUP(M351,银行退!A:G,7,FALSE)</f>
        <v>320</v>
      </c>
      <c r="S351" t="str">
        <f t="shared" si="16"/>
        <v/>
      </c>
      <c r="T351" t="e">
        <f>VLOOKUP(M351,银行退!A:J,10,FALSE)</f>
        <v>#N/A</v>
      </c>
      <c r="U351" s="17" t="e">
        <f>VLOOKUP(M351,银行退!A:K,11,FALSE)</f>
        <v>#N/A</v>
      </c>
      <c r="V351" t="str">
        <f t="shared" si="17"/>
        <v/>
      </c>
      <c r="W351" t="e">
        <f>VLOOKUP(B351,HIS解!F:H,3,FALSE)</f>
        <v>#N/A</v>
      </c>
    </row>
    <row r="352" spans="1:23" ht="14.25" hidden="1">
      <c r="A352" s="62">
        <v>42899.409247685187</v>
      </c>
      <c r="B352">
        <v>172636</v>
      </c>
      <c r="C352" t="s">
        <v>6065</v>
      </c>
      <c r="D352" t="s">
        <v>6066</v>
      </c>
      <c r="E352"/>
      <c r="F352" s="15">
        <v>255</v>
      </c>
      <c r="G352" s="62">
        <v>42899.409247685187</v>
      </c>
      <c r="H352" t="s">
        <v>47</v>
      </c>
      <c r="I352" t="s">
        <v>47</v>
      </c>
      <c r="J352" t="s">
        <v>86</v>
      </c>
      <c r="K352" t="s">
        <v>36</v>
      </c>
      <c r="L352" t="s">
        <v>87</v>
      </c>
      <c r="M352" t="s">
        <v>7561</v>
      </c>
      <c r="N352" t="s">
        <v>7562</v>
      </c>
      <c r="O352" t="s">
        <v>7563</v>
      </c>
      <c r="P352">
        <f>VLOOKUP(B352,HIS退!B:F,5,FALSE)</f>
        <v>-255</v>
      </c>
      <c r="Q352" t="str">
        <f t="shared" si="15"/>
        <v/>
      </c>
      <c r="R352" s="43">
        <f>VLOOKUP(M352,银行退!A:G,7,FALSE)</f>
        <v>255</v>
      </c>
      <c r="S352" t="str">
        <f t="shared" si="16"/>
        <v/>
      </c>
      <c r="T352" t="e">
        <f>VLOOKUP(M352,银行退!A:J,10,FALSE)</f>
        <v>#N/A</v>
      </c>
      <c r="U352" s="17" t="e">
        <f>VLOOKUP(M352,银行退!A:K,11,FALSE)</f>
        <v>#N/A</v>
      </c>
      <c r="V352" t="str">
        <f t="shared" si="17"/>
        <v/>
      </c>
      <c r="W352" t="e">
        <f>VLOOKUP(B352,HIS解!F:H,3,FALSE)</f>
        <v>#N/A</v>
      </c>
    </row>
    <row r="353" spans="1:23" ht="14.25" hidden="1">
      <c r="A353" s="62">
        <v>42899.414270833331</v>
      </c>
      <c r="B353">
        <v>173081</v>
      </c>
      <c r="C353" t="s">
        <v>6068</v>
      </c>
      <c r="D353" t="s">
        <v>6069</v>
      </c>
      <c r="E353"/>
      <c r="F353" s="15">
        <v>279</v>
      </c>
      <c r="G353" s="62">
        <v>42899.414270833331</v>
      </c>
      <c r="H353" t="s">
        <v>47</v>
      </c>
      <c r="I353" t="s">
        <v>47</v>
      </c>
      <c r="J353" t="s">
        <v>86</v>
      </c>
      <c r="K353" t="s">
        <v>36</v>
      </c>
      <c r="L353" t="s">
        <v>87</v>
      </c>
      <c r="M353" t="s">
        <v>7564</v>
      </c>
      <c r="N353" t="s">
        <v>7565</v>
      </c>
      <c r="O353" t="s">
        <v>7566</v>
      </c>
      <c r="P353">
        <f>VLOOKUP(B353,HIS退!B:F,5,FALSE)</f>
        <v>-279</v>
      </c>
      <c r="Q353" t="str">
        <f t="shared" si="15"/>
        <v/>
      </c>
      <c r="R353" s="43">
        <f>VLOOKUP(M353,银行退!A:G,7,FALSE)</f>
        <v>279</v>
      </c>
      <c r="S353" t="str">
        <f t="shared" si="16"/>
        <v/>
      </c>
      <c r="T353" t="e">
        <f>VLOOKUP(M353,银行退!A:J,10,FALSE)</f>
        <v>#N/A</v>
      </c>
      <c r="U353" s="17" t="e">
        <f>VLOOKUP(M353,银行退!A:K,11,FALSE)</f>
        <v>#N/A</v>
      </c>
      <c r="V353" t="str">
        <f t="shared" si="17"/>
        <v/>
      </c>
      <c r="W353" t="e">
        <f>VLOOKUP(B353,HIS解!F:H,3,FALSE)</f>
        <v>#N/A</v>
      </c>
    </row>
    <row r="354" spans="1:23" ht="14.25" hidden="1">
      <c r="A354" s="62">
        <v>42899.427233796298</v>
      </c>
      <c r="B354">
        <v>174213</v>
      </c>
      <c r="C354" t="s">
        <v>7567</v>
      </c>
      <c r="D354" t="s">
        <v>6071</v>
      </c>
      <c r="E354"/>
      <c r="F354" s="15">
        <v>470</v>
      </c>
      <c r="G354" s="62">
        <v>42899.427233796298</v>
      </c>
      <c r="H354" t="s">
        <v>47</v>
      </c>
      <c r="I354" t="s">
        <v>47</v>
      </c>
      <c r="J354" t="s">
        <v>86</v>
      </c>
      <c r="K354" t="s">
        <v>217</v>
      </c>
      <c r="L354" t="s">
        <v>87</v>
      </c>
      <c r="M354" t="s">
        <v>7568</v>
      </c>
      <c r="N354" t="s">
        <v>7569</v>
      </c>
      <c r="O354" t="s">
        <v>7570</v>
      </c>
      <c r="P354">
        <f>VLOOKUP(B354,HIS退!B:F,5,FALSE)</f>
        <v>-470</v>
      </c>
      <c r="Q354" t="str">
        <f t="shared" si="15"/>
        <v/>
      </c>
      <c r="R354" s="43">
        <f>VLOOKUP(M354,银行退!A:G,7,FALSE)</f>
        <v>470</v>
      </c>
      <c r="S354" t="str">
        <f t="shared" si="16"/>
        <v/>
      </c>
      <c r="T354">
        <f>VLOOKUP(M354,银行退!A:J,10,FALSE)</f>
        <v>1</v>
      </c>
      <c r="U354" s="17">
        <f>VLOOKUP(M354,银行退!A:K,11,FALSE)</f>
        <v>42900.446782407409</v>
      </c>
      <c r="V354">
        <f t="shared" si="17"/>
        <v>1</v>
      </c>
      <c r="W354">
        <f>VLOOKUP(B354,HIS解!F:H,3,FALSE)</f>
        <v>470</v>
      </c>
    </row>
    <row r="355" spans="1:23" ht="14.25" hidden="1">
      <c r="A355" s="62">
        <v>42899.428472222222</v>
      </c>
      <c r="B355">
        <v>174332</v>
      </c>
      <c r="C355" t="s">
        <v>6073</v>
      </c>
      <c r="D355" t="s">
        <v>6074</v>
      </c>
      <c r="E355"/>
      <c r="F355" s="15">
        <v>247</v>
      </c>
      <c r="G355" s="62">
        <v>42899.428472222222</v>
      </c>
      <c r="H355" t="s">
        <v>47</v>
      </c>
      <c r="I355" t="s">
        <v>47</v>
      </c>
      <c r="J355" t="s">
        <v>86</v>
      </c>
      <c r="K355" t="s">
        <v>36</v>
      </c>
      <c r="L355" t="s">
        <v>87</v>
      </c>
      <c r="M355" t="s">
        <v>7571</v>
      </c>
      <c r="N355" t="s">
        <v>7572</v>
      </c>
      <c r="O355" t="s">
        <v>7573</v>
      </c>
      <c r="P355">
        <f>VLOOKUP(B355,HIS退!B:F,5,FALSE)</f>
        <v>-247</v>
      </c>
      <c r="Q355" t="str">
        <f t="shared" si="15"/>
        <v/>
      </c>
      <c r="R355" s="43">
        <f>VLOOKUP(M355,银行退!A:G,7,FALSE)</f>
        <v>247</v>
      </c>
      <c r="S355" t="str">
        <f t="shared" si="16"/>
        <v/>
      </c>
      <c r="T355" t="e">
        <f>VLOOKUP(M355,银行退!A:J,10,FALSE)</f>
        <v>#N/A</v>
      </c>
      <c r="U355" s="17" t="e">
        <f>VLOOKUP(M355,银行退!A:K,11,FALSE)</f>
        <v>#N/A</v>
      </c>
      <c r="V355" t="str">
        <f t="shared" si="17"/>
        <v/>
      </c>
      <c r="W355" t="e">
        <f>VLOOKUP(B355,HIS解!F:H,3,FALSE)</f>
        <v>#N/A</v>
      </c>
    </row>
    <row r="356" spans="1:23" ht="14.25" hidden="1">
      <c r="A356" s="62">
        <v>42899.436400462961</v>
      </c>
      <c r="B356">
        <v>175052</v>
      </c>
      <c r="C356" t="s">
        <v>7574</v>
      </c>
      <c r="D356" t="s">
        <v>6076</v>
      </c>
      <c r="E356"/>
      <c r="F356" s="15">
        <v>24</v>
      </c>
      <c r="G356" s="62">
        <v>42899.436400462961</v>
      </c>
      <c r="H356" t="s">
        <v>47</v>
      </c>
      <c r="I356" t="s">
        <v>47</v>
      </c>
      <c r="J356" t="s">
        <v>86</v>
      </c>
      <c r="K356" t="s">
        <v>217</v>
      </c>
      <c r="L356" t="s">
        <v>87</v>
      </c>
      <c r="M356" t="s">
        <v>7575</v>
      </c>
      <c r="N356" t="s">
        <v>7576</v>
      </c>
      <c r="O356" t="s">
        <v>7577</v>
      </c>
      <c r="P356">
        <f>VLOOKUP(B356,HIS退!B:F,5,FALSE)</f>
        <v>-24</v>
      </c>
      <c r="Q356" t="str">
        <f t="shared" si="15"/>
        <v/>
      </c>
      <c r="R356" s="43">
        <f>VLOOKUP(M356,银行退!A:G,7,FALSE)</f>
        <v>24</v>
      </c>
      <c r="S356" t="str">
        <f t="shared" si="16"/>
        <v/>
      </c>
      <c r="T356">
        <f>VLOOKUP(M356,银行退!A:J,10,FALSE)</f>
        <v>1</v>
      </c>
      <c r="U356" s="17">
        <f>VLOOKUP(M356,银行退!A:K,11,FALSE)</f>
        <v>42899.675636574073</v>
      </c>
      <c r="V356">
        <f t="shared" si="17"/>
        <v>1</v>
      </c>
      <c r="W356">
        <f>VLOOKUP(B356,HIS解!F:H,3,FALSE)</f>
        <v>24</v>
      </c>
    </row>
    <row r="357" spans="1:23" ht="14.25" hidden="1">
      <c r="A357" s="62">
        <v>42899.44017361111</v>
      </c>
      <c r="B357">
        <v>175321</v>
      </c>
      <c r="C357" t="s">
        <v>6078</v>
      </c>
      <c r="D357" t="s">
        <v>6079</v>
      </c>
      <c r="E357"/>
      <c r="F357" s="15">
        <v>7706</v>
      </c>
      <c r="G357" s="62">
        <v>42899.44017361111</v>
      </c>
      <c r="H357" t="s">
        <v>47</v>
      </c>
      <c r="I357" t="s">
        <v>47</v>
      </c>
      <c r="J357" t="s">
        <v>86</v>
      </c>
      <c r="K357" t="s">
        <v>36</v>
      </c>
      <c r="L357" t="s">
        <v>87</v>
      </c>
      <c r="M357" t="s">
        <v>7578</v>
      </c>
      <c r="N357" t="s">
        <v>7579</v>
      </c>
      <c r="O357" t="s">
        <v>7580</v>
      </c>
      <c r="P357">
        <f>VLOOKUP(B357,HIS退!B:F,5,FALSE)</f>
        <v>-7706</v>
      </c>
      <c r="Q357" t="str">
        <f t="shared" si="15"/>
        <v/>
      </c>
      <c r="R357" s="43">
        <f>VLOOKUP(M357,银行退!A:G,7,FALSE)</f>
        <v>7706</v>
      </c>
      <c r="S357" t="str">
        <f t="shared" si="16"/>
        <v/>
      </c>
      <c r="T357" t="e">
        <f>VLOOKUP(M357,银行退!A:J,10,FALSE)</f>
        <v>#N/A</v>
      </c>
      <c r="U357" s="17" t="e">
        <f>VLOOKUP(M357,银行退!A:K,11,FALSE)</f>
        <v>#N/A</v>
      </c>
      <c r="V357" t="str">
        <f t="shared" si="17"/>
        <v/>
      </c>
      <c r="W357" t="e">
        <f>VLOOKUP(B357,HIS解!F:H,3,FALSE)</f>
        <v>#N/A</v>
      </c>
    </row>
    <row r="358" spans="1:23" ht="14.25" hidden="1">
      <c r="A358" s="62">
        <v>42899.447569444441</v>
      </c>
      <c r="B358">
        <v>175931</v>
      </c>
      <c r="C358" t="s">
        <v>6081</v>
      </c>
      <c r="D358" t="s">
        <v>6082</v>
      </c>
      <c r="E358"/>
      <c r="F358" s="15">
        <v>900</v>
      </c>
      <c r="G358" s="62">
        <v>42899.447569444441</v>
      </c>
      <c r="H358" t="s">
        <v>47</v>
      </c>
      <c r="I358" t="s">
        <v>47</v>
      </c>
      <c r="J358" t="s">
        <v>86</v>
      </c>
      <c r="K358" t="s">
        <v>36</v>
      </c>
      <c r="L358" t="s">
        <v>87</v>
      </c>
      <c r="M358" t="s">
        <v>7581</v>
      </c>
      <c r="N358" t="s">
        <v>7582</v>
      </c>
      <c r="O358" t="s">
        <v>7583</v>
      </c>
      <c r="P358">
        <f>VLOOKUP(B358,HIS退!B:F,5,FALSE)</f>
        <v>-900</v>
      </c>
      <c r="Q358" t="str">
        <f t="shared" si="15"/>
        <v/>
      </c>
      <c r="R358" s="43">
        <f>VLOOKUP(M358,银行退!A:G,7,FALSE)</f>
        <v>900</v>
      </c>
      <c r="S358" t="str">
        <f t="shared" si="16"/>
        <v/>
      </c>
      <c r="T358" t="e">
        <f>VLOOKUP(M358,银行退!A:J,10,FALSE)</f>
        <v>#N/A</v>
      </c>
      <c r="U358" s="17" t="e">
        <f>VLOOKUP(M358,银行退!A:K,11,FALSE)</f>
        <v>#N/A</v>
      </c>
      <c r="V358" t="str">
        <f t="shared" si="17"/>
        <v/>
      </c>
      <c r="W358" t="e">
        <f>VLOOKUP(B358,HIS解!F:H,3,FALSE)</f>
        <v>#N/A</v>
      </c>
    </row>
    <row r="359" spans="1:23" ht="14.25" hidden="1">
      <c r="A359" s="62">
        <v>42899.451307870368</v>
      </c>
      <c r="B359">
        <v>176226</v>
      </c>
      <c r="C359" t="s">
        <v>7584</v>
      </c>
      <c r="D359" t="s">
        <v>5320</v>
      </c>
      <c r="E359"/>
      <c r="F359" s="15">
        <v>529</v>
      </c>
      <c r="G359" s="62">
        <v>42899.451307870368</v>
      </c>
      <c r="H359" t="s">
        <v>47</v>
      </c>
      <c r="I359" t="s">
        <v>47</v>
      </c>
      <c r="J359" t="s">
        <v>86</v>
      </c>
      <c r="K359" t="s">
        <v>217</v>
      </c>
      <c r="L359" t="s">
        <v>87</v>
      </c>
      <c r="M359" t="s">
        <v>7585</v>
      </c>
      <c r="N359" t="s">
        <v>7586</v>
      </c>
      <c r="O359" t="s">
        <v>6617</v>
      </c>
      <c r="P359">
        <f>VLOOKUP(B359,HIS退!B:F,5,FALSE)</f>
        <v>-529</v>
      </c>
      <c r="Q359" t="str">
        <f t="shared" si="15"/>
        <v/>
      </c>
      <c r="R359" s="43">
        <f>VLOOKUP(M359,银行退!A:G,7,FALSE)</f>
        <v>529</v>
      </c>
      <c r="S359" t="str">
        <f t="shared" si="16"/>
        <v/>
      </c>
      <c r="T359">
        <f>VLOOKUP(M359,银行退!A:J,10,FALSE)</f>
        <v>1</v>
      </c>
      <c r="U359" s="17">
        <f>VLOOKUP(M359,银行退!A:K,11,FALSE)</f>
        <v>42899.676354166666</v>
      </c>
      <c r="V359">
        <f t="shared" si="17"/>
        <v>1</v>
      </c>
      <c r="W359">
        <f>VLOOKUP(B359,HIS解!F:H,3,FALSE)</f>
        <v>529</v>
      </c>
    </row>
    <row r="360" spans="1:23" ht="14.25" hidden="1">
      <c r="A360" s="62">
        <v>42899.455243055556</v>
      </c>
      <c r="B360">
        <v>176588</v>
      </c>
      <c r="C360" t="s">
        <v>7587</v>
      </c>
      <c r="D360" t="s">
        <v>6084</v>
      </c>
      <c r="E360"/>
      <c r="F360" s="15">
        <v>80</v>
      </c>
      <c r="G360" s="62">
        <v>42899.455243055556</v>
      </c>
      <c r="H360" t="s">
        <v>47</v>
      </c>
      <c r="I360" t="s">
        <v>47</v>
      </c>
      <c r="J360" t="s">
        <v>86</v>
      </c>
      <c r="K360" t="s">
        <v>217</v>
      </c>
      <c r="L360" t="s">
        <v>87</v>
      </c>
      <c r="M360" t="s">
        <v>7588</v>
      </c>
      <c r="N360" t="s">
        <v>7589</v>
      </c>
      <c r="O360" t="s">
        <v>7590</v>
      </c>
      <c r="P360">
        <f>VLOOKUP(B360,HIS退!B:F,5,FALSE)</f>
        <v>-80</v>
      </c>
      <c r="Q360" t="str">
        <f t="shared" si="15"/>
        <v/>
      </c>
      <c r="R360" s="43">
        <f>VLOOKUP(M360,银行退!A:G,7,FALSE)</f>
        <v>80</v>
      </c>
      <c r="S360" t="str">
        <f t="shared" si="16"/>
        <v/>
      </c>
      <c r="T360">
        <f>VLOOKUP(M360,银行退!A:J,10,FALSE)</f>
        <v>1</v>
      </c>
      <c r="U360" s="17">
        <f>VLOOKUP(M360,银行退!A:K,11,FALSE)</f>
        <v>42899.672627314816</v>
      </c>
      <c r="V360">
        <f t="shared" si="17"/>
        <v>1</v>
      </c>
      <c r="W360">
        <f>VLOOKUP(B360,HIS解!F:H,3,FALSE)</f>
        <v>80</v>
      </c>
    </row>
    <row r="361" spans="1:23" ht="14.25" hidden="1">
      <c r="A361" s="62">
        <v>42899.455543981479</v>
      </c>
      <c r="B361">
        <v>176620</v>
      </c>
      <c r="C361" t="s">
        <v>6086</v>
      </c>
      <c r="D361" t="s">
        <v>6087</v>
      </c>
      <c r="E361"/>
      <c r="F361" s="15">
        <v>127</v>
      </c>
      <c r="G361" s="62">
        <v>42899.455543981479</v>
      </c>
      <c r="H361" t="s">
        <v>47</v>
      </c>
      <c r="I361" t="s">
        <v>47</v>
      </c>
      <c r="J361" t="s">
        <v>86</v>
      </c>
      <c r="K361" t="s">
        <v>36</v>
      </c>
      <c r="L361" t="s">
        <v>87</v>
      </c>
      <c r="M361" t="s">
        <v>7591</v>
      </c>
      <c r="N361" t="s">
        <v>7592</v>
      </c>
      <c r="O361" t="s">
        <v>7593</v>
      </c>
      <c r="P361">
        <f>VLOOKUP(B361,HIS退!B:F,5,FALSE)</f>
        <v>-127</v>
      </c>
      <c r="Q361" t="str">
        <f t="shared" si="15"/>
        <v/>
      </c>
      <c r="R361" s="43">
        <f>VLOOKUP(M361,银行退!A:G,7,FALSE)</f>
        <v>127</v>
      </c>
      <c r="S361" t="str">
        <f t="shared" si="16"/>
        <v/>
      </c>
      <c r="T361" t="e">
        <f>VLOOKUP(M361,银行退!A:J,10,FALSE)</f>
        <v>#N/A</v>
      </c>
      <c r="U361" s="17" t="e">
        <f>VLOOKUP(M361,银行退!A:K,11,FALSE)</f>
        <v>#N/A</v>
      </c>
      <c r="V361" t="str">
        <f t="shared" si="17"/>
        <v/>
      </c>
      <c r="W361" t="e">
        <f>VLOOKUP(B361,HIS解!F:H,3,FALSE)</f>
        <v>#N/A</v>
      </c>
    </row>
    <row r="362" spans="1:23" ht="14.25" hidden="1">
      <c r="A362" s="62">
        <v>42899.457349537035</v>
      </c>
      <c r="B362">
        <v>176729</v>
      </c>
      <c r="C362" t="s">
        <v>6089</v>
      </c>
      <c r="D362" t="s">
        <v>6090</v>
      </c>
      <c r="E362"/>
      <c r="F362" s="15">
        <v>3807</v>
      </c>
      <c r="G362" s="62">
        <v>42899.457349537035</v>
      </c>
      <c r="H362" t="s">
        <v>47</v>
      </c>
      <c r="I362" t="s">
        <v>47</v>
      </c>
      <c r="J362" t="s">
        <v>86</v>
      </c>
      <c r="K362" t="s">
        <v>36</v>
      </c>
      <c r="L362" t="s">
        <v>87</v>
      </c>
      <c r="M362" t="s">
        <v>7594</v>
      </c>
      <c r="N362" t="s">
        <v>7595</v>
      </c>
      <c r="O362" t="s">
        <v>7596</v>
      </c>
      <c r="P362">
        <f>VLOOKUP(B362,HIS退!B:F,5,FALSE)</f>
        <v>-3807</v>
      </c>
      <c r="Q362" t="str">
        <f t="shared" si="15"/>
        <v/>
      </c>
      <c r="R362" s="43">
        <f>VLOOKUP(M362,银行退!A:G,7,FALSE)</f>
        <v>3807</v>
      </c>
      <c r="S362" t="str">
        <f t="shared" si="16"/>
        <v/>
      </c>
      <c r="T362" t="e">
        <f>VLOOKUP(M362,银行退!A:J,10,FALSE)</f>
        <v>#N/A</v>
      </c>
      <c r="U362" s="17" t="e">
        <f>VLOOKUP(M362,银行退!A:K,11,FALSE)</f>
        <v>#N/A</v>
      </c>
      <c r="V362" t="str">
        <f t="shared" si="17"/>
        <v/>
      </c>
      <c r="W362" t="e">
        <f>VLOOKUP(B362,HIS解!F:H,3,FALSE)</f>
        <v>#N/A</v>
      </c>
    </row>
    <row r="363" spans="1:23" ht="14.25" hidden="1">
      <c r="A363" s="62">
        <v>42899.468368055554</v>
      </c>
      <c r="B363">
        <v>177533</v>
      </c>
      <c r="C363" t="s">
        <v>6092</v>
      </c>
      <c r="D363" t="s">
        <v>6093</v>
      </c>
      <c r="E363"/>
      <c r="F363" s="15">
        <v>104</v>
      </c>
      <c r="G363" s="62">
        <v>42899.468368055554</v>
      </c>
      <c r="H363" t="s">
        <v>47</v>
      </c>
      <c r="I363" t="s">
        <v>47</v>
      </c>
      <c r="J363" t="s">
        <v>86</v>
      </c>
      <c r="K363" t="s">
        <v>36</v>
      </c>
      <c r="L363" t="s">
        <v>87</v>
      </c>
      <c r="M363" t="s">
        <v>7597</v>
      </c>
      <c r="N363" t="s">
        <v>7598</v>
      </c>
      <c r="O363" t="s">
        <v>7599</v>
      </c>
      <c r="P363">
        <f>VLOOKUP(B363,HIS退!B:F,5,FALSE)</f>
        <v>-104</v>
      </c>
      <c r="Q363" t="str">
        <f t="shared" si="15"/>
        <v/>
      </c>
      <c r="R363" s="43">
        <f>VLOOKUP(M363,银行退!A:G,7,FALSE)</f>
        <v>104</v>
      </c>
      <c r="S363" t="str">
        <f t="shared" si="16"/>
        <v/>
      </c>
      <c r="T363" t="e">
        <f>VLOOKUP(M363,银行退!A:J,10,FALSE)</f>
        <v>#N/A</v>
      </c>
      <c r="U363" s="17" t="e">
        <f>VLOOKUP(M363,银行退!A:K,11,FALSE)</f>
        <v>#N/A</v>
      </c>
      <c r="V363" t="str">
        <f t="shared" si="17"/>
        <v/>
      </c>
      <c r="W363" t="e">
        <f>VLOOKUP(B363,HIS解!F:H,3,FALSE)</f>
        <v>#N/A</v>
      </c>
    </row>
    <row r="364" spans="1:23" ht="14.25" hidden="1">
      <c r="A364" s="62">
        <v>42899.469050925924</v>
      </c>
      <c r="B364">
        <v>177572</v>
      </c>
      <c r="C364" t="s">
        <v>6095</v>
      </c>
      <c r="D364" t="s">
        <v>6096</v>
      </c>
      <c r="E364"/>
      <c r="F364" s="15">
        <v>89</v>
      </c>
      <c r="G364" s="62">
        <v>42899.469050925924</v>
      </c>
      <c r="H364" t="s">
        <v>47</v>
      </c>
      <c r="I364" t="s">
        <v>47</v>
      </c>
      <c r="J364" t="s">
        <v>86</v>
      </c>
      <c r="K364" t="s">
        <v>36</v>
      </c>
      <c r="L364" t="s">
        <v>87</v>
      </c>
      <c r="M364" t="s">
        <v>7600</v>
      </c>
      <c r="N364" t="s">
        <v>7601</v>
      </c>
      <c r="O364" t="s">
        <v>7602</v>
      </c>
      <c r="P364">
        <f>VLOOKUP(B364,HIS退!B:F,5,FALSE)</f>
        <v>-89</v>
      </c>
      <c r="Q364" t="str">
        <f t="shared" si="15"/>
        <v/>
      </c>
      <c r="R364" s="43">
        <f>VLOOKUP(M364,银行退!A:G,7,FALSE)</f>
        <v>89</v>
      </c>
      <c r="S364" t="str">
        <f t="shared" si="16"/>
        <v/>
      </c>
      <c r="T364" t="e">
        <f>VLOOKUP(M364,银行退!A:J,10,FALSE)</f>
        <v>#N/A</v>
      </c>
      <c r="U364" s="17" t="e">
        <f>VLOOKUP(M364,银行退!A:K,11,FALSE)</f>
        <v>#N/A</v>
      </c>
      <c r="V364" t="str">
        <f t="shared" si="17"/>
        <v/>
      </c>
      <c r="W364" t="e">
        <f>VLOOKUP(B364,HIS解!F:H,3,FALSE)</f>
        <v>#N/A</v>
      </c>
    </row>
    <row r="365" spans="1:23" ht="14.25" hidden="1">
      <c r="A365" s="62">
        <v>42899.472534722219</v>
      </c>
      <c r="B365">
        <v>177788</v>
      </c>
      <c r="C365" t="s">
        <v>6098</v>
      </c>
      <c r="D365" t="s">
        <v>6099</v>
      </c>
      <c r="E365"/>
      <c r="F365" s="15">
        <v>12</v>
      </c>
      <c r="G365" s="62">
        <v>42899.472534722219</v>
      </c>
      <c r="H365" t="s">
        <v>47</v>
      </c>
      <c r="I365" t="s">
        <v>47</v>
      </c>
      <c r="J365" t="s">
        <v>86</v>
      </c>
      <c r="K365" t="s">
        <v>36</v>
      </c>
      <c r="L365" t="s">
        <v>87</v>
      </c>
      <c r="M365" t="s">
        <v>7603</v>
      </c>
      <c r="N365" t="s">
        <v>7604</v>
      </c>
      <c r="O365" t="s">
        <v>7605</v>
      </c>
      <c r="P365">
        <f>VLOOKUP(B365,HIS退!B:F,5,FALSE)</f>
        <v>-12</v>
      </c>
      <c r="Q365" t="str">
        <f t="shared" si="15"/>
        <v/>
      </c>
      <c r="R365" s="43">
        <f>VLOOKUP(M365,银行退!A:G,7,FALSE)</f>
        <v>12</v>
      </c>
      <c r="S365" t="str">
        <f t="shared" si="16"/>
        <v/>
      </c>
      <c r="T365" t="e">
        <f>VLOOKUP(M365,银行退!A:J,10,FALSE)</f>
        <v>#N/A</v>
      </c>
      <c r="U365" s="17" t="e">
        <f>VLOOKUP(M365,银行退!A:K,11,FALSE)</f>
        <v>#N/A</v>
      </c>
      <c r="V365" t="str">
        <f t="shared" si="17"/>
        <v/>
      </c>
      <c r="W365" t="e">
        <f>VLOOKUP(B365,HIS解!F:H,3,FALSE)</f>
        <v>#N/A</v>
      </c>
    </row>
    <row r="366" spans="1:23" ht="14.25" hidden="1">
      <c r="A366" s="62">
        <v>42899.475162037037</v>
      </c>
      <c r="B366">
        <v>177970</v>
      </c>
      <c r="C366" t="s">
        <v>6101</v>
      </c>
      <c r="D366" t="s">
        <v>6102</v>
      </c>
      <c r="E366"/>
      <c r="F366" s="15">
        <v>115</v>
      </c>
      <c r="G366" s="62">
        <v>42899.475162037037</v>
      </c>
      <c r="H366" t="s">
        <v>47</v>
      </c>
      <c r="I366" t="s">
        <v>47</v>
      </c>
      <c r="J366" t="s">
        <v>86</v>
      </c>
      <c r="K366" t="s">
        <v>36</v>
      </c>
      <c r="L366" t="s">
        <v>87</v>
      </c>
      <c r="M366" t="s">
        <v>7606</v>
      </c>
      <c r="N366" t="s">
        <v>7607</v>
      </c>
      <c r="O366" t="s">
        <v>7608</v>
      </c>
      <c r="P366">
        <f>VLOOKUP(B366,HIS退!B:F,5,FALSE)</f>
        <v>-115</v>
      </c>
      <c r="Q366" t="str">
        <f t="shared" si="15"/>
        <v/>
      </c>
      <c r="R366" s="43">
        <f>VLOOKUP(M366,银行退!A:G,7,FALSE)</f>
        <v>115</v>
      </c>
      <c r="S366" t="str">
        <f t="shared" si="16"/>
        <v/>
      </c>
      <c r="T366" t="e">
        <f>VLOOKUP(M366,银行退!A:J,10,FALSE)</f>
        <v>#N/A</v>
      </c>
      <c r="U366" s="17" t="e">
        <f>VLOOKUP(M366,银行退!A:K,11,FALSE)</f>
        <v>#N/A</v>
      </c>
      <c r="V366" t="str">
        <f t="shared" si="17"/>
        <v/>
      </c>
      <c r="W366" t="e">
        <f>VLOOKUP(B366,HIS解!F:H,3,FALSE)</f>
        <v>#N/A</v>
      </c>
    </row>
    <row r="367" spans="1:23" ht="14.25" hidden="1">
      <c r="A367" s="62">
        <v>42899.482083333336</v>
      </c>
      <c r="B367">
        <v>178326</v>
      </c>
      <c r="C367" t="s">
        <v>6104</v>
      </c>
      <c r="D367" t="s">
        <v>6105</v>
      </c>
      <c r="E367"/>
      <c r="F367" s="15">
        <v>2126</v>
      </c>
      <c r="G367" s="62">
        <v>42899.482083333336</v>
      </c>
      <c r="H367" t="s">
        <v>47</v>
      </c>
      <c r="I367" t="s">
        <v>47</v>
      </c>
      <c r="J367" t="s">
        <v>86</v>
      </c>
      <c r="K367" t="s">
        <v>36</v>
      </c>
      <c r="L367" t="s">
        <v>87</v>
      </c>
      <c r="M367" t="s">
        <v>7609</v>
      </c>
      <c r="N367" t="s">
        <v>7610</v>
      </c>
      <c r="O367" t="s">
        <v>106</v>
      </c>
      <c r="P367">
        <f>VLOOKUP(B367,HIS退!B:F,5,FALSE)</f>
        <v>-2126</v>
      </c>
      <c r="Q367" t="str">
        <f t="shared" si="15"/>
        <v/>
      </c>
      <c r="R367" s="43">
        <f>VLOOKUP(M367,银行退!A:G,7,FALSE)</f>
        <v>2126</v>
      </c>
      <c r="S367" t="str">
        <f t="shared" si="16"/>
        <v/>
      </c>
      <c r="T367" t="e">
        <f>VLOOKUP(M367,银行退!A:J,10,FALSE)</f>
        <v>#N/A</v>
      </c>
      <c r="U367" s="17" t="e">
        <f>VLOOKUP(M367,银行退!A:K,11,FALSE)</f>
        <v>#N/A</v>
      </c>
      <c r="V367" t="str">
        <f t="shared" si="17"/>
        <v/>
      </c>
      <c r="W367" t="e">
        <f>VLOOKUP(B367,HIS解!F:H,3,FALSE)</f>
        <v>#N/A</v>
      </c>
    </row>
    <row r="368" spans="1:23" ht="14.25" hidden="1">
      <c r="A368" s="62">
        <v>42899.485266203701</v>
      </c>
      <c r="B368">
        <v>178485</v>
      </c>
      <c r="C368" t="s">
        <v>6107</v>
      </c>
      <c r="D368" t="s">
        <v>6108</v>
      </c>
      <c r="E368"/>
      <c r="F368" s="15">
        <v>148</v>
      </c>
      <c r="G368" s="62">
        <v>42899.485266203701</v>
      </c>
      <c r="H368" t="s">
        <v>47</v>
      </c>
      <c r="I368" t="s">
        <v>47</v>
      </c>
      <c r="J368" t="s">
        <v>86</v>
      </c>
      <c r="K368" t="s">
        <v>36</v>
      </c>
      <c r="L368" t="s">
        <v>87</v>
      </c>
      <c r="M368" t="s">
        <v>7611</v>
      </c>
      <c r="N368" t="s">
        <v>7612</v>
      </c>
      <c r="O368" t="s">
        <v>7613</v>
      </c>
      <c r="P368">
        <f>VLOOKUP(B368,HIS退!B:F,5,FALSE)</f>
        <v>-148</v>
      </c>
      <c r="Q368" t="str">
        <f t="shared" si="15"/>
        <v/>
      </c>
      <c r="R368" s="43">
        <f>VLOOKUP(M368,银行退!A:G,7,FALSE)</f>
        <v>148</v>
      </c>
      <c r="S368" t="str">
        <f t="shared" si="16"/>
        <v/>
      </c>
      <c r="T368" t="e">
        <f>VLOOKUP(M368,银行退!A:J,10,FALSE)</f>
        <v>#N/A</v>
      </c>
      <c r="U368" s="17" t="e">
        <f>VLOOKUP(M368,银行退!A:K,11,FALSE)</f>
        <v>#N/A</v>
      </c>
      <c r="V368" t="str">
        <f t="shared" si="17"/>
        <v/>
      </c>
      <c r="W368" t="e">
        <f>VLOOKUP(B368,HIS解!F:H,3,FALSE)</f>
        <v>#N/A</v>
      </c>
    </row>
    <row r="369" spans="1:23" ht="14.25" hidden="1">
      <c r="A369" s="62">
        <v>42899.487303240741</v>
      </c>
      <c r="B369">
        <v>178574</v>
      </c>
      <c r="C369" t="s">
        <v>6110</v>
      </c>
      <c r="D369" t="s">
        <v>6111</v>
      </c>
      <c r="E369"/>
      <c r="F369" s="15">
        <v>255</v>
      </c>
      <c r="G369" s="62">
        <v>42899.487303240741</v>
      </c>
      <c r="H369" t="s">
        <v>47</v>
      </c>
      <c r="I369" t="s">
        <v>47</v>
      </c>
      <c r="J369" t="s">
        <v>86</v>
      </c>
      <c r="K369" t="s">
        <v>36</v>
      </c>
      <c r="L369" t="s">
        <v>87</v>
      </c>
      <c r="M369" t="s">
        <v>7614</v>
      </c>
      <c r="N369" t="s">
        <v>7615</v>
      </c>
      <c r="O369" t="s">
        <v>7616</v>
      </c>
      <c r="P369">
        <f>VLOOKUP(B369,HIS退!B:F,5,FALSE)</f>
        <v>-255</v>
      </c>
      <c r="Q369" t="str">
        <f t="shared" si="15"/>
        <v/>
      </c>
      <c r="R369" s="43">
        <f>VLOOKUP(M369,银行退!A:G,7,FALSE)</f>
        <v>255</v>
      </c>
      <c r="S369" t="str">
        <f t="shared" si="16"/>
        <v/>
      </c>
      <c r="T369" t="e">
        <f>VLOOKUP(M369,银行退!A:J,10,FALSE)</f>
        <v>#N/A</v>
      </c>
      <c r="U369" s="17" t="e">
        <f>VLOOKUP(M369,银行退!A:K,11,FALSE)</f>
        <v>#N/A</v>
      </c>
      <c r="V369" t="str">
        <f t="shared" si="17"/>
        <v/>
      </c>
      <c r="W369" t="e">
        <f>VLOOKUP(B369,HIS解!F:H,3,FALSE)</f>
        <v>#N/A</v>
      </c>
    </row>
    <row r="370" spans="1:23" ht="14.25" hidden="1">
      <c r="A370" s="62">
        <v>42899.488217592596</v>
      </c>
      <c r="B370">
        <v>178602</v>
      </c>
      <c r="C370" t="s">
        <v>7617</v>
      </c>
      <c r="D370" t="s">
        <v>6113</v>
      </c>
      <c r="E370"/>
      <c r="F370" s="15">
        <v>294</v>
      </c>
      <c r="G370" s="62">
        <v>42899.488217592596</v>
      </c>
      <c r="H370" t="s">
        <v>47</v>
      </c>
      <c r="I370" t="s">
        <v>47</v>
      </c>
      <c r="J370" t="s">
        <v>86</v>
      </c>
      <c r="K370" t="s">
        <v>217</v>
      </c>
      <c r="L370" t="s">
        <v>87</v>
      </c>
      <c r="M370" t="s">
        <v>7618</v>
      </c>
      <c r="N370" t="s">
        <v>7619</v>
      </c>
      <c r="O370" t="s">
        <v>7620</v>
      </c>
      <c r="P370">
        <f>VLOOKUP(B370,HIS退!B:F,5,FALSE)</f>
        <v>-294</v>
      </c>
      <c r="Q370" t="str">
        <f t="shared" si="15"/>
        <v/>
      </c>
      <c r="R370" s="43">
        <f>VLOOKUP(M370,银行退!A:G,7,FALSE)</f>
        <v>294</v>
      </c>
      <c r="S370" t="str">
        <f t="shared" si="16"/>
        <v/>
      </c>
      <c r="T370">
        <f>VLOOKUP(M370,银行退!A:J,10,FALSE)</f>
        <v>1</v>
      </c>
      <c r="U370" s="17">
        <f>VLOOKUP(M370,银行退!A:K,11,FALSE)</f>
        <v>42899.67596064815</v>
      </c>
      <c r="V370">
        <f t="shared" si="17"/>
        <v>1</v>
      </c>
      <c r="W370">
        <f>VLOOKUP(B370,HIS解!F:H,3,FALSE)</f>
        <v>294</v>
      </c>
    </row>
    <row r="371" spans="1:23" ht="14.25" hidden="1">
      <c r="A371" s="62">
        <v>42899.488888888889</v>
      </c>
      <c r="B371">
        <v>178633</v>
      </c>
      <c r="C371" t="s">
        <v>6115</v>
      </c>
      <c r="D371" t="s">
        <v>6116</v>
      </c>
      <c r="E371"/>
      <c r="F371" s="15">
        <v>900</v>
      </c>
      <c r="G371" s="62">
        <v>42899.488888888889</v>
      </c>
      <c r="H371" t="s">
        <v>47</v>
      </c>
      <c r="I371" t="s">
        <v>47</v>
      </c>
      <c r="J371" t="s">
        <v>86</v>
      </c>
      <c r="K371" t="s">
        <v>36</v>
      </c>
      <c r="L371" t="s">
        <v>87</v>
      </c>
      <c r="M371" t="s">
        <v>7621</v>
      </c>
      <c r="N371" t="s">
        <v>7622</v>
      </c>
      <c r="O371" t="s">
        <v>7623</v>
      </c>
      <c r="P371">
        <f>VLOOKUP(B371,HIS退!B:F,5,FALSE)</f>
        <v>-900</v>
      </c>
      <c r="Q371" t="str">
        <f t="shared" si="15"/>
        <v/>
      </c>
      <c r="R371" s="43">
        <f>VLOOKUP(M371,银行退!A:G,7,FALSE)</f>
        <v>900</v>
      </c>
      <c r="S371" t="str">
        <f t="shared" si="16"/>
        <v/>
      </c>
      <c r="T371" t="e">
        <f>VLOOKUP(M371,银行退!A:J,10,FALSE)</f>
        <v>#N/A</v>
      </c>
      <c r="U371" s="17" t="e">
        <f>VLOOKUP(M371,银行退!A:K,11,FALSE)</f>
        <v>#N/A</v>
      </c>
      <c r="V371" t="str">
        <f t="shared" si="17"/>
        <v/>
      </c>
      <c r="W371" t="e">
        <f>VLOOKUP(B371,HIS解!F:H,3,FALSE)</f>
        <v>#N/A</v>
      </c>
    </row>
    <row r="372" spans="1:23" ht="14.25" hidden="1">
      <c r="A372" s="62">
        <v>42899.503587962965</v>
      </c>
      <c r="B372">
        <v>179123</v>
      </c>
      <c r="C372" t="s">
        <v>6118</v>
      </c>
      <c r="D372" t="s">
        <v>6119</v>
      </c>
      <c r="E372"/>
      <c r="F372" s="15">
        <v>362</v>
      </c>
      <c r="G372" s="62">
        <v>42899.503587962965</v>
      </c>
      <c r="H372" t="s">
        <v>47</v>
      </c>
      <c r="I372" t="s">
        <v>47</v>
      </c>
      <c r="J372" t="s">
        <v>86</v>
      </c>
      <c r="K372" t="s">
        <v>36</v>
      </c>
      <c r="L372" t="s">
        <v>87</v>
      </c>
      <c r="M372" t="s">
        <v>7624</v>
      </c>
      <c r="N372" t="s">
        <v>7625</v>
      </c>
      <c r="O372" t="s">
        <v>7626</v>
      </c>
      <c r="P372">
        <f>VLOOKUP(B372,HIS退!B:F,5,FALSE)</f>
        <v>-362</v>
      </c>
      <c r="Q372" t="str">
        <f t="shared" si="15"/>
        <v/>
      </c>
      <c r="R372" s="43">
        <f>VLOOKUP(M372,银行退!A:G,7,FALSE)</f>
        <v>362</v>
      </c>
      <c r="S372" t="str">
        <f t="shared" si="16"/>
        <v/>
      </c>
      <c r="T372" t="e">
        <f>VLOOKUP(M372,银行退!A:J,10,FALSE)</f>
        <v>#N/A</v>
      </c>
      <c r="U372" s="17" t="e">
        <f>VLOOKUP(M372,银行退!A:K,11,FALSE)</f>
        <v>#N/A</v>
      </c>
      <c r="V372" t="str">
        <f t="shared" si="17"/>
        <v/>
      </c>
      <c r="W372" t="e">
        <f>VLOOKUP(B372,HIS解!F:H,3,FALSE)</f>
        <v>#N/A</v>
      </c>
    </row>
    <row r="373" spans="1:23" ht="14.25" hidden="1">
      <c r="A373" s="62">
        <v>42899.525914351849</v>
      </c>
      <c r="B373">
        <v>179402</v>
      </c>
      <c r="C373" t="s">
        <v>6121</v>
      </c>
      <c r="D373" t="s">
        <v>6122</v>
      </c>
      <c r="E373"/>
      <c r="F373" s="15">
        <v>1000</v>
      </c>
      <c r="G373" s="62">
        <v>42899.525914351849</v>
      </c>
      <c r="H373" t="s">
        <v>47</v>
      </c>
      <c r="I373" t="s">
        <v>47</v>
      </c>
      <c r="J373" t="s">
        <v>86</v>
      </c>
      <c r="K373" t="s">
        <v>36</v>
      </c>
      <c r="L373" t="s">
        <v>87</v>
      </c>
      <c r="M373" t="s">
        <v>7627</v>
      </c>
      <c r="N373" t="s">
        <v>7628</v>
      </c>
      <c r="O373" t="s">
        <v>7629</v>
      </c>
      <c r="P373">
        <f>VLOOKUP(B373,HIS退!B:F,5,FALSE)</f>
        <v>-1000</v>
      </c>
      <c r="Q373" t="str">
        <f t="shared" si="15"/>
        <v/>
      </c>
      <c r="R373" s="43">
        <f>VLOOKUP(M373,银行退!A:G,7,FALSE)</f>
        <v>1000</v>
      </c>
      <c r="S373" t="str">
        <f t="shared" si="16"/>
        <v/>
      </c>
      <c r="T373" t="e">
        <f>VLOOKUP(M373,银行退!A:J,10,FALSE)</f>
        <v>#N/A</v>
      </c>
      <c r="U373" s="17" t="e">
        <f>VLOOKUP(M373,银行退!A:K,11,FALSE)</f>
        <v>#N/A</v>
      </c>
      <c r="V373" t="str">
        <f t="shared" si="17"/>
        <v/>
      </c>
      <c r="W373" t="e">
        <f>VLOOKUP(B373,HIS解!F:H,3,FALSE)</f>
        <v>#N/A</v>
      </c>
    </row>
    <row r="374" spans="1:23" ht="14.25" hidden="1">
      <c r="A374" s="62">
        <v>42899.527685185189</v>
      </c>
      <c r="B374">
        <v>179431</v>
      </c>
      <c r="C374" t="s">
        <v>6124</v>
      </c>
      <c r="D374" t="s">
        <v>6125</v>
      </c>
      <c r="E374"/>
      <c r="F374" s="15">
        <v>16</v>
      </c>
      <c r="G374" s="62">
        <v>42899.527685185189</v>
      </c>
      <c r="H374" t="s">
        <v>47</v>
      </c>
      <c r="I374" t="s">
        <v>47</v>
      </c>
      <c r="J374" t="s">
        <v>86</v>
      </c>
      <c r="K374" t="s">
        <v>36</v>
      </c>
      <c r="L374" t="s">
        <v>87</v>
      </c>
      <c r="M374" t="s">
        <v>7630</v>
      </c>
      <c r="N374" t="s">
        <v>7631</v>
      </c>
      <c r="O374" t="s">
        <v>7632</v>
      </c>
      <c r="P374">
        <f>VLOOKUP(B374,HIS退!B:F,5,FALSE)</f>
        <v>-16</v>
      </c>
      <c r="Q374" t="str">
        <f t="shared" si="15"/>
        <v/>
      </c>
      <c r="R374" s="43">
        <f>VLOOKUP(M374,银行退!A:G,7,FALSE)</f>
        <v>16</v>
      </c>
      <c r="S374" t="str">
        <f t="shared" si="16"/>
        <v/>
      </c>
      <c r="T374" t="e">
        <f>VLOOKUP(M374,银行退!A:J,10,FALSE)</f>
        <v>#N/A</v>
      </c>
      <c r="U374" s="17" t="e">
        <f>VLOOKUP(M374,银行退!A:K,11,FALSE)</f>
        <v>#N/A</v>
      </c>
      <c r="V374" t="str">
        <f t="shared" si="17"/>
        <v/>
      </c>
      <c r="W374" t="e">
        <f>VLOOKUP(B374,HIS解!F:H,3,FALSE)</f>
        <v>#N/A</v>
      </c>
    </row>
    <row r="375" spans="1:23" ht="14.25" hidden="1">
      <c r="A375" s="62">
        <v>42899.581319444442</v>
      </c>
      <c r="B375">
        <v>179955</v>
      </c>
      <c r="C375" t="s">
        <v>6127</v>
      </c>
      <c r="D375" t="s">
        <v>6128</v>
      </c>
      <c r="E375"/>
      <c r="F375" s="15">
        <v>2000</v>
      </c>
      <c r="G375" s="62">
        <v>42899.581319444442</v>
      </c>
      <c r="H375" t="s">
        <v>47</v>
      </c>
      <c r="I375" t="s">
        <v>47</v>
      </c>
      <c r="J375" t="s">
        <v>86</v>
      </c>
      <c r="K375" t="s">
        <v>36</v>
      </c>
      <c r="L375" t="s">
        <v>87</v>
      </c>
      <c r="M375" t="s">
        <v>7633</v>
      </c>
      <c r="N375" t="s">
        <v>7634</v>
      </c>
      <c r="O375" t="s">
        <v>7635</v>
      </c>
      <c r="P375">
        <f>VLOOKUP(B375,HIS退!B:F,5,FALSE)</f>
        <v>-2000</v>
      </c>
      <c r="Q375" t="str">
        <f t="shared" si="15"/>
        <v/>
      </c>
      <c r="R375" s="43">
        <f>VLOOKUP(M375,银行退!A:G,7,FALSE)</f>
        <v>2000</v>
      </c>
      <c r="S375" t="str">
        <f t="shared" si="16"/>
        <v/>
      </c>
      <c r="T375" t="e">
        <f>VLOOKUP(M375,银行退!A:J,10,FALSE)</f>
        <v>#N/A</v>
      </c>
      <c r="U375" s="17" t="e">
        <f>VLOOKUP(M375,银行退!A:K,11,FALSE)</f>
        <v>#N/A</v>
      </c>
      <c r="V375" t="str">
        <f t="shared" si="17"/>
        <v/>
      </c>
      <c r="W375" t="e">
        <f>VLOOKUP(B375,HIS解!F:H,3,FALSE)</f>
        <v>#N/A</v>
      </c>
    </row>
    <row r="376" spans="1:23" ht="14.25" hidden="1">
      <c r="A376" s="62">
        <v>42899.585150462961</v>
      </c>
      <c r="B376">
        <v>180048</v>
      </c>
      <c r="C376" t="s">
        <v>6130</v>
      </c>
      <c r="D376" t="s">
        <v>6131</v>
      </c>
      <c r="E376"/>
      <c r="F376" s="15">
        <v>2000</v>
      </c>
      <c r="G376" s="62">
        <v>42899.585150462961</v>
      </c>
      <c r="H376" t="s">
        <v>47</v>
      </c>
      <c r="I376" t="s">
        <v>47</v>
      </c>
      <c r="J376" t="s">
        <v>86</v>
      </c>
      <c r="K376" t="s">
        <v>36</v>
      </c>
      <c r="L376" t="s">
        <v>87</v>
      </c>
      <c r="M376" t="s">
        <v>7636</v>
      </c>
      <c r="N376" t="s">
        <v>7637</v>
      </c>
      <c r="O376" t="s">
        <v>7635</v>
      </c>
      <c r="P376">
        <f>VLOOKUP(B376,HIS退!B:F,5,FALSE)</f>
        <v>-2000</v>
      </c>
      <c r="Q376" t="str">
        <f t="shared" si="15"/>
        <v/>
      </c>
      <c r="R376" s="43">
        <f>VLOOKUP(M376,银行退!A:G,7,FALSE)</f>
        <v>2000</v>
      </c>
      <c r="S376" t="str">
        <f t="shared" si="16"/>
        <v/>
      </c>
      <c r="T376" t="e">
        <f>VLOOKUP(M376,银行退!A:J,10,FALSE)</f>
        <v>#N/A</v>
      </c>
      <c r="U376" s="17" t="e">
        <f>VLOOKUP(M376,银行退!A:K,11,FALSE)</f>
        <v>#N/A</v>
      </c>
      <c r="V376" t="str">
        <f t="shared" si="17"/>
        <v/>
      </c>
      <c r="W376" t="e">
        <f>VLOOKUP(B376,HIS解!F:H,3,FALSE)</f>
        <v>#N/A</v>
      </c>
    </row>
    <row r="377" spans="1:23" ht="14.25" hidden="1">
      <c r="A377" s="62">
        <v>42899.598437499997</v>
      </c>
      <c r="B377">
        <v>180653</v>
      </c>
      <c r="C377" t="s">
        <v>6132</v>
      </c>
      <c r="D377" t="s">
        <v>6133</v>
      </c>
      <c r="E377"/>
      <c r="F377" s="15">
        <v>494</v>
      </c>
      <c r="G377" s="62">
        <v>42899.598437499997</v>
      </c>
      <c r="H377" t="s">
        <v>47</v>
      </c>
      <c r="I377" t="s">
        <v>47</v>
      </c>
      <c r="J377" t="s">
        <v>86</v>
      </c>
      <c r="K377" t="s">
        <v>36</v>
      </c>
      <c r="L377" t="s">
        <v>87</v>
      </c>
      <c r="M377" t="s">
        <v>7638</v>
      </c>
      <c r="N377" t="s">
        <v>7639</v>
      </c>
      <c r="O377" t="s">
        <v>7640</v>
      </c>
      <c r="P377">
        <f>VLOOKUP(B377,HIS退!B:F,5,FALSE)</f>
        <v>-494</v>
      </c>
      <c r="Q377" t="str">
        <f t="shared" si="15"/>
        <v/>
      </c>
      <c r="R377" s="43">
        <f>VLOOKUP(M377,银行退!A:G,7,FALSE)</f>
        <v>494</v>
      </c>
      <c r="S377" t="str">
        <f t="shared" si="16"/>
        <v/>
      </c>
      <c r="T377" t="e">
        <f>VLOOKUP(M377,银行退!A:J,10,FALSE)</f>
        <v>#N/A</v>
      </c>
      <c r="U377" s="17" t="e">
        <f>VLOOKUP(M377,银行退!A:K,11,FALSE)</f>
        <v>#N/A</v>
      </c>
      <c r="V377" t="str">
        <f t="shared" si="17"/>
        <v/>
      </c>
      <c r="W377" t="e">
        <f>VLOOKUP(B377,HIS解!F:H,3,FALSE)</f>
        <v>#N/A</v>
      </c>
    </row>
    <row r="378" spans="1:23" ht="14.25" hidden="1">
      <c r="A378" s="62">
        <v>42899.621539351851</v>
      </c>
      <c r="B378">
        <v>182060</v>
      </c>
      <c r="C378" t="s">
        <v>6135</v>
      </c>
      <c r="D378" t="s">
        <v>6136</v>
      </c>
      <c r="E378"/>
      <c r="F378" s="15">
        <v>170</v>
      </c>
      <c r="G378" s="62">
        <v>42899.621539351851</v>
      </c>
      <c r="H378" t="s">
        <v>47</v>
      </c>
      <c r="I378" t="s">
        <v>47</v>
      </c>
      <c r="J378" t="s">
        <v>86</v>
      </c>
      <c r="K378" t="s">
        <v>36</v>
      </c>
      <c r="L378" t="s">
        <v>87</v>
      </c>
      <c r="M378" t="s">
        <v>7641</v>
      </c>
      <c r="N378" t="s">
        <v>7642</v>
      </c>
      <c r="O378" t="s">
        <v>7643</v>
      </c>
      <c r="P378">
        <f>VLOOKUP(B378,HIS退!B:F,5,FALSE)</f>
        <v>-170</v>
      </c>
      <c r="Q378" t="str">
        <f t="shared" si="15"/>
        <v/>
      </c>
      <c r="R378" s="43">
        <f>VLOOKUP(M378,银行退!A:G,7,FALSE)</f>
        <v>170</v>
      </c>
      <c r="S378" t="str">
        <f t="shared" si="16"/>
        <v/>
      </c>
      <c r="T378" t="e">
        <f>VLOOKUP(M378,银行退!A:J,10,FALSE)</f>
        <v>#N/A</v>
      </c>
      <c r="U378" s="17" t="e">
        <f>VLOOKUP(M378,银行退!A:K,11,FALSE)</f>
        <v>#N/A</v>
      </c>
      <c r="V378" t="str">
        <f t="shared" si="17"/>
        <v/>
      </c>
      <c r="W378" t="e">
        <f>VLOOKUP(B378,HIS解!F:H,3,FALSE)</f>
        <v>#N/A</v>
      </c>
    </row>
    <row r="379" spans="1:23" ht="14.25" hidden="1">
      <c r="A379" s="62">
        <v>42899.626770833333</v>
      </c>
      <c r="B379">
        <v>182452</v>
      </c>
      <c r="C379" t="s">
        <v>6138</v>
      </c>
      <c r="D379" t="s">
        <v>6139</v>
      </c>
      <c r="E379"/>
      <c r="F379" s="15">
        <v>312</v>
      </c>
      <c r="G379" s="62">
        <v>42899.626770833333</v>
      </c>
      <c r="H379" t="s">
        <v>47</v>
      </c>
      <c r="I379" t="s">
        <v>47</v>
      </c>
      <c r="J379" t="s">
        <v>86</v>
      </c>
      <c r="K379" t="s">
        <v>36</v>
      </c>
      <c r="L379" t="s">
        <v>87</v>
      </c>
      <c r="M379" t="s">
        <v>7644</v>
      </c>
      <c r="N379" t="s">
        <v>7645</v>
      </c>
      <c r="O379" t="s">
        <v>7646</v>
      </c>
      <c r="P379">
        <f>VLOOKUP(B379,HIS退!B:F,5,FALSE)</f>
        <v>-312</v>
      </c>
      <c r="Q379" t="str">
        <f t="shared" si="15"/>
        <v/>
      </c>
      <c r="R379" s="43">
        <f>VLOOKUP(M379,银行退!A:G,7,FALSE)</f>
        <v>312</v>
      </c>
      <c r="S379" t="str">
        <f t="shared" si="16"/>
        <v/>
      </c>
      <c r="T379" t="e">
        <f>VLOOKUP(M379,银行退!A:J,10,FALSE)</f>
        <v>#N/A</v>
      </c>
      <c r="U379" s="17" t="e">
        <f>VLOOKUP(M379,银行退!A:K,11,FALSE)</f>
        <v>#N/A</v>
      </c>
      <c r="V379" t="str">
        <f t="shared" si="17"/>
        <v/>
      </c>
      <c r="W379" t="e">
        <f>VLOOKUP(B379,HIS解!F:H,3,FALSE)</f>
        <v>#N/A</v>
      </c>
    </row>
    <row r="380" spans="1:23" ht="14.25" hidden="1">
      <c r="A380" s="62">
        <v>42899.631678240738</v>
      </c>
      <c r="B380">
        <v>182762</v>
      </c>
      <c r="C380" t="s">
        <v>6141</v>
      </c>
      <c r="D380" t="s">
        <v>6142</v>
      </c>
      <c r="E380"/>
      <c r="F380" s="15">
        <v>500</v>
      </c>
      <c r="G380" s="62">
        <v>42899.631678240738</v>
      </c>
      <c r="H380" t="s">
        <v>47</v>
      </c>
      <c r="I380" t="s">
        <v>47</v>
      </c>
      <c r="J380" t="s">
        <v>86</v>
      </c>
      <c r="K380" t="s">
        <v>36</v>
      </c>
      <c r="L380" t="s">
        <v>87</v>
      </c>
      <c r="M380" t="s">
        <v>7647</v>
      </c>
      <c r="N380" t="s">
        <v>7648</v>
      </c>
      <c r="O380" t="s">
        <v>7649</v>
      </c>
      <c r="P380">
        <f>VLOOKUP(B380,HIS退!B:F,5,FALSE)</f>
        <v>-500</v>
      </c>
      <c r="Q380" t="str">
        <f t="shared" si="15"/>
        <v/>
      </c>
      <c r="R380" s="43">
        <f>VLOOKUP(M380,银行退!A:G,7,FALSE)</f>
        <v>500</v>
      </c>
      <c r="S380" t="str">
        <f t="shared" si="16"/>
        <v/>
      </c>
      <c r="T380" t="e">
        <f>VLOOKUP(M380,银行退!A:J,10,FALSE)</f>
        <v>#N/A</v>
      </c>
      <c r="U380" s="17" t="e">
        <f>VLOOKUP(M380,银行退!A:K,11,FALSE)</f>
        <v>#N/A</v>
      </c>
      <c r="V380" t="str">
        <f t="shared" si="17"/>
        <v/>
      </c>
      <c r="W380" t="e">
        <f>VLOOKUP(B380,HIS解!F:H,3,FALSE)</f>
        <v>#N/A</v>
      </c>
    </row>
    <row r="381" spans="1:23" ht="14.25" hidden="1">
      <c r="A381" s="62">
        <v>42899.640717592592</v>
      </c>
      <c r="B381">
        <v>183297</v>
      </c>
      <c r="C381" t="s">
        <v>7650</v>
      </c>
      <c r="D381" t="s">
        <v>6144</v>
      </c>
      <c r="E381"/>
      <c r="F381" s="15">
        <v>373</v>
      </c>
      <c r="G381" s="62">
        <v>42899.640717592592</v>
      </c>
      <c r="H381" t="s">
        <v>47</v>
      </c>
      <c r="I381" t="s">
        <v>47</v>
      </c>
      <c r="J381" t="s">
        <v>86</v>
      </c>
      <c r="K381" t="s">
        <v>217</v>
      </c>
      <c r="L381" t="s">
        <v>87</v>
      </c>
      <c r="M381" t="s">
        <v>7651</v>
      </c>
      <c r="N381" t="s">
        <v>7652</v>
      </c>
      <c r="O381" t="s">
        <v>7653</v>
      </c>
      <c r="P381">
        <f>VLOOKUP(B381,HIS退!B:F,5,FALSE)</f>
        <v>-373</v>
      </c>
      <c r="Q381" t="str">
        <f t="shared" si="15"/>
        <v/>
      </c>
      <c r="R381" s="43">
        <f>VLOOKUP(M381,银行退!A:G,7,FALSE)</f>
        <v>373</v>
      </c>
      <c r="S381" t="str">
        <f t="shared" si="16"/>
        <v/>
      </c>
      <c r="T381">
        <f>VLOOKUP(M381,银行退!A:J,10,FALSE)</f>
        <v>1</v>
      </c>
      <c r="U381" s="17">
        <f>VLOOKUP(M381,银行退!A:K,11,FALSE)</f>
        <v>42899.676157407404</v>
      </c>
      <c r="V381">
        <f t="shared" si="17"/>
        <v>1</v>
      </c>
      <c r="W381">
        <f>VLOOKUP(B381,HIS解!F:H,3,FALSE)</f>
        <v>373</v>
      </c>
    </row>
    <row r="382" spans="1:23" ht="14.25" hidden="1">
      <c r="A382" s="62">
        <v>42899.641064814816</v>
      </c>
      <c r="B382">
        <v>183319</v>
      </c>
      <c r="C382" t="s">
        <v>6146</v>
      </c>
      <c r="D382" t="s">
        <v>6147</v>
      </c>
      <c r="E382"/>
      <c r="F382" s="15">
        <v>1350</v>
      </c>
      <c r="G382" s="62">
        <v>42899.641064814816</v>
      </c>
      <c r="H382" t="s">
        <v>47</v>
      </c>
      <c r="I382" t="s">
        <v>47</v>
      </c>
      <c r="J382" t="s">
        <v>86</v>
      </c>
      <c r="K382" t="s">
        <v>36</v>
      </c>
      <c r="L382" t="s">
        <v>87</v>
      </c>
      <c r="M382" t="s">
        <v>7654</v>
      </c>
      <c r="N382" t="s">
        <v>7655</v>
      </c>
      <c r="O382" t="s">
        <v>7656</v>
      </c>
      <c r="P382">
        <f>VLOOKUP(B382,HIS退!B:F,5,FALSE)</f>
        <v>-1350</v>
      </c>
      <c r="Q382" t="str">
        <f t="shared" si="15"/>
        <v/>
      </c>
      <c r="R382" s="43">
        <f>VLOOKUP(M382,银行退!A:G,7,FALSE)</f>
        <v>1350</v>
      </c>
      <c r="S382" t="str">
        <f t="shared" si="16"/>
        <v/>
      </c>
      <c r="T382" t="e">
        <f>VLOOKUP(M382,银行退!A:J,10,FALSE)</f>
        <v>#N/A</v>
      </c>
      <c r="U382" s="17" t="e">
        <f>VLOOKUP(M382,银行退!A:K,11,FALSE)</f>
        <v>#N/A</v>
      </c>
      <c r="V382" t="str">
        <f t="shared" si="17"/>
        <v/>
      </c>
      <c r="W382" t="e">
        <f>VLOOKUP(B382,HIS解!F:H,3,FALSE)</f>
        <v>#N/A</v>
      </c>
    </row>
    <row r="383" spans="1:23" ht="14.25" hidden="1">
      <c r="A383" s="62">
        <v>42899.644594907404</v>
      </c>
      <c r="B383">
        <v>183544</v>
      </c>
      <c r="C383" t="s">
        <v>7657</v>
      </c>
      <c r="D383" t="s">
        <v>6149</v>
      </c>
      <c r="E383"/>
      <c r="F383" s="15">
        <v>20</v>
      </c>
      <c r="G383" s="62">
        <v>42899.644594907404</v>
      </c>
      <c r="H383" t="s">
        <v>47</v>
      </c>
      <c r="I383" t="s">
        <v>47</v>
      </c>
      <c r="J383" t="s">
        <v>86</v>
      </c>
      <c r="K383" t="s">
        <v>217</v>
      </c>
      <c r="L383" t="s">
        <v>87</v>
      </c>
      <c r="M383" t="s">
        <v>7658</v>
      </c>
      <c r="N383" t="s">
        <v>7659</v>
      </c>
      <c r="O383" t="s">
        <v>7660</v>
      </c>
      <c r="P383">
        <f>VLOOKUP(B383,HIS退!B:F,5,FALSE)</f>
        <v>-20</v>
      </c>
      <c r="Q383" t="str">
        <f t="shared" si="15"/>
        <v/>
      </c>
      <c r="R383" s="43">
        <f>VLOOKUP(M383,银行退!A:G,7,FALSE)</f>
        <v>20</v>
      </c>
      <c r="S383" t="str">
        <f t="shared" si="16"/>
        <v/>
      </c>
      <c r="T383">
        <f>VLOOKUP(M383,银行退!A:J,10,FALSE)</f>
        <v>1</v>
      </c>
      <c r="U383" s="17">
        <f>VLOOKUP(M383,银行退!A:K,11,FALSE)</f>
        <v>42899.676516203705</v>
      </c>
      <c r="V383">
        <f t="shared" si="17"/>
        <v>1</v>
      </c>
      <c r="W383">
        <f>VLOOKUP(B383,HIS解!F:H,3,FALSE)</f>
        <v>20</v>
      </c>
    </row>
    <row r="384" spans="1:23" ht="14.25" hidden="1">
      <c r="A384" s="62">
        <v>42899.647916666669</v>
      </c>
      <c r="B384">
        <v>183715</v>
      </c>
      <c r="C384" t="s">
        <v>6151</v>
      </c>
      <c r="D384" t="s">
        <v>6152</v>
      </c>
      <c r="E384"/>
      <c r="F384" s="15">
        <v>250</v>
      </c>
      <c r="G384" s="62">
        <v>42899.647916666669</v>
      </c>
      <c r="H384" t="s">
        <v>47</v>
      </c>
      <c r="I384" t="s">
        <v>47</v>
      </c>
      <c r="J384" t="s">
        <v>86</v>
      </c>
      <c r="K384" t="s">
        <v>36</v>
      </c>
      <c r="L384" t="s">
        <v>87</v>
      </c>
      <c r="M384" t="s">
        <v>7661</v>
      </c>
      <c r="N384" t="s">
        <v>7662</v>
      </c>
      <c r="O384" t="s">
        <v>7663</v>
      </c>
      <c r="P384">
        <f>VLOOKUP(B384,HIS退!B:F,5,FALSE)</f>
        <v>-250</v>
      </c>
      <c r="Q384" t="str">
        <f t="shared" si="15"/>
        <v/>
      </c>
      <c r="R384" s="43">
        <f>VLOOKUP(M384,银行退!A:G,7,FALSE)</f>
        <v>250</v>
      </c>
      <c r="S384" t="str">
        <f t="shared" si="16"/>
        <v/>
      </c>
      <c r="T384" t="e">
        <f>VLOOKUP(M384,银行退!A:J,10,FALSE)</f>
        <v>#N/A</v>
      </c>
      <c r="U384" s="17" t="e">
        <f>VLOOKUP(M384,银行退!A:K,11,FALSE)</f>
        <v>#N/A</v>
      </c>
      <c r="V384" t="str">
        <f t="shared" si="17"/>
        <v/>
      </c>
      <c r="W384" t="e">
        <f>VLOOKUP(B384,HIS解!F:H,3,FALSE)</f>
        <v>#N/A</v>
      </c>
    </row>
    <row r="385" spans="1:23" ht="14.25" hidden="1">
      <c r="A385" s="62">
        <v>42899.652592592596</v>
      </c>
      <c r="B385">
        <v>183960</v>
      </c>
      <c r="C385" t="s">
        <v>6154</v>
      </c>
      <c r="D385" t="s">
        <v>3240</v>
      </c>
      <c r="E385"/>
      <c r="F385" s="15">
        <v>96</v>
      </c>
      <c r="G385" s="62">
        <v>42899.652592592596</v>
      </c>
      <c r="H385" t="s">
        <v>47</v>
      </c>
      <c r="I385" t="s">
        <v>47</v>
      </c>
      <c r="J385" t="s">
        <v>86</v>
      </c>
      <c r="K385" t="s">
        <v>36</v>
      </c>
      <c r="L385" t="s">
        <v>87</v>
      </c>
      <c r="M385" t="s">
        <v>7664</v>
      </c>
      <c r="N385" t="s">
        <v>7665</v>
      </c>
      <c r="O385" t="s">
        <v>4838</v>
      </c>
      <c r="P385">
        <f>VLOOKUP(B385,HIS退!B:F,5,FALSE)</f>
        <v>-96</v>
      </c>
      <c r="Q385" t="str">
        <f t="shared" si="15"/>
        <v/>
      </c>
      <c r="R385" s="43">
        <f>VLOOKUP(M385,银行退!A:G,7,FALSE)</f>
        <v>96</v>
      </c>
      <c r="S385" t="str">
        <f t="shared" si="16"/>
        <v/>
      </c>
      <c r="T385" t="e">
        <f>VLOOKUP(M385,银行退!A:J,10,FALSE)</f>
        <v>#N/A</v>
      </c>
      <c r="U385" s="17" t="e">
        <f>VLOOKUP(M385,银行退!A:K,11,FALSE)</f>
        <v>#N/A</v>
      </c>
      <c r="V385" t="str">
        <f t="shared" si="17"/>
        <v/>
      </c>
      <c r="W385" t="e">
        <f>VLOOKUP(B385,HIS解!F:H,3,FALSE)</f>
        <v>#N/A</v>
      </c>
    </row>
    <row r="386" spans="1:23" ht="14.25" hidden="1">
      <c r="A386" s="62">
        <v>42899.653634259259</v>
      </c>
      <c r="B386">
        <v>184002</v>
      </c>
      <c r="C386" t="s">
        <v>6155</v>
      </c>
      <c r="D386" t="s">
        <v>6156</v>
      </c>
      <c r="E386"/>
      <c r="F386" s="15">
        <v>92</v>
      </c>
      <c r="G386" s="62">
        <v>42899.653634259259</v>
      </c>
      <c r="H386" t="s">
        <v>47</v>
      </c>
      <c r="I386" t="s">
        <v>47</v>
      </c>
      <c r="J386" t="s">
        <v>86</v>
      </c>
      <c r="K386" t="s">
        <v>36</v>
      </c>
      <c r="L386" t="s">
        <v>87</v>
      </c>
      <c r="M386" t="s">
        <v>7666</v>
      </c>
      <c r="N386" t="s">
        <v>7667</v>
      </c>
      <c r="O386" t="s">
        <v>7668</v>
      </c>
      <c r="P386">
        <f>VLOOKUP(B386,HIS退!B:F,5,FALSE)</f>
        <v>-92</v>
      </c>
      <c r="Q386" t="str">
        <f t="shared" si="15"/>
        <v/>
      </c>
      <c r="R386" s="43">
        <f>VLOOKUP(M386,银行退!A:G,7,FALSE)</f>
        <v>92</v>
      </c>
      <c r="S386" t="str">
        <f t="shared" si="16"/>
        <v/>
      </c>
      <c r="T386" t="e">
        <f>VLOOKUP(M386,银行退!A:J,10,FALSE)</f>
        <v>#N/A</v>
      </c>
      <c r="U386" s="17" t="e">
        <f>VLOOKUP(M386,银行退!A:K,11,FALSE)</f>
        <v>#N/A</v>
      </c>
      <c r="V386" t="str">
        <f t="shared" si="17"/>
        <v/>
      </c>
      <c r="W386" t="e">
        <f>VLOOKUP(B386,HIS解!F:H,3,FALSE)</f>
        <v>#N/A</v>
      </c>
    </row>
    <row r="387" spans="1:23" ht="14.25" hidden="1">
      <c r="A387" s="62">
        <v>42899.659722222219</v>
      </c>
      <c r="B387">
        <v>184381</v>
      </c>
      <c r="C387" t="s">
        <v>6158</v>
      </c>
      <c r="D387" t="s">
        <v>6159</v>
      </c>
      <c r="E387"/>
      <c r="F387" s="15">
        <v>834</v>
      </c>
      <c r="G387" s="62">
        <v>42899.659722222219</v>
      </c>
      <c r="H387" t="s">
        <v>47</v>
      </c>
      <c r="I387" t="s">
        <v>47</v>
      </c>
      <c r="J387" t="s">
        <v>86</v>
      </c>
      <c r="K387" t="s">
        <v>36</v>
      </c>
      <c r="L387" t="s">
        <v>87</v>
      </c>
      <c r="M387" t="s">
        <v>7669</v>
      </c>
      <c r="N387" t="s">
        <v>7670</v>
      </c>
      <c r="O387" t="s">
        <v>7671</v>
      </c>
      <c r="P387">
        <f>VLOOKUP(B387,HIS退!B:F,5,FALSE)</f>
        <v>-834</v>
      </c>
      <c r="Q387" t="str">
        <f t="shared" ref="Q387:Q450" si="18">IF(P387=F387*-1,"",1)</f>
        <v/>
      </c>
      <c r="R387" s="43">
        <f>VLOOKUP(M387,银行退!A:G,7,FALSE)</f>
        <v>834</v>
      </c>
      <c r="S387" t="str">
        <f t="shared" ref="S387:S450" si="19">IF(R387=F387,"",1)</f>
        <v/>
      </c>
      <c r="T387" t="e">
        <f>VLOOKUP(M387,银行退!A:J,10,FALSE)</f>
        <v>#N/A</v>
      </c>
      <c r="U387" s="17" t="e">
        <f>VLOOKUP(M387,银行退!A:K,11,FALSE)</f>
        <v>#N/A</v>
      </c>
      <c r="V387" t="str">
        <f t="shared" ref="V387:V450" si="20">IF(ISNA(S387),1,IF(ISNA(T387)=FALSE,1,""))</f>
        <v/>
      </c>
      <c r="W387" t="e">
        <f>VLOOKUP(B387,HIS解!F:H,3,FALSE)</f>
        <v>#N/A</v>
      </c>
    </row>
    <row r="388" spans="1:23" ht="14.25" hidden="1">
      <c r="A388" s="62">
        <v>42899.668020833335</v>
      </c>
      <c r="B388">
        <v>184804</v>
      </c>
      <c r="C388" t="s">
        <v>6161</v>
      </c>
      <c r="D388" t="s">
        <v>6131</v>
      </c>
      <c r="E388"/>
      <c r="F388" s="15">
        <v>1569</v>
      </c>
      <c r="G388" s="62">
        <v>42899.668020833335</v>
      </c>
      <c r="H388" t="s">
        <v>47</v>
      </c>
      <c r="I388" t="s">
        <v>47</v>
      </c>
      <c r="J388" t="s">
        <v>86</v>
      </c>
      <c r="K388" t="s">
        <v>36</v>
      </c>
      <c r="L388" t="s">
        <v>87</v>
      </c>
      <c r="M388" t="s">
        <v>7672</v>
      </c>
      <c r="N388" t="s">
        <v>7673</v>
      </c>
      <c r="O388" t="s">
        <v>7635</v>
      </c>
      <c r="P388">
        <f>VLOOKUP(B388,HIS退!B:F,5,FALSE)</f>
        <v>-1569</v>
      </c>
      <c r="Q388" t="str">
        <f t="shared" si="18"/>
        <v/>
      </c>
      <c r="R388" s="43">
        <f>VLOOKUP(M388,银行退!A:G,7,FALSE)</f>
        <v>1569</v>
      </c>
      <c r="S388" t="str">
        <f t="shared" si="19"/>
        <v/>
      </c>
      <c r="T388" t="e">
        <f>VLOOKUP(M388,银行退!A:J,10,FALSE)</f>
        <v>#N/A</v>
      </c>
      <c r="U388" s="17" t="e">
        <f>VLOOKUP(M388,银行退!A:K,11,FALSE)</f>
        <v>#N/A</v>
      </c>
      <c r="V388" t="str">
        <f t="shared" si="20"/>
        <v/>
      </c>
      <c r="W388" t="e">
        <f>VLOOKUP(B388,HIS解!F:H,3,FALSE)</f>
        <v>#N/A</v>
      </c>
    </row>
    <row r="389" spans="1:23" ht="14.25" hidden="1">
      <c r="A389" s="62">
        <v>42899.668298611112</v>
      </c>
      <c r="B389">
        <v>184828</v>
      </c>
      <c r="C389" t="s">
        <v>6162</v>
      </c>
      <c r="D389" t="s">
        <v>6163</v>
      </c>
      <c r="E389"/>
      <c r="F389" s="15">
        <v>1214</v>
      </c>
      <c r="G389" s="62">
        <v>42899.668298611112</v>
      </c>
      <c r="H389" t="s">
        <v>47</v>
      </c>
      <c r="I389" t="s">
        <v>47</v>
      </c>
      <c r="J389" t="s">
        <v>86</v>
      </c>
      <c r="K389" t="s">
        <v>36</v>
      </c>
      <c r="L389" t="s">
        <v>87</v>
      </c>
      <c r="M389" t="s">
        <v>7674</v>
      </c>
      <c r="N389" t="s">
        <v>7675</v>
      </c>
      <c r="O389" t="s">
        <v>7676</v>
      </c>
      <c r="P389">
        <f>VLOOKUP(B389,HIS退!B:F,5,FALSE)</f>
        <v>-1214</v>
      </c>
      <c r="Q389" t="str">
        <f t="shared" si="18"/>
        <v/>
      </c>
      <c r="R389" s="43">
        <f>VLOOKUP(M389,银行退!A:G,7,FALSE)</f>
        <v>1214</v>
      </c>
      <c r="S389" t="str">
        <f t="shared" si="19"/>
        <v/>
      </c>
      <c r="T389" t="e">
        <f>VLOOKUP(M389,银行退!A:J,10,FALSE)</f>
        <v>#N/A</v>
      </c>
      <c r="U389" s="17" t="e">
        <f>VLOOKUP(M389,银行退!A:K,11,FALSE)</f>
        <v>#N/A</v>
      </c>
      <c r="V389" t="str">
        <f t="shared" si="20"/>
        <v/>
      </c>
      <c r="W389" t="e">
        <f>VLOOKUP(B389,HIS解!F:H,3,FALSE)</f>
        <v>#N/A</v>
      </c>
    </row>
    <row r="390" spans="1:23" ht="14.25" hidden="1">
      <c r="A390" s="62">
        <v>42899.671203703707</v>
      </c>
      <c r="B390">
        <v>184968</v>
      </c>
      <c r="C390" t="s">
        <v>6165</v>
      </c>
      <c r="D390" t="s">
        <v>6166</v>
      </c>
      <c r="E390"/>
      <c r="F390" s="15">
        <v>257</v>
      </c>
      <c r="G390" s="62">
        <v>42899.671203703707</v>
      </c>
      <c r="H390" t="s">
        <v>47</v>
      </c>
      <c r="I390" t="s">
        <v>47</v>
      </c>
      <c r="J390" t="s">
        <v>86</v>
      </c>
      <c r="K390" t="s">
        <v>36</v>
      </c>
      <c r="L390" t="s">
        <v>87</v>
      </c>
      <c r="M390" t="s">
        <v>7677</v>
      </c>
      <c r="N390" t="s">
        <v>7678</v>
      </c>
      <c r="O390" t="s">
        <v>7679</v>
      </c>
      <c r="P390">
        <f>VLOOKUP(B390,HIS退!B:F,5,FALSE)</f>
        <v>-257</v>
      </c>
      <c r="Q390" t="str">
        <f t="shared" si="18"/>
        <v/>
      </c>
      <c r="R390" s="43">
        <f>VLOOKUP(M390,银行退!A:G,7,FALSE)</f>
        <v>257</v>
      </c>
      <c r="S390" t="str">
        <f t="shared" si="19"/>
        <v/>
      </c>
      <c r="T390" t="e">
        <f>VLOOKUP(M390,银行退!A:J,10,FALSE)</f>
        <v>#N/A</v>
      </c>
      <c r="U390" s="17" t="e">
        <f>VLOOKUP(M390,银行退!A:K,11,FALSE)</f>
        <v>#N/A</v>
      </c>
      <c r="V390" t="str">
        <f t="shared" si="20"/>
        <v/>
      </c>
      <c r="W390" t="e">
        <f>VLOOKUP(B390,HIS解!F:H,3,FALSE)</f>
        <v>#N/A</v>
      </c>
    </row>
    <row r="391" spans="1:23" ht="14.25" hidden="1">
      <c r="A391" s="62">
        <v>42899.683437500003</v>
      </c>
      <c r="B391">
        <v>185453</v>
      </c>
      <c r="C391" t="s">
        <v>6168</v>
      </c>
      <c r="D391" t="s">
        <v>6169</v>
      </c>
      <c r="E391"/>
      <c r="F391" s="15">
        <v>547</v>
      </c>
      <c r="G391" s="62">
        <v>42899.683437500003</v>
      </c>
      <c r="H391" t="s">
        <v>47</v>
      </c>
      <c r="I391" t="s">
        <v>47</v>
      </c>
      <c r="J391" t="s">
        <v>86</v>
      </c>
      <c r="K391" t="s">
        <v>36</v>
      </c>
      <c r="L391" t="s">
        <v>87</v>
      </c>
      <c r="M391" t="s">
        <v>7680</v>
      </c>
      <c r="N391" t="s">
        <v>7681</v>
      </c>
      <c r="O391" t="s">
        <v>7682</v>
      </c>
      <c r="P391">
        <f>VLOOKUP(B391,HIS退!B:F,5,FALSE)</f>
        <v>-547</v>
      </c>
      <c r="Q391" t="str">
        <f t="shared" si="18"/>
        <v/>
      </c>
      <c r="R391" s="43">
        <f>VLOOKUP(M391,银行退!A:G,7,FALSE)</f>
        <v>547</v>
      </c>
      <c r="S391" t="str">
        <f t="shared" si="19"/>
        <v/>
      </c>
      <c r="T391" t="e">
        <f>VLOOKUP(M391,银行退!A:J,10,FALSE)</f>
        <v>#N/A</v>
      </c>
      <c r="U391" s="17" t="e">
        <f>VLOOKUP(M391,银行退!A:K,11,FALSE)</f>
        <v>#N/A</v>
      </c>
      <c r="V391" t="str">
        <f t="shared" si="20"/>
        <v/>
      </c>
      <c r="W391" t="e">
        <f>VLOOKUP(B391,HIS解!F:H,3,FALSE)</f>
        <v>#N/A</v>
      </c>
    </row>
    <row r="392" spans="1:23" ht="14.25" hidden="1">
      <c r="A392" s="62">
        <v>42899.683645833335</v>
      </c>
      <c r="B392">
        <v>185470</v>
      </c>
      <c r="C392" t="s">
        <v>6171</v>
      </c>
      <c r="D392" t="s">
        <v>6172</v>
      </c>
      <c r="E392"/>
      <c r="F392" s="15">
        <v>986</v>
      </c>
      <c r="G392" s="62">
        <v>42899.683645833335</v>
      </c>
      <c r="H392" t="s">
        <v>47</v>
      </c>
      <c r="I392" t="s">
        <v>47</v>
      </c>
      <c r="J392" t="s">
        <v>86</v>
      </c>
      <c r="K392" t="s">
        <v>36</v>
      </c>
      <c r="L392" t="s">
        <v>87</v>
      </c>
      <c r="M392" t="s">
        <v>7683</v>
      </c>
      <c r="N392" t="s">
        <v>7684</v>
      </c>
      <c r="O392" t="s">
        <v>7685</v>
      </c>
      <c r="P392">
        <f>VLOOKUP(B392,HIS退!B:F,5,FALSE)</f>
        <v>-986</v>
      </c>
      <c r="Q392" t="str">
        <f t="shared" si="18"/>
        <v/>
      </c>
      <c r="R392" s="43">
        <f>VLOOKUP(M392,银行退!A:G,7,FALSE)</f>
        <v>986</v>
      </c>
      <c r="S392" t="str">
        <f t="shared" si="19"/>
        <v/>
      </c>
      <c r="T392" t="e">
        <f>VLOOKUP(M392,银行退!A:J,10,FALSE)</f>
        <v>#N/A</v>
      </c>
      <c r="U392" s="17" t="e">
        <f>VLOOKUP(M392,银行退!A:K,11,FALSE)</f>
        <v>#N/A</v>
      </c>
      <c r="V392" t="str">
        <f t="shared" si="20"/>
        <v/>
      </c>
      <c r="W392" t="e">
        <f>VLOOKUP(B392,HIS解!F:H,3,FALSE)</f>
        <v>#N/A</v>
      </c>
    </row>
    <row r="393" spans="1:23" ht="14.25" hidden="1">
      <c r="A393" s="62">
        <v>42899.683738425927</v>
      </c>
      <c r="B393">
        <v>185474</v>
      </c>
      <c r="C393" t="s">
        <v>6174</v>
      </c>
      <c r="D393" t="s">
        <v>6175</v>
      </c>
      <c r="E393"/>
      <c r="F393" s="15">
        <v>204</v>
      </c>
      <c r="G393" s="62">
        <v>42899.683738425927</v>
      </c>
      <c r="H393" t="s">
        <v>47</v>
      </c>
      <c r="I393" t="s">
        <v>47</v>
      </c>
      <c r="J393" t="s">
        <v>86</v>
      </c>
      <c r="K393" t="s">
        <v>36</v>
      </c>
      <c r="L393" t="s">
        <v>87</v>
      </c>
      <c r="M393" t="s">
        <v>7686</v>
      </c>
      <c r="N393" t="s">
        <v>7687</v>
      </c>
      <c r="O393" t="s">
        <v>7688</v>
      </c>
      <c r="P393">
        <f>VLOOKUP(B393,HIS退!B:F,5,FALSE)</f>
        <v>-204</v>
      </c>
      <c r="Q393" t="str">
        <f t="shared" si="18"/>
        <v/>
      </c>
      <c r="R393" s="43">
        <f>VLOOKUP(M393,银行退!A:G,7,FALSE)</f>
        <v>204</v>
      </c>
      <c r="S393" t="str">
        <f t="shared" si="19"/>
        <v/>
      </c>
      <c r="T393" t="e">
        <f>VLOOKUP(M393,银行退!A:J,10,FALSE)</f>
        <v>#N/A</v>
      </c>
      <c r="U393" s="17" t="e">
        <f>VLOOKUP(M393,银行退!A:K,11,FALSE)</f>
        <v>#N/A</v>
      </c>
      <c r="V393" t="str">
        <f t="shared" si="20"/>
        <v/>
      </c>
      <c r="W393" t="e">
        <f>VLOOKUP(B393,HIS解!F:H,3,FALSE)</f>
        <v>#N/A</v>
      </c>
    </row>
    <row r="394" spans="1:23" ht="14.25" hidden="1">
      <c r="A394" s="62">
        <v>42899.688599537039</v>
      </c>
      <c r="B394">
        <v>185708</v>
      </c>
      <c r="C394" t="s">
        <v>7689</v>
      </c>
      <c r="D394" t="s">
        <v>6177</v>
      </c>
      <c r="E394"/>
      <c r="F394" s="15">
        <v>7</v>
      </c>
      <c r="G394" s="62">
        <v>42899.688599537039</v>
      </c>
      <c r="H394" t="s">
        <v>47</v>
      </c>
      <c r="I394" t="s">
        <v>47</v>
      </c>
      <c r="J394" t="s">
        <v>86</v>
      </c>
      <c r="K394" t="s">
        <v>217</v>
      </c>
      <c r="L394" t="s">
        <v>87</v>
      </c>
      <c r="M394" t="s">
        <v>7690</v>
      </c>
      <c r="N394" t="s">
        <v>7691</v>
      </c>
      <c r="O394" t="s">
        <v>7692</v>
      </c>
      <c r="P394">
        <f>VLOOKUP(B394,HIS退!B:F,5,FALSE)</f>
        <v>-7</v>
      </c>
      <c r="Q394" t="str">
        <f t="shared" si="18"/>
        <v/>
      </c>
      <c r="R394" s="43">
        <f>VLOOKUP(M394,银行退!A:G,7,FALSE)</f>
        <v>7</v>
      </c>
      <c r="S394" t="str">
        <f t="shared" si="19"/>
        <v/>
      </c>
      <c r="T394">
        <f>VLOOKUP(M394,银行退!A:J,10,FALSE)</f>
        <v>1</v>
      </c>
      <c r="U394" s="17">
        <f>VLOOKUP(M394,银行退!A:K,11,FALSE)</f>
        <v>42900.447268518517</v>
      </c>
      <c r="V394">
        <f t="shared" si="20"/>
        <v>1</v>
      </c>
      <c r="W394">
        <f>VLOOKUP(B394,HIS解!F:H,3,FALSE)</f>
        <v>7</v>
      </c>
    </row>
    <row r="395" spans="1:23" ht="14.25" hidden="1">
      <c r="A395" s="62">
        <v>42899.695393518516</v>
      </c>
      <c r="B395">
        <v>186015</v>
      </c>
      <c r="C395" t="s">
        <v>6179</v>
      </c>
      <c r="D395" t="s">
        <v>6180</v>
      </c>
      <c r="E395"/>
      <c r="F395" s="15">
        <v>646</v>
      </c>
      <c r="G395" s="62">
        <v>42899.695393518516</v>
      </c>
      <c r="H395" t="s">
        <v>47</v>
      </c>
      <c r="I395" t="s">
        <v>47</v>
      </c>
      <c r="J395" t="s">
        <v>86</v>
      </c>
      <c r="K395" t="s">
        <v>36</v>
      </c>
      <c r="L395" t="s">
        <v>87</v>
      </c>
      <c r="M395" t="s">
        <v>7693</v>
      </c>
      <c r="N395" t="s">
        <v>7694</v>
      </c>
      <c r="O395" t="s">
        <v>7695</v>
      </c>
      <c r="P395">
        <f>VLOOKUP(B395,HIS退!B:F,5,FALSE)</f>
        <v>-646</v>
      </c>
      <c r="Q395" t="str">
        <f t="shared" si="18"/>
        <v/>
      </c>
      <c r="R395" s="43">
        <f>VLOOKUP(M395,银行退!A:G,7,FALSE)</f>
        <v>646</v>
      </c>
      <c r="S395" t="str">
        <f t="shared" si="19"/>
        <v/>
      </c>
      <c r="T395" t="e">
        <f>VLOOKUP(M395,银行退!A:J,10,FALSE)</f>
        <v>#N/A</v>
      </c>
      <c r="U395" s="17" t="e">
        <f>VLOOKUP(M395,银行退!A:K,11,FALSE)</f>
        <v>#N/A</v>
      </c>
      <c r="V395" t="str">
        <f t="shared" si="20"/>
        <v/>
      </c>
      <c r="W395" t="e">
        <f>VLOOKUP(B395,HIS解!F:H,3,FALSE)</f>
        <v>#N/A</v>
      </c>
    </row>
    <row r="396" spans="1:23" ht="14.25" hidden="1">
      <c r="A396" s="62">
        <v>42899.69908564815</v>
      </c>
      <c r="B396">
        <v>186159</v>
      </c>
      <c r="C396" t="s">
        <v>6182</v>
      </c>
      <c r="D396" t="s">
        <v>6183</v>
      </c>
      <c r="E396"/>
      <c r="F396" s="15">
        <v>492</v>
      </c>
      <c r="G396" s="62">
        <v>42899.69908564815</v>
      </c>
      <c r="H396" t="s">
        <v>47</v>
      </c>
      <c r="I396" t="s">
        <v>47</v>
      </c>
      <c r="J396" t="s">
        <v>86</v>
      </c>
      <c r="K396" t="s">
        <v>36</v>
      </c>
      <c r="L396" t="s">
        <v>87</v>
      </c>
      <c r="M396" t="s">
        <v>7696</v>
      </c>
      <c r="N396" t="s">
        <v>7697</v>
      </c>
      <c r="O396" t="s">
        <v>7698</v>
      </c>
      <c r="P396">
        <f>VLOOKUP(B396,HIS退!B:F,5,FALSE)</f>
        <v>-492</v>
      </c>
      <c r="Q396" t="str">
        <f t="shared" si="18"/>
        <v/>
      </c>
      <c r="R396" s="43">
        <f>VLOOKUP(M396,银行退!A:G,7,FALSE)</f>
        <v>492</v>
      </c>
      <c r="S396" t="str">
        <f t="shared" si="19"/>
        <v/>
      </c>
      <c r="T396" t="e">
        <f>VLOOKUP(M396,银行退!A:J,10,FALSE)</f>
        <v>#N/A</v>
      </c>
      <c r="U396" s="17" t="e">
        <f>VLOOKUP(M396,银行退!A:K,11,FALSE)</f>
        <v>#N/A</v>
      </c>
      <c r="V396" t="str">
        <f t="shared" si="20"/>
        <v/>
      </c>
      <c r="W396" t="e">
        <f>VLOOKUP(B396,HIS解!F:H,3,FALSE)</f>
        <v>#N/A</v>
      </c>
    </row>
    <row r="397" spans="1:23" ht="14.25" hidden="1">
      <c r="A397" s="62">
        <v>42899.708229166667</v>
      </c>
      <c r="B397">
        <v>186504</v>
      </c>
      <c r="C397" t="s">
        <v>6185</v>
      </c>
      <c r="D397" t="s">
        <v>6186</v>
      </c>
      <c r="E397"/>
      <c r="F397" s="15">
        <v>500</v>
      </c>
      <c r="G397" s="62">
        <v>42899.708229166667</v>
      </c>
      <c r="H397" t="s">
        <v>47</v>
      </c>
      <c r="I397" t="s">
        <v>47</v>
      </c>
      <c r="J397" t="s">
        <v>86</v>
      </c>
      <c r="K397" t="s">
        <v>36</v>
      </c>
      <c r="L397" t="s">
        <v>87</v>
      </c>
      <c r="M397" t="s">
        <v>7699</v>
      </c>
      <c r="N397" t="s">
        <v>7700</v>
      </c>
      <c r="O397" t="s">
        <v>7701</v>
      </c>
      <c r="P397">
        <f>VLOOKUP(B397,HIS退!B:F,5,FALSE)</f>
        <v>-500</v>
      </c>
      <c r="Q397" t="str">
        <f t="shared" si="18"/>
        <v/>
      </c>
      <c r="R397" s="43">
        <f>VLOOKUP(M397,银行退!A:G,7,FALSE)</f>
        <v>500</v>
      </c>
      <c r="S397" t="str">
        <f t="shared" si="19"/>
        <v/>
      </c>
      <c r="T397" t="e">
        <f>VLOOKUP(M397,银行退!A:J,10,FALSE)</f>
        <v>#N/A</v>
      </c>
      <c r="U397" s="17" t="e">
        <f>VLOOKUP(M397,银行退!A:K,11,FALSE)</f>
        <v>#N/A</v>
      </c>
      <c r="V397" t="str">
        <f t="shared" si="20"/>
        <v/>
      </c>
      <c r="W397" t="e">
        <f>VLOOKUP(B397,HIS解!F:H,3,FALSE)</f>
        <v>#N/A</v>
      </c>
    </row>
    <row r="398" spans="1:23" ht="14.25" hidden="1">
      <c r="A398" s="62">
        <v>42899.718969907408</v>
      </c>
      <c r="B398">
        <v>186892</v>
      </c>
      <c r="C398" t="s">
        <v>7702</v>
      </c>
      <c r="D398" t="s">
        <v>6188</v>
      </c>
      <c r="E398"/>
      <c r="F398" s="15">
        <v>133</v>
      </c>
      <c r="G398" s="62">
        <v>42899.718969907408</v>
      </c>
      <c r="H398" t="s">
        <v>47</v>
      </c>
      <c r="I398" t="s">
        <v>47</v>
      </c>
      <c r="J398" t="s">
        <v>86</v>
      </c>
      <c r="K398" t="s">
        <v>217</v>
      </c>
      <c r="L398" t="s">
        <v>87</v>
      </c>
      <c r="M398" t="s">
        <v>7703</v>
      </c>
      <c r="N398" t="s">
        <v>7704</v>
      </c>
      <c r="O398" t="s">
        <v>7705</v>
      </c>
      <c r="P398">
        <f>VLOOKUP(B398,HIS退!B:F,5,FALSE)</f>
        <v>-133</v>
      </c>
      <c r="Q398" t="str">
        <f t="shared" si="18"/>
        <v/>
      </c>
      <c r="R398" s="43">
        <f>VLOOKUP(M398,银行退!A:G,7,FALSE)</f>
        <v>133</v>
      </c>
      <c r="S398" t="str">
        <f t="shared" si="19"/>
        <v/>
      </c>
      <c r="T398">
        <f>VLOOKUP(M398,银行退!A:J,10,FALSE)</f>
        <v>1</v>
      </c>
      <c r="U398" s="17">
        <f>VLOOKUP(M398,银行退!A:K,11,FALSE)</f>
        <v>42900.447465277779</v>
      </c>
      <c r="V398">
        <f t="shared" si="20"/>
        <v>1</v>
      </c>
      <c r="W398">
        <f>VLOOKUP(B398,HIS解!F:H,3,FALSE)</f>
        <v>133</v>
      </c>
    </row>
    <row r="399" spans="1:23" ht="14.25" hidden="1">
      <c r="A399" s="62">
        <v>42899.731226851851</v>
      </c>
      <c r="B399">
        <v>187237</v>
      </c>
      <c r="C399" t="s">
        <v>7706</v>
      </c>
      <c r="D399" t="s">
        <v>6190</v>
      </c>
      <c r="E399"/>
      <c r="F399" s="15">
        <v>1500</v>
      </c>
      <c r="G399" s="62">
        <v>42899.731226851851</v>
      </c>
      <c r="H399" t="s">
        <v>47</v>
      </c>
      <c r="I399" t="s">
        <v>47</v>
      </c>
      <c r="J399" t="s">
        <v>86</v>
      </c>
      <c r="K399" t="s">
        <v>217</v>
      </c>
      <c r="L399" t="s">
        <v>87</v>
      </c>
      <c r="M399" t="s">
        <v>7707</v>
      </c>
      <c r="N399" t="s">
        <v>7708</v>
      </c>
      <c r="O399" t="s">
        <v>7709</v>
      </c>
      <c r="P399">
        <f>VLOOKUP(B399,HIS退!B:F,5,FALSE)</f>
        <v>-1500</v>
      </c>
      <c r="Q399" t="str">
        <f t="shared" si="18"/>
        <v/>
      </c>
      <c r="R399" s="43">
        <f>VLOOKUP(M399,银行退!A:G,7,FALSE)</f>
        <v>1500</v>
      </c>
      <c r="S399" t="str">
        <f t="shared" si="19"/>
        <v/>
      </c>
      <c r="T399">
        <f>VLOOKUP(M399,银行退!A:J,10,FALSE)</f>
        <v>1</v>
      </c>
      <c r="U399" s="17">
        <f>VLOOKUP(M399,银行退!A:K,11,FALSE)</f>
        <v>42900.447997685187</v>
      </c>
      <c r="V399">
        <f t="shared" si="20"/>
        <v>1</v>
      </c>
      <c r="W399">
        <f>VLOOKUP(B399,HIS解!F:H,3,FALSE)</f>
        <v>1500</v>
      </c>
    </row>
    <row r="400" spans="1:23" ht="14.25" hidden="1">
      <c r="A400" s="62">
        <v>42899.732986111114</v>
      </c>
      <c r="B400">
        <v>187257</v>
      </c>
      <c r="C400" t="s">
        <v>6195</v>
      </c>
      <c r="D400" t="s">
        <v>6196</v>
      </c>
      <c r="E400"/>
      <c r="F400" s="15">
        <v>102</v>
      </c>
      <c r="G400" s="62">
        <v>42899.732986111114</v>
      </c>
      <c r="H400" t="s">
        <v>47</v>
      </c>
      <c r="I400" t="s">
        <v>47</v>
      </c>
      <c r="J400" t="s">
        <v>86</v>
      </c>
      <c r="K400" t="s">
        <v>36</v>
      </c>
      <c r="L400" t="s">
        <v>87</v>
      </c>
      <c r="M400" t="s">
        <v>7710</v>
      </c>
      <c r="N400" t="s">
        <v>7711</v>
      </c>
      <c r="O400" t="s">
        <v>7712</v>
      </c>
      <c r="P400">
        <f>VLOOKUP(B400,HIS退!B:F,5,FALSE)</f>
        <v>-102</v>
      </c>
      <c r="Q400" t="str">
        <f t="shared" si="18"/>
        <v/>
      </c>
      <c r="R400" s="43">
        <f>VLOOKUP(M400,银行退!A:G,7,FALSE)</f>
        <v>102</v>
      </c>
      <c r="S400" t="str">
        <f t="shared" si="19"/>
        <v/>
      </c>
      <c r="T400" t="e">
        <f>VLOOKUP(M400,银行退!A:J,10,FALSE)</f>
        <v>#N/A</v>
      </c>
      <c r="U400" s="17" t="e">
        <f>VLOOKUP(M400,银行退!A:K,11,FALSE)</f>
        <v>#N/A</v>
      </c>
      <c r="V400" t="str">
        <f t="shared" si="20"/>
        <v/>
      </c>
      <c r="W400" t="e">
        <f>VLOOKUP(B400,HIS解!F:H,3,FALSE)</f>
        <v>#N/A</v>
      </c>
    </row>
    <row r="401" spans="1:23" ht="14.25" hidden="1">
      <c r="A401" s="62">
        <v>42899.732986111114</v>
      </c>
      <c r="B401">
        <v>187258</v>
      </c>
      <c r="C401" t="s">
        <v>6192</v>
      </c>
      <c r="D401" t="s">
        <v>6193</v>
      </c>
      <c r="E401"/>
      <c r="F401" s="15">
        <v>91</v>
      </c>
      <c r="G401" s="62">
        <v>42899.732986111114</v>
      </c>
      <c r="H401" t="s">
        <v>47</v>
      </c>
      <c r="I401" t="s">
        <v>47</v>
      </c>
      <c r="J401" t="s">
        <v>86</v>
      </c>
      <c r="K401" t="s">
        <v>36</v>
      </c>
      <c r="L401" t="s">
        <v>87</v>
      </c>
      <c r="M401" t="s">
        <v>7713</v>
      </c>
      <c r="N401" t="s">
        <v>7714</v>
      </c>
      <c r="O401" t="s">
        <v>7715</v>
      </c>
      <c r="P401">
        <f>VLOOKUP(B401,HIS退!B:F,5,FALSE)</f>
        <v>-91</v>
      </c>
      <c r="Q401" t="str">
        <f t="shared" si="18"/>
        <v/>
      </c>
      <c r="R401" s="43">
        <f>VLOOKUP(M401,银行退!A:G,7,FALSE)</f>
        <v>91</v>
      </c>
      <c r="S401" t="str">
        <f t="shared" si="19"/>
        <v/>
      </c>
      <c r="T401" t="e">
        <f>VLOOKUP(M401,银行退!A:J,10,FALSE)</f>
        <v>#N/A</v>
      </c>
      <c r="U401" s="17" t="e">
        <f>VLOOKUP(M401,银行退!A:K,11,FALSE)</f>
        <v>#N/A</v>
      </c>
      <c r="V401" t="str">
        <f t="shared" si="20"/>
        <v/>
      </c>
      <c r="W401" t="e">
        <f>VLOOKUP(B401,HIS解!F:H,3,FALSE)</f>
        <v>#N/A</v>
      </c>
    </row>
    <row r="402" spans="1:23" ht="14.25" hidden="1">
      <c r="A402" s="62">
        <v>42899.753553240742</v>
      </c>
      <c r="B402">
        <v>187486</v>
      </c>
      <c r="C402" t="s">
        <v>6198</v>
      </c>
      <c r="D402" t="s">
        <v>6199</v>
      </c>
      <c r="E402"/>
      <c r="F402" s="15">
        <v>1005</v>
      </c>
      <c r="G402" s="62">
        <v>42899.753553240742</v>
      </c>
      <c r="H402" t="s">
        <v>47</v>
      </c>
      <c r="I402" t="s">
        <v>47</v>
      </c>
      <c r="J402" t="s">
        <v>86</v>
      </c>
      <c r="K402" t="s">
        <v>36</v>
      </c>
      <c r="L402" t="s">
        <v>87</v>
      </c>
      <c r="M402" t="s">
        <v>7716</v>
      </c>
      <c r="N402" t="s">
        <v>7717</v>
      </c>
      <c r="O402" t="s">
        <v>7718</v>
      </c>
      <c r="P402">
        <f>VLOOKUP(B402,HIS退!B:F,5,FALSE)</f>
        <v>-1005</v>
      </c>
      <c r="Q402" t="str">
        <f t="shared" si="18"/>
        <v/>
      </c>
      <c r="R402" s="43">
        <f>VLOOKUP(M402,银行退!A:G,7,FALSE)</f>
        <v>1005</v>
      </c>
      <c r="S402" t="str">
        <f t="shared" si="19"/>
        <v/>
      </c>
      <c r="T402" t="e">
        <f>VLOOKUP(M402,银行退!A:J,10,FALSE)</f>
        <v>#N/A</v>
      </c>
      <c r="U402" s="17" t="e">
        <f>VLOOKUP(M402,银行退!A:K,11,FALSE)</f>
        <v>#N/A</v>
      </c>
      <c r="V402" t="str">
        <f t="shared" si="20"/>
        <v/>
      </c>
      <c r="W402" t="e">
        <f>VLOOKUP(B402,HIS解!F:H,3,FALSE)</f>
        <v>#N/A</v>
      </c>
    </row>
    <row r="403" spans="1:23" ht="14.25" hidden="1">
      <c r="A403" s="62">
        <v>42899.813946759263</v>
      </c>
      <c r="B403">
        <v>187720</v>
      </c>
      <c r="C403" t="s">
        <v>6201</v>
      </c>
      <c r="D403" t="s">
        <v>6202</v>
      </c>
      <c r="E403"/>
      <c r="F403" s="15">
        <v>1759</v>
      </c>
      <c r="G403" s="62">
        <v>42899.813946759263</v>
      </c>
      <c r="H403" t="s">
        <v>47</v>
      </c>
      <c r="I403" t="s">
        <v>47</v>
      </c>
      <c r="J403" t="s">
        <v>86</v>
      </c>
      <c r="K403" t="s">
        <v>36</v>
      </c>
      <c r="L403" t="s">
        <v>87</v>
      </c>
      <c r="M403" t="s">
        <v>7719</v>
      </c>
      <c r="N403" t="s">
        <v>7720</v>
      </c>
      <c r="O403" t="s">
        <v>7721</v>
      </c>
      <c r="P403">
        <f>VLOOKUP(B403,HIS退!B:F,5,FALSE)</f>
        <v>-1759</v>
      </c>
      <c r="Q403" t="str">
        <f t="shared" si="18"/>
        <v/>
      </c>
      <c r="R403" s="43">
        <f>VLOOKUP(M403,银行退!A:G,7,FALSE)</f>
        <v>1759</v>
      </c>
      <c r="S403" t="str">
        <f t="shared" si="19"/>
        <v/>
      </c>
      <c r="T403" t="e">
        <f>VLOOKUP(M403,银行退!A:J,10,FALSE)</f>
        <v>#N/A</v>
      </c>
      <c r="U403" s="17" t="e">
        <f>VLOOKUP(M403,银行退!A:K,11,FALSE)</f>
        <v>#N/A</v>
      </c>
      <c r="V403" t="str">
        <f t="shared" si="20"/>
        <v/>
      </c>
      <c r="W403" t="e">
        <f>VLOOKUP(B403,HIS解!F:H,3,FALSE)</f>
        <v>#N/A</v>
      </c>
    </row>
    <row r="404" spans="1:23" ht="14.25" hidden="1">
      <c r="A404" s="62">
        <v>42900.3202662037</v>
      </c>
      <c r="B404">
        <v>188772</v>
      </c>
      <c r="C404" t="s">
        <v>6204</v>
      </c>
      <c r="D404" t="s">
        <v>6205</v>
      </c>
      <c r="E404"/>
      <c r="F404" s="15">
        <v>90</v>
      </c>
      <c r="G404" s="62">
        <v>42900.3202662037</v>
      </c>
      <c r="H404" t="s">
        <v>47</v>
      </c>
      <c r="I404" t="s">
        <v>47</v>
      </c>
      <c r="J404" t="s">
        <v>86</v>
      </c>
      <c r="K404" t="s">
        <v>36</v>
      </c>
      <c r="L404" t="s">
        <v>87</v>
      </c>
      <c r="M404" t="s">
        <v>7722</v>
      </c>
      <c r="N404" t="s">
        <v>7723</v>
      </c>
      <c r="O404" t="s">
        <v>7724</v>
      </c>
      <c r="P404">
        <f>VLOOKUP(B404,HIS退!B:F,5,FALSE)</f>
        <v>-90</v>
      </c>
      <c r="Q404" t="str">
        <f t="shared" si="18"/>
        <v/>
      </c>
      <c r="R404" s="43">
        <f>VLOOKUP(M404,银行退!A:G,7,FALSE)</f>
        <v>90</v>
      </c>
      <c r="S404" t="str">
        <f t="shared" si="19"/>
        <v/>
      </c>
      <c r="T404" t="e">
        <f>VLOOKUP(M404,银行退!A:J,10,FALSE)</f>
        <v>#N/A</v>
      </c>
      <c r="U404" s="17" t="e">
        <f>VLOOKUP(M404,银行退!A:K,11,FALSE)</f>
        <v>#N/A</v>
      </c>
      <c r="V404" t="str">
        <f t="shared" si="20"/>
        <v/>
      </c>
      <c r="W404" t="e">
        <f>VLOOKUP(B404,HIS解!F:H,3,FALSE)</f>
        <v>#N/A</v>
      </c>
    </row>
    <row r="405" spans="1:23" ht="14.25" hidden="1">
      <c r="A405" s="62">
        <v>42900.36041666667</v>
      </c>
      <c r="B405">
        <v>190640</v>
      </c>
      <c r="C405" t="s">
        <v>7725</v>
      </c>
      <c r="D405" t="s">
        <v>6207</v>
      </c>
      <c r="E405"/>
      <c r="F405" s="15">
        <v>700</v>
      </c>
      <c r="G405" s="62">
        <v>42900.36041666667</v>
      </c>
      <c r="H405" t="s">
        <v>47</v>
      </c>
      <c r="I405" t="s">
        <v>47</v>
      </c>
      <c r="J405" t="s">
        <v>86</v>
      </c>
      <c r="K405" t="s">
        <v>217</v>
      </c>
      <c r="L405" t="s">
        <v>87</v>
      </c>
      <c r="M405" t="s">
        <v>7726</v>
      </c>
      <c r="N405" t="s">
        <v>7727</v>
      </c>
      <c r="O405" t="s">
        <v>7728</v>
      </c>
      <c r="P405">
        <f>VLOOKUP(B405,HIS退!B:F,5,FALSE)</f>
        <v>-700</v>
      </c>
      <c r="Q405" t="str">
        <f t="shared" si="18"/>
        <v/>
      </c>
      <c r="R405" s="43">
        <f>VLOOKUP(M405,银行退!A:G,7,FALSE)</f>
        <v>700</v>
      </c>
      <c r="S405" t="str">
        <f t="shared" si="19"/>
        <v/>
      </c>
      <c r="T405">
        <f>VLOOKUP(M405,银行退!A:J,10,FALSE)</f>
        <v>1</v>
      </c>
      <c r="U405" s="17">
        <f>VLOOKUP(M405,银行退!A:K,11,FALSE)</f>
        <v>42900.447858796295</v>
      </c>
      <c r="V405">
        <f t="shared" si="20"/>
        <v>1</v>
      </c>
      <c r="W405">
        <f>VLOOKUP(B405,HIS解!F:H,3,FALSE)</f>
        <v>700</v>
      </c>
    </row>
    <row r="406" spans="1:23" ht="14.25" hidden="1">
      <c r="A406" s="62">
        <v>42900.361562500002</v>
      </c>
      <c r="B406">
        <v>190742</v>
      </c>
      <c r="C406" t="s">
        <v>6209</v>
      </c>
      <c r="D406" t="s">
        <v>6210</v>
      </c>
      <c r="E406"/>
      <c r="F406" s="15">
        <v>148</v>
      </c>
      <c r="G406" s="62">
        <v>42900.361562500002</v>
      </c>
      <c r="H406" t="s">
        <v>47</v>
      </c>
      <c r="I406" t="s">
        <v>47</v>
      </c>
      <c r="J406" t="s">
        <v>86</v>
      </c>
      <c r="K406" t="s">
        <v>36</v>
      </c>
      <c r="L406" t="s">
        <v>87</v>
      </c>
      <c r="M406" t="s">
        <v>7729</v>
      </c>
      <c r="N406" t="s">
        <v>7730</v>
      </c>
      <c r="O406" t="s">
        <v>7731</v>
      </c>
      <c r="P406">
        <f>VLOOKUP(B406,HIS退!B:F,5,FALSE)</f>
        <v>-148</v>
      </c>
      <c r="Q406" t="str">
        <f t="shared" si="18"/>
        <v/>
      </c>
      <c r="R406" s="43">
        <f>VLOOKUP(M406,银行退!A:G,7,FALSE)</f>
        <v>148</v>
      </c>
      <c r="S406" t="str">
        <f t="shared" si="19"/>
        <v/>
      </c>
      <c r="T406" t="e">
        <f>VLOOKUP(M406,银行退!A:J,10,FALSE)</f>
        <v>#N/A</v>
      </c>
      <c r="U406" s="17" t="e">
        <f>VLOOKUP(M406,银行退!A:K,11,FALSE)</f>
        <v>#N/A</v>
      </c>
      <c r="V406" t="str">
        <f t="shared" si="20"/>
        <v/>
      </c>
      <c r="W406" t="e">
        <f>VLOOKUP(B406,HIS解!F:H,3,FALSE)</f>
        <v>#N/A</v>
      </c>
    </row>
    <row r="407" spans="1:23" ht="14.25" hidden="1">
      <c r="A407" s="62">
        <v>42900.367465277777</v>
      </c>
      <c r="B407">
        <v>191284</v>
      </c>
      <c r="C407" t="s">
        <v>6212</v>
      </c>
      <c r="D407" t="s">
        <v>6213</v>
      </c>
      <c r="E407"/>
      <c r="F407" s="15">
        <v>105</v>
      </c>
      <c r="G407" s="62">
        <v>42900.367465277777</v>
      </c>
      <c r="H407" t="s">
        <v>47</v>
      </c>
      <c r="I407" t="s">
        <v>47</v>
      </c>
      <c r="J407" t="s">
        <v>86</v>
      </c>
      <c r="K407" t="s">
        <v>36</v>
      </c>
      <c r="L407" t="s">
        <v>87</v>
      </c>
      <c r="M407" t="s">
        <v>7732</v>
      </c>
      <c r="N407" t="s">
        <v>7733</v>
      </c>
      <c r="O407" t="s">
        <v>7570</v>
      </c>
      <c r="P407">
        <f>VLOOKUP(B407,HIS退!B:F,5,FALSE)</f>
        <v>-105</v>
      </c>
      <c r="Q407" t="str">
        <f t="shared" si="18"/>
        <v/>
      </c>
      <c r="R407" s="43">
        <f>VLOOKUP(M407,银行退!A:G,7,FALSE)</f>
        <v>105</v>
      </c>
      <c r="S407" t="str">
        <f t="shared" si="19"/>
        <v/>
      </c>
      <c r="T407" t="e">
        <f>VLOOKUP(M407,银行退!A:J,10,FALSE)</f>
        <v>#N/A</v>
      </c>
      <c r="U407" s="17" t="e">
        <f>VLOOKUP(M407,银行退!A:K,11,FALSE)</f>
        <v>#N/A</v>
      </c>
      <c r="V407" t="str">
        <f t="shared" si="20"/>
        <v/>
      </c>
      <c r="W407" t="e">
        <f>VLOOKUP(B407,HIS解!F:H,3,FALSE)</f>
        <v>#N/A</v>
      </c>
    </row>
    <row r="408" spans="1:23" ht="14.25" hidden="1">
      <c r="A408" s="62">
        <v>42900.375636574077</v>
      </c>
      <c r="B408">
        <v>192006</v>
      </c>
      <c r="C408" t="s">
        <v>6215</v>
      </c>
      <c r="D408" t="s">
        <v>6216</v>
      </c>
      <c r="E408"/>
      <c r="F408" s="15">
        <v>139</v>
      </c>
      <c r="G408" s="62">
        <v>42900.375636574077</v>
      </c>
      <c r="H408" t="s">
        <v>47</v>
      </c>
      <c r="I408" t="s">
        <v>47</v>
      </c>
      <c r="J408" t="s">
        <v>86</v>
      </c>
      <c r="K408" t="s">
        <v>36</v>
      </c>
      <c r="L408" t="s">
        <v>87</v>
      </c>
      <c r="M408" t="s">
        <v>7734</v>
      </c>
      <c r="N408" t="s">
        <v>7735</v>
      </c>
      <c r="O408" t="s">
        <v>7736</v>
      </c>
      <c r="P408">
        <f>VLOOKUP(B408,HIS退!B:F,5,FALSE)</f>
        <v>-139</v>
      </c>
      <c r="Q408" t="str">
        <f t="shared" si="18"/>
        <v/>
      </c>
      <c r="R408" s="43">
        <f>VLOOKUP(M408,银行退!A:G,7,FALSE)</f>
        <v>139</v>
      </c>
      <c r="S408" t="str">
        <f t="shared" si="19"/>
        <v/>
      </c>
      <c r="T408" t="e">
        <f>VLOOKUP(M408,银行退!A:J,10,FALSE)</f>
        <v>#N/A</v>
      </c>
      <c r="U408" s="17" t="e">
        <f>VLOOKUP(M408,银行退!A:K,11,FALSE)</f>
        <v>#N/A</v>
      </c>
      <c r="V408" t="str">
        <f t="shared" si="20"/>
        <v/>
      </c>
      <c r="W408" t="e">
        <f>VLOOKUP(B408,HIS解!F:H,3,FALSE)</f>
        <v>#N/A</v>
      </c>
    </row>
    <row r="409" spans="1:23" ht="14.25" hidden="1">
      <c r="A409" s="62">
        <v>42900.378900462965</v>
      </c>
      <c r="B409">
        <v>192346</v>
      </c>
      <c r="C409" t="s">
        <v>7737</v>
      </c>
      <c r="D409" t="s">
        <v>6218</v>
      </c>
      <c r="E409"/>
      <c r="F409" s="15">
        <v>4000</v>
      </c>
      <c r="G409" s="62">
        <v>42900.378900462965</v>
      </c>
      <c r="H409" t="s">
        <v>47</v>
      </c>
      <c r="I409" t="s">
        <v>47</v>
      </c>
      <c r="J409" t="s">
        <v>86</v>
      </c>
      <c r="K409" t="s">
        <v>217</v>
      </c>
      <c r="L409" t="s">
        <v>87</v>
      </c>
      <c r="M409" t="s">
        <v>7738</v>
      </c>
      <c r="N409" t="s">
        <v>7739</v>
      </c>
      <c r="O409" t="s">
        <v>107</v>
      </c>
      <c r="P409">
        <f>VLOOKUP(B409,HIS退!B:F,5,FALSE)</f>
        <v>-4000</v>
      </c>
      <c r="Q409" t="str">
        <f t="shared" si="18"/>
        <v/>
      </c>
      <c r="R409" s="43">
        <f>VLOOKUP(M409,银行退!A:G,7,FALSE)</f>
        <v>4000</v>
      </c>
      <c r="S409" t="str">
        <f t="shared" si="19"/>
        <v/>
      </c>
      <c r="T409">
        <f>VLOOKUP(M409,银行退!A:J,10,FALSE)</f>
        <v>1</v>
      </c>
      <c r="U409" s="17">
        <f>VLOOKUP(M409,银行退!A:K,11,FALSE)</f>
        <v>42902.699108796296</v>
      </c>
      <c r="V409">
        <f t="shared" si="20"/>
        <v>1</v>
      </c>
      <c r="W409">
        <f>VLOOKUP(B409,HIS解!F:H,3,FALSE)</f>
        <v>4000</v>
      </c>
    </row>
    <row r="410" spans="1:23" ht="14.25">
      <c r="A410" s="62">
        <v>42900.387407407405</v>
      </c>
      <c r="B410">
        <v>193102</v>
      </c>
      <c r="C410" t="s">
        <v>6219</v>
      </c>
      <c r="D410" t="s">
        <v>6220</v>
      </c>
      <c r="E410"/>
      <c r="F410" s="15">
        <v>1500</v>
      </c>
      <c r="G410" s="62">
        <v>42900.387407407405</v>
      </c>
      <c r="H410" t="s">
        <v>47</v>
      </c>
      <c r="I410" t="s">
        <v>47</v>
      </c>
      <c r="J410" t="s">
        <v>86</v>
      </c>
      <c r="K410" t="s">
        <v>36</v>
      </c>
      <c r="L410" t="s">
        <v>87</v>
      </c>
      <c r="M410" t="s">
        <v>7740</v>
      </c>
      <c r="N410" t="s">
        <v>7741</v>
      </c>
      <c r="O410" t="s">
        <v>7742</v>
      </c>
      <c r="P410">
        <f>VLOOKUP(B410,HIS退!B:F,5,FALSE)</f>
        <v>-1500</v>
      </c>
      <c r="Q410" t="str">
        <f t="shared" si="18"/>
        <v/>
      </c>
      <c r="R410" s="43">
        <f>VLOOKUP(M410,银行退!A:G,7,FALSE)</f>
        <v>1500</v>
      </c>
      <c r="S410" t="str">
        <f t="shared" si="19"/>
        <v/>
      </c>
      <c r="T410">
        <f>VLOOKUP(M410,银行退!A:J,10,FALSE)</f>
        <v>1</v>
      </c>
      <c r="U410" s="17">
        <f>VLOOKUP(M410,银行退!A:K,11,FALSE)</f>
        <v>42901.638206018521</v>
      </c>
      <c r="V410">
        <f t="shared" si="20"/>
        <v>1</v>
      </c>
      <c r="W410" t="e">
        <f>VLOOKUP(B410,HIS解!F:H,3,FALSE)</f>
        <v>#N/A</v>
      </c>
    </row>
    <row r="411" spans="1:23" ht="14.25">
      <c r="A411" s="62">
        <v>42900.388136574074</v>
      </c>
      <c r="B411">
        <v>193160</v>
      </c>
      <c r="C411" t="s">
        <v>6222</v>
      </c>
      <c r="D411" t="s">
        <v>6223</v>
      </c>
      <c r="E411"/>
      <c r="F411" s="15">
        <v>2000</v>
      </c>
      <c r="G411" s="62">
        <v>42900.388136574074</v>
      </c>
      <c r="H411" t="s">
        <v>47</v>
      </c>
      <c r="I411" t="s">
        <v>47</v>
      </c>
      <c r="J411" t="s">
        <v>86</v>
      </c>
      <c r="K411" t="s">
        <v>36</v>
      </c>
      <c r="L411" t="s">
        <v>87</v>
      </c>
      <c r="M411" t="s">
        <v>7743</v>
      </c>
      <c r="N411" t="s">
        <v>7744</v>
      </c>
      <c r="O411" t="s">
        <v>7742</v>
      </c>
      <c r="P411">
        <f>VLOOKUP(B411,HIS退!B:F,5,FALSE)</f>
        <v>-2000</v>
      </c>
      <c r="Q411" t="str">
        <f t="shared" si="18"/>
        <v/>
      </c>
      <c r="R411" s="43">
        <f>VLOOKUP(M411,银行退!A:G,7,FALSE)</f>
        <v>2000</v>
      </c>
      <c r="S411" t="str">
        <f t="shared" si="19"/>
        <v/>
      </c>
      <c r="T411">
        <f>VLOOKUP(M411,银行退!A:J,10,FALSE)</f>
        <v>1</v>
      </c>
      <c r="U411" s="17">
        <f>VLOOKUP(M411,银行退!A:K,11,FALSE)</f>
        <v>42901.638240740744</v>
      </c>
      <c r="V411">
        <f t="shared" si="20"/>
        <v>1</v>
      </c>
      <c r="W411" t="e">
        <f>VLOOKUP(B411,HIS解!F:H,3,FALSE)</f>
        <v>#N/A</v>
      </c>
    </row>
    <row r="412" spans="1:23" ht="14.25" hidden="1">
      <c r="A412" s="62">
        <v>42900.389201388891</v>
      </c>
      <c r="B412">
        <v>193245</v>
      </c>
      <c r="C412" t="s">
        <v>7745</v>
      </c>
      <c r="D412" t="s">
        <v>6225</v>
      </c>
      <c r="E412"/>
      <c r="F412" s="15">
        <v>943</v>
      </c>
      <c r="G412" s="62">
        <v>42900.389201388891</v>
      </c>
      <c r="H412" t="s">
        <v>47</v>
      </c>
      <c r="I412" t="s">
        <v>47</v>
      </c>
      <c r="J412" t="s">
        <v>86</v>
      </c>
      <c r="K412" t="s">
        <v>217</v>
      </c>
      <c r="L412" t="s">
        <v>87</v>
      </c>
      <c r="M412" t="s">
        <v>7746</v>
      </c>
      <c r="N412" t="s">
        <v>7747</v>
      </c>
      <c r="O412" t="s">
        <v>7748</v>
      </c>
      <c r="P412">
        <f>VLOOKUP(B412,HIS退!B:F,5,FALSE)</f>
        <v>-943</v>
      </c>
      <c r="Q412" t="str">
        <f t="shared" si="18"/>
        <v/>
      </c>
      <c r="R412" s="43">
        <f>VLOOKUP(M412,银行退!A:G,7,FALSE)</f>
        <v>943</v>
      </c>
      <c r="S412" t="str">
        <f t="shared" si="19"/>
        <v/>
      </c>
      <c r="T412">
        <f>VLOOKUP(M412,银行退!A:J,10,FALSE)</f>
        <v>1</v>
      </c>
      <c r="U412" s="17">
        <f>VLOOKUP(M412,银行退!A:K,11,FALSE)</f>
        <v>42900.448136574072</v>
      </c>
      <c r="V412">
        <f t="shared" si="20"/>
        <v>1</v>
      </c>
      <c r="W412">
        <f>VLOOKUP(B412,HIS解!F:H,3,FALSE)</f>
        <v>943</v>
      </c>
    </row>
    <row r="413" spans="1:23" ht="14.25" hidden="1">
      <c r="A413" s="62">
        <v>42900.391157407408</v>
      </c>
      <c r="B413">
        <v>193380</v>
      </c>
      <c r="C413" t="s">
        <v>7749</v>
      </c>
      <c r="D413" t="s">
        <v>6227</v>
      </c>
      <c r="E413"/>
      <c r="F413" s="15">
        <v>263</v>
      </c>
      <c r="G413" s="62">
        <v>42900.391157407408</v>
      </c>
      <c r="H413" t="s">
        <v>47</v>
      </c>
      <c r="I413" t="s">
        <v>47</v>
      </c>
      <c r="J413" t="s">
        <v>86</v>
      </c>
      <c r="K413" t="s">
        <v>217</v>
      </c>
      <c r="L413" t="s">
        <v>87</v>
      </c>
      <c r="M413" t="s">
        <v>7750</v>
      </c>
      <c r="N413" t="s">
        <v>7751</v>
      </c>
      <c r="O413" t="s">
        <v>7748</v>
      </c>
      <c r="P413">
        <f>VLOOKUP(B413,HIS退!B:F,5,FALSE)</f>
        <v>-263</v>
      </c>
      <c r="Q413" t="str">
        <f t="shared" si="18"/>
        <v/>
      </c>
      <c r="R413" s="43">
        <f>VLOOKUP(M413,银行退!A:G,7,FALSE)</f>
        <v>263</v>
      </c>
      <c r="S413" t="str">
        <f t="shared" si="19"/>
        <v/>
      </c>
      <c r="T413">
        <f>VLOOKUP(M413,银行退!A:J,10,FALSE)</f>
        <v>1</v>
      </c>
      <c r="U413" s="17">
        <f>VLOOKUP(M413,银行退!A:K,11,FALSE)</f>
        <v>42900.448287037034</v>
      </c>
      <c r="V413">
        <f t="shared" si="20"/>
        <v>1</v>
      </c>
      <c r="W413">
        <f>VLOOKUP(B413,HIS解!F:H,3,FALSE)</f>
        <v>263</v>
      </c>
    </row>
    <row r="414" spans="1:23" ht="14.25" hidden="1">
      <c r="A414" s="62">
        <v>42900.391875000001</v>
      </c>
      <c r="B414">
        <v>193442</v>
      </c>
      <c r="C414" t="s">
        <v>6229</v>
      </c>
      <c r="D414" t="s">
        <v>6230</v>
      </c>
      <c r="E414"/>
      <c r="F414" s="15">
        <v>192</v>
      </c>
      <c r="G414" s="62">
        <v>42900.391875000001</v>
      </c>
      <c r="H414" t="s">
        <v>47</v>
      </c>
      <c r="I414" t="s">
        <v>47</v>
      </c>
      <c r="J414" t="s">
        <v>86</v>
      </c>
      <c r="K414" t="s">
        <v>36</v>
      </c>
      <c r="L414" t="s">
        <v>87</v>
      </c>
      <c r="M414" t="s">
        <v>7752</v>
      </c>
      <c r="N414" t="s">
        <v>7753</v>
      </c>
      <c r="O414" t="s">
        <v>7754</v>
      </c>
      <c r="P414">
        <f>VLOOKUP(B414,HIS退!B:F,5,FALSE)</f>
        <v>-192</v>
      </c>
      <c r="Q414" t="str">
        <f t="shared" si="18"/>
        <v/>
      </c>
      <c r="R414" s="43">
        <f>VLOOKUP(M414,银行退!A:G,7,FALSE)</f>
        <v>192</v>
      </c>
      <c r="S414" t="str">
        <f t="shared" si="19"/>
        <v/>
      </c>
      <c r="T414" t="e">
        <f>VLOOKUP(M414,银行退!A:J,10,FALSE)</f>
        <v>#N/A</v>
      </c>
      <c r="U414" s="17" t="e">
        <f>VLOOKUP(M414,银行退!A:K,11,FALSE)</f>
        <v>#N/A</v>
      </c>
      <c r="V414" t="str">
        <f t="shared" si="20"/>
        <v/>
      </c>
      <c r="W414" t="e">
        <f>VLOOKUP(B414,HIS解!F:H,3,FALSE)</f>
        <v>#N/A</v>
      </c>
    </row>
    <row r="415" spans="1:23" ht="14.25" hidden="1">
      <c r="A415" s="62">
        <v>42900.407500000001</v>
      </c>
      <c r="B415">
        <v>194852</v>
      </c>
      <c r="C415" t="s">
        <v>6232</v>
      </c>
      <c r="D415" t="s">
        <v>6233</v>
      </c>
      <c r="E415"/>
      <c r="F415" s="15">
        <v>1800</v>
      </c>
      <c r="G415" s="62">
        <v>42900.407500000001</v>
      </c>
      <c r="H415" t="s">
        <v>47</v>
      </c>
      <c r="I415" t="s">
        <v>47</v>
      </c>
      <c r="J415" t="s">
        <v>86</v>
      </c>
      <c r="K415" t="s">
        <v>36</v>
      </c>
      <c r="L415" t="s">
        <v>87</v>
      </c>
      <c r="M415" t="s">
        <v>7755</v>
      </c>
      <c r="N415" t="s">
        <v>7756</v>
      </c>
      <c r="O415" t="s">
        <v>7757</v>
      </c>
      <c r="P415">
        <f>VLOOKUP(B415,HIS退!B:F,5,FALSE)</f>
        <v>-1800</v>
      </c>
      <c r="Q415" t="str">
        <f t="shared" si="18"/>
        <v/>
      </c>
      <c r="R415" s="43">
        <f>VLOOKUP(M415,银行退!A:G,7,FALSE)</f>
        <v>1800</v>
      </c>
      <c r="S415" t="str">
        <f t="shared" si="19"/>
        <v/>
      </c>
      <c r="T415" t="e">
        <f>VLOOKUP(M415,银行退!A:J,10,FALSE)</f>
        <v>#N/A</v>
      </c>
      <c r="U415" s="17" t="e">
        <f>VLOOKUP(M415,银行退!A:K,11,FALSE)</f>
        <v>#N/A</v>
      </c>
      <c r="V415" t="str">
        <f t="shared" si="20"/>
        <v/>
      </c>
      <c r="W415" t="e">
        <f>VLOOKUP(B415,HIS解!F:H,3,FALSE)</f>
        <v>#N/A</v>
      </c>
    </row>
    <row r="416" spans="1:23" ht="14.25" hidden="1">
      <c r="A416" s="62">
        <v>42900.412187499998</v>
      </c>
      <c r="B416">
        <v>195219</v>
      </c>
      <c r="C416" t="s">
        <v>7758</v>
      </c>
      <c r="D416" t="s">
        <v>6235</v>
      </c>
      <c r="E416"/>
      <c r="F416" s="15">
        <v>96</v>
      </c>
      <c r="G416" s="62">
        <v>42900.412187499998</v>
      </c>
      <c r="H416" t="s">
        <v>47</v>
      </c>
      <c r="I416" t="s">
        <v>47</v>
      </c>
      <c r="J416" t="s">
        <v>86</v>
      </c>
      <c r="K416" t="s">
        <v>217</v>
      </c>
      <c r="L416" t="s">
        <v>87</v>
      </c>
      <c r="M416" t="s">
        <v>7759</v>
      </c>
      <c r="N416" t="s">
        <v>7760</v>
      </c>
      <c r="O416" t="s">
        <v>7761</v>
      </c>
      <c r="P416">
        <f>VLOOKUP(B416,HIS退!B:F,5,FALSE)</f>
        <v>-96</v>
      </c>
      <c r="Q416" t="str">
        <f t="shared" si="18"/>
        <v/>
      </c>
      <c r="R416" s="43">
        <f>VLOOKUP(M416,银行退!A:G,7,FALSE)</f>
        <v>96</v>
      </c>
      <c r="S416" t="str">
        <f t="shared" si="19"/>
        <v/>
      </c>
      <c r="T416">
        <f>VLOOKUP(M416,银行退!A:J,10,FALSE)</f>
        <v>1</v>
      </c>
      <c r="U416" s="17">
        <f>VLOOKUP(M416,银行退!A:K,11,FALSE)</f>
        <v>42900.449629629627</v>
      </c>
      <c r="V416">
        <f t="shared" si="20"/>
        <v>1</v>
      </c>
      <c r="W416">
        <f>VLOOKUP(B416,HIS解!F:H,3,FALSE)</f>
        <v>96</v>
      </c>
    </row>
    <row r="417" spans="1:23" ht="14.25" hidden="1">
      <c r="A417" s="62">
        <v>42900.413726851853</v>
      </c>
      <c r="B417">
        <v>195344</v>
      </c>
      <c r="C417" t="s">
        <v>6237</v>
      </c>
      <c r="D417" t="s">
        <v>5632</v>
      </c>
      <c r="E417"/>
      <c r="F417" s="15">
        <v>500</v>
      </c>
      <c r="G417" s="62">
        <v>42900.413726851853</v>
      </c>
      <c r="H417" t="s">
        <v>47</v>
      </c>
      <c r="I417" t="s">
        <v>47</v>
      </c>
      <c r="J417" t="s">
        <v>86</v>
      </c>
      <c r="K417" t="s">
        <v>36</v>
      </c>
      <c r="L417" t="s">
        <v>87</v>
      </c>
      <c r="M417" t="s">
        <v>7762</v>
      </c>
      <c r="N417" t="s">
        <v>7763</v>
      </c>
      <c r="O417" t="s">
        <v>7014</v>
      </c>
      <c r="P417">
        <f>VLOOKUP(B417,HIS退!B:F,5,FALSE)</f>
        <v>-500</v>
      </c>
      <c r="Q417" t="str">
        <f t="shared" si="18"/>
        <v/>
      </c>
      <c r="R417" s="43">
        <f>VLOOKUP(M417,银行退!A:G,7,FALSE)</f>
        <v>500</v>
      </c>
      <c r="S417" t="str">
        <f t="shared" si="19"/>
        <v/>
      </c>
      <c r="T417" t="e">
        <f>VLOOKUP(M417,银行退!A:J,10,FALSE)</f>
        <v>#N/A</v>
      </c>
      <c r="U417" s="17" t="e">
        <f>VLOOKUP(M417,银行退!A:K,11,FALSE)</f>
        <v>#N/A</v>
      </c>
      <c r="V417" t="str">
        <f t="shared" si="20"/>
        <v/>
      </c>
      <c r="W417" t="e">
        <f>VLOOKUP(B417,HIS解!F:H,3,FALSE)</f>
        <v>#N/A</v>
      </c>
    </row>
    <row r="418" spans="1:23" ht="14.25" hidden="1">
      <c r="A418" s="62">
        <v>42900.429108796299</v>
      </c>
      <c r="B418">
        <v>196608</v>
      </c>
      <c r="C418" t="s">
        <v>6238</v>
      </c>
      <c r="D418" t="s">
        <v>6239</v>
      </c>
      <c r="E418"/>
      <c r="F418" s="15">
        <v>341</v>
      </c>
      <c r="G418" s="62">
        <v>42900.429108796299</v>
      </c>
      <c r="H418" t="s">
        <v>47</v>
      </c>
      <c r="I418" t="s">
        <v>47</v>
      </c>
      <c r="J418" t="s">
        <v>86</v>
      </c>
      <c r="K418" t="s">
        <v>36</v>
      </c>
      <c r="L418" t="s">
        <v>87</v>
      </c>
      <c r="M418" t="s">
        <v>7764</v>
      </c>
      <c r="N418" t="s">
        <v>7765</v>
      </c>
      <c r="O418" t="s">
        <v>7766</v>
      </c>
      <c r="P418">
        <f>VLOOKUP(B418,HIS退!B:F,5,FALSE)</f>
        <v>-341</v>
      </c>
      <c r="Q418" t="str">
        <f t="shared" si="18"/>
        <v/>
      </c>
      <c r="R418" s="43">
        <f>VLOOKUP(M418,银行退!A:G,7,FALSE)</f>
        <v>341</v>
      </c>
      <c r="S418" t="str">
        <f t="shared" si="19"/>
        <v/>
      </c>
      <c r="T418" t="e">
        <f>VLOOKUP(M418,银行退!A:J,10,FALSE)</f>
        <v>#N/A</v>
      </c>
      <c r="U418" s="17" t="e">
        <f>VLOOKUP(M418,银行退!A:K,11,FALSE)</f>
        <v>#N/A</v>
      </c>
      <c r="V418" t="str">
        <f t="shared" si="20"/>
        <v/>
      </c>
      <c r="W418" t="e">
        <f>VLOOKUP(B418,HIS解!F:H,3,FALSE)</f>
        <v>#N/A</v>
      </c>
    </row>
    <row r="419" spans="1:23" ht="14.25" hidden="1">
      <c r="A419" s="62">
        <v>42900.438032407408</v>
      </c>
      <c r="B419">
        <v>197286</v>
      </c>
      <c r="C419" t="s">
        <v>6241</v>
      </c>
      <c r="D419" t="s">
        <v>6242</v>
      </c>
      <c r="E419"/>
      <c r="F419" s="15">
        <v>480</v>
      </c>
      <c r="G419" s="62">
        <v>42900.438032407408</v>
      </c>
      <c r="H419" t="s">
        <v>47</v>
      </c>
      <c r="I419" t="s">
        <v>47</v>
      </c>
      <c r="J419" t="s">
        <v>86</v>
      </c>
      <c r="K419" t="s">
        <v>36</v>
      </c>
      <c r="L419" t="s">
        <v>87</v>
      </c>
      <c r="M419" t="s">
        <v>7767</v>
      </c>
      <c r="N419" t="s">
        <v>7768</v>
      </c>
      <c r="O419" t="s">
        <v>7769</v>
      </c>
      <c r="P419">
        <f>VLOOKUP(B419,HIS退!B:F,5,FALSE)</f>
        <v>-480</v>
      </c>
      <c r="Q419" t="str">
        <f t="shared" si="18"/>
        <v/>
      </c>
      <c r="R419" s="43">
        <f>VLOOKUP(M419,银行退!A:G,7,FALSE)</f>
        <v>480</v>
      </c>
      <c r="S419" t="str">
        <f t="shared" si="19"/>
        <v/>
      </c>
      <c r="T419" t="e">
        <f>VLOOKUP(M419,银行退!A:J,10,FALSE)</f>
        <v>#N/A</v>
      </c>
      <c r="U419" s="17" t="e">
        <f>VLOOKUP(M419,银行退!A:K,11,FALSE)</f>
        <v>#N/A</v>
      </c>
      <c r="V419" t="str">
        <f t="shared" si="20"/>
        <v/>
      </c>
      <c r="W419" t="e">
        <f>VLOOKUP(B419,HIS解!F:H,3,FALSE)</f>
        <v>#N/A</v>
      </c>
    </row>
    <row r="420" spans="1:23" ht="14.25" hidden="1">
      <c r="A420" s="62">
        <v>42900.443622685183</v>
      </c>
      <c r="B420">
        <v>197635</v>
      </c>
      <c r="C420" t="s">
        <v>6243</v>
      </c>
      <c r="D420" t="s">
        <v>6244</v>
      </c>
      <c r="E420"/>
      <c r="F420" s="15">
        <v>118</v>
      </c>
      <c r="G420" s="62">
        <v>42900.443622685183</v>
      </c>
      <c r="H420" t="s">
        <v>47</v>
      </c>
      <c r="I420" t="s">
        <v>47</v>
      </c>
      <c r="J420" t="s">
        <v>86</v>
      </c>
      <c r="K420" t="s">
        <v>36</v>
      </c>
      <c r="L420" t="s">
        <v>87</v>
      </c>
      <c r="M420" t="s">
        <v>7770</v>
      </c>
      <c r="N420" t="s">
        <v>7771</v>
      </c>
      <c r="O420" t="s">
        <v>7772</v>
      </c>
      <c r="P420">
        <f>VLOOKUP(B420,HIS退!B:F,5,FALSE)</f>
        <v>-118</v>
      </c>
      <c r="Q420" t="str">
        <f t="shared" si="18"/>
        <v/>
      </c>
      <c r="R420" s="43">
        <f>VLOOKUP(M420,银行退!A:G,7,FALSE)</f>
        <v>118</v>
      </c>
      <c r="S420" t="str">
        <f t="shared" si="19"/>
        <v/>
      </c>
      <c r="T420" t="e">
        <f>VLOOKUP(M420,银行退!A:J,10,FALSE)</f>
        <v>#N/A</v>
      </c>
      <c r="U420" s="17" t="e">
        <f>VLOOKUP(M420,银行退!A:K,11,FALSE)</f>
        <v>#N/A</v>
      </c>
      <c r="V420" t="str">
        <f t="shared" si="20"/>
        <v/>
      </c>
      <c r="W420" t="e">
        <f>VLOOKUP(B420,HIS解!F:H,3,FALSE)</f>
        <v>#N/A</v>
      </c>
    </row>
    <row r="421" spans="1:23" ht="14.25" hidden="1">
      <c r="A421" s="62">
        <v>42900.45071759259</v>
      </c>
      <c r="B421">
        <v>198144</v>
      </c>
      <c r="C421" t="s">
        <v>6246</v>
      </c>
      <c r="D421" t="s">
        <v>5358</v>
      </c>
      <c r="E421"/>
      <c r="F421" s="15">
        <v>79</v>
      </c>
      <c r="G421" s="62">
        <v>42900.45071759259</v>
      </c>
      <c r="H421" t="s">
        <v>47</v>
      </c>
      <c r="I421" t="s">
        <v>47</v>
      </c>
      <c r="J421" t="s">
        <v>86</v>
      </c>
      <c r="K421" t="s">
        <v>36</v>
      </c>
      <c r="L421" t="s">
        <v>87</v>
      </c>
      <c r="M421" t="s">
        <v>7773</v>
      </c>
      <c r="N421" t="s">
        <v>7774</v>
      </c>
      <c r="O421" t="s">
        <v>6657</v>
      </c>
      <c r="P421">
        <f>VLOOKUP(B421,HIS退!B:F,5,FALSE)</f>
        <v>-79</v>
      </c>
      <c r="Q421" t="str">
        <f t="shared" si="18"/>
        <v/>
      </c>
      <c r="R421" s="43">
        <f>VLOOKUP(M421,银行退!A:G,7,FALSE)</f>
        <v>79</v>
      </c>
      <c r="S421" t="str">
        <f t="shared" si="19"/>
        <v/>
      </c>
      <c r="T421" t="e">
        <f>VLOOKUP(M421,银行退!A:J,10,FALSE)</f>
        <v>#N/A</v>
      </c>
      <c r="U421" s="17" t="e">
        <f>VLOOKUP(M421,银行退!A:K,11,FALSE)</f>
        <v>#N/A</v>
      </c>
      <c r="V421" t="str">
        <f t="shared" si="20"/>
        <v/>
      </c>
      <c r="W421" t="e">
        <f>VLOOKUP(B421,HIS解!F:H,3,FALSE)</f>
        <v>#N/A</v>
      </c>
    </row>
    <row r="422" spans="1:23" ht="14.25" hidden="1">
      <c r="A422" s="62">
        <v>42900.45516203704</v>
      </c>
      <c r="B422">
        <v>198490</v>
      </c>
      <c r="C422" t="s">
        <v>6247</v>
      </c>
      <c r="D422" t="s">
        <v>6248</v>
      </c>
      <c r="E422"/>
      <c r="F422" s="15">
        <v>4015</v>
      </c>
      <c r="G422" s="62">
        <v>42900.45516203704</v>
      </c>
      <c r="H422" t="s">
        <v>47</v>
      </c>
      <c r="I422" t="s">
        <v>47</v>
      </c>
      <c r="J422" t="s">
        <v>86</v>
      </c>
      <c r="K422" t="s">
        <v>36</v>
      </c>
      <c r="L422" t="s">
        <v>87</v>
      </c>
      <c r="M422" t="s">
        <v>7775</v>
      </c>
      <c r="N422" t="s">
        <v>7776</v>
      </c>
      <c r="O422" t="s">
        <v>7777</v>
      </c>
      <c r="P422">
        <f>VLOOKUP(B422,HIS退!B:F,5,FALSE)</f>
        <v>-4015</v>
      </c>
      <c r="Q422" t="str">
        <f t="shared" si="18"/>
        <v/>
      </c>
      <c r="R422" s="43">
        <f>VLOOKUP(M422,银行退!A:G,7,FALSE)</f>
        <v>4015</v>
      </c>
      <c r="S422" t="str">
        <f t="shared" si="19"/>
        <v/>
      </c>
      <c r="T422" t="e">
        <f>VLOOKUP(M422,银行退!A:J,10,FALSE)</f>
        <v>#N/A</v>
      </c>
      <c r="U422" s="17" t="e">
        <f>VLOOKUP(M422,银行退!A:K,11,FALSE)</f>
        <v>#N/A</v>
      </c>
      <c r="V422" t="str">
        <f t="shared" si="20"/>
        <v/>
      </c>
      <c r="W422" t="e">
        <f>VLOOKUP(B422,HIS解!F:H,3,FALSE)</f>
        <v>#N/A</v>
      </c>
    </row>
    <row r="423" spans="1:23" ht="14.25" hidden="1">
      <c r="A423" s="62">
        <v>42900.458229166667</v>
      </c>
      <c r="B423">
        <v>198721</v>
      </c>
      <c r="C423" t="s">
        <v>7778</v>
      </c>
      <c r="D423" t="s">
        <v>6250</v>
      </c>
      <c r="E423"/>
      <c r="F423" s="15">
        <v>41</v>
      </c>
      <c r="G423" s="62">
        <v>42900.458229166667</v>
      </c>
      <c r="H423" t="s">
        <v>47</v>
      </c>
      <c r="I423" t="s">
        <v>47</v>
      </c>
      <c r="J423" t="s">
        <v>86</v>
      </c>
      <c r="K423" t="s">
        <v>217</v>
      </c>
      <c r="L423" t="s">
        <v>87</v>
      </c>
      <c r="M423" t="s">
        <v>7779</v>
      </c>
      <c r="N423" t="s">
        <v>7780</v>
      </c>
      <c r="O423" t="s">
        <v>7781</v>
      </c>
      <c r="P423">
        <f>VLOOKUP(B423,HIS退!B:F,5,FALSE)</f>
        <v>-41</v>
      </c>
      <c r="Q423" t="str">
        <f t="shared" si="18"/>
        <v/>
      </c>
      <c r="R423" s="43">
        <f>VLOOKUP(M423,银行退!A:G,7,FALSE)</f>
        <v>41</v>
      </c>
      <c r="S423" t="str">
        <f t="shared" si="19"/>
        <v/>
      </c>
      <c r="T423">
        <f>VLOOKUP(M423,银行退!A:J,10,FALSE)</f>
        <v>1</v>
      </c>
      <c r="U423" s="17">
        <f>VLOOKUP(M423,银行退!A:K,11,FALSE)</f>
        <v>42900.741909722223</v>
      </c>
      <c r="V423">
        <f t="shared" si="20"/>
        <v>1</v>
      </c>
      <c r="W423">
        <f>VLOOKUP(B423,HIS解!F:H,3,FALSE)</f>
        <v>41</v>
      </c>
    </row>
    <row r="424" spans="1:23" ht="14.25" hidden="1">
      <c r="A424" s="62">
        <v>42900.460057870368</v>
      </c>
      <c r="B424">
        <v>198867</v>
      </c>
      <c r="C424" t="s">
        <v>6252</v>
      </c>
      <c r="D424" t="s">
        <v>6253</v>
      </c>
      <c r="E424"/>
      <c r="F424" s="15">
        <v>323</v>
      </c>
      <c r="G424" s="62">
        <v>42900.460057870368</v>
      </c>
      <c r="H424" t="s">
        <v>47</v>
      </c>
      <c r="I424" t="s">
        <v>47</v>
      </c>
      <c r="J424" t="s">
        <v>86</v>
      </c>
      <c r="K424" t="s">
        <v>36</v>
      </c>
      <c r="L424" t="s">
        <v>87</v>
      </c>
      <c r="M424" t="s">
        <v>7782</v>
      </c>
      <c r="N424" t="s">
        <v>7783</v>
      </c>
      <c r="O424" t="s">
        <v>7784</v>
      </c>
      <c r="P424">
        <f>VLOOKUP(B424,HIS退!B:F,5,FALSE)</f>
        <v>-323</v>
      </c>
      <c r="Q424" t="str">
        <f t="shared" si="18"/>
        <v/>
      </c>
      <c r="R424" s="43">
        <f>VLOOKUP(M424,银行退!A:G,7,FALSE)</f>
        <v>323</v>
      </c>
      <c r="S424" t="str">
        <f t="shared" si="19"/>
        <v/>
      </c>
      <c r="T424" t="e">
        <f>VLOOKUP(M424,银行退!A:J,10,FALSE)</f>
        <v>#N/A</v>
      </c>
      <c r="U424" s="17" t="e">
        <f>VLOOKUP(M424,银行退!A:K,11,FALSE)</f>
        <v>#N/A</v>
      </c>
      <c r="V424" t="str">
        <f t="shared" si="20"/>
        <v/>
      </c>
      <c r="W424" t="e">
        <f>VLOOKUP(B424,HIS解!F:H,3,FALSE)</f>
        <v>#N/A</v>
      </c>
    </row>
    <row r="425" spans="1:23" ht="14.25" hidden="1">
      <c r="A425" s="62">
        <v>42900.461909722224</v>
      </c>
      <c r="B425">
        <v>198994</v>
      </c>
      <c r="C425" t="s">
        <v>6255</v>
      </c>
      <c r="D425" t="s">
        <v>6256</v>
      </c>
      <c r="E425"/>
      <c r="F425" s="15">
        <v>500</v>
      </c>
      <c r="G425" s="62">
        <v>42900.461909722224</v>
      </c>
      <c r="H425" t="s">
        <v>47</v>
      </c>
      <c r="I425" t="s">
        <v>47</v>
      </c>
      <c r="J425" t="s">
        <v>86</v>
      </c>
      <c r="K425" t="s">
        <v>36</v>
      </c>
      <c r="L425" t="s">
        <v>87</v>
      </c>
      <c r="M425" t="s">
        <v>7785</v>
      </c>
      <c r="N425" t="s">
        <v>7786</v>
      </c>
      <c r="O425" t="s">
        <v>7787</v>
      </c>
      <c r="P425">
        <f>VLOOKUP(B425,HIS退!B:F,5,FALSE)</f>
        <v>-500</v>
      </c>
      <c r="Q425" t="str">
        <f t="shared" si="18"/>
        <v/>
      </c>
      <c r="R425" s="43">
        <f>VLOOKUP(M425,银行退!A:G,7,FALSE)</f>
        <v>500</v>
      </c>
      <c r="S425" t="str">
        <f t="shared" si="19"/>
        <v/>
      </c>
      <c r="T425" t="e">
        <f>VLOOKUP(M425,银行退!A:J,10,FALSE)</f>
        <v>#N/A</v>
      </c>
      <c r="U425" s="17" t="e">
        <f>VLOOKUP(M425,银行退!A:K,11,FALSE)</f>
        <v>#N/A</v>
      </c>
      <c r="V425" t="str">
        <f t="shared" si="20"/>
        <v/>
      </c>
      <c r="W425" t="e">
        <f>VLOOKUP(B425,HIS解!F:H,3,FALSE)</f>
        <v>#N/A</v>
      </c>
    </row>
    <row r="426" spans="1:23" ht="14.25" hidden="1">
      <c r="A426" s="62">
        <v>42900.462118055555</v>
      </c>
      <c r="B426">
        <v>199007</v>
      </c>
      <c r="C426" t="s">
        <v>6258</v>
      </c>
      <c r="D426" t="s">
        <v>6256</v>
      </c>
      <c r="E426"/>
      <c r="F426" s="15">
        <v>500</v>
      </c>
      <c r="G426" s="62">
        <v>42900.462118055555</v>
      </c>
      <c r="H426" t="s">
        <v>47</v>
      </c>
      <c r="I426" t="s">
        <v>47</v>
      </c>
      <c r="J426" t="s">
        <v>86</v>
      </c>
      <c r="K426" t="s">
        <v>36</v>
      </c>
      <c r="L426" t="s">
        <v>87</v>
      </c>
      <c r="M426" t="s">
        <v>7788</v>
      </c>
      <c r="N426" t="s">
        <v>7789</v>
      </c>
      <c r="O426" t="s">
        <v>7787</v>
      </c>
      <c r="P426">
        <f>VLOOKUP(B426,HIS退!B:F,5,FALSE)</f>
        <v>-500</v>
      </c>
      <c r="Q426" t="str">
        <f t="shared" si="18"/>
        <v/>
      </c>
      <c r="R426" s="43">
        <f>VLOOKUP(M426,银行退!A:G,7,FALSE)</f>
        <v>500</v>
      </c>
      <c r="S426" t="str">
        <f t="shared" si="19"/>
        <v/>
      </c>
      <c r="T426" t="e">
        <f>VLOOKUP(M426,银行退!A:J,10,FALSE)</f>
        <v>#N/A</v>
      </c>
      <c r="U426" s="17" t="e">
        <f>VLOOKUP(M426,银行退!A:K,11,FALSE)</f>
        <v>#N/A</v>
      </c>
      <c r="V426" t="str">
        <f t="shared" si="20"/>
        <v/>
      </c>
      <c r="W426" t="e">
        <f>VLOOKUP(B426,HIS解!F:H,3,FALSE)</f>
        <v>#N/A</v>
      </c>
    </row>
    <row r="427" spans="1:23" ht="14.25" hidden="1">
      <c r="A427" s="62">
        <v>42900.48027777778</v>
      </c>
      <c r="B427">
        <v>200090</v>
      </c>
      <c r="C427" t="s">
        <v>6259</v>
      </c>
      <c r="D427" t="s">
        <v>6260</v>
      </c>
      <c r="E427"/>
      <c r="F427" s="15">
        <v>380</v>
      </c>
      <c r="G427" s="62">
        <v>42900.48027777778</v>
      </c>
      <c r="H427" t="s">
        <v>47</v>
      </c>
      <c r="I427" t="s">
        <v>47</v>
      </c>
      <c r="J427" t="s">
        <v>86</v>
      </c>
      <c r="K427" t="s">
        <v>36</v>
      </c>
      <c r="L427" t="s">
        <v>87</v>
      </c>
      <c r="M427" t="s">
        <v>7790</v>
      </c>
      <c r="N427" t="s">
        <v>7791</v>
      </c>
      <c r="O427" t="s">
        <v>7792</v>
      </c>
      <c r="P427">
        <f>VLOOKUP(B427,HIS退!B:F,5,FALSE)</f>
        <v>-380</v>
      </c>
      <c r="Q427" t="str">
        <f t="shared" si="18"/>
        <v/>
      </c>
      <c r="R427" s="43">
        <f>VLOOKUP(M427,银行退!A:G,7,FALSE)</f>
        <v>380</v>
      </c>
      <c r="S427" t="str">
        <f t="shared" si="19"/>
        <v/>
      </c>
      <c r="T427" t="e">
        <f>VLOOKUP(M427,银行退!A:J,10,FALSE)</f>
        <v>#N/A</v>
      </c>
      <c r="U427" s="17" t="e">
        <f>VLOOKUP(M427,银行退!A:K,11,FALSE)</f>
        <v>#N/A</v>
      </c>
      <c r="V427" t="str">
        <f t="shared" si="20"/>
        <v/>
      </c>
      <c r="W427" t="e">
        <f>VLOOKUP(B427,HIS解!F:H,3,FALSE)</f>
        <v>#N/A</v>
      </c>
    </row>
    <row r="428" spans="1:23" ht="14.25" hidden="1">
      <c r="A428" s="62">
        <v>42900.484594907408</v>
      </c>
      <c r="B428">
        <v>200311</v>
      </c>
      <c r="C428" t="s">
        <v>6262</v>
      </c>
      <c r="D428" t="s">
        <v>6263</v>
      </c>
      <c r="E428"/>
      <c r="F428" s="15">
        <v>200</v>
      </c>
      <c r="G428" s="62">
        <v>42900.484594907408</v>
      </c>
      <c r="H428" t="s">
        <v>47</v>
      </c>
      <c r="I428" t="s">
        <v>47</v>
      </c>
      <c r="J428" t="s">
        <v>86</v>
      </c>
      <c r="K428" t="s">
        <v>36</v>
      </c>
      <c r="L428" t="s">
        <v>87</v>
      </c>
      <c r="M428" t="s">
        <v>7793</v>
      </c>
      <c r="N428" t="s">
        <v>7794</v>
      </c>
      <c r="O428" t="s">
        <v>7795</v>
      </c>
      <c r="P428">
        <f>VLOOKUP(B428,HIS退!B:F,5,FALSE)</f>
        <v>-200</v>
      </c>
      <c r="Q428" t="str">
        <f t="shared" si="18"/>
        <v/>
      </c>
      <c r="R428" s="43">
        <f>VLOOKUP(M428,银行退!A:G,7,FALSE)</f>
        <v>200</v>
      </c>
      <c r="S428" t="str">
        <f t="shared" si="19"/>
        <v/>
      </c>
      <c r="T428" t="e">
        <f>VLOOKUP(M428,银行退!A:J,10,FALSE)</f>
        <v>#N/A</v>
      </c>
      <c r="U428" s="17" t="e">
        <f>VLOOKUP(M428,银行退!A:K,11,FALSE)</f>
        <v>#N/A</v>
      </c>
      <c r="V428" t="str">
        <f t="shared" si="20"/>
        <v/>
      </c>
      <c r="W428" t="e">
        <f>VLOOKUP(B428,HIS解!F:H,3,FALSE)</f>
        <v>#N/A</v>
      </c>
    </row>
    <row r="429" spans="1:23" ht="14.25" hidden="1">
      <c r="A429" s="62">
        <v>42900.484942129631</v>
      </c>
      <c r="B429">
        <v>200323</v>
      </c>
      <c r="C429" t="s">
        <v>6265</v>
      </c>
      <c r="D429" t="s">
        <v>6263</v>
      </c>
      <c r="E429"/>
      <c r="F429" s="15">
        <v>200</v>
      </c>
      <c r="G429" s="62">
        <v>42900.484942129631</v>
      </c>
      <c r="H429" t="s">
        <v>47</v>
      </c>
      <c r="I429" t="s">
        <v>47</v>
      </c>
      <c r="J429" t="s">
        <v>86</v>
      </c>
      <c r="K429" t="s">
        <v>36</v>
      </c>
      <c r="L429" t="s">
        <v>87</v>
      </c>
      <c r="M429" t="s">
        <v>7796</v>
      </c>
      <c r="N429" t="s">
        <v>7797</v>
      </c>
      <c r="O429" t="s">
        <v>7795</v>
      </c>
      <c r="P429">
        <f>VLOOKUP(B429,HIS退!B:F,5,FALSE)</f>
        <v>-200</v>
      </c>
      <c r="Q429" t="str">
        <f t="shared" si="18"/>
        <v/>
      </c>
      <c r="R429" s="43">
        <f>VLOOKUP(M429,银行退!A:G,7,FALSE)</f>
        <v>200</v>
      </c>
      <c r="S429" t="str">
        <f t="shared" si="19"/>
        <v/>
      </c>
      <c r="T429" t="e">
        <f>VLOOKUP(M429,银行退!A:J,10,FALSE)</f>
        <v>#N/A</v>
      </c>
      <c r="U429" s="17" t="e">
        <f>VLOOKUP(M429,银行退!A:K,11,FALSE)</f>
        <v>#N/A</v>
      </c>
      <c r="V429" t="str">
        <f t="shared" si="20"/>
        <v/>
      </c>
      <c r="W429" t="e">
        <f>VLOOKUP(B429,HIS解!F:H,3,FALSE)</f>
        <v>#N/A</v>
      </c>
    </row>
    <row r="430" spans="1:23" ht="14.25" hidden="1">
      <c r="A430" s="62">
        <v>42900.486990740741</v>
      </c>
      <c r="B430">
        <v>200423</v>
      </c>
      <c r="C430" t="s">
        <v>7798</v>
      </c>
      <c r="D430" t="s">
        <v>2262</v>
      </c>
      <c r="E430"/>
      <c r="F430" s="15">
        <v>1092</v>
      </c>
      <c r="G430" s="62">
        <v>42900.486990740741</v>
      </c>
      <c r="H430" t="s">
        <v>47</v>
      </c>
      <c r="I430" t="s">
        <v>47</v>
      </c>
      <c r="J430" t="s">
        <v>86</v>
      </c>
      <c r="K430" t="s">
        <v>217</v>
      </c>
      <c r="L430" t="s">
        <v>87</v>
      </c>
      <c r="M430" t="s">
        <v>7799</v>
      </c>
      <c r="N430" t="s">
        <v>7800</v>
      </c>
      <c r="O430" t="s">
        <v>4652</v>
      </c>
      <c r="P430">
        <f>VLOOKUP(B430,HIS退!B:F,5,FALSE)</f>
        <v>-1092</v>
      </c>
      <c r="Q430" t="str">
        <f t="shared" si="18"/>
        <v/>
      </c>
      <c r="R430" s="43">
        <f>VLOOKUP(M430,银行退!A:G,7,FALSE)</f>
        <v>1092</v>
      </c>
      <c r="S430" t="str">
        <f t="shared" si="19"/>
        <v/>
      </c>
      <c r="T430">
        <f>VLOOKUP(M430,银行退!A:J,10,FALSE)</f>
        <v>1</v>
      </c>
      <c r="U430" s="17">
        <f>VLOOKUP(M430,银行退!A:K,11,FALSE)</f>
        <v>42900.742268518516</v>
      </c>
      <c r="V430">
        <f t="shared" si="20"/>
        <v>1</v>
      </c>
      <c r="W430">
        <f>VLOOKUP(B430,HIS解!F:H,3,FALSE)</f>
        <v>1092</v>
      </c>
    </row>
    <row r="431" spans="1:23" ht="14.25" hidden="1">
      <c r="A431" s="62">
        <v>42900.487523148149</v>
      </c>
      <c r="B431">
        <v>200448</v>
      </c>
      <c r="C431" t="s">
        <v>6266</v>
      </c>
      <c r="D431" t="s">
        <v>6267</v>
      </c>
      <c r="E431"/>
      <c r="F431" s="15">
        <v>137</v>
      </c>
      <c r="G431" s="62">
        <v>42900.487523148149</v>
      </c>
      <c r="H431" t="s">
        <v>47</v>
      </c>
      <c r="I431" t="s">
        <v>47</v>
      </c>
      <c r="J431" t="s">
        <v>86</v>
      </c>
      <c r="K431" t="s">
        <v>36</v>
      </c>
      <c r="L431" t="s">
        <v>87</v>
      </c>
      <c r="M431" t="s">
        <v>7801</v>
      </c>
      <c r="N431" t="s">
        <v>7802</v>
      </c>
      <c r="O431" t="s">
        <v>7803</v>
      </c>
      <c r="P431">
        <f>VLOOKUP(B431,HIS退!B:F,5,FALSE)</f>
        <v>-137</v>
      </c>
      <c r="Q431" t="str">
        <f t="shared" si="18"/>
        <v/>
      </c>
      <c r="R431" s="43">
        <f>VLOOKUP(M431,银行退!A:G,7,FALSE)</f>
        <v>137</v>
      </c>
      <c r="S431" t="str">
        <f t="shared" si="19"/>
        <v/>
      </c>
      <c r="T431" t="e">
        <f>VLOOKUP(M431,银行退!A:J,10,FALSE)</f>
        <v>#N/A</v>
      </c>
      <c r="U431" s="17" t="e">
        <f>VLOOKUP(M431,银行退!A:K,11,FALSE)</f>
        <v>#N/A</v>
      </c>
      <c r="V431" t="str">
        <f t="shared" si="20"/>
        <v/>
      </c>
      <c r="W431" t="e">
        <f>VLOOKUP(B431,HIS解!F:H,3,FALSE)</f>
        <v>#N/A</v>
      </c>
    </row>
    <row r="432" spans="1:23" ht="14.25" hidden="1">
      <c r="A432" s="62">
        <v>42900.488055555557</v>
      </c>
      <c r="B432">
        <v>200463</v>
      </c>
      <c r="C432" t="s">
        <v>6269</v>
      </c>
      <c r="D432" t="s">
        <v>6270</v>
      </c>
      <c r="E432"/>
      <c r="F432" s="15">
        <v>454</v>
      </c>
      <c r="G432" s="62">
        <v>42900.488055555557</v>
      </c>
      <c r="H432" t="s">
        <v>47</v>
      </c>
      <c r="I432" t="s">
        <v>47</v>
      </c>
      <c r="J432" t="s">
        <v>86</v>
      </c>
      <c r="K432" t="s">
        <v>36</v>
      </c>
      <c r="L432" t="s">
        <v>87</v>
      </c>
      <c r="M432" t="s">
        <v>7804</v>
      </c>
      <c r="N432" t="s">
        <v>7805</v>
      </c>
      <c r="O432" t="s">
        <v>7806</v>
      </c>
      <c r="P432">
        <f>VLOOKUP(B432,HIS退!B:F,5,FALSE)</f>
        <v>-454</v>
      </c>
      <c r="Q432" t="str">
        <f t="shared" si="18"/>
        <v/>
      </c>
      <c r="R432" s="43">
        <f>VLOOKUP(M432,银行退!A:G,7,FALSE)</f>
        <v>454</v>
      </c>
      <c r="S432" t="str">
        <f t="shared" si="19"/>
        <v/>
      </c>
      <c r="T432" t="e">
        <f>VLOOKUP(M432,银行退!A:J,10,FALSE)</f>
        <v>#N/A</v>
      </c>
      <c r="U432" s="17" t="e">
        <f>VLOOKUP(M432,银行退!A:K,11,FALSE)</f>
        <v>#N/A</v>
      </c>
      <c r="V432" t="str">
        <f t="shared" si="20"/>
        <v/>
      </c>
      <c r="W432" t="e">
        <f>VLOOKUP(B432,HIS解!F:H,3,FALSE)</f>
        <v>#N/A</v>
      </c>
    </row>
    <row r="433" spans="1:23" ht="14.25" hidden="1">
      <c r="A433" s="62">
        <v>42900.48841435185</v>
      </c>
      <c r="B433">
        <v>200487</v>
      </c>
      <c r="C433" t="s">
        <v>6272</v>
      </c>
      <c r="D433" t="s">
        <v>6273</v>
      </c>
      <c r="E433"/>
      <c r="F433" s="15">
        <v>151</v>
      </c>
      <c r="G433" s="62">
        <v>42900.48841435185</v>
      </c>
      <c r="H433" t="s">
        <v>47</v>
      </c>
      <c r="I433" t="s">
        <v>47</v>
      </c>
      <c r="J433" t="s">
        <v>86</v>
      </c>
      <c r="K433" t="s">
        <v>36</v>
      </c>
      <c r="L433" t="s">
        <v>87</v>
      </c>
      <c r="M433" t="s">
        <v>7807</v>
      </c>
      <c r="N433" t="s">
        <v>7808</v>
      </c>
      <c r="O433" t="s">
        <v>7809</v>
      </c>
      <c r="P433">
        <f>VLOOKUP(B433,HIS退!B:F,5,FALSE)</f>
        <v>-151</v>
      </c>
      <c r="Q433" t="str">
        <f t="shared" si="18"/>
        <v/>
      </c>
      <c r="R433" s="43">
        <f>VLOOKUP(M433,银行退!A:G,7,FALSE)</f>
        <v>151</v>
      </c>
      <c r="S433" t="str">
        <f t="shared" si="19"/>
        <v/>
      </c>
      <c r="T433" t="e">
        <f>VLOOKUP(M433,银行退!A:J,10,FALSE)</f>
        <v>#N/A</v>
      </c>
      <c r="U433" s="17" t="e">
        <f>VLOOKUP(M433,银行退!A:K,11,FALSE)</f>
        <v>#N/A</v>
      </c>
      <c r="V433" t="str">
        <f t="shared" si="20"/>
        <v/>
      </c>
      <c r="W433" t="e">
        <f>VLOOKUP(B433,HIS解!F:H,3,FALSE)</f>
        <v>#N/A</v>
      </c>
    </row>
    <row r="434" spans="1:23" ht="14.25" hidden="1">
      <c r="A434" s="62">
        <v>42900.488553240742</v>
      </c>
      <c r="B434">
        <v>200495</v>
      </c>
      <c r="C434" t="s">
        <v>6275</v>
      </c>
      <c r="D434" t="s">
        <v>6276</v>
      </c>
      <c r="E434"/>
      <c r="F434" s="15">
        <v>1808</v>
      </c>
      <c r="G434" s="62">
        <v>42900.488553240742</v>
      </c>
      <c r="H434" t="s">
        <v>47</v>
      </c>
      <c r="I434" t="s">
        <v>47</v>
      </c>
      <c r="J434" t="s">
        <v>86</v>
      </c>
      <c r="K434" t="s">
        <v>36</v>
      </c>
      <c r="L434" t="s">
        <v>87</v>
      </c>
      <c r="M434" t="s">
        <v>7810</v>
      </c>
      <c r="N434" t="s">
        <v>7811</v>
      </c>
      <c r="O434" t="s">
        <v>7806</v>
      </c>
      <c r="P434">
        <f>VLOOKUP(B434,HIS退!B:F,5,FALSE)</f>
        <v>-1808</v>
      </c>
      <c r="Q434" t="str">
        <f t="shared" si="18"/>
        <v/>
      </c>
      <c r="R434" s="43">
        <f>VLOOKUP(M434,银行退!A:G,7,FALSE)</f>
        <v>1808</v>
      </c>
      <c r="S434" t="str">
        <f t="shared" si="19"/>
        <v/>
      </c>
      <c r="T434" t="e">
        <f>VLOOKUP(M434,银行退!A:J,10,FALSE)</f>
        <v>#N/A</v>
      </c>
      <c r="U434" s="17" t="e">
        <f>VLOOKUP(M434,银行退!A:K,11,FALSE)</f>
        <v>#N/A</v>
      </c>
      <c r="V434" t="str">
        <f t="shared" si="20"/>
        <v/>
      </c>
      <c r="W434" t="e">
        <f>VLOOKUP(B434,HIS解!F:H,3,FALSE)</f>
        <v>#N/A</v>
      </c>
    </row>
    <row r="435" spans="1:23" ht="14.25" hidden="1">
      <c r="A435" s="62">
        <v>42900.491284722222</v>
      </c>
      <c r="B435">
        <v>200595</v>
      </c>
      <c r="C435" t="s">
        <v>7812</v>
      </c>
      <c r="D435" t="s">
        <v>6278</v>
      </c>
      <c r="E435"/>
      <c r="F435" s="15">
        <v>343</v>
      </c>
      <c r="G435" s="62">
        <v>42900.491284722222</v>
      </c>
      <c r="H435" t="s">
        <v>47</v>
      </c>
      <c r="I435" t="s">
        <v>47</v>
      </c>
      <c r="J435" t="s">
        <v>86</v>
      </c>
      <c r="K435" t="s">
        <v>217</v>
      </c>
      <c r="L435" t="s">
        <v>87</v>
      </c>
      <c r="M435" t="s">
        <v>7813</v>
      </c>
      <c r="N435" t="s">
        <v>7814</v>
      </c>
      <c r="O435" t="s">
        <v>7815</v>
      </c>
      <c r="P435">
        <f>VLOOKUP(B435,HIS退!B:F,5,FALSE)</f>
        <v>-343</v>
      </c>
      <c r="Q435" t="str">
        <f t="shared" si="18"/>
        <v/>
      </c>
      <c r="R435" s="43">
        <f>VLOOKUP(M435,银行退!A:G,7,FALSE)</f>
        <v>343</v>
      </c>
      <c r="S435" t="str">
        <f t="shared" si="19"/>
        <v/>
      </c>
      <c r="T435">
        <f>VLOOKUP(M435,银行退!A:J,10,FALSE)</f>
        <v>1</v>
      </c>
      <c r="U435" s="17">
        <f>VLOOKUP(M435,银行退!A:K,11,FALSE)</f>
        <v>42900.742430555554</v>
      </c>
      <c r="V435">
        <f t="shared" si="20"/>
        <v>1</v>
      </c>
      <c r="W435">
        <f>VLOOKUP(B435,HIS解!F:H,3,FALSE)</f>
        <v>343</v>
      </c>
    </row>
    <row r="436" spans="1:23" ht="14.25" hidden="1">
      <c r="A436" s="62">
        <v>42900.491736111115</v>
      </c>
      <c r="B436">
        <v>200615</v>
      </c>
      <c r="C436" t="s">
        <v>6280</v>
      </c>
      <c r="D436" t="s">
        <v>6281</v>
      </c>
      <c r="E436"/>
      <c r="F436" s="15">
        <v>455</v>
      </c>
      <c r="G436" s="62">
        <v>42900.491736111115</v>
      </c>
      <c r="H436" t="s">
        <v>47</v>
      </c>
      <c r="I436" t="s">
        <v>47</v>
      </c>
      <c r="J436" t="s">
        <v>86</v>
      </c>
      <c r="K436" t="s">
        <v>36</v>
      </c>
      <c r="L436" t="s">
        <v>87</v>
      </c>
      <c r="M436" t="s">
        <v>7816</v>
      </c>
      <c r="N436" t="s">
        <v>7817</v>
      </c>
      <c r="O436" t="s">
        <v>7818</v>
      </c>
      <c r="P436">
        <f>VLOOKUP(B436,HIS退!B:F,5,FALSE)</f>
        <v>-455</v>
      </c>
      <c r="Q436" t="str">
        <f t="shared" si="18"/>
        <v/>
      </c>
      <c r="R436" s="43">
        <f>VLOOKUP(M436,银行退!A:G,7,FALSE)</f>
        <v>455</v>
      </c>
      <c r="S436" t="str">
        <f t="shared" si="19"/>
        <v/>
      </c>
      <c r="T436" t="e">
        <f>VLOOKUP(M436,银行退!A:J,10,FALSE)</f>
        <v>#N/A</v>
      </c>
      <c r="U436" s="17" t="e">
        <f>VLOOKUP(M436,银行退!A:K,11,FALSE)</f>
        <v>#N/A</v>
      </c>
      <c r="V436" t="str">
        <f t="shared" si="20"/>
        <v/>
      </c>
      <c r="W436" t="e">
        <f>VLOOKUP(B436,HIS解!F:H,3,FALSE)</f>
        <v>#N/A</v>
      </c>
    </row>
    <row r="437" spans="1:23" ht="14.25" hidden="1">
      <c r="A437" s="62">
        <v>42900.492083333331</v>
      </c>
      <c r="B437">
        <v>200630</v>
      </c>
      <c r="C437" t="s">
        <v>6283</v>
      </c>
      <c r="D437" t="s">
        <v>6284</v>
      </c>
      <c r="E437"/>
      <c r="F437" s="15">
        <v>300</v>
      </c>
      <c r="G437" s="62">
        <v>42900.492083333331</v>
      </c>
      <c r="H437" t="s">
        <v>47</v>
      </c>
      <c r="I437" t="s">
        <v>47</v>
      </c>
      <c r="J437" t="s">
        <v>86</v>
      </c>
      <c r="K437" t="s">
        <v>36</v>
      </c>
      <c r="L437" t="s">
        <v>87</v>
      </c>
      <c r="M437" t="s">
        <v>7819</v>
      </c>
      <c r="N437" t="s">
        <v>7820</v>
      </c>
      <c r="O437" t="s">
        <v>7818</v>
      </c>
      <c r="P437">
        <f>VLOOKUP(B437,HIS退!B:F,5,FALSE)</f>
        <v>-300</v>
      </c>
      <c r="Q437" t="str">
        <f t="shared" si="18"/>
        <v/>
      </c>
      <c r="R437" s="43">
        <f>VLOOKUP(M437,银行退!A:G,7,FALSE)</f>
        <v>300</v>
      </c>
      <c r="S437" t="str">
        <f t="shared" si="19"/>
        <v/>
      </c>
      <c r="T437" t="e">
        <f>VLOOKUP(M437,银行退!A:J,10,FALSE)</f>
        <v>#N/A</v>
      </c>
      <c r="U437" s="17" t="e">
        <f>VLOOKUP(M437,银行退!A:K,11,FALSE)</f>
        <v>#N/A</v>
      </c>
      <c r="V437" t="str">
        <f t="shared" si="20"/>
        <v/>
      </c>
      <c r="W437" t="e">
        <f>VLOOKUP(B437,HIS解!F:H,3,FALSE)</f>
        <v>#N/A</v>
      </c>
    </row>
    <row r="438" spans="1:23" ht="14.25" hidden="1">
      <c r="A438" s="62">
        <v>42900.496145833335</v>
      </c>
      <c r="B438">
        <v>200792</v>
      </c>
      <c r="C438" t="s">
        <v>6286</v>
      </c>
      <c r="D438" t="s">
        <v>6287</v>
      </c>
      <c r="E438"/>
      <c r="F438" s="15">
        <v>50</v>
      </c>
      <c r="G438" s="62">
        <v>42900.496145833335</v>
      </c>
      <c r="H438" t="s">
        <v>47</v>
      </c>
      <c r="I438" t="s">
        <v>47</v>
      </c>
      <c r="J438" t="s">
        <v>86</v>
      </c>
      <c r="K438" t="s">
        <v>36</v>
      </c>
      <c r="L438" t="s">
        <v>87</v>
      </c>
      <c r="M438" t="s">
        <v>7821</v>
      </c>
      <c r="N438" t="s">
        <v>7822</v>
      </c>
      <c r="O438" t="s">
        <v>7823</v>
      </c>
      <c r="P438">
        <f>VLOOKUP(B438,HIS退!B:F,5,FALSE)</f>
        <v>-50</v>
      </c>
      <c r="Q438" t="str">
        <f t="shared" si="18"/>
        <v/>
      </c>
      <c r="R438" s="43">
        <f>VLOOKUP(M438,银行退!A:G,7,FALSE)</f>
        <v>50</v>
      </c>
      <c r="S438" t="str">
        <f t="shared" si="19"/>
        <v/>
      </c>
      <c r="T438" t="e">
        <f>VLOOKUP(M438,银行退!A:J,10,FALSE)</f>
        <v>#N/A</v>
      </c>
      <c r="U438" s="17" t="e">
        <f>VLOOKUP(M438,银行退!A:K,11,FALSE)</f>
        <v>#N/A</v>
      </c>
      <c r="V438" t="str">
        <f t="shared" si="20"/>
        <v/>
      </c>
      <c r="W438" t="e">
        <f>VLOOKUP(B438,HIS解!F:H,3,FALSE)</f>
        <v>#N/A</v>
      </c>
    </row>
    <row r="439" spans="1:23" ht="14.25" hidden="1">
      <c r="A439" s="62">
        <v>42900.498865740738</v>
      </c>
      <c r="B439">
        <v>200894</v>
      </c>
      <c r="C439" t="s">
        <v>7824</v>
      </c>
      <c r="D439" t="s">
        <v>6289</v>
      </c>
      <c r="E439"/>
      <c r="F439" s="15">
        <v>79</v>
      </c>
      <c r="G439" s="62">
        <v>42900.498865740738</v>
      </c>
      <c r="H439" t="s">
        <v>47</v>
      </c>
      <c r="I439" t="s">
        <v>47</v>
      </c>
      <c r="J439" t="s">
        <v>86</v>
      </c>
      <c r="K439" t="s">
        <v>217</v>
      </c>
      <c r="L439" t="s">
        <v>87</v>
      </c>
      <c r="M439" t="s">
        <v>7825</v>
      </c>
      <c r="N439" t="s">
        <v>7826</v>
      </c>
      <c r="O439" t="s">
        <v>7827</v>
      </c>
      <c r="P439">
        <f>VLOOKUP(B439,HIS退!B:F,5,FALSE)</f>
        <v>-79</v>
      </c>
      <c r="Q439" t="str">
        <f t="shared" si="18"/>
        <v/>
      </c>
      <c r="R439" s="43">
        <f>VLOOKUP(M439,银行退!A:G,7,FALSE)</f>
        <v>79</v>
      </c>
      <c r="S439" t="str">
        <f t="shared" si="19"/>
        <v/>
      </c>
      <c r="T439">
        <f>VLOOKUP(M439,银行退!A:J,10,FALSE)</f>
        <v>1</v>
      </c>
      <c r="U439" s="17">
        <f>VLOOKUP(M439,银行退!A:K,11,FALSE)</f>
        <v>42900.742754629631</v>
      </c>
      <c r="V439">
        <f t="shared" si="20"/>
        <v>1</v>
      </c>
      <c r="W439">
        <f>VLOOKUP(B439,HIS解!F:H,3,FALSE)</f>
        <v>79</v>
      </c>
    </row>
    <row r="440" spans="1:23" ht="14.25" hidden="1">
      <c r="A440" s="62">
        <v>42900.505868055552</v>
      </c>
      <c r="B440">
        <v>201096</v>
      </c>
      <c r="C440" t="s">
        <v>6291</v>
      </c>
      <c r="D440" t="s">
        <v>6292</v>
      </c>
      <c r="E440"/>
      <c r="F440" s="15">
        <v>765</v>
      </c>
      <c r="G440" s="62">
        <v>42900.505868055552</v>
      </c>
      <c r="H440" t="s">
        <v>47</v>
      </c>
      <c r="I440" t="s">
        <v>47</v>
      </c>
      <c r="J440" t="s">
        <v>86</v>
      </c>
      <c r="K440" t="s">
        <v>36</v>
      </c>
      <c r="L440" t="s">
        <v>87</v>
      </c>
      <c r="M440" t="s">
        <v>7828</v>
      </c>
      <c r="N440" t="s">
        <v>7829</v>
      </c>
      <c r="O440" t="s">
        <v>7830</v>
      </c>
      <c r="P440">
        <f>VLOOKUP(B440,HIS退!B:F,5,FALSE)</f>
        <v>-765</v>
      </c>
      <c r="Q440" t="str">
        <f t="shared" si="18"/>
        <v/>
      </c>
      <c r="R440" s="43">
        <f>VLOOKUP(M440,银行退!A:G,7,FALSE)</f>
        <v>765</v>
      </c>
      <c r="S440" t="str">
        <f t="shared" si="19"/>
        <v/>
      </c>
      <c r="T440" t="e">
        <f>VLOOKUP(M440,银行退!A:J,10,FALSE)</f>
        <v>#N/A</v>
      </c>
      <c r="U440" s="17" t="e">
        <f>VLOOKUP(M440,银行退!A:K,11,FALSE)</f>
        <v>#N/A</v>
      </c>
      <c r="V440" t="str">
        <f t="shared" si="20"/>
        <v/>
      </c>
      <c r="W440" t="e">
        <f>VLOOKUP(B440,HIS解!F:H,3,FALSE)</f>
        <v>#N/A</v>
      </c>
    </row>
    <row r="441" spans="1:23" ht="14.25" hidden="1">
      <c r="A441" s="62">
        <v>42900.507199074076</v>
      </c>
      <c r="B441">
        <v>201121</v>
      </c>
      <c r="C441" t="s">
        <v>6294</v>
      </c>
      <c r="D441" t="s">
        <v>6295</v>
      </c>
      <c r="E441"/>
      <c r="F441" s="15">
        <v>765</v>
      </c>
      <c r="G441" s="62">
        <v>42900.507199074076</v>
      </c>
      <c r="H441" t="s">
        <v>47</v>
      </c>
      <c r="I441" t="s">
        <v>47</v>
      </c>
      <c r="J441" t="s">
        <v>86</v>
      </c>
      <c r="K441" t="s">
        <v>36</v>
      </c>
      <c r="L441" t="s">
        <v>87</v>
      </c>
      <c r="M441" t="s">
        <v>7831</v>
      </c>
      <c r="N441" t="s">
        <v>7832</v>
      </c>
      <c r="O441" t="s">
        <v>7833</v>
      </c>
      <c r="P441">
        <f>VLOOKUP(B441,HIS退!B:F,5,FALSE)</f>
        <v>-765</v>
      </c>
      <c r="Q441" t="str">
        <f t="shared" si="18"/>
        <v/>
      </c>
      <c r="R441" s="43">
        <f>VLOOKUP(M441,银行退!A:G,7,FALSE)</f>
        <v>765</v>
      </c>
      <c r="S441" t="str">
        <f t="shared" si="19"/>
        <v/>
      </c>
      <c r="T441" t="e">
        <f>VLOOKUP(M441,银行退!A:J,10,FALSE)</f>
        <v>#N/A</v>
      </c>
      <c r="U441" s="17" t="e">
        <f>VLOOKUP(M441,银行退!A:K,11,FALSE)</f>
        <v>#N/A</v>
      </c>
      <c r="V441" t="str">
        <f t="shared" si="20"/>
        <v/>
      </c>
      <c r="W441" t="e">
        <f>VLOOKUP(B441,HIS解!F:H,3,FALSE)</f>
        <v>#N/A</v>
      </c>
    </row>
    <row r="442" spans="1:23" ht="14.25" hidden="1">
      <c r="A442" s="62">
        <v>42900.508194444446</v>
      </c>
      <c r="B442">
        <v>201138</v>
      </c>
      <c r="C442" t="s">
        <v>6297</v>
      </c>
      <c r="D442" t="s">
        <v>6298</v>
      </c>
      <c r="E442"/>
      <c r="F442" s="15">
        <v>300</v>
      </c>
      <c r="G442" s="62">
        <v>42900.508194444446</v>
      </c>
      <c r="H442" t="s">
        <v>47</v>
      </c>
      <c r="I442" t="s">
        <v>47</v>
      </c>
      <c r="J442" t="s">
        <v>86</v>
      </c>
      <c r="K442" t="s">
        <v>36</v>
      </c>
      <c r="L442" t="s">
        <v>87</v>
      </c>
      <c r="M442" t="s">
        <v>7834</v>
      </c>
      <c r="N442" t="s">
        <v>7835</v>
      </c>
      <c r="O442" t="s">
        <v>7836</v>
      </c>
      <c r="P442">
        <f>VLOOKUP(B442,HIS退!B:F,5,FALSE)</f>
        <v>-300</v>
      </c>
      <c r="Q442" t="str">
        <f t="shared" si="18"/>
        <v/>
      </c>
      <c r="R442" s="43">
        <f>VLOOKUP(M442,银行退!A:G,7,FALSE)</f>
        <v>300</v>
      </c>
      <c r="S442" t="str">
        <f t="shared" si="19"/>
        <v/>
      </c>
      <c r="T442" t="e">
        <f>VLOOKUP(M442,银行退!A:J,10,FALSE)</f>
        <v>#N/A</v>
      </c>
      <c r="U442" s="17" t="e">
        <f>VLOOKUP(M442,银行退!A:K,11,FALSE)</f>
        <v>#N/A</v>
      </c>
      <c r="V442" t="str">
        <f t="shared" si="20"/>
        <v/>
      </c>
      <c r="W442" t="e">
        <f>VLOOKUP(B442,HIS解!F:H,3,FALSE)</f>
        <v>#N/A</v>
      </c>
    </row>
    <row r="443" spans="1:23" ht="14.25" hidden="1">
      <c r="A443" s="62">
        <v>42900.508946759262</v>
      </c>
      <c r="B443">
        <v>201148</v>
      </c>
      <c r="C443" t="s">
        <v>6300</v>
      </c>
      <c r="D443" t="s">
        <v>6301</v>
      </c>
      <c r="E443"/>
      <c r="F443" s="15">
        <v>27</v>
      </c>
      <c r="G443" s="62">
        <v>42900.508946759262</v>
      </c>
      <c r="H443" t="s">
        <v>47</v>
      </c>
      <c r="I443" t="s">
        <v>47</v>
      </c>
      <c r="J443" t="s">
        <v>86</v>
      </c>
      <c r="K443" t="s">
        <v>36</v>
      </c>
      <c r="L443" t="s">
        <v>87</v>
      </c>
      <c r="M443" t="s">
        <v>7837</v>
      </c>
      <c r="N443" t="s">
        <v>7838</v>
      </c>
      <c r="O443" t="s">
        <v>7839</v>
      </c>
      <c r="P443">
        <f>VLOOKUP(B443,HIS退!B:F,5,FALSE)</f>
        <v>-27</v>
      </c>
      <c r="Q443" t="str">
        <f t="shared" si="18"/>
        <v/>
      </c>
      <c r="R443" s="43">
        <f>VLOOKUP(M443,银行退!A:G,7,FALSE)</f>
        <v>27</v>
      </c>
      <c r="S443" t="str">
        <f t="shared" si="19"/>
        <v/>
      </c>
      <c r="T443" t="e">
        <f>VLOOKUP(M443,银行退!A:J,10,FALSE)</f>
        <v>#N/A</v>
      </c>
      <c r="U443" s="17" t="e">
        <f>VLOOKUP(M443,银行退!A:K,11,FALSE)</f>
        <v>#N/A</v>
      </c>
      <c r="V443" t="str">
        <f t="shared" si="20"/>
        <v/>
      </c>
      <c r="W443" t="e">
        <f>VLOOKUP(B443,HIS解!F:H,3,FALSE)</f>
        <v>#N/A</v>
      </c>
    </row>
    <row r="444" spans="1:23" ht="14.25" hidden="1">
      <c r="A444" s="62">
        <v>42900.51667824074</v>
      </c>
      <c r="B444">
        <v>201286</v>
      </c>
      <c r="C444" t="s">
        <v>6303</v>
      </c>
      <c r="D444" t="s">
        <v>6304</v>
      </c>
      <c r="E444"/>
      <c r="F444" s="15">
        <v>72</v>
      </c>
      <c r="G444" s="62">
        <v>42900.51667824074</v>
      </c>
      <c r="H444" t="s">
        <v>47</v>
      </c>
      <c r="I444" t="s">
        <v>47</v>
      </c>
      <c r="J444" t="s">
        <v>86</v>
      </c>
      <c r="K444" t="s">
        <v>36</v>
      </c>
      <c r="L444" t="s">
        <v>87</v>
      </c>
      <c r="M444" t="s">
        <v>7840</v>
      </c>
      <c r="N444" t="s">
        <v>7841</v>
      </c>
      <c r="O444" t="s">
        <v>7842</v>
      </c>
      <c r="P444">
        <f>VLOOKUP(B444,HIS退!B:F,5,FALSE)</f>
        <v>-72</v>
      </c>
      <c r="Q444" t="str">
        <f t="shared" si="18"/>
        <v/>
      </c>
      <c r="R444" s="43">
        <f>VLOOKUP(M444,银行退!A:G,7,FALSE)</f>
        <v>72</v>
      </c>
      <c r="S444" t="str">
        <f t="shared" si="19"/>
        <v/>
      </c>
      <c r="T444" t="e">
        <f>VLOOKUP(M444,银行退!A:J,10,FALSE)</f>
        <v>#N/A</v>
      </c>
      <c r="U444" s="17" t="e">
        <f>VLOOKUP(M444,银行退!A:K,11,FALSE)</f>
        <v>#N/A</v>
      </c>
      <c r="V444" t="str">
        <f t="shared" si="20"/>
        <v/>
      </c>
      <c r="W444" t="e">
        <f>VLOOKUP(B444,HIS解!F:H,3,FALSE)</f>
        <v>#N/A</v>
      </c>
    </row>
    <row r="445" spans="1:23" ht="14.25" hidden="1">
      <c r="A445" s="62">
        <v>42900.519328703704</v>
      </c>
      <c r="B445">
        <v>201314</v>
      </c>
      <c r="C445" t="s">
        <v>6306</v>
      </c>
      <c r="D445" t="s">
        <v>6307</v>
      </c>
      <c r="E445"/>
      <c r="F445" s="15">
        <v>9633</v>
      </c>
      <c r="G445" s="62">
        <v>42900.519328703704</v>
      </c>
      <c r="H445" t="s">
        <v>47</v>
      </c>
      <c r="I445" t="s">
        <v>47</v>
      </c>
      <c r="J445" t="s">
        <v>86</v>
      </c>
      <c r="K445" t="s">
        <v>36</v>
      </c>
      <c r="L445" t="s">
        <v>87</v>
      </c>
      <c r="M445" t="s">
        <v>7843</v>
      </c>
      <c r="N445" t="s">
        <v>7844</v>
      </c>
      <c r="O445" t="s">
        <v>7845</v>
      </c>
      <c r="P445">
        <f>VLOOKUP(B445,HIS退!B:F,5,FALSE)</f>
        <v>-9633</v>
      </c>
      <c r="Q445" t="str">
        <f t="shared" si="18"/>
        <v/>
      </c>
      <c r="R445" s="43">
        <f>VLOOKUP(M445,银行退!A:G,7,FALSE)</f>
        <v>9633</v>
      </c>
      <c r="S445" t="str">
        <f t="shared" si="19"/>
        <v/>
      </c>
      <c r="T445" t="e">
        <f>VLOOKUP(M445,银行退!A:J,10,FALSE)</f>
        <v>#N/A</v>
      </c>
      <c r="U445" s="17" t="e">
        <f>VLOOKUP(M445,银行退!A:K,11,FALSE)</f>
        <v>#N/A</v>
      </c>
      <c r="V445" t="str">
        <f t="shared" si="20"/>
        <v/>
      </c>
      <c r="W445" t="e">
        <f>VLOOKUP(B445,HIS解!F:H,3,FALSE)</f>
        <v>#N/A</v>
      </c>
    </row>
    <row r="446" spans="1:23" ht="14.25" hidden="1">
      <c r="A446" s="62">
        <v>42900.522870370369</v>
      </c>
      <c r="B446">
        <v>201342</v>
      </c>
      <c r="C446" t="s">
        <v>7846</v>
      </c>
      <c r="D446" t="s">
        <v>6309</v>
      </c>
      <c r="E446"/>
      <c r="F446" s="15">
        <v>600</v>
      </c>
      <c r="G446" s="62">
        <v>42900.522870370369</v>
      </c>
      <c r="H446" t="s">
        <v>47</v>
      </c>
      <c r="I446" t="s">
        <v>47</v>
      </c>
      <c r="J446" t="s">
        <v>86</v>
      </c>
      <c r="K446" t="s">
        <v>217</v>
      </c>
      <c r="L446" t="s">
        <v>87</v>
      </c>
      <c r="M446" t="s">
        <v>7847</v>
      </c>
      <c r="N446" t="s">
        <v>7848</v>
      </c>
      <c r="O446" t="s">
        <v>7849</v>
      </c>
      <c r="P446">
        <f>VLOOKUP(B446,HIS退!B:F,5,FALSE)</f>
        <v>-600</v>
      </c>
      <c r="Q446" t="str">
        <f t="shared" si="18"/>
        <v/>
      </c>
      <c r="R446" s="43">
        <f>VLOOKUP(M446,银行退!A:G,7,FALSE)</f>
        <v>600</v>
      </c>
      <c r="S446" t="str">
        <f t="shared" si="19"/>
        <v/>
      </c>
      <c r="T446">
        <f>VLOOKUP(M446,银行退!A:J,10,FALSE)</f>
        <v>1</v>
      </c>
      <c r="U446" s="17">
        <f>VLOOKUP(M446,银行退!A:K,11,FALSE)</f>
        <v>42900.742071759261</v>
      </c>
      <c r="V446">
        <f t="shared" si="20"/>
        <v>1</v>
      </c>
      <c r="W446">
        <f>VLOOKUP(B446,HIS解!F:H,3,FALSE)</f>
        <v>600</v>
      </c>
    </row>
    <row r="447" spans="1:23" ht="14.25" hidden="1">
      <c r="A447" s="62">
        <v>42900.526759259257</v>
      </c>
      <c r="B447">
        <v>201368</v>
      </c>
      <c r="C447" t="s">
        <v>6311</v>
      </c>
      <c r="D447" t="s">
        <v>6312</v>
      </c>
      <c r="E447"/>
      <c r="F447" s="15">
        <v>700</v>
      </c>
      <c r="G447" s="62">
        <v>42900.526759259257</v>
      </c>
      <c r="H447" t="s">
        <v>47</v>
      </c>
      <c r="I447" t="s">
        <v>47</v>
      </c>
      <c r="J447" t="s">
        <v>86</v>
      </c>
      <c r="K447" t="s">
        <v>36</v>
      </c>
      <c r="L447" t="s">
        <v>87</v>
      </c>
      <c r="M447" t="s">
        <v>7850</v>
      </c>
      <c r="N447" t="s">
        <v>7851</v>
      </c>
      <c r="O447" t="s">
        <v>7852</v>
      </c>
      <c r="P447">
        <f>VLOOKUP(B447,HIS退!B:F,5,FALSE)</f>
        <v>-700</v>
      </c>
      <c r="Q447" t="str">
        <f t="shared" si="18"/>
        <v/>
      </c>
      <c r="R447" s="43">
        <f>VLOOKUP(M447,银行退!A:G,7,FALSE)</f>
        <v>700</v>
      </c>
      <c r="S447" t="str">
        <f t="shared" si="19"/>
        <v/>
      </c>
      <c r="T447" t="e">
        <f>VLOOKUP(M447,银行退!A:J,10,FALSE)</f>
        <v>#N/A</v>
      </c>
      <c r="U447" s="17" t="e">
        <f>VLOOKUP(M447,银行退!A:K,11,FALSE)</f>
        <v>#N/A</v>
      </c>
      <c r="V447" t="str">
        <f t="shared" si="20"/>
        <v/>
      </c>
      <c r="W447" t="e">
        <f>VLOOKUP(B447,HIS解!F:H,3,FALSE)</f>
        <v>#N/A</v>
      </c>
    </row>
    <row r="448" spans="1:23" ht="14.25" hidden="1">
      <c r="A448" s="62">
        <v>42900.530127314814</v>
      </c>
      <c r="B448">
        <v>201403</v>
      </c>
      <c r="C448" t="s">
        <v>6314</v>
      </c>
      <c r="D448" t="s">
        <v>6315</v>
      </c>
      <c r="E448"/>
      <c r="F448" s="15">
        <v>362</v>
      </c>
      <c r="G448" s="62">
        <v>42900.530127314814</v>
      </c>
      <c r="H448" t="s">
        <v>47</v>
      </c>
      <c r="I448" t="s">
        <v>47</v>
      </c>
      <c r="J448" t="s">
        <v>86</v>
      </c>
      <c r="K448" t="s">
        <v>36</v>
      </c>
      <c r="L448" t="s">
        <v>87</v>
      </c>
      <c r="M448" t="s">
        <v>7853</v>
      </c>
      <c r="N448" t="s">
        <v>7854</v>
      </c>
      <c r="O448" t="s">
        <v>7855</v>
      </c>
      <c r="P448">
        <f>VLOOKUP(B448,HIS退!B:F,5,FALSE)</f>
        <v>-362</v>
      </c>
      <c r="Q448" t="str">
        <f t="shared" si="18"/>
        <v/>
      </c>
      <c r="R448" s="43">
        <f>VLOOKUP(M448,银行退!A:G,7,FALSE)</f>
        <v>362</v>
      </c>
      <c r="S448" t="str">
        <f t="shared" si="19"/>
        <v/>
      </c>
      <c r="T448" t="e">
        <f>VLOOKUP(M448,银行退!A:J,10,FALSE)</f>
        <v>#N/A</v>
      </c>
      <c r="U448" s="17" t="e">
        <f>VLOOKUP(M448,银行退!A:K,11,FALSE)</f>
        <v>#N/A</v>
      </c>
      <c r="V448" t="str">
        <f t="shared" si="20"/>
        <v/>
      </c>
      <c r="W448" t="e">
        <f>VLOOKUP(B448,HIS解!F:H,3,FALSE)</f>
        <v>#N/A</v>
      </c>
    </row>
    <row r="449" spans="1:23" ht="14.25" hidden="1">
      <c r="A449" s="62">
        <v>42900.566689814812</v>
      </c>
      <c r="B449">
        <v>201628</v>
      </c>
      <c r="C449" t="s">
        <v>6317</v>
      </c>
      <c r="D449" t="s">
        <v>6318</v>
      </c>
      <c r="E449"/>
      <c r="F449" s="15">
        <v>327</v>
      </c>
      <c r="G449" s="62">
        <v>42900.566689814812</v>
      </c>
      <c r="H449" t="s">
        <v>47</v>
      </c>
      <c r="I449" t="s">
        <v>47</v>
      </c>
      <c r="J449" t="s">
        <v>86</v>
      </c>
      <c r="K449" t="s">
        <v>36</v>
      </c>
      <c r="L449" t="s">
        <v>87</v>
      </c>
      <c r="M449" t="s">
        <v>7856</v>
      </c>
      <c r="N449" t="s">
        <v>7857</v>
      </c>
      <c r="O449" t="s">
        <v>90</v>
      </c>
      <c r="P449">
        <f>VLOOKUP(B449,HIS退!B:F,5,FALSE)</f>
        <v>-327</v>
      </c>
      <c r="Q449" t="str">
        <f t="shared" si="18"/>
        <v/>
      </c>
      <c r="R449" s="43">
        <f>VLOOKUP(M449,银行退!A:G,7,FALSE)</f>
        <v>327</v>
      </c>
      <c r="S449" t="str">
        <f t="shared" si="19"/>
        <v/>
      </c>
      <c r="T449" t="e">
        <f>VLOOKUP(M449,银行退!A:J,10,FALSE)</f>
        <v>#N/A</v>
      </c>
      <c r="U449" s="17" t="e">
        <f>VLOOKUP(M449,银行退!A:K,11,FALSE)</f>
        <v>#N/A</v>
      </c>
      <c r="V449" t="str">
        <f t="shared" si="20"/>
        <v/>
      </c>
      <c r="W449" t="e">
        <f>VLOOKUP(B449,HIS解!F:H,3,FALSE)</f>
        <v>#N/A</v>
      </c>
    </row>
    <row r="450" spans="1:23" ht="14.25" hidden="1">
      <c r="A450" s="62">
        <v>42900.616226851853</v>
      </c>
      <c r="B450">
        <v>203594</v>
      </c>
      <c r="C450" t="s">
        <v>6320</v>
      </c>
      <c r="D450" t="s">
        <v>6321</v>
      </c>
      <c r="E450"/>
      <c r="F450" s="15">
        <v>20</v>
      </c>
      <c r="G450" s="62">
        <v>42900.616226851853</v>
      </c>
      <c r="H450" t="s">
        <v>47</v>
      </c>
      <c r="I450" t="s">
        <v>47</v>
      </c>
      <c r="J450" t="s">
        <v>86</v>
      </c>
      <c r="K450" t="s">
        <v>36</v>
      </c>
      <c r="L450" t="s">
        <v>87</v>
      </c>
      <c r="M450" t="s">
        <v>7858</v>
      </c>
      <c r="N450" t="s">
        <v>7859</v>
      </c>
      <c r="O450" t="s">
        <v>7860</v>
      </c>
      <c r="P450">
        <f>VLOOKUP(B450,HIS退!B:F,5,FALSE)</f>
        <v>-20</v>
      </c>
      <c r="Q450" t="str">
        <f t="shared" si="18"/>
        <v/>
      </c>
      <c r="R450" s="43">
        <f>VLOOKUP(M450,银行退!A:G,7,FALSE)</f>
        <v>20</v>
      </c>
      <c r="S450" t="str">
        <f t="shared" si="19"/>
        <v/>
      </c>
      <c r="T450" t="e">
        <f>VLOOKUP(M450,银行退!A:J,10,FALSE)</f>
        <v>#N/A</v>
      </c>
      <c r="U450" s="17" t="e">
        <f>VLOOKUP(M450,银行退!A:K,11,FALSE)</f>
        <v>#N/A</v>
      </c>
      <c r="V450" t="str">
        <f t="shared" si="20"/>
        <v/>
      </c>
      <c r="W450" t="e">
        <f>VLOOKUP(B450,HIS解!F:H,3,FALSE)</f>
        <v>#N/A</v>
      </c>
    </row>
    <row r="451" spans="1:23" ht="14.25" hidden="1">
      <c r="A451" s="62">
        <v>42900.61990740741</v>
      </c>
      <c r="B451">
        <v>203820</v>
      </c>
      <c r="C451" t="s">
        <v>6323</v>
      </c>
      <c r="D451" t="s">
        <v>6324</v>
      </c>
      <c r="E451"/>
      <c r="F451" s="15">
        <v>400</v>
      </c>
      <c r="G451" s="62">
        <v>42900.61990740741</v>
      </c>
      <c r="H451" t="s">
        <v>47</v>
      </c>
      <c r="I451" t="s">
        <v>47</v>
      </c>
      <c r="J451" t="s">
        <v>86</v>
      </c>
      <c r="K451" t="s">
        <v>36</v>
      </c>
      <c r="L451" t="s">
        <v>87</v>
      </c>
      <c r="M451" t="s">
        <v>7861</v>
      </c>
      <c r="N451" t="s">
        <v>7862</v>
      </c>
      <c r="O451" t="s">
        <v>7863</v>
      </c>
      <c r="P451">
        <f>VLOOKUP(B451,HIS退!B:F,5,FALSE)</f>
        <v>-400</v>
      </c>
      <c r="Q451" t="str">
        <f t="shared" ref="Q451:Q514" si="21">IF(P451=F451*-1,"",1)</f>
        <v/>
      </c>
      <c r="R451" s="43">
        <f>VLOOKUP(M451,银行退!A:G,7,FALSE)</f>
        <v>400</v>
      </c>
      <c r="S451" t="str">
        <f t="shared" ref="S451:S514" si="22">IF(R451=F451,"",1)</f>
        <v/>
      </c>
      <c r="T451" t="e">
        <f>VLOOKUP(M451,银行退!A:J,10,FALSE)</f>
        <v>#N/A</v>
      </c>
      <c r="U451" s="17" t="e">
        <f>VLOOKUP(M451,银行退!A:K,11,FALSE)</f>
        <v>#N/A</v>
      </c>
      <c r="V451" t="str">
        <f t="shared" ref="V451:V514" si="23">IF(ISNA(S451),1,IF(ISNA(T451)=FALSE,1,""))</f>
        <v/>
      </c>
      <c r="W451" t="e">
        <f>VLOOKUP(B451,HIS解!F:H,3,FALSE)</f>
        <v>#N/A</v>
      </c>
    </row>
    <row r="452" spans="1:23" ht="14.25" hidden="1">
      <c r="A452" s="62">
        <v>42900.624872685185</v>
      </c>
      <c r="B452">
        <v>204103</v>
      </c>
      <c r="C452" t="s">
        <v>7864</v>
      </c>
      <c r="D452" t="s">
        <v>3676</v>
      </c>
      <c r="E452"/>
      <c r="F452" s="15">
        <v>2100</v>
      </c>
      <c r="G452" s="62">
        <v>42900.624872685185</v>
      </c>
      <c r="H452" t="s">
        <v>47</v>
      </c>
      <c r="I452" t="s">
        <v>47</v>
      </c>
      <c r="J452" t="s">
        <v>86</v>
      </c>
      <c r="K452" t="s">
        <v>217</v>
      </c>
      <c r="L452" t="s">
        <v>87</v>
      </c>
      <c r="M452" t="s">
        <v>7865</v>
      </c>
      <c r="N452" t="s">
        <v>7866</v>
      </c>
      <c r="O452" t="s">
        <v>4920</v>
      </c>
      <c r="P452">
        <f>VLOOKUP(B452,HIS退!B:F,5,FALSE)</f>
        <v>-2100</v>
      </c>
      <c r="Q452" t="str">
        <f t="shared" si="21"/>
        <v/>
      </c>
      <c r="R452" s="43">
        <f>VLOOKUP(M452,银行退!A:G,7,FALSE)</f>
        <v>2100</v>
      </c>
      <c r="S452" t="str">
        <f t="shared" si="22"/>
        <v/>
      </c>
      <c r="T452">
        <f>VLOOKUP(M452,银行退!A:J,10,FALSE)</f>
        <v>1</v>
      </c>
      <c r="U452" s="17">
        <f>VLOOKUP(M452,银行退!A:K,11,FALSE)</f>
        <v>42900.742581018516</v>
      </c>
      <c r="V452">
        <f t="shared" si="23"/>
        <v>1</v>
      </c>
      <c r="W452">
        <f>VLOOKUP(B452,HIS解!F:H,3,FALSE)</f>
        <v>2100</v>
      </c>
    </row>
    <row r="453" spans="1:23" ht="14.25" hidden="1">
      <c r="A453" s="62">
        <v>42900.629224537035</v>
      </c>
      <c r="B453">
        <v>204324</v>
      </c>
      <c r="C453" t="s">
        <v>6326</v>
      </c>
      <c r="D453" t="s">
        <v>6327</v>
      </c>
      <c r="E453"/>
      <c r="F453" s="15">
        <v>1347</v>
      </c>
      <c r="G453" s="62">
        <v>42900.629224537035</v>
      </c>
      <c r="H453" t="s">
        <v>47</v>
      </c>
      <c r="I453" t="s">
        <v>47</v>
      </c>
      <c r="J453" t="s">
        <v>86</v>
      </c>
      <c r="K453" t="s">
        <v>36</v>
      </c>
      <c r="L453" t="s">
        <v>87</v>
      </c>
      <c r="M453" t="s">
        <v>7867</v>
      </c>
      <c r="N453" t="s">
        <v>7868</v>
      </c>
      <c r="O453" t="s">
        <v>7869</v>
      </c>
      <c r="P453">
        <f>VLOOKUP(B453,HIS退!B:F,5,FALSE)</f>
        <v>-1347</v>
      </c>
      <c r="Q453" t="str">
        <f t="shared" si="21"/>
        <v/>
      </c>
      <c r="R453" s="43">
        <f>VLOOKUP(M453,银行退!A:G,7,FALSE)</f>
        <v>1347</v>
      </c>
      <c r="S453" t="str">
        <f t="shared" si="22"/>
        <v/>
      </c>
      <c r="T453" t="e">
        <f>VLOOKUP(M453,银行退!A:J,10,FALSE)</f>
        <v>#N/A</v>
      </c>
      <c r="U453" s="17" t="e">
        <f>VLOOKUP(M453,银行退!A:K,11,FALSE)</f>
        <v>#N/A</v>
      </c>
      <c r="V453" t="str">
        <f t="shared" si="23"/>
        <v/>
      </c>
      <c r="W453" t="e">
        <f>VLOOKUP(B453,HIS解!F:H,3,FALSE)</f>
        <v>#N/A</v>
      </c>
    </row>
    <row r="454" spans="1:23" ht="14.25" hidden="1">
      <c r="A454" s="62">
        <v>42900.629374999997</v>
      </c>
      <c r="B454">
        <v>204338</v>
      </c>
      <c r="C454" t="s">
        <v>6329</v>
      </c>
      <c r="D454" t="s">
        <v>6330</v>
      </c>
      <c r="E454"/>
      <c r="F454" s="15">
        <v>373</v>
      </c>
      <c r="G454" s="62">
        <v>42900.629374999997</v>
      </c>
      <c r="H454" t="s">
        <v>47</v>
      </c>
      <c r="I454" t="s">
        <v>47</v>
      </c>
      <c r="J454" t="s">
        <v>86</v>
      </c>
      <c r="K454" t="s">
        <v>36</v>
      </c>
      <c r="L454" t="s">
        <v>87</v>
      </c>
      <c r="M454" t="s">
        <v>7870</v>
      </c>
      <c r="N454" t="s">
        <v>7871</v>
      </c>
      <c r="O454" t="s">
        <v>108</v>
      </c>
      <c r="P454">
        <f>VLOOKUP(B454,HIS退!B:F,5,FALSE)</f>
        <v>-373</v>
      </c>
      <c r="Q454" t="str">
        <f t="shared" si="21"/>
        <v/>
      </c>
      <c r="R454" s="43">
        <f>VLOOKUP(M454,银行退!A:G,7,FALSE)</f>
        <v>373</v>
      </c>
      <c r="S454" t="str">
        <f t="shared" si="22"/>
        <v/>
      </c>
      <c r="T454" t="e">
        <f>VLOOKUP(M454,银行退!A:J,10,FALSE)</f>
        <v>#N/A</v>
      </c>
      <c r="U454" s="17" t="e">
        <f>VLOOKUP(M454,银行退!A:K,11,FALSE)</f>
        <v>#N/A</v>
      </c>
      <c r="V454" t="str">
        <f t="shared" si="23"/>
        <v/>
      </c>
      <c r="W454" t="e">
        <f>VLOOKUP(B454,HIS解!F:H,3,FALSE)</f>
        <v>#N/A</v>
      </c>
    </row>
    <row r="455" spans="1:23" ht="14.25" hidden="1">
      <c r="A455" s="62">
        <v>42900.633460648147</v>
      </c>
      <c r="B455">
        <v>204547</v>
      </c>
      <c r="C455" t="s">
        <v>6332</v>
      </c>
      <c r="D455" t="s">
        <v>6333</v>
      </c>
      <c r="E455"/>
      <c r="F455" s="15">
        <v>110</v>
      </c>
      <c r="G455" s="62">
        <v>42900.633460648147</v>
      </c>
      <c r="H455" t="s">
        <v>47</v>
      </c>
      <c r="I455" t="s">
        <v>47</v>
      </c>
      <c r="J455" t="s">
        <v>86</v>
      </c>
      <c r="K455" t="s">
        <v>36</v>
      </c>
      <c r="L455" t="s">
        <v>87</v>
      </c>
      <c r="M455" t="s">
        <v>7872</v>
      </c>
      <c r="N455" t="s">
        <v>7873</v>
      </c>
      <c r="O455" t="s">
        <v>7874</v>
      </c>
      <c r="P455">
        <f>VLOOKUP(B455,HIS退!B:F,5,FALSE)</f>
        <v>-110</v>
      </c>
      <c r="Q455" t="str">
        <f t="shared" si="21"/>
        <v/>
      </c>
      <c r="R455" s="43">
        <f>VLOOKUP(M455,银行退!A:G,7,FALSE)</f>
        <v>110</v>
      </c>
      <c r="S455" t="str">
        <f t="shared" si="22"/>
        <v/>
      </c>
      <c r="T455" t="e">
        <f>VLOOKUP(M455,银行退!A:J,10,FALSE)</f>
        <v>#N/A</v>
      </c>
      <c r="U455" s="17" t="e">
        <f>VLOOKUP(M455,银行退!A:K,11,FALSE)</f>
        <v>#N/A</v>
      </c>
      <c r="V455" t="str">
        <f t="shared" si="23"/>
        <v/>
      </c>
      <c r="W455" t="e">
        <f>VLOOKUP(B455,HIS解!F:H,3,FALSE)</f>
        <v>#N/A</v>
      </c>
    </row>
    <row r="456" spans="1:23" ht="14.25" hidden="1">
      <c r="A456" s="62">
        <v>42900.645983796298</v>
      </c>
      <c r="B456">
        <v>205217</v>
      </c>
      <c r="C456" t="s">
        <v>6335</v>
      </c>
      <c r="D456" t="s">
        <v>5430</v>
      </c>
      <c r="E456"/>
      <c r="F456" s="15">
        <v>6001</v>
      </c>
      <c r="G456" s="62">
        <v>42900.645983796298</v>
      </c>
      <c r="H456" t="s">
        <v>47</v>
      </c>
      <c r="I456" t="s">
        <v>47</v>
      </c>
      <c r="J456" t="s">
        <v>86</v>
      </c>
      <c r="K456" t="s">
        <v>36</v>
      </c>
      <c r="L456" t="s">
        <v>87</v>
      </c>
      <c r="M456" t="s">
        <v>7875</v>
      </c>
      <c r="N456" t="s">
        <v>7876</v>
      </c>
      <c r="O456" t="s">
        <v>7877</v>
      </c>
      <c r="P456">
        <f>VLOOKUP(B456,HIS退!B:F,5,FALSE)</f>
        <v>-6001</v>
      </c>
      <c r="Q456" t="str">
        <f t="shared" si="21"/>
        <v/>
      </c>
      <c r="R456" s="43">
        <f>VLOOKUP(M456,银行退!A:G,7,FALSE)</f>
        <v>6001</v>
      </c>
      <c r="S456" t="str">
        <f t="shared" si="22"/>
        <v/>
      </c>
      <c r="T456" t="e">
        <f>VLOOKUP(M456,银行退!A:J,10,FALSE)</f>
        <v>#N/A</v>
      </c>
      <c r="U456" s="17" t="e">
        <f>VLOOKUP(M456,银行退!A:K,11,FALSE)</f>
        <v>#N/A</v>
      </c>
      <c r="V456" t="str">
        <f t="shared" si="23"/>
        <v/>
      </c>
      <c r="W456" t="e">
        <f>VLOOKUP(B456,HIS解!F:H,3,FALSE)</f>
        <v>#N/A</v>
      </c>
    </row>
    <row r="457" spans="1:23" ht="14.25" hidden="1">
      <c r="A457" s="62">
        <v>42900.648182870369</v>
      </c>
      <c r="B457">
        <v>205378</v>
      </c>
      <c r="C457" t="s">
        <v>6337</v>
      </c>
      <c r="D457" t="s">
        <v>6338</v>
      </c>
      <c r="E457"/>
      <c r="F457" s="15">
        <v>450</v>
      </c>
      <c r="G457" s="62">
        <v>42900.648182870369</v>
      </c>
      <c r="H457" t="s">
        <v>47</v>
      </c>
      <c r="I457" t="s">
        <v>47</v>
      </c>
      <c r="J457" t="s">
        <v>86</v>
      </c>
      <c r="K457" t="s">
        <v>36</v>
      </c>
      <c r="L457" t="s">
        <v>87</v>
      </c>
      <c r="M457" t="s">
        <v>7878</v>
      </c>
      <c r="N457" t="s">
        <v>7879</v>
      </c>
      <c r="O457" t="s">
        <v>7880</v>
      </c>
      <c r="P457">
        <f>VLOOKUP(B457,HIS退!B:F,5,FALSE)</f>
        <v>-450</v>
      </c>
      <c r="Q457" t="str">
        <f t="shared" si="21"/>
        <v/>
      </c>
      <c r="R457" s="43">
        <f>VLOOKUP(M457,银行退!A:G,7,FALSE)</f>
        <v>450</v>
      </c>
      <c r="S457" t="str">
        <f t="shared" si="22"/>
        <v/>
      </c>
      <c r="T457" t="e">
        <f>VLOOKUP(M457,银行退!A:J,10,FALSE)</f>
        <v>#N/A</v>
      </c>
      <c r="U457" s="17" t="e">
        <f>VLOOKUP(M457,银行退!A:K,11,FALSE)</f>
        <v>#N/A</v>
      </c>
      <c r="V457" t="str">
        <f t="shared" si="23"/>
        <v/>
      </c>
      <c r="W457" t="e">
        <f>VLOOKUP(B457,HIS解!F:H,3,FALSE)</f>
        <v>#N/A</v>
      </c>
    </row>
    <row r="458" spans="1:23" ht="14.25" hidden="1">
      <c r="A458" s="62">
        <v>42900.656215277777</v>
      </c>
      <c r="B458">
        <v>205842</v>
      </c>
      <c r="C458" t="s">
        <v>6340</v>
      </c>
      <c r="D458" t="s">
        <v>6341</v>
      </c>
      <c r="E458"/>
      <c r="F458" s="15">
        <v>1354</v>
      </c>
      <c r="G458" s="62">
        <v>42900.656215277777</v>
      </c>
      <c r="H458" t="s">
        <v>47</v>
      </c>
      <c r="I458" t="s">
        <v>47</v>
      </c>
      <c r="J458" t="s">
        <v>86</v>
      </c>
      <c r="K458" t="s">
        <v>36</v>
      </c>
      <c r="L458" t="s">
        <v>87</v>
      </c>
      <c r="M458" t="s">
        <v>7881</v>
      </c>
      <c r="N458" t="s">
        <v>7882</v>
      </c>
      <c r="O458" t="s">
        <v>7883</v>
      </c>
      <c r="P458">
        <f>VLOOKUP(B458,HIS退!B:F,5,FALSE)</f>
        <v>-1354</v>
      </c>
      <c r="Q458" t="str">
        <f t="shared" si="21"/>
        <v/>
      </c>
      <c r="R458" s="43">
        <f>VLOOKUP(M458,银行退!A:G,7,FALSE)</f>
        <v>1354</v>
      </c>
      <c r="S458" t="str">
        <f t="shared" si="22"/>
        <v/>
      </c>
      <c r="T458" t="e">
        <f>VLOOKUP(M458,银行退!A:J,10,FALSE)</f>
        <v>#N/A</v>
      </c>
      <c r="U458" s="17" t="e">
        <f>VLOOKUP(M458,银行退!A:K,11,FALSE)</f>
        <v>#N/A</v>
      </c>
      <c r="V458" t="str">
        <f t="shared" si="23"/>
        <v/>
      </c>
      <c r="W458" t="e">
        <f>VLOOKUP(B458,HIS解!F:H,3,FALSE)</f>
        <v>#N/A</v>
      </c>
    </row>
    <row r="459" spans="1:23" ht="14.25" hidden="1">
      <c r="A459" s="62">
        <v>42900.659016203703</v>
      </c>
      <c r="B459">
        <v>206015</v>
      </c>
      <c r="C459" t="s">
        <v>6343</v>
      </c>
      <c r="D459" t="s">
        <v>6344</v>
      </c>
      <c r="E459"/>
      <c r="F459" s="15">
        <v>1000</v>
      </c>
      <c r="G459" s="62">
        <v>42900.659016203703</v>
      </c>
      <c r="H459" t="s">
        <v>47</v>
      </c>
      <c r="I459" t="s">
        <v>47</v>
      </c>
      <c r="J459" t="s">
        <v>86</v>
      </c>
      <c r="K459" t="s">
        <v>36</v>
      </c>
      <c r="L459" t="s">
        <v>87</v>
      </c>
      <c r="M459" t="s">
        <v>7884</v>
      </c>
      <c r="N459" t="s">
        <v>7885</v>
      </c>
      <c r="O459" t="s">
        <v>7886</v>
      </c>
      <c r="P459">
        <f>VLOOKUP(B459,HIS退!B:F,5,FALSE)</f>
        <v>-1000</v>
      </c>
      <c r="Q459" t="str">
        <f t="shared" si="21"/>
        <v/>
      </c>
      <c r="R459" s="43">
        <f>VLOOKUP(M459,银行退!A:G,7,FALSE)</f>
        <v>1000</v>
      </c>
      <c r="S459" t="str">
        <f t="shared" si="22"/>
        <v/>
      </c>
      <c r="T459" t="e">
        <f>VLOOKUP(M459,银行退!A:J,10,FALSE)</f>
        <v>#N/A</v>
      </c>
      <c r="U459" s="17" t="e">
        <f>VLOOKUP(M459,银行退!A:K,11,FALSE)</f>
        <v>#N/A</v>
      </c>
      <c r="V459" t="str">
        <f t="shared" si="23"/>
        <v/>
      </c>
      <c r="W459" t="e">
        <f>VLOOKUP(B459,HIS解!F:H,3,FALSE)</f>
        <v>#N/A</v>
      </c>
    </row>
    <row r="460" spans="1:23" ht="14.25" hidden="1">
      <c r="A460" s="62">
        <v>42900.666273148148</v>
      </c>
      <c r="B460">
        <v>206419</v>
      </c>
      <c r="C460" t="s">
        <v>6346</v>
      </c>
      <c r="D460" t="s">
        <v>6347</v>
      </c>
      <c r="E460"/>
      <c r="F460" s="15">
        <v>150</v>
      </c>
      <c r="G460" s="62">
        <v>42900.666273148148</v>
      </c>
      <c r="H460" t="s">
        <v>47</v>
      </c>
      <c r="I460" t="s">
        <v>47</v>
      </c>
      <c r="J460" t="s">
        <v>86</v>
      </c>
      <c r="K460" t="s">
        <v>36</v>
      </c>
      <c r="L460" t="s">
        <v>87</v>
      </c>
      <c r="M460" t="s">
        <v>7887</v>
      </c>
      <c r="N460" t="s">
        <v>7888</v>
      </c>
      <c r="O460" t="s">
        <v>7889</v>
      </c>
      <c r="P460">
        <f>VLOOKUP(B460,HIS退!B:F,5,FALSE)</f>
        <v>-150</v>
      </c>
      <c r="Q460" t="str">
        <f t="shared" si="21"/>
        <v/>
      </c>
      <c r="R460" s="43">
        <f>VLOOKUP(M460,银行退!A:G,7,FALSE)</f>
        <v>150</v>
      </c>
      <c r="S460" t="str">
        <f t="shared" si="22"/>
        <v/>
      </c>
      <c r="T460" t="e">
        <f>VLOOKUP(M460,银行退!A:J,10,FALSE)</f>
        <v>#N/A</v>
      </c>
      <c r="U460" s="17" t="e">
        <f>VLOOKUP(M460,银行退!A:K,11,FALSE)</f>
        <v>#N/A</v>
      </c>
      <c r="V460" t="str">
        <f t="shared" si="23"/>
        <v/>
      </c>
      <c r="W460" t="e">
        <f>VLOOKUP(B460,HIS解!F:H,3,FALSE)</f>
        <v>#N/A</v>
      </c>
    </row>
    <row r="461" spans="1:23" ht="14.25" hidden="1">
      <c r="A461" s="62">
        <v>42900.666331018518</v>
      </c>
      <c r="B461">
        <v>206423</v>
      </c>
      <c r="C461" t="s">
        <v>6349</v>
      </c>
      <c r="D461" t="s">
        <v>6350</v>
      </c>
      <c r="E461"/>
      <c r="F461" s="15">
        <v>18</v>
      </c>
      <c r="G461" s="62">
        <v>42900.666331018518</v>
      </c>
      <c r="H461" t="s">
        <v>47</v>
      </c>
      <c r="I461" t="s">
        <v>47</v>
      </c>
      <c r="J461" t="s">
        <v>86</v>
      </c>
      <c r="K461" t="s">
        <v>36</v>
      </c>
      <c r="L461" t="s">
        <v>87</v>
      </c>
      <c r="M461" t="s">
        <v>7890</v>
      </c>
      <c r="N461" t="s">
        <v>7891</v>
      </c>
      <c r="O461" t="s">
        <v>7892</v>
      </c>
      <c r="P461">
        <f>VLOOKUP(B461,HIS退!B:F,5,FALSE)</f>
        <v>-18</v>
      </c>
      <c r="Q461" t="str">
        <f t="shared" si="21"/>
        <v/>
      </c>
      <c r="R461" s="43">
        <f>VLOOKUP(M461,银行退!A:G,7,FALSE)</f>
        <v>18</v>
      </c>
      <c r="S461" t="str">
        <f t="shared" si="22"/>
        <v/>
      </c>
      <c r="T461" t="e">
        <f>VLOOKUP(M461,银行退!A:J,10,FALSE)</f>
        <v>#N/A</v>
      </c>
      <c r="U461" s="17" t="e">
        <f>VLOOKUP(M461,银行退!A:K,11,FALSE)</f>
        <v>#N/A</v>
      </c>
      <c r="V461" t="str">
        <f t="shared" si="23"/>
        <v/>
      </c>
      <c r="W461" t="e">
        <f>VLOOKUP(B461,HIS解!F:H,3,FALSE)</f>
        <v>#N/A</v>
      </c>
    </row>
    <row r="462" spans="1:23" ht="14.25" hidden="1">
      <c r="A462" s="62">
        <v>42900.667210648149</v>
      </c>
      <c r="B462">
        <v>206464</v>
      </c>
      <c r="C462" t="s">
        <v>6352</v>
      </c>
      <c r="D462" t="s">
        <v>6353</v>
      </c>
      <c r="E462"/>
      <c r="F462" s="15">
        <v>200</v>
      </c>
      <c r="G462" s="62">
        <v>42900.667210648149</v>
      </c>
      <c r="H462" t="s">
        <v>47</v>
      </c>
      <c r="I462" t="s">
        <v>47</v>
      </c>
      <c r="J462" t="s">
        <v>86</v>
      </c>
      <c r="K462" t="s">
        <v>36</v>
      </c>
      <c r="L462" t="s">
        <v>87</v>
      </c>
      <c r="M462" t="s">
        <v>7893</v>
      </c>
      <c r="N462" t="s">
        <v>7894</v>
      </c>
      <c r="O462" t="s">
        <v>7895</v>
      </c>
      <c r="P462">
        <f>VLOOKUP(B462,HIS退!B:F,5,FALSE)</f>
        <v>-200</v>
      </c>
      <c r="Q462" t="str">
        <f t="shared" si="21"/>
        <v/>
      </c>
      <c r="R462" s="43">
        <f>VLOOKUP(M462,银行退!A:G,7,FALSE)</f>
        <v>200</v>
      </c>
      <c r="S462" t="str">
        <f t="shared" si="22"/>
        <v/>
      </c>
      <c r="T462" t="e">
        <f>VLOOKUP(M462,银行退!A:J,10,FALSE)</f>
        <v>#N/A</v>
      </c>
      <c r="U462" s="17" t="e">
        <f>VLOOKUP(M462,银行退!A:K,11,FALSE)</f>
        <v>#N/A</v>
      </c>
      <c r="V462" t="str">
        <f t="shared" si="23"/>
        <v/>
      </c>
      <c r="W462" t="e">
        <f>VLOOKUP(B462,HIS解!F:H,3,FALSE)</f>
        <v>#N/A</v>
      </c>
    </row>
    <row r="463" spans="1:23" ht="14.25" hidden="1">
      <c r="A463" s="62">
        <v>42900.668738425928</v>
      </c>
      <c r="B463">
        <v>206532</v>
      </c>
      <c r="C463" t="s">
        <v>6355</v>
      </c>
      <c r="D463" t="s">
        <v>6356</v>
      </c>
      <c r="E463"/>
      <c r="F463" s="15">
        <v>250</v>
      </c>
      <c r="G463" s="62">
        <v>42900.668738425928</v>
      </c>
      <c r="H463" t="s">
        <v>47</v>
      </c>
      <c r="I463" t="s">
        <v>47</v>
      </c>
      <c r="J463" t="s">
        <v>86</v>
      </c>
      <c r="K463" t="s">
        <v>36</v>
      </c>
      <c r="L463" t="s">
        <v>87</v>
      </c>
      <c r="M463" t="s">
        <v>7896</v>
      </c>
      <c r="N463" t="s">
        <v>7897</v>
      </c>
      <c r="O463" t="s">
        <v>7898</v>
      </c>
      <c r="P463">
        <f>VLOOKUP(B463,HIS退!B:F,5,FALSE)</f>
        <v>-250</v>
      </c>
      <c r="Q463" t="str">
        <f t="shared" si="21"/>
        <v/>
      </c>
      <c r="R463" s="43">
        <f>VLOOKUP(M463,银行退!A:G,7,FALSE)</f>
        <v>250</v>
      </c>
      <c r="S463" t="str">
        <f t="shared" si="22"/>
        <v/>
      </c>
      <c r="T463" t="e">
        <f>VLOOKUP(M463,银行退!A:J,10,FALSE)</f>
        <v>#N/A</v>
      </c>
      <c r="U463" s="17" t="e">
        <f>VLOOKUP(M463,银行退!A:K,11,FALSE)</f>
        <v>#N/A</v>
      </c>
      <c r="V463" t="str">
        <f t="shared" si="23"/>
        <v/>
      </c>
      <c r="W463" t="e">
        <f>VLOOKUP(B463,HIS解!F:H,3,FALSE)</f>
        <v>#N/A</v>
      </c>
    </row>
    <row r="464" spans="1:23" ht="14.25" hidden="1">
      <c r="A464" s="62">
        <v>42900.678425925929</v>
      </c>
      <c r="B464">
        <v>206957</v>
      </c>
      <c r="C464" t="s">
        <v>7899</v>
      </c>
      <c r="D464" t="s">
        <v>6358</v>
      </c>
      <c r="E464"/>
      <c r="F464" s="15">
        <v>179</v>
      </c>
      <c r="G464" s="62">
        <v>42900.678425925929</v>
      </c>
      <c r="H464" t="s">
        <v>47</v>
      </c>
      <c r="I464" t="s">
        <v>47</v>
      </c>
      <c r="J464" t="s">
        <v>86</v>
      </c>
      <c r="K464" t="s">
        <v>217</v>
      </c>
      <c r="L464" t="s">
        <v>87</v>
      </c>
      <c r="M464" t="s">
        <v>7900</v>
      </c>
      <c r="N464" t="s">
        <v>7901</v>
      </c>
      <c r="O464" t="s">
        <v>7902</v>
      </c>
      <c r="P464">
        <f>VLOOKUP(B464,HIS退!B:F,5,FALSE)</f>
        <v>-179</v>
      </c>
      <c r="Q464" t="str">
        <f t="shared" si="21"/>
        <v/>
      </c>
      <c r="R464" s="43">
        <f>VLOOKUP(M464,银行退!A:G,7,FALSE)</f>
        <v>179</v>
      </c>
      <c r="S464" t="str">
        <f t="shared" si="22"/>
        <v/>
      </c>
      <c r="T464">
        <f>VLOOKUP(M464,银行退!A:J,10,FALSE)</f>
        <v>1</v>
      </c>
      <c r="U464" s="17">
        <f>VLOOKUP(M464,银行退!A:K,11,FALSE)</f>
        <v>42901.686030092591</v>
      </c>
      <c r="V464">
        <f t="shared" si="23"/>
        <v>1</v>
      </c>
      <c r="W464">
        <f>VLOOKUP(B464,HIS解!F:H,3,FALSE)</f>
        <v>179</v>
      </c>
    </row>
    <row r="465" spans="1:23" ht="14.25" hidden="1">
      <c r="A465" s="62">
        <v>42900.68241898148</v>
      </c>
      <c r="B465">
        <v>207141</v>
      </c>
      <c r="C465" t="s">
        <v>6360</v>
      </c>
      <c r="D465" t="s">
        <v>6361</v>
      </c>
      <c r="E465"/>
      <c r="F465" s="15">
        <v>40</v>
      </c>
      <c r="G465" s="62">
        <v>42900.68241898148</v>
      </c>
      <c r="H465" t="s">
        <v>47</v>
      </c>
      <c r="I465" t="s">
        <v>47</v>
      </c>
      <c r="J465" t="s">
        <v>86</v>
      </c>
      <c r="K465" t="s">
        <v>36</v>
      </c>
      <c r="L465" t="s">
        <v>87</v>
      </c>
      <c r="M465" t="s">
        <v>7903</v>
      </c>
      <c r="N465" t="s">
        <v>7904</v>
      </c>
      <c r="O465" t="s">
        <v>7905</v>
      </c>
      <c r="P465">
        <f>VLOOKUP(B465,HIS退!B:F,5,FALSE)</f>
        <v>-40</v>
      </c>
      <c r="Q465" t="str">
        <f t="shared" si="21"/>
        <v/>
      </c>
      <c r="R465" s="43">
        <f>VLOOKUP(M465,银行退!A:G,7,FALSE)</f>
        <v>40</v>
      </c>
      <c r="S465" t="str">
        <f t="shared" si="22"/>
        <v/>
      </c>
      <c r="T465" t="e">
        <f>VLOOKUP(M465,银行退!A:J,10,FALSE)</f>
        <v>#N/A</v>
      </c>
      <c r="U465" s="17" t="e">
        <f>VLOOKUP(M465,银行退!A:K,11,FALSE)</f>
        <v>#N/A</v>
      </c>
      <c r="V465" t="str">
        <f t="shared" si="23"/>
        <v/>
      </c>
      <c r="W465" t="e">
        <f>VLOOKUP(B465,HIS解!F:H,3,FALSE)</f>
        <v>#N/A</v>
      </c>
    </row>
    <row r="466" spans="1:23" ht="14.25" hidden="1">
      <c r="A466" s="62">
        <v>42900.700150462966</v>
      </c>
      <c r="B466">
        <v>207822</v>
      </c>
      <c r="C466" t="s">
        <v>6363</v>
      </c>
      <c r="D466" t="s">
        <v>6364</v>
      </c>
      <c r="E466"/>
      <c r="F466" s="15">
        <v>80</v>
      </c>
      <c r="G466" s="62">
        <v>42900.700150462966</v>
      </c>
      <c r="H466" t="s">
        <v>47</v>
      </c>
      <c r="I466" t="s">
        <v>47</v>
      </c>
      <c r="J466" t="s">
        <v>86</v>
      </c>
      <c r="K466" t="s">
        <v>36</v>
      </c>
      <c r="L466" t="s">
        <v>87</v>
      </c>
      <c r="M466" t="s">
        <v>7906</v>
      </c>
      <c r="N466" t="s">
        <v>7907</v>
      </c>
      <c r="O466" t="s">
        <v>7908</v>
      </c>
      <c r="P466">
        <f>VLOOKUP(B466,HIS退!B:F,5,FALSE)</f>
        <v>-80</v>
      </c>
      <c r="Q466" t="str">
        <f t="shared" si="21"/>
        <v/>
      </c>
      <c r="R466" s="43">
        <f>VLOOKUP(M466,银行退!A:G,7,FALSE)</f>
        <v>80</v>
      </c>
      <c r="S466" t="str">
        <f t="shared" si="22"/>
        <v/>
      </c>
      <c r="T466" t="e">
        <f>VLOOKUP(M466,银行退!A:J,10,FALSE)</f>
        <v>#N/A</v>
      </c>
      <c r="U466" s="17" t="e">
        <f>VLOOKUP(M466,银行退!A:K,11,FALSE)</f>
        <v>#N/A</v>
      </c>
      <c r="V466" t="str">
        <f t="shared" si="23"/>
        <v/>
      </c>
      <c r="W466" t="e">
        <f>VLOOKUP(B466,HIS解!F:H,3,FALSE)</f>
        <v>#N/A</v>
      </c>
    </row>
    <row r="467" spans="1:23" ht="14.25" hidden="1">
      <c r="A467" s="62">
        <v>42900.702152777776</v>
      </c>
      <c r="B467">
        <v>207920</v>
      </c>
      <c r="C467" t="s">
        <v>6366</v>
      </c>
      <c r="D467" t="s">
        <v>6367</v>
      </c>
      <c r="E467"/>
      <c r="F467" s="15">
        <v>263</v>
      </c>
      <c r="G467" s="62">
        <v>42900.702152777776</v>
      </c>
      <c r="H467" t="s">
        <v>47</v>
      </c>
      <c r="I467" t="s">
        <v>47</v>
      </c>
      <c r="J467" t="s">
        <v>86</v>
      </c>
      <c r="K467" t="s">
        <v>36</v>
      </c>
      <c r="L467" t="s">
        <v>87</v>
      </c>
      <c r="M467" t="s">
        <v>7909</v>
      </c>
      <c r="N467" t="s">
        <v>7910</v>
      </c>
      <c r="O467" t="s">
        <v>7911</v>
      </c>
      <c r="P467">
        <f>VLOOKUP(B467,HIS退!B:F,5,FALSE)</f>
        <v>-263</v>
      </c>
      <c r="Q467" t="str">
        <f t="shared" si="21"/>
        <v/>
      </c>
      <c r="R467" s="43">
        <f>VLOOKUP(M467,银行退!A:G,7,FALSE)</f>
        <v>263</v>
      </c>
      <c r="S467" t="str">
        <f t="shared" si="22"/>
        <v/>
      </c>
      <c r="T467" t="e">
        <f>VLOOKUP(M467,银行退!A:J,10,FALSE)</f>
        <v>#N/A</v>
      </c>
      <c r="U467" s="17" t="e">
        <f>VLOOKUP(M467,银行退!A:K,11,FALSE)</f>
        <v>#N/A</v>
      </c>
      <c r="V467" t="str">
        <f t="shared" si="23"/>
        <v/>
      </c>
      <c r="W467" t="e">
        <f>VLOOKUP(B467,HIS解!F:H,3,FALSE)</f>
        <v>#N/A</v>
      </c>
    </row>
    <row r="468" spans="1:23" ht="14.25" hidden="1">
      <c r="A468" s="62">
        <v>42900.704907407409</v>
      </c>
      <c r="B468">
        <v>208022</v>
      </c>
      <c r="C468" t="s">
        <v>7912</v>
      </c>
      <c r="D468" t="s">
        <v>6369</v>
      </c>
      <c r="E468"/>
      <c r="F468" s="15">
        <v>816</v>
      </c>
      <c r="G468" s="62">
        <v>42900.704907407409</v>
      </c>
      <c r="H468" t="s">
        <v>47</v>
      </c>
      <c r="I468" t="s">
        <v>47</v>
      </c>
      <c r="J468" t="s">
        <v>86</v>
      </c>
      <c r="K468" t="s">
        <v>217</v>
      </c>
      <c r="L468" t="s">
        <v>87</v>
      </c>
      <c r="M468" t="s">
        <v>7913</v>
      </c>
      <c r="N468" t="s">
        <v>7914</v>
      </c>
      <c r="O468" t="s">
        <v>7915</v>
      </c>
      <c r="P468">
        <f>VLOOKUP(B468,HIS退!B:F,5,FALSE)</f>
        <v>-816</v>
      </c>
      <c r="Q468" t="str">
        <f t="shared" si="21"/>
        <v/>
      </c>
      <c r="R468" s="43">
        <f>VLOOKUP(M468,银行退!A:G,7,FALSE)</f>
        <v>816</v>
      </c>
      <c r="S468" t="str">
        <f t="shared" si="22"/>
        <v/>
      </c>
      <c r="T468">
        <f>VLOOKUP(M468,银行退!A:J,10,FALSE)</f>
        <v>1</v>
      </c>
      <c r="U468" s="17">
        <f>VLOOKUP(M468,银行退!A:K,11,FALSE)</f>
        <v>42901.686192129629</v>
      </c>
      <c r="V468">
        <f t="shared" si="23"/>
        <v>1</v>
      </c>
      <c r="W468">
        <f>VLOOKUP(B468,HIS解!F:H,3,FALSE)</f>
        <v>816</v>
      </c>
    </row>
    <row r="469" spans="1:23" ht="14.25" hidden="1">
      <c r="A469" s="62">
        <v>42900.706122685187</v>
      </c>
      <c r="B469">
        <v>208069</v>
      </c>
      <c r="C469" t="s">
        <v>6371</v>
      </c>
      <c r="D469" t="s">
        <v>6372</v>
      </c>
      <c r="E469"/>
      <c r="F469" s="15">
        <v>1000</v>
      </c>
      <c r="G469" s="62">
        <v>42900.706122685187</v>
      </c>
      <c r="H469" t="s">
        <v>47</v>
      </c>
      <c r="I469" t="s">
        <v>47</v>
      </c>
      <c r="J469" t="s">
        <v>86</v>
      </c>
      <c r="K469" t="s">
        <v>36</v>
      </c>
      <c r="L469" t="s">
        <v>87</v>
      </c>
      <c r="M469" t="s">
        <v>7916</v>
      </c>
      <c r="N469" t="s">
        <v>7917</v>
      </c>
      <c r="O469" t="s">
        <v>7918</v>
      </c>
      <c r="P469">
        <f>VLOOKUP(B469,HIS退!B:F,5,FALSE)</f>
        <v>-1000</v>
      </c>
      <c r="Q469" t="str">
        <f t="shared" si="21"/>
        <v/>
      </c>
      <c r="R469" s="43">
        <f>VLOOKUP(M469,银行退!A:G,7,FALSE)</f>
        <v>1000</v>
      </c>
      <c r="S469" t="str">
        <f t="shared" si="22"/>
        <v/>
      </c>
      <c r="T469" t="e">
        <f>VLOOKUP(M469,银行退!A:J,10,FALSE)</f>
        <v>#N/A</v>
      </c>
      <c r="U469" s="17" t="e">
        <f>VLOOKUP(M469,银行退!A:K,11,FALSE)</f>
        <v>#N/A</v>
      </c>
      <c r="V469" t="str">
        <f t="shared" si="23"/>
        <v/>
      </c>
      <c r="W469" t="e">
        <f>VLOOKUP(B469,HIS解!F:H,3,FALSE)</f>
        <v>#N/A</v>
      </c>
    </row>
    <row r="470" spans="1:23" ht="14.25" hidden="1">
      <c r="A470" s="62">
        <v>42900.711631944447</v>
      </c>
      <c r="B470">
        <v>208223</v>
      </c>
      <c r="C470" t="s">
        <v>6374</v>
      </c>
      <c r="D470" t="s">
        <v>6375</v>
      </c>
      <c r="E470"/>
      <c r="F470" s="15">
        <v>400</v>
      </c>
      <c r="G470" s="62">
        <v>42900.711631944447</v>
      </c>
      <c r="H470" t="s">
        <v>47</v>
      </c>
      <c r="I470" t="s">
        <v>47</v>
      </c>
      <c r="J470" t="s">
        <v>86</v>
      </c>
      <c r="K470" t="s">
        <v>36</v>
      </c>
      <c r="L470" t="s">
        <v>87</v>
      </c>
      <c r="M470" t="s">
        <v>7919</v>
      </c>
      <c r="N470" t="s">
        <v>7920</v>
      </c>
      <c r="O470" t="s">
        <v>7921</v>
      </c>
      <c r="P470">
        <f>VLOOKUP(B470,HIS退!B:F,5,FALSE)</f>
        <v>-400</v>
      </c>
      <c r="Q470" t="str">
        <f t="shared" si="21"/>
        <v/>
      </c>
      <c r="R470" s="43">
        <f>VLOOKUP(M470,银行退!A:G,7,FALSE)</f>
        <v>400</v>
      </c>
      <c r="S470" t="str">
        <f t="shared" si="22"/>
        <v/>
      </c>
      <c r="T470" t="e">
        <f>VLOOKUP(M470,银行退!A:J,10,FALSE)</f>
        <v>#N/A</v>
      </c>
      <c r="U470" s="17" t="e">
        <f>VLOOKUP(M470,银行退!A:K,11,FALSE)</f>
        <v>#N/A</v>
      </c>
      <c r="V470" t="str">
        <f t="shared" si="23"/>
        <v/>
      </c>
      <c r="W470" t="e">
        <f>VLOOKUP(B470,HIS解!F:H,3,FALSE)</f>
        <v>#N/A</v>
      </c>
    </row>
    <row r="471" spans="1:23" ht="14.25" hidden="1">
      <c r="A471" s="62">
        <v>42900.714641203704</v>
      </c>
      <c r="B471">
        <v>208294</v>
      </c>
      <c r="C471" t="s">
        <v>6377</v>
      </c>
      <c r="D471" t="s">
        <v>6378</v>
      </c>
      <c r="E471"/>
      <c r="F471" s="15">
        <v>73</v>
      </c>
      <c r="G471" s="62">
        <v>42900.714641203704</v>
      </c>
      <c r="H471" t="s">
        <v>47</v>
      </c>
      <c r="I471" t="s">
        <v>47</v>
      </c>
      <c r="J471" t="s">
        <v>86</v>
      </c>
      <c r="K471" t="s">
        <v>36</v>
      </c>
      <c r="L471" t="s">
        <v>87</v>
      </c>
      <c r="M471" t="s">
        <v>7922</v>
      </c>
      <c r="N471" t="s">
        <v>7923</v>
      </c>
      <c r="O471" t="s">
        <v>7924</v>
      </c>
      <c r="P471">
        <f>VLOOKUP(B471,HIS退!B:F,5,FALSE)</f>
        <v>-73</v>
      </c>
      <c r="Q471" t="str">
        <f t="shared" si="21"/>
        <v/>
      </c>
      <c r="R471" s="43">
        <f>VLOOKUP(M471,银行退!A:G,7,FALSE)</f>
        <v>73</v>
      </c>
      <c r="S471" t="str">
        <f t="shared" si="22"/>
        <v/>
      </c>
      <c r="T471" t="e">
        <f>VLOOKUP(M471,银行退!A:J,10,FALSE)</f>
        <v>#N/A</v>
      </c>
      <c r="U471" s="17" t="e">
        <f>VLOOKUP(M471,银行退!A:K,11,FALSE)</f>
        <v>#N/A</v>
      </c>
      <c r="V471" t="str">
        <f t="shared" si="23"/>
        <v/>
      </c>
      <c r="W471" t="e">
        <f>VLOOKUP(B471,HIS解!F:H,3,FALSE)</f>
        <v>#N/A</v>
      </c>
    </row>
    <row r="472" spans="1:23" ht="14.25" hidden="1">
      <c r="A472" s="62">
        <v>42900.715925925928</v>
      </c>
      <c r="B472">
        <v>208324</v>
      </c>
      <c r="C472" t="s">
        <v>6380</v>
      </c>
      <c r="D472" t="s">
        <v>6381</v>
      </c>
      <c r="E472"/>
      <c r="F472" s="15">
        <v>343</v>
      </c>
      <c r="G472" s="62">
        <v>42900.715925925928</v>
      </c>
      <c r="H472" t="s">
        <v>47</v>
      </c>
      <c r="I472" t="s">
        <v>47</v>
      </c>
      <c r="J472" t="s">
        <v>86</v>
      </c>
      <c r="K472" t="s">
        <v>36</v>
      </c>
      <c r="L472" t="s">
        <v>87</v>
      </c>
      <c r="M472" t="s">
        <v>7925</v>
      </c>
      <c r="N472" t="s">
        <v>7926</v>
      </c>
      <c r="O472" t="s">
        <v>7927</v>
      </c>
      <c r="P472">
        <f>VLOOKUP(B472,HIS退!B:F,5,FALSE)</f>
        <v>-343</v>
      </c>
      <c r="Q472" t="str">
        <f t="shared" si="21"/>
        <v/>
      </c>
      <c r="R472" s="43">
        <f>VLOOKUP(M472,银行退!A:G,7,FALSE)</f>
        <v>343</v>
      </c>
      <c r="S472" t="str">
        <f t="shared" si="22"/>
        <v/>
      </c>
      <c r="T472" t="e">
        <f>VLOOKUP(M472,银行退!A:J,10,FALSE)</f>
        <v>#N/A</v>
      </c>
      <c r="U472" s="17" t="e">
        <f>VLOOKUP(M472,银行退!A:K,11,FALSE)</f>
        <v>#N/A</v>
      </c>
      <c r="V472" t="str">
        <f t="shared" si="23"/>
        <v/>
      </c>
      <c r="W472" t="e">
        <f>VLOOKUP(B472,HIS解!F:H,3,FALSE)</f>
        <v>#N/A</v>
      </c>
    </row>
    <row r="473" spans="1:23" ht="14.25" hidden="1">
      <c r="A473" s="62">
        <v>42900.717233796298</v>
      </c>
      <c r="B473">
        <v>208376</v>
      </c>
      <c r="C473" t="s">
        <v>6383</v>
      </c>
      <c r="D473" t="s">
        <v>6384</v>
      </c>
      <c r="E473"/>
      <c r="F473" s="15">
        <v>500</v>
      </c>
      <c r="G473" s="62">
        <v>42900.717233796298</v>
      </c>
      <c r="H473" t="s">
        <v>47</v>
      </c>
      <c r="I473" t="s">
        <v>47</v>
      </c>
      <c r="J473" t="s">
        <v>86</v>
      </c>
      <c r="K473" t="s">
        <v>36</v>
      </c>
      <c r="L473" t="s">
        <v>87</v>
      </c>
      <c r="M473" t="s">
        <v>7928</v>
      </c>
      <c r="N473" t="s">
        <v>7929</v>
      </c>
      <c r="O473" t="s">
        <v>7930</v>
      </c>
      <c r="P473">
        <f>VLOOKUP(B473,HIS退!B:F,5,FALSE)</f>
        <v>-500</v>
      </c>
      <c r="Q473" t="str">
        <f t="shared" si="21"/>
        <v/>
      </c>
      <c r="R473" s="43">
        <f>VLOOKUP(M473,银行退!A:G,7,FALSE)</f>
        <v>500</v>
      </c>
      <c r="S473" t="str">
        <f t="shared" si="22"/>
        <v/>
      </c>
      <c r="T473" t="e">
        <f>VLOOKUP(M473,银行退!A:J,10,FALSE)</f>
        <v>#N/A</v>
      </c>
      <c r="U473" s="17" t="e">
        <f>VLOOKUP(M473,银行退!A:K,11,FALSE)</f>
        <v>#N/A</v>
      </c>
      <c r="V473" t="str">
        <f t="shared" si="23"/>
        <v/>
      </c>
      <c r="W473" t="e">
        <f>VLOOKUP(B473,HIS解!F:H,3,FALSE)</f>
        <v>#N/A</v>
      </c>
    </row>
    <row r="474" spans="1:23" ht="14.25" hidden="1">
      <c r="A474" s="62">
        <v>42900.72693287037</v>
      </c>
      <c r="B474">
        <v>208571</v>
      </c>
      <c r="C474" t="s">
        <v>6386</v>
      </c>
      <c r="D474" t="s">
        <v>6387</v>
      </c>
      <c r="E474"/>
      <c r="F474" s="15">
        <v>119</v>
      </c>
      <c r="G474" s="62">
        <v>42900.72693287037</v>
      </c>
      <c r="H474" t="s">
        <v>47</v>
      </c>
      <c r="I474" t="s">
        <v>47</v>
      </c>
      <c r="J474" t="s">
        <v>86</v>
      </c>
      <c r="K474" t="s">
        <v>36</v>
      </c>
      <c r="L474" t="s">
        <v>87</v>
      </c>
      <c r="M474" t="s">
        <v>7931</v>
      </c>
      <c r="N474" t="s">
        <v>7932</v>
      </c>
      <c r="O474" t="s">
        <v>7933</v>
      </c>
      <c r="P474">
        <f>VLOOKUP(B474,HIS退!B:F,5,FALSE)</f>
        <v>-119</v>
      </c>
      <c r="Q474" t="str">
        <f t="shared" si="21"/>
        <v/>
      </c>
      <c r="R474" s="43">
        <f>VLOOKUP(M474,银行退!A:G,7,FALSE)</f>
        <v>119</v>
      </c>
      <c r="S474" t="str">
        <f t="shared" si="22"/>
        <v/>
      </c>
      <c r="T474" t="e">
        <f>VLOOKUP(M474,银行退!A:J,10,FALSE)</f>
        <v>#N/A</v>
      </c>
      <c r="U474" s="17" t="e">
        <f>VLOOKUP(M474,银行退!A:K,11,FALSE)</f>
        <v>#N/A</v>
      </c>
      <c r="V474" t="str">
        <f t="shared" si="23"/>
        <v/>
      </c>
      <c r="W474" t="e">
        <f>VLOOKUP(B474,HIS解!F:H,3,FALSE)</f>
        <v>#N/A</v>
      </c>
    </row>
    <row r="475" spans="1:23" ht="14.25" hidden="1">
      <c r="A475" s="62">
        <v>42900.740011574075</v>
      </c>
      <c r="B475">
        <v>208831</v>
      </c>
      <c r="C475" t="s">
        <v>6389</v>
      </c>
      <c r="D475" t="s">
        <v>6390</v>
      </c>
      <c r="E475"/>
      <c r="F475" s="15">
        <v>1990</v>
      </c>
      <c r="G475" s="62">
        <v>42900.740011574075</v>
      </c>
      <c r="H475" t="s">
        <v>47</v>
      </c>
      <c r="I475" t="s">
        <v>47</v>
      </c>
      <c r="J475" t="s">
        <v>86</v>
      </c>
      <c r="K475" t="s">
        <v>36</v>
      </c>
      <c r="L475" t="s">
        <v>87</v>
      </c>
      <c r="M475" t="s">
        <v>7934</v>
      </c>
      <c r="N475" t="s">
        <v>7935</v>
      </c>
      <c r="O475" t="s">
        <v>7936</v>
      </c>
      <c r="P475">
        <f>VLOOKUP(B475,HIS退!B:F,5,FALSE)</f>
        <v>-1990</v>
      </c>
      <c r="Q475" t="str">
        <f t="shared" si="21"/>
        <v/>
      </c>
      <c r="R475" s="43">
        <f>VLOOKUP(M475,银行退!A:G,7,FALSE)</f>
        <v>1990</v>
      </c>
      <c r="S475" t="str">
        <f t="shared" si="22"/>
        <v/>
      </c>
      <c r="T475" t="e">
        <f>VLOOKUP(M475,银行退!A:J,10,FALSE)</f>
        <v>#N/A</v>
      </c>
      <c r="U475" s="17" t="e">
        <f>VLOOKUP(M475,银行退!A:K,11,FALSE)</f>
        <v>#N/A</v>
      </c>
      <c r="V475" t="str">
        <f t="shared" si="23"/>
        <v/>
      </c>
      <c r="W475" t="e">
        <f>VLOOKUP(B475,HIS解!F:H,3,FALSE)</f>
        <v>#N/A</v>
      </c>
    </row>
    <row r="476" spans="1:23" ht="14.25" hidden="1">
      <c r="A476" s="62">
        <v>42900.740555555552</v>
      </c>
      <c r="B476">
        <v>208848</v>
      </c>
      <c r="C476" t="s">
        <v>6392</v>
      </c>
      <c r="D476" t="s">
        <v>6393</v>
      </c>
      <c r="E476"/>
      <c r="F476" s="15">
        <v>300</v>
      </c>
      <c r="G476" s="62">
        <v>42900.740555555552</v>
      </c>
      <c r="H476" t="s">
        <v>47</v>
      </c>
      <c r="I476" t="s">
        <v>47</v>
      </c>
      <c r="J476" t="s">
        <v>86</v>
      </c>
      <c r="K476" t="s">
        <v>36</v>
      </c>
      <c r="L476" t="s">
        <v>87</v>
      </c>
      <c r="M476" t="s">
        <v>7937</v>
      </c>
      <c r="N476" t="s">
        <v>7938</v>
      </c>
      <c r="O476" t="s">
        <v>7939</v>
      </c>
      <c r="P476">
        <f>VLOOKUP(B476,HIS退!B:F,5,FALSE)</f>
        <v>-300</v>
      </c>
      <c r="Q476" t="str">
        <f t="shared" si="21"/>
        <v/>
      </c>
      <c r="R476" s="43">
        <f>VLOOKUP(M476,银行退!A:G,7,FALSE)</f>
        <v>300</v>
      </c>
      <c r="S476" t="str">
        <f t="shared" si="22"/>
        <v/>
      </c>
      <c r="T476" t="e">
        <f>VLOOKUP(M476,银行退!A:J,10,FALSE)</f>
        <v>#N/A</v>
      </c>
      <c r="U476" s="17" t="e">
        <f>VLOOKUP(M476,银行退!A:K,11,FALSE)</f>
        <v>#N/A</v>
      </c>
      <c r="V476" t="str">
        <f t="shared" si="23"/>
        <v/>
      </c>
      <c r="W476" t="e">
        <f>VLOOKUP(B476,HIS解!F:H,3,FALSE)</f>
        <v>#N/A</v>
      </c>
    </row>
    <row r="477" spans="1:23" ht="14.25" hidden="1">
      <c r="A477" s="62">
        <v>42900.740613425929</v>
      </c>
      <c r="B477">
        <v>208849</v>
      </c>
      <c r="C477" t="s">
        <v>6395</v>
      </c>
      <c r="D477" t="s">
        <v>6396</v>
      </c>
      <c r="E477"/>
      <c r="F477" s="15">
        <v>3</v>
      </c>
      <c r="G477" s="62">
        <v>42900.740613425929</v>
      </c>
      <c r="H477" t="s">
        <v>47</v>
      </c>
      <c r="I477" t="s">
        <v>47</v>
      </c>
      <c r="J477" t="s">
        <v>86</v>
      </c>
      <c r="K477" t="s">
        <v>36</v>
      </c>
      <c r="L477" t="s">
        <v>87</v>
      </c>
      <c r="M477" t="s">
        <v>7940</v>
      </c>
      <c r="N477" t="s">
        <v>7941</v>
      </c>
      <c r="O477" t="s">
        <v>7942</v>
      </c>
      <c r="P477">
        <f>VLOOKUP(B477,HIS退!B:F,5,FALSE)</f>
        <v>-3</v>
      </c>
      <c r="Q477" t="str">
        <f t="shared" si="21"/>
        <v/>
      </c>
      <c r="R477" s="43">
        <f>VLOOKUP(M477,银行退!A:G,7,FALSE)</f>
        <v>3</v>
      </c>
      <c r="S477" t="str">
        <f t="shared" si="22"/>
        <v/>
      </c>
      <c r="T477" t="e">
        <f>VLOOKUP(M477,银行退!A:J,10,FALSE)</f>
        <v>#N/A</v>
      </c>
      <c r="U477" s="17" t="e">
        <f>VLOOKUP(M477,银行退!A:K,11,FALSE)</f>
        <v>#N/A</v>
      </c>
      <c r="V477" t="str">
        <f t="shared" si="23"/>
        <v/>
      </c>
      <c r="W477" t="e">
        <f>VLOOKUP(B477,HIS解!F:H,3,FALSE)</f>
        <v>#N/A</v>
      </c>
    </row>
    <row r="478" spans="1:23" ht="14.25" hidden="1">
      <c r="A478" s="62">
        <v>42900.742395833331</v>
      </c>
      <c r="B478">
        <v>208867</v>
      </c>
      <c r="C478" t="s">
        <v>7943</v>
      </c>
      <c r="D478" t="s">
        <v>6398</v>
      </c>
      <c r="E478"/>
      <c r="F478" s="15">
        <v>244</v>
      </c>
      <c r="G478" s="62">
        <v>42900.742395833331</v>
      </c>
      <c r="H478" t="s">
        <v>47</v>
      </c>
      <c r="I478" t="s">
        <v>47</v>
      </c>
      <c r="J478" t="s">
        <v>86</v>
      </c>
      <c r="K478" t="s">
        <v>217</v>
      </c>
      <c r="L478" t="s">
        <v>87</v>
      </c>
      <c r="M478" t="s">
        <v>7944</v>
      </c>
      <c r="N478" t="s">
        <v>7945</v>
      </c>
      <c r="O478" t="s">
        <v>7946</v>
      </c>
      <c r="P478">
        <f>VLOOKUP(B478,HIS退!B:F,5,FALSE)</f>
        <v>-244</v>
      </c>
      <c r="Q478" t="str">
        <f t="shared" si="21"/>
        <v/>
      </c>
      <c r="R478" s="43">
        <f>VLOOKUP(M478,银行退!A:G,7,FALSE)</f>
        <v>244</v>
      </c>
      <c r="S478" t="str">
        <f t="shared" si="22"/>
        <v/>
      </c>
      <c r="T478">
        <f>VLOOKUP(M478,银行退!A:J,10,FALSE)</f>
        <v>1</v>
      </c>
      <c r="U478" s="17">
        <f>VLOOKUP(M478,银行退!A:K,11,FALSE)</f>
        <v>42901.686365740738</v>
      </c>
      <c r="V478">
        <f t="shared" si="23"/>
        <v>1</v>
      </c>
      <c r="W478">
        <f>VLOOKUP(B478,HIS解!F:H,3,FALSE)</f>
        <v>244</v>
      </c>
    </row>
    <row r="479" spans="1:23" ht="14.25" hidden="1">
      <c r="A479" s="62">
        <v>42901.380648148152</v>
      </c>
      <c r="B479">
        <v>213738</v>
      </c>
      <c r="C479" t="s">
        <v>6400</v>
      </c>
      <c r="D479" t="s">
        <v>6401</v>
      </c>
      <c r="E479"/>
      <c r="F479" s="15">
        <v>90</v>
      </c>
      <c r="G479" s="62">
        <v>42901.380648148152</v>
      </c>
      <c r="H479" t="s">
        <v>47</v>
      </c>
      <c r="I479" t="s">
        <v>47</v>
      </c>
      <c r="J479" t="s">
        <v>86</v>
      </c>
      <c r="K479" t="s">
        <v>36</v>
      </c>
      <c r="L479" t="s">
        <v>87</v>
      </c>
      <c r="M479" t="s">
        <v>7947</v>
      </c>
      <c r="N479" t="s">
        <v>7948</v>
      </c>
      <c r="O479" t="s">
        <v>7949</v>
      </c>
      <c r="P479">
        <f>VLOOKUP(B479,HIS退!B:F,5,FALSE)</f>
        <v>-90</v>
      </c>
      <c r="Q479" t="str">
        <f t="shared" si="21"/>
        <v/>
      </c>
      <c r="R479" s="43">
        <f>VLOOKUP(M479,银行退!A:G,7,FALSE)</f>
        <v>90</v>
      </c>
      <c r="S479" t="str">
        <f t="shared" si="22"/>
        <v/>
      </c>
      <c r="T479" t="e">
        <f>VLOOKUP(M479,银行退!A:J,10,FALSE)</f>
        <v>#N/A</v>
      </c>
      <c r="U479" s="17" t="e">
        <f>VLOOKUP(M479,银行退!A:K,11,FALSE)</f>
        <v>#N/A</v>
      </c>
      <c r="V479" t="str">
        <f t="shared" si="23"/>
        <v/>
      </c>
      <c r="W479" t="e">
        <f>VLOOKUP(B479,HIS解!F:H,3,FALSE)</f>
        <v>#N/A</v>
      </c>
    </row>
    <row r="480" spans="1:23" ht="14.25" hidden="1">
      <c r="A480" s="62">
        <v>42901.389374999999</v>
      </c>
      <c r="B480">
        <v>214397</v>
      </c>
      <c r="C480" t="s">
        <v>7950</v>
      </c>
      <c r="D480" t="s">
        <v>6403</v>
      </c>
      <c r="E480"/>
      <c r="F480" s="15">
        <v>464</v>
      </c>
      <c r="G480" s="62">
        <v>42901.389374999999</v>
      </c>
      <c r="H480" t="s">
        <v>47</v>
      </c>
      <c r="I480" t="s">
        <v>47</v>
      </c>
      <c r="J480" t="s">
        <v>86</v>
      </c>
      <c r="K480" t="s">
        <v>217</v>
      </c>
      <c r="L480" t="s">
        <v>87</v>
      </c>
      <c r="M480" t="s">
        <v>7951</v>
      </c>
      <c r="N480" t="s">
        <v>7952</v>
      </c>
      <c r="O480" t="s">
        <v>7953</v>
      </c>
      <c r="P480">
        <f>VLOOKUP(B480,HIS退!B:F,5,FALSE)</f>
        <v>-464</v>
      </c>
      <c r="Q480" t="str">
        <f t="shared" si="21"/>
        <v/>
      </c>
      <c r="R480" s="43">
        <f>VLOOKUP(M480,银行退!A:G,7,FALSE)</f>
        <v>464</v>
      </c>
      <c r="S480" t="str">
        <f t="shared" si="22"/>
        <v/>
      </c>
      <c r="T480">
        <f>VLOOKUP(M480,银行退!A:J,10,FALSE)</f>
        <v>1</v>
      </c>
      <c r="U480" s="17">
        <f>VLOOKUP(M480,银行退!A:K,11,FALSE)</f>
        <v>42901.686539351853</v>
      </c>
      <c r="V480">
        <f t="shared" si="23"/>
        <v>1</v>
      </c>
      <c r="W480">
        <f>VLOOKUP(B480,HIS解!F:H,3,FALSE)</f>
        <v>464</v>
      </c>
    </row>
    <row r="481" spans="1:23" ht="14.25" hidden="1">
      <c r="A481" s="62">
        <v>42901.400949074072</v>
      </c>
      <c r="B481">
        <v>215303</v>
      </c>
      <c r="C481" t="s">
        <v>6405</v>
      </c>
      <c r="D481" t="s">
        <v>6406</v>
      </c>
      <c r="E481"/>
      <c r="F481" s="15">
        <v>650</v>
      </c>
      <c r="G481" s="62">
        <v>42901.400949074072</v>
      </c>
      <c r="H481" t="s">
        <v>47</v>
      </c>
      <c r="I481" t="s">
        <v>47</v>
      </c>
      <c r="J481" t="s">
        <v>86</v>
      </c>
      <c r="K481" t="s">
        <v>36</v>
      </c>
      <c r="L481" t="s">
        <v>87</v>
      </c>
      <c r="M481" t="s">
        <v>7954</v>
      </c>
      <c r="N481" t="s">
        <v>7955</v>
      </c>
      <c r="O481" t="s">
        <v>7956</v>
      </c>
      <c r="P481">
        <f>VLOOKUP(B481,HIS退!B:F,5,FALSE)</f>
        <v>-650</v>
      </c>
      <c r="Q481" t="str">
        <f t="shared" si="21"/>
        <v/>
      </c>
      <c r="R481" s="43">
        <f>VLOOKUP(M481,银行退!A:G,7,FALSE)</f>
        <v>650</v>
      </c>
      <c r="S481" t="str">
        <f t="shared" si="22"/>
        <v/>
      </c>
      <c r="T481" t="e">
        <f>VLOOKUP(M481,银行退!A:J,10,FALSE)</f>
        <v>#N/A</v>
      </c>
      <c r="U481" s="17" t="e">
        <f>VLOOKUP(M481,银行退!A:K,11,FALSE)</f>
        <v>#N/A</v>
      </c>
      <c r="V481" t="str">
        <f t="shared" si="23"/>
        <v/>
      </c>
      <c r="W481" t="e">
        <f>VLOOKUP(B481,HIS解!F:H,3,FALSE)</f>
        <v>#N/A</v>
      </c>
    </row>
    <row r="482" spans="1:23" ht="14.25" hidden="1">
      <c r="A482" s="62">
        <v>42901.40415509259</v>
      </c>
      <c r="B482">
        <v>215522</v>
      </c>
      <c r="C482" t="s">
        <v>6408</v>
      </c>
      <c r="D482" t="s">
        <v>6409</v>
      </c>
      <c r="E482"/>
      <c r="F482" s="15">
        <v>371</v>
      </c>
      <c r="G482" s="62">
        <v>42901.40415509259</v>
      </c>
      <c r="H482" t="s">
        <v>47</v>
      </c>
      <c r="I482" t="s">
        <v>47</v>
      </c>
      <c r="J482" t="s">
        <v>86</v>
      </c>
      <c r="K482" t="s">
        <v>36</v>
      </c>
      <c r="L482" t="s">
        <v>87</v>
      </c>
      <c r="M482" t="s">
        <v>7957</v>
      </c>
      <c r="N482" t="s">
        <v>7958</v>
      </c>
      <c r="O482" t="s">
        <v>7959</v>
      </c>
      <c r="P482">
        <f>VLOOKUP(B482,HIS退!B:F,5,FALSE)</f>
        <v>-371</v>
      </c>
      <c r="Q482" t="str">
        <f t="shared" si="21"/>
        <v/>
      </c>
      <c r="R482" s="43">
        <f>VLOOKUP(M482,银行退!A:G,7,FALSE)</f>
        <v>371</v>
      </c>
      <c r="S482" t="str">
        <f t="shared" si="22"/>
        <v/>
      </c>
      <c r="T482" t="e">
        <f>VLOOKUP(M482,银行退!A:J,10,FALSE)</f>
        <v>#N/A</v>
      </c>
      <c r="U482" s="17" t="e">
        <f>VLOOKUP(M482,银行退!A:K,11,FALSE)</f>
        <v>#N/A</v>
      </c>
      <c r="V482" t="str">
        <f t="shared" si="23"/>
        <v/>
      </c>
      <c r="W482" t="e">
        <f>VLOOKUP(B482,HIS解!F:H,3,FALSE)</f>
        <v>#N/A</v>
      </c>
    </row>
    <row r="483" spans="1:23" ht="14.25" hidden="1">
      <c r="A483" s="62">
        <v>42901.405891203707</v>
      </c>
      <c r="B483">
        <v>215662</v>
      </c>
      <c r="C483" t="s">
        <v>6411</v>
      </c>
      <c r="D483" t="s">
        <v>6412</v>
      </c>
      <c r="E483"/>
      <c r="F483" s="15">
        <v>250</v>
      </c>
      <c r="G483" s="62">
        <v>42901.405891203707</v>
      </c>
      <c r="H483" t="s">
        <v>47</v>
      </c>
      <c r="I483" t="s">
        <v>47</v>
      </c>
      <c r="J483" t="s">
        <v>86</v>
      </c>
      <c r="K483" t="s">
        <v>36</v>
      </c>
      <c r="L483" t="s">
        <v>87</v>
      </c>
      <c r="M483" t="s">
        <v>7960</v>
      </c>
      <c r="N483" t="s">
        <v>7961</v>
      </c>
      <c r="O483" t="s">
        <v>7962</v>
      </c>
      <c r="P483">
        <f>VLOOKUP(B483,HIS退!B:F,5,FALSE)</f>
        <v>-250</v>
      </c>
      <c r="Q483" t="str">
        <f t="shared" si="21"/>
        <v/>
      </c>
      <c r="R483" s="43">
        <f>VLOOKUP(M483,银行退!A:G,7,FALSE)</f>
        <v>250</v>
      </c>
      <c r="S483" t="str">
        <f t="shared" si="22"/>
        <v/>
      </c>
      <c r="T483" t="e">
        <f>VLOOKUP(M483,银行退!A:J,10,FALSE)</f>
        <v>#N/A</v>
      </c>
      <c r="U483" s="17" t="e">
        <f>VLOOKUP(M483,银行退!A:K,11,FALSE)</f>
        <v>#N/A</v>
      </c>
      <c r="V483" t="str">
        <f t="shared" si="23"/>
        <v/>
      </c>
      <c r="W483" t="e">
        <f>VLOOKUP(B483,HIS解!F:H,3,FALSE)</f>
        <v>#N/A</v>
      </c>
    </row>
    <row r="484" spans="1:23" ht="14.25" hidden="1">
      <c r="A484" s="62">
        <v>42901.407569444447</v>
      </c>
      <c r="B484">
        <v>215780</v>
      </c>
      <c r="C484" t="s">
        <v>6414</v>
      </c>
      <c r="D484" t="s">
        <v>6415</v>
      </c>
      <c r="E484"/>
      <c r="F484" s="15">
        <v>130</v>
      </c>
      <c r="G484" s="62">
        <v>42901.407569444447</v>
      </c>
      <c r="H484" t="s">
        <v>47</v>
      </c>
      <c r="I484" t="s">
        <v>47</v>
      </c>
      <c r="J484" t="s">
        <v>86</v>
      </c>
      <c r="K484" t="s">
        <v>36</v>
      </c>
      <c r="L484" t="s">
        <v>87</v>
      </c>
      <c r="M484" t="s">
        <v>7963</v>
      </c>
      <c r="N484" t="s">
        <v>7964</v>
      </c>
      <c r="O484" t="s">
        <v>7965</v>
      </c>
      <c r="P484">
        <f>VLOOKUP(B484,HIS退!B:F,5,FALSE)</f>
        <v>-130</v>
      </c>
      <c r="Q484" t="str">
        <f t="shared" si="21"/>
        <v/>
      </c>
      <c r="R484" s="43">
        <f>VLOOKUP(M484,银行退!A:G,7,FALSE)</f>
        <v>130</v>
      </c>
      <c r="S484" t="str">
        <f t="shared" si="22"/>
        <v/>
      </c>
      <c r="T484" t="e">
        <f>VLOOKUP(M484,银行退!A:J,10,FALSE)</f>
        <v>#N/A</v>
      </c>
      <c r="U484" s="17" t="e">
        <f>VLOOKUP(M484,银行退!A:K,11,FALSE)</f>
        <v>#N/A</v>
      </c>
      <c r="V484" t="str">
        <f t="shared" si="23"/>
        <v/>
      </c>
      <c r="W484" t="e">
        <f>VLOOKUP(B484,HIS解!F:H,3,FALSE)</f>
        <v>#N/A</v>
      </c>
    </row>
    <row r="485" spans="1:23" ht="14.25" hidden="1">
      <c r="A485" s="62">
        <v>42901.409513888888</v>
      </c>
      <c r="B485">
        <v>215957</v>
      </c>
      <c r="C485" t="s">
        <v>6417</v>
      </c>
      <c r="D485" t="s">
        <v>6418</v>
      </c>
      <c r="E485"/>
      <c r="F485" s="15">
        <v>300</v>
      </c>
      <c r="G485" s="62">
        <v>42901.409513888888</v>
      </c>
      <c r="H485" t="s">
        <v>47</v>
      </c>
      <c r="I485" t="s">
        <v>47</v>
      </c>
      <c r="J485" t="s">
        <v>86</v>
      </c>
      <c r="K485" t="s">
        <v>36</v>
      </c>
      <c r="L485" t="s">
        <v>87</v>
      </c>
      <c r="M485" t="s">
        <v>7966</v>
      </c>
      <c r="N485" t="s">
        <v>7967</v>
      </c>
      <c r="O485" t="s">
        <v>7968</v>
      </c>
      <c r="P485">
        <f>VLOOKUP(B485,HIS退!B:F,5,FALSE)</f>
        <v>-300</v>
      </c>
      <c r="Q485" t="str">
        <f t="shared" si="21"/>
        <v/>
      </c>
      <c r="R485" s="43">
        <f>VLOOKUP(M485,银行退!A:G,7,FALSE)</f>
        <v>300</v>
      </c>
      <c r="S485" t="str">
        <f t="shared" si="22"/>
        <v/>
      </c>
      <c r="T485" t="e">
        <f>VLOOKUP(M485,银行退!A:J,10,FALSE)</f>
        <v>#N/A</v>
      </c>
      <c r="U485" s="17" t="e">
        <f>VLOOKUP(M485,银行退!A:K,11,FALSE)</f>
        <v>#N/A</v>
      </c>
      <c r="V485" t="str">
        <f t="shared" si="23"/>
        <v/>
      </c>
      <c r="W485" t="e">
        <f>VLOOKUP(B485,HIS解!F:H,3,FALSE)</f>
        <v>#N/A</v>
      </c>
    </row>
    <row r="486" spans="1:23" ht="14.25" hidden="1">
      <c r="A486" s="62">
        <v>42901.410312499997</v>
      </c>
      <c r="B486">
        <v>216007</v>
      </c>
      <c r="C486" t="s">
        <v>6420</v>
      </c>
      <c r="D486" t="s">
        <v>6421</v>
      </c>
      <c r="E486"/>
      <c r="F486" s="15">
        <v>380</v>
      </c>
      <c r="G486" s="62">
        <v>42901.410312499997</v>
      </c>
      <c r="H486" t="s">
        <v>47</v>
      </c>
      <c r="I486" t="s">
        <v>47</v>
      </c>
      <c r="J486" t="s">
        <v>86</v>
      </c>
      <c r="K486" t="s">
        <v>36</v>
      </c>
      <c r="L486" t="s">
        <v>87</v>
      </c>
      <c r="M486" t="s">
        <v>7969</v>
      </c>
      <c r="N486" t="s">
        <v>7970</v>
      </c>
      <c r="O486" t="s">
        <v>7971</v>
      </c>
      <c r="P486">
        <f>VLOOKUP(B486,HIS退!B:F,5,FALSE)</f>
        <v>-380</v>
      </c>
      <c r="Q486" t="str">
        <f t="shared" si="21"/>
        <v/>
      </c>
      <c r="R486" s="43">
        <f>VLOOKUP(M486,银行退!A:G,7,FALSE)</f>
        <v>380</v>
      </c>
      <c r="S486" t="str">
        <f t="shared" si="22"/>
        <v/>
      </c>
      <c r="T486" t="e">
        <f>VLOOKUP(M486,银行退!A:J,10,FALSE)</f>
        <v>#N/A</v>
      </c>
      <c r="U486" s="17" t="e">
        <f>VLOOKUP(M486,银行退!A:K,11,FALSE)</f>
        <v>#N/A</v>
      </c>
      <c r="V486" t="str">
        <f t="shared" si="23"/>
        <v/>
      </c>
      <c r="W486" t="e">
        <f>VLOOKUP(B486,HIS解!F:H,3,FALSE)</f>
        <v>#N/A</v>
      </c>
    </row>
    <row r="487" spans="1:23" ht="14.25" hidden="1">
      <c r="A487" s="62">
        <v>42901.423206018517</v>
      </c>
      <c r="B487">
        <v>216993</v>
      </c>
      <c r="C487" t="s">
        <v>6423</v>
      </c>
      <c r="D487" t="s">
        <v>6424</v>
      </c>
      <c r="E487"/>
      <c r="F487" s="15">
        <v>194</v>
      </c>
      <c r="G487" s="62">
        <v>42901.423206018517</v>
      </c>
      <c r="H487" t="s">
        <v>47</v>
      </c>
      <c r="I487" t="s">
        <v>47</v>
      </c>
      <c r="J487" t="s">
        <v>86</v>
      </c>
      <c r="K487" t="s">
        <v>36</v>
      </c>
      <c r="L487" t="s">
        <v>87</v>
      </c>
      <c r="M487" t="s">
        <v>7972</v>
      </c>
      <c r="N487" t="s">
        <v>7973</v>
      </c>
      <c r="O487" t="s">
        <v>7974</v>
      </c>
      <c r="P487">
        <f>VLOOKUP(B487,HIS退!B:F,5,FALSE)</f>
        <v>-194</v>
      </c>
      <c r="Q487" t="str">
        <f t="shared" si="21"/>
        <v/>
      </c>
      <c r="R487" s="43">
        <f>VLOOKUP(M487,银行退!A:G,7,FALSE)</f>
        <v>194</v>
      </c>
      <c r="S487" t="str">
        <f t="shared" si="22"/>
        <v/>
      </c>
      <c r="T487" t="e">
        <f>VLOOKUP(M487,银行退!A:J,10,FALSE)</f>
        <v>#N/A</v>
      </c>
      <c r="U487" s="17" t="e">
        <f>VLOOKUP(M487,银行退!A:K,11,FALSE)</f>
        <v>#N/A</v>
      </c>
      <c r="V487" t="str">
        <f t="shared" si="23"/>
        <v/>
      </c>
      <c r="W487" t="e">
        <f>VLOOKUP(B487,HIS解!F:H,3,FALSE)</f>
        <v>#N/A</v>
      </c>
    </row>
    <row r="488" spans="1:23" ht="14.25" hidden="1">
      <c r="A488" s="62">
        <v>42901.427743055552</v>
      </c>
      <c r="B488">
        <v>217336</v>
      </c>
      <c r="C488" t="s">
        <v>6426</v>
      </c>
      <c r="D488" t="s">
        <v>6427</v>
      </c>
      <c r="E488"/>
      <c r="F488" s="15">
        <v>236</v>
      </c>
      <c r="G488" s="62">
        <v>42901.427743055552</v>
      </c>
      <c r="H488" t="s">
        <v>47</v>
      </c>
      <c r="I488" t="s">
        <v>47</v>
      </c>
      <c r="J488" t="s">
        <v>86</v>
      </c>
      <c r="K488" t="s">
        <v>36</v>
      </c>
      <c r="L488" t="s">
        <v>87</v>
      </c>
      <c r="M488" t="s">
        <v>7975</v>
      </c>
      <c r="N488" t="s">
        <v>7976</v>
      </c>
      <c r="O488" t="s">
        <v>7977</v>
      </c>
      <c r="P488">
        <f>VLOOKUP(B488,HIS退!B:F,5,FALSE)</f>
        <v>-236</v>
      </c>
      <c r="Q488" t="str">
        <f t="shared" si="21"/>
        <v/>
      </c>
      <c r="R488" s="43">
        <f>VLOOKUP(M488,银行退!A:G,7,FALSE)</f>
        <v>236</v>
      </c>
      <c r="S488" t="str">
        <f t="shared" si="22"/>
        <v/>
      </c>
      <c r="T488" t="e">
        <f>VLOOKUP(M488,银行退!A:J,10,FALSE)</f>
        <v>#N/A</v>
      </c>
      <c r="U488" s="17" t="e">
        <f>VLOOKUP(M488,银行退!A:K,11,FALSE)</f>
        <v>#N/A</v>
      </c>
      <c r="V488" t="str">
        <f t="shared" si="23"/>
        <v/>
      </c>
      <c r="W488" t="e">
        <f>VLOOKUP(B488,HIS解!F:H,3,FALSE)</f>
        <v>#N/A</v>
      </c>
    </row>
    <row r="489" spans="1:23" ht="14.25" hidden="1">
      <c r="A489" s="62">
        <v>42901.437962962962</v>
      </c>
      <c r="B489">
        <v>218058</v>
      </c>
      <c r="C489" t="s">
        <v>6429</v>
      </c>
      <c r="D489" t="s">
        <v>6430</v>
      </c>
      <c r="E489"/>
      <c r="F489" s="15">
        <v>67</v>
      </c>
      <c r="G489" s="62">
        <v>42901.437962962962</v>
      </c>
      <c r="H489" t="s">
        <v>47</v>
      </c>
      <c r="I489" t="s">
        <v>47</v>
      </c>
      <c r="J489" t="s">
        <v>86</v>
      </c>
      <c r="K489" t="s">
        <v>36</v>
      </c>
      <c r="L489" t="s">
        <v>87</v>
      </c>
      <c r="M489" t="s">
        <v>7978</v>
      </c>
      <c r="N489" t="s">
        <v>7979</v>
      </c>
      <c r="O489" t="s">
        <v>7980</v>
      </c>
      <c r="P489">
        <f>VLOOKUP(B489,HIS退!B:F,5,FALSE)</f>
        <v>-67</v>
      </c>
      <c r="Q489" t="str">
        <f t="shared" si="21"/>
        <v/>
      </c>
      <c r="R489" s="43">
        <f>VLOOKUP(M489,银行退!A:G,7,FALSE)</f>
        <v>67</v>
      </c>
      <c r="S489" t="str">
        <f t="shared" si="22"/>
        <v/>
      </c>
      <c r="T489" t="e">
        <f>VLOOKUP(M489,银行退!A:J,10,FALSE)</f>
        <v>#N/A</v>
      </c>
      <c r="U489" s="17" t="e">
        <f>VLOOKUP(M489,银行退!A:K,11,FALSE)</f>
        <v>#N/A</v>
      </c>
      <c r="V489" t="str">
        <f t="shared" si="23"/>
        <v/>
      </c>
      <c r="W489" t="e">
        <f>VLOOKUP(B489,HIS解!F:H,3,FALSE)</f>
        <v>#N/A</v>
      </c>
    </row>
    <row r="490" spans="1:23" ht="14.25" hidden="1">
      <c r="A490" s="62">
        <v>42901.442870370367</v>
      </c>
      <c r="B490">
        <v>218379</v>
      </c>
      <c r="C490" t="s">
        <v>6432</v>
      </c>
      <c r="D490" t="s">
        <v>6433</v>
      </c>
      <c r="E490"/>
      <c r="F490" s="15">
        <v>21</v>
      </c>
      <c r="G490" s="62">
        <v>42901.442870370367</v>
      </c>
      <c r="H490" t="s">
        <v>47</v>
      </c>
      <c r="I490" t="s">
        <v>47</v>
      </c>
      <c r="J490" t="s">
        <v>86</v>
      </c>
      <c r="K490" t="s">
        <v>36</v>
      </c>
      <c r="L490" t="s">
        <v>87</v>
      </c>
      <c r="M490" t="s">
        <v>7981</v>
      </c>
      <c r="N490" t="s">
        <v>7982</v>
      </c>
      <c r="O490" t="s">
        <v>7983</v>
      </c>
      <c r="P490">
        <f>VLOOKUP(B490,HIS退!B:F,5,FALSE)</f>
        <v>-21</v>
      </c>
      <c r="Q490" t="str">
        <f t="shared" si="21"/>
        <v/>
      </c>
      <c r="R490" s="43">
        <f>VLOOKUP(M490,银行退!A:G,7,FALSE)</f>
        <v>21</v>
      </c>
      <c r="S490" t="str">
        <f t="shared" si="22"/>
        <v/>
      </c>
      <c r="T490" t="e">
        <f>VLOOKUP(M490,银行退!A:J,10,FALSE)</f>
        <v>#N/A</v>
      </c>
      <c r="U490" s="17" t="e">
        <f>VLOOKUP(M490,银行退!A:K,11,FALSE)</f>
        <v>#N/A</v>
      </c>
      <c r="V490" t="str">
        <f t="shared" si="23"/>
        <v/>
      </c>
      <c r="W490" t="e">
        <f>VLOOKUP(B490,HIS解!F:H,3,FALSE)</f>
        <v>#N/A</v>
      </c>
    </row>
    <row r="491" spans="1:23" ht="14.25" hidden="1">
      <c r="A491" s="62">
        <v>42901.445520833331</v>
      </c>
      <c r="B491">
        <v>218592</v>
      </c>
      <c r="C491" t="s">
        <v>6435</v>
      </c>
      <c r="D491" t="s">
        <v>6436</v>
      </c>
      <c r="E491"/>
      <c r="F491" s="15">
        <v>170</v>
      </c>
      <c r="G491" s="62">
        <v>42901.445520833331</v>
      </c>
      <c r="H491" t="s">
        <v>47</v>
      </c>
      <c r="I491" t="s">
        <v>47</v>
      </c>
      <c r="J491" t="s">
        <v>86</v>
      </c>
      <c r="K491" t="s">
        <v>36</v>
      </c>
      <c r="L491" t="s">
        <v>87</v>
      </c>
      <c r="M491" t="s">
        <v>7984</v>
      </c>
      <c r="N491" t="s">
        <v>7985</v>
      </c>
      <c r="O491" t="s">
        <v>7986</v>
      </c>
      <c r="P491">
        <f>VLOOKUP(B491,HIS退!B:F,5,FALSE)</f>
        <v>-170</v>
      </c>
      <c r="Q491" t="str">
        <f t="shared" si="21"/>
        <v/>
      </c>
      <c r="R491" s="43">
        <f>VLOOKUP(M491,银行退!A:G,7,FALSE)</f>
        <v>170</v>
      </c>
      <c r="S491" t="str">
        <f t="shared" si="22"/>
        <v/>
      </c>
      <c r="T491" t="e">
        <f>VLOOKUP(M491,银行退!A:J,10,FALSE)</f>
        <v>#N/A</v>
      </c>
      <c r="U491" s="17" t="e">
        <f>VLOOKUP(M491,银行退!A:K,11,FALSE)</f>
        <v>#N/A</v>
      </c>
      <c r="V491" t="str">
        <f t="shared" si="23"/>
        <v/>
      </c>
      <c r="W491" t="e">
        <f>VLOOKUP(B491,HIS解!F:H,3,FALSE)</f>
        <v>#N/A</v>
      </c>
    </row>
    <row r="492" spans="1:23" ht="14.25" hidden="1">
      <c r="A492" s="62">
        <v>42901.449328703704</v>
      </c>
      <c r="B492">
        <v>218824</v>
      </c>
      <c r="C492" t="s">
        <v>6438</v>
      </c>
      <c r="D492" t="s">
        <v>6439</v>
      </c>
      <c r="E492"/>
      <c r="F492" s="15">
        <v>1428</v>
      </c>
      <c r="G492" s="62">
        <v>42901.449328703704</v>
      </c>
      <c r="H492" t="s">
        <v>47</v>
      </c>
      <c r="I492" t="s">
        <v>47</v>
      </c>
      <c r="J492" t="s">
        <v>86</v>
      </c>
      <c r="K492" t="s">
        <v>36</v>
      </c>
      <c r="L492" t="s">
        <v>87</v>
      </c>
      <c r="M492" t="s">
        <v>7987</v>
      </c>
      <c r="N492" t="s">
        <v>7988</v>
      </c>
      <c r="O492" t="s">
        <v>7989</v>
      </c>
      <c r="P492">
        <f>VLOOKUP(B492,HIS退!B:F,5,FALSE)</f>
        <v>-1428</v>
      </c>
      <c r="Q492" t="str">
        <f t="shared" si="21"/>
        <v/>
      </c>
      <c r="R492" s="43">
        <f>VLOOKUP(M492,银行退!A:G,7,FALSE)</f>
        <v>1428</v>
      </c>
      <c r="S492" t="str">
        <f t="shared" si="22"/>
        <v/>
      </c>
      <c r="T492" t="e">
        <f>VLOOKUP(M492,银行退!A:J,10,FALSE)</f>
        <v>#N/A</v>
      </c>
      <c r="U492" s="17" t="e">
        <f>VLOOKUP(M492,银行退!A:K,11,FALSE)</f>
        <v>#N/A</v>
      </c>
      <c r="V492" t="str">
        <f t="shared" si="23"/>
        <v/>
      </c>
      <c r="W492" t="e">
        <f>VLOOKUP(B492,HIS解!F:H,3,FALSE)</f>
        <v>#N/A</v>
      </c>
    </row>
    <row r="493" spans="1:23" ht="14.25" hidden="1">
      <c r="A493" s="62">
        <v>42901.458124999997</v>
      </c>
      <c r="B493">
        <v>219413</v>
      </c>
      <c r="C493" t="s">
        <v>6441</v>
      </c>
      <c r="D493" t="s">
        <v>6442</v>
      </c>
      <c r="E493"/>
      <c r="F493" s="15">
        <v>57</v>
      </c>
      <c r="G493" s="62">
        <v>42901.458124999997</v>
      </c>
      <c r="H493" t="s">
        <v>47</v>
      </c>
      <c r="I493" t="s">
        <v>47</v>
      </c>
      <c r="J493" t="s">
        <v>86</v>
      </c>
      <c r="K493" t="s">
        <v>36</v>
      </c>
      <c r="L493" t="s">
        <v>87</v>
      </c>
      <c r="M493" t="s">
        <v>7990</v>
      </c>
      <c r="N493" t="s">
        <v>7991</v>
      </c>
      <c r="O493" t="s">
        <v>4938</v>
      </c>
      <c r="P493">
        <f>VLOOKUP(B493,HIS退!B:F,5,FALSE)</f>
        <v>-57</v>
      </c>
      <c r="Q493" t="str">
        <f t="shared" si="21"/>
        <v/>
      </c>
      <c r="R493" s="43">
        <f>VLOOKUP(M493,银行退!A:G,7,FALSE)</f>
        <v>57</v>
      </c>
      <c r="S493" t="str">
        <f t="shared" si="22"/>
        <v/>
      </c>
      <c r="T493" t="e">
        <f>VLOOKUP(M493,银行退!A:J,10,FALSE)</f>
        <v>#N/A</v>
      </c>
      <c r="U493" s="17" t="e">
        <f>VLOOKUP(M493,银行退!A:K,11,FALSE)</f>
        <v>#N/A</v>
      </c>
      <c r="V493" t="str">
        <f t="shared" si="23"/>
        <v/>
      </c>
      <c r="W493" t="e">
        <f>VLOOKUP(B493,HIS解!F:H,3,FALSE)</f>
        <v>#N/A</v>
      </c>
    </row>
    <row r="494" spans="1:23" ht="14.25" hidden="1">
      <c r="A494" s="62">
        <v>42901.462384259263</v>
      </c>
      <c r="B494">
        <v>219649</v>
      </c>
      <c r="C494" t="s">
        <v>6444</v>
      </c>
      <c r="D494" t="s">
        <v>6445</v>
      </c>
      <c r="E494"/>
      <c r="F494" s="15">
        <v>90</v>
      </c>
      <c r="G494" s="62">
        <v>42901.462384259263</v>
      </c>
      <c r="H494" t="s">
        <v>47</v>
      </c>
      <c r="I494" t="s">
        <v>47</v>
      </c>
      <c r="J494" t="s">
        <v>86</v>
      </c>
      <c r="K494" t="s">
        <v>36</v>
      </c>
      <c r="L494" t="s">
        <v>87</v>
      </c>
      <c r="M494" t="s">
        <v>7992</v>
      </c>
      <c r="N494" t="s">
        <v>7993</v>
      </c>
      <c r="O494" t="s">
        <v>7994</v>
      </c>
      <c r="P494">
        <f>VLOOKUP(B494,HIS退!B:F,5,FALSE)</f>
        <v>-90</v>
      </c>
      <c r="Q494" t="str">
        <f t="shared" si="21"/>
        <v/>
      </c>
      <c r="R494" s="43">
        <f>VLOOKUP(M494,银行退!A:G,7,FALSE)</f>
        <v>90</v>
      </c>
      <c r="S494" t="str">
        <f t="shared" si="22"/>
        <v/>
      </c>
      <c r="T494" t="e">
        <f>VLOOKUP(M494,银行退!A:J,10,FALSE)</f>
        <v>#N/A</v>
      </c>
      <c r="U494" s="17" t="e">
        <f>VLOOKUP(M494,银行退!A:K,11,FALSE)</f>
        <v>#N/A</v>
      </c>
      <c r="V494" t="str">
        <f t="shared" si="23"/>
        <v/>
      </c>
      <c r="W494" t="e">
        <f>VLOOKUP(B494,HIS解!F:H,3,FALSE)</f>
        <v>#N/A</v>
      </c>
    </row>
    <row r="495" spans="1:23" ht="14.25" hidden="1">
      <c r="A495" s="62">
        <v>42901.464479166665</v>
      </c>
      <c r="B495">
        <v>219762</v>
      </c>
      <c r="C495" t="s">
        <v>7995</v>
      </c>
      <c r="D495" t="s">
        <v>6447</v>
      </c>
      <c r="E495"/>
      <c r="F495" s="15">
        <v>600</v>
      </c>
      <c r="G495" s="62">
        <v>42901.464479166665</v>
      </c>
      <c r="H495" t="s">
        <v>47</v>
      </c>
      <c r="I495" t="s">
        <v>47</v>
      </c>
      <c r="J495" t="s">
        <v>86</v>
      </c>
      <c r="K495" t="s">
        <v>217</v>
      </c>
      <c r="L495" t="s">
        <v>87</v>
      </c>
      <c r="M495" t="s">
        <v>7996</v>
      </c>
      <c r="N495" t="s">
        <v>7997</v>
      </c>
      <c r="O495" t="s">
        <v>7998</v>
      </c>
      <c r="P495">
        <f>VLOOKUP(B495,HIS退!B:F,5,FALSE)</f>
        <v>-600</v>
      </c>
      <c r="Q495" t="str">
        <f t="shared" si="21"/>
        <v/>
      </c>
      <c r="R495" s="43">
        <f>VLOOKUP(M495,银行退!A:G,7,FALSE)</f>
        <v>600</v>
      </c>
      <c r="S495" t="str">
        <f t="shared" si="22"/>
        <v/>
      </c>
      <c r="T495">
        <f>VLOOKUP(M495,银行退!A:J,10,FALSE)</f>
        <v>1</v>
      </c>
      <c r="U495" s="17">
        <f>VLOOKUP(M495,银行退!A:K,11,FALSE)</f>
        <v>42901.686724537038</v>
      </c>
      <c r="V495">
        <f t="shared" si="23"/>
        <v>1</v>
      </c>
      <c r="W495">
        <f>VLOOKUP(B495,HIS解!F:H,3,FALSE)</f>
        <v>600</v>
      </c>
    </row>
    <row r="496" spans="1:23" ht="14.25" hidden="1">
      <c r="A496" s="62">
        <v>42901.472407407404</v>
      </c>
      <c r="B496">
        <v>220302</v>
      </c>
      <c r="C496" t="s">
        <v>6449</v>
      </c>
      <c r="D496" t="s">
        <v>6450</v>
      </c>
      <c r="E496"/>
      <c r="F496" s="15">
        <v>301</v>
      </c>
      <c r="G496" s="62">
        <v>42901.472407407404</v>
      </c>
      <c r="H496" t="s">
        <v>47</v>
      </c>
      <c r="I496" t="s">
        <v>47</v>
      </c>
      <c r="J496" t="s">
        <v>86</v>
      </c>
      <c r="K496" t="s">
        <v>36</v>
      </c>
      <c r="L496" t="s">
        <v>87</v>
      </c>
      <c r="M496" t="s">
        <v>7999</v>
      </c>
      <c r="N496" t="s">
        <v>8000</v>
      </c>
      <c r="O496" t="s">
        <v>8001</v>
      </c>
      <c r="P496">
        <f>VLOOKUP(B496,HIS退!B:F,5,FALSE)</f>
        <v>-301</v>
      </c>
      <c r="Q496" t="str">
        <f t="shared" si="21"/>
        <v/>
      </c>
      <c r="R496" s="43">
        <f>VLOOKUP(M496,银行退!A:G,7,FALSE)</f>
        <v>301</v>
      </c>
      <c r="S496" t="str">
        <f t="shared" si="22"/>
        <v/>
      </c>
      <c r="T496" t="e">
        <f>VLOOKUP(M496,银行退!A:J,10,FALSE)</f>
        <v>#N/A</v>
      </c>
      <c r="U496" s="17" t="e">
        <f>VLOOKUP(M496,银行退!A:K,11,FALSE)</f>
        <v>#N/A</v>
      </c>
      <c r="V496" t="str">
        <f t="shared" si="23"/>
        <v/>
      </c>
      <c r="W496" t="e">
        <f>VLOOKUP(B496,HIS解!F:H,3,FALSE)</f>
        <v>#N/A</v>
      </c>
    </row>
    <row r="497" spans="1:23" ht="14.25" hidden="1">
      <c r="A497" s="62">
        <v>42901.475486111114</v>
      </c>
      <c r="B497">
        <v>220513</v>
      </c>
      <c r="C497" t="s">
        <v>6452</v>
      </c>
      <c r="D497" t="s">
        <v>6453</v>
      </c>
      <c r="E497"/>
      <c r="F497" s="15">
        <v>600</v>
      </c>
      <c r="G497" s="62">
        <v>42901.475486111114</v>
      </c>
      <c r="H497" t="s">
        <v>47</v>
      </c>
      <c r="I497" t="s">
        <v>47</v>
      </c>
      <c r="J497" t="s">
        <v>86</v>
      </c>
      <c r="K497" t="s">
        <v>36</v>
      </c>
      <c r="L497" t="s">
        <v>87</v>
      </c>
      <c r="M497" t="s">
        <v>8002</v>
      </c>
      <c r="N497" t="s">
        <v>8003</v>
      </c>
      <c r="O497" t="s">
        <v>8004</v>
      </c>
      <c r="P497">
        <f>VLOOKUP(B497,HIS退!B:F,5,FALSE)</f>
        <v>-600</v>
      </c>
      <c r="Q497" t="str">
        <f t="shared" si="21"/>
        <v/>
      </c>
      <c r="R497" s="43">
        <f>VLOOKUP(M497,银行退!A:G,7,FALSE)</f>
        <v>600</v>
      </c>
      <c r="S497" t="str">
        <f t="shared" si="22"/>
        <v/>
      </c>
      <c r="T497" t="e">
        <f>VLOOKUP(M497,银行退!A:J,10,FALSE)</f>
        <v>#N/A</v>
      </c>
      <c r="U497" s="17" t="e">
        <f>VLOOKUP(M497,银行退!A:K,11,FALSE)</f>
        <v>#N/A</v>
      </c>
      <c r="V497" t="str">
        <f t="shared" si="23"/>
        <v/>
      </c>
      <c r="W497" t="e">
        <f>VLOOKUP(B497,HIS解!F:H,3,FALSE)</f>
        <v>#N/A</v>
      </c>
    </row>
    <row r="498" spans="1:23" ht="14.25" hidden="1">
      <c r="A498" s="62">
        <v>42901.476875</v>
      </c>
      <c r="B498">
        <v>220600</v>
      </c>
      <c r="C498" t="s">
        <v>6455</v>
      </c>
      <c r="D498" t="s">
        <v>6456</v>
      </c>
      <c r="E498"/>
      <c r="F498" s="15">
        <v>990</v>
      </c>
      <c r="G498" s="62">
        <v>42901.476875</v>
      </c>
      <c r="H498" t="s">
        <v>47</v>
      </c>
      <c r="I498" t="s">
        <v>47</v>
      </c>
      <c r="J498" t="s">
        <v>86</v>
      </c>
      <c r="K498" t="s">
        <v>36</v>
      </c>
      <c r="L498" t="s">
        <v>87</v>
      </c>
      <c r="M498" t="s">
        <v>8005</v>
      </c>
      <c r="N498" t="s">
        <v>8006</v>
      </c>
      <c r="O498" t="s">
        <v>8007</v>
      </c>
      <c r="P498">
        <f>VLOOKUP(B498,HIS退!B:F,5,FALSE)</f>
        <v>-990</v>
      </c>
      <c r="Q498" t="str">
        <f t="shared" si="21"/>
        <v/>
      </c>
      <c r="R498" s="43">
        <f>VLOOKUP(M498,银行退!A:G,7,FALSE)</f>
        <v>990</v>
      </c>
      <c r="S498" t="str">
        <f t="shared" si="22"/>
        <v/>
      </c>
      <c r="T498" t="e">
        <f>VLOOKUP(M498,银行退!A:J,10,FALSE)</f>
        <v>#N/A</v>
      </c>
      <c r="U498" s="17" t="e">
        <f>VLOOKUP(M498,银行退!A:K,11,FALSE)</f>
        <v>#N/A</v>
      </c>
      <c r="V498" t="str">
        <f t="shared" si="23"/>
        <v/>
      </c>
      <c r="W498" t="e">
        <f>VLOOKUP(B498,HIS解!F:H,3,FALSE)</f>
        <v>#N/A</v>
      </c>
    </row>
    <row r="499" spans="1:23" ht="14.25" hidden="1">
      <c r="A499" s="62">
        <v>42901.477881944447</v>
      </c>
      <c r="B499">
        <v>220652</v>
      </c>
      <c r="C499" t="s">
        <v>8008</v>
      </c>
      <c r="D499" t="s">
        <v>6458</v>
      </c>
      <c r="E499"/>
      <c r="F499" s="15">
        <v>405</v>
      </c>
      <c r="G499" s="62">
        <v>42901.477881944447</v>
      </c>
      <c r="H499" t="s">
        <v>47</v>
      </c>
      <c r="I499" t="s">
        <v>47</v>
      </c>
      <c r="J499" t="s">
        <v>86</v>
      </c>
      <c r="K499" t="s">
        <v>217</v>
      </c>
      <c r="L499" t="s">
        <v>87</v>
      </c>
      <c r="M499" t="s">
        <v>8009</v>
      </c>
      <c r="N499" t="s">
        <v>8010</v>
      </c>
      <c r="O499" t="s">
        <v>109</v>
      </c>
      <c r="P499">
        <f>VLOOKUP(B499,HIS退!B:F,5,FALSE)</f>
        <v>-405</v>
      </c>
      <c r="Q499" t="str">
        <f t="shared" si="21"/>
        <v/>
      </c>
      <c r="R499" s="43">
        <f>VLOOKUP(M499,银行退!A:G,7,FALSE)</f>
        <v>405</v>
      </c>
      <c r="S499" t="str">
        <f t="shared" si="22"/>
        <v/>
      </c>
      <c r="T499">
        <f>VLOOKUP(M499,银行退!A:J,10,FALSE)</f>
        <v>1</v>
      </c>
      <c r="U499" s="17">
        <f>VLOOKUP(M499,银行退!A:K,11,FALSE)</f>
        <v>42902.696215277778</v>
      </c>
      <c r="V499">
        <f t="shared" si="23"/>
        <v>1</v>
      </c>
      <c r="W499">
        <f>VLOOKUP(B499,HIS解!F:H,3,FALSE)</f>
        <v>405</v>
      </c>
    </row>
    <row r="500" spans="1:23" ht="14.25" hidden="1">
      <c r="A500" s="62">
        <v>42901.477986111109</v>
      </c>
      <c r="B500">
        <v>220663</v>
      </c>
      <c r="C500" t="s">
        <v>6459</v>
      </c>
      <c r="D500" t="s">
        <v>6460</v>
      </c>
      <c r="E500"/>
      <c r="F500" s="15">
        <v>92</v>
      </c>
      <c r="G500" s="62">
        <v>42901.477986111109</v>
      </c>
      <c r="H500" t="s">
        <v>47</v>
      </c>
      <c r="I500" t="s">
        <v>47</v>
      </c>
      <c r="J500" t="s">
        <v>86</v>
      </c>
      <c r="K500" t="s">
        <v>36</v>
      </c>
      <c r="L500" t="s">
        <v>87</v>
      </c>
      <c r="M500" t="s">
        <v>8011</v>
      </c>
      <c r="N500" t="s">
        <v>8012</v>
      </c>
      <c r="O500" t="s">
        <v>8013</v>
      </c>
      <c r="P500">
        <f>VLOOKUP(B500,HIS退!B:F,5,FALSE)</f>
        <v>-92</v>
      </c>
      <c r="Q500" t="str">
        <f t="shared" si="21"/>
        <v/>
      </c>
      <c r="R500" s="43">
        <f>VLOOKUP(M500,银行退!A:G,7,FALSE)</f>
        <v>92</v>
      </c>
      <c r="S500" t="str">
        <f t="shared" si="22"/>
        <v/>
      </c>
      <c r="T500" t="e">
        <f>VLOOKUP(M500,银行退!A:J,10,FALSE)</f>
        <v>#N/A</v>
      </c>
      <c r="U500" s="17" t="e">
        <f>VLOOKUP(M500,银行退!A:K,11,FALSE)</f>
        <v>#N/A</v>
      </c>
      <c r="V500" t="str">
        <f t="shared" si="23"/>
        <v/>
      </c>
      <c r="W500" t="e">
        <f>VLOOKUP(B500,HIS解!F:H,3,FALSE)</f>
        <v>#N/A</v>
      </c>
    </row>
    <row r="501" spans="1:23" ht="14.25" hidden="1">
      <c r="A501" s="62">
        <v>42901.480162037034</v>
      </c>
      <c r="B501">
        <v>220764</v>
      </c>
      <c r="C501" t="s">
        <v>8014</v>
      </c>
      <c r="D501" t="s">
        <v>3769</v>
      </c>
      <c r="E501"/>
      <c r="F501" s="15">
        <v>115</v>
      </c>
      <c r="G501" s="62">
        <v>42901.480162037034</v>
      </c>
      <c r="H501" t="s">
        <v>47</v>
      </c>
      <c r="I501" t="s">
        <v>47</v>
      </c>
      <c r="J501" t="s">
        <v>86</v>
      </c>
      <c r="K501" t="s">
        <v>217</v>
      </c>
      <c r="L501" t="s">
        <v>87</v>
      </c>
      <c r="M501" t="s">
        <v>8015</v>
      </c>
      <c r="N501" t="s">
        <v>8016</v>
      </c>
      <c r="O501" t="s">
        <v>4938</v>
      </c>
      <c r="P501">
        <f>VLOOKUP(B501,HIS退!B:F,5,FALSE)</f>
        <v>-115</v>
      </c>
      <c r="Q501" t="str">
        <f t="shared" si="21"/>
        <v/>
      </c>
      <c r="R501" s="43">
        <f>VLOOKUP(M501,银行退!A:G,7,FALSE)</f>
        <v>115</v>
      </c>
      <c r="S501" t="str">
        <f t="shared" si="22"/>
        <v/>
      </c>
      <c r="T501">
        <f>VLOOKUP(M501,银行退!A:J,10,FALSE)</f>
        <v>1</v>
      </c>
      <c r="U501" s="17">
        <f>VLOOKUP(M501,银行退!A:K,11,FALSE)</f>
        <v>42901.686932870369</v>
      </c>
      <c r="V501">
        <f t="shared" si="23"/>
        <v>1</v>
      </c>
      <c r="W501">
        <f>VLOOKUP(B501,HIS解!F:H,3,FALSE)</f>
        <v>115</v>
      </c>
    </row>
    <row r="502" spans="1:23" ht="14.25" hidden="1">
      <c r="A502" s="62">
        <v>42901.516481481478</v>
      </c>
      <c r="B502">
        <v>221911</v>
      </c>
      <c r="C502" t="s">
        <v>6462</v>
      </c>
      <c r="D502" t="s">
        <v>6463</v>
      </c>
      <c r="E502"/>
      <c r="F502" s="15">
        <v>96</v>
      </c>
      <c r="G502" s="62">
        <v>42901.516481481478</v>
      </c>
      <c r="H502" t="s">
        <v>47</v>
      </c>
      <c r="I502" t="s">
        <v>47</v>
      </c>
      <c r="J502" t="s">
        <v>86</v>
      </c>
      <c r="K502" t="s">
        <v>36</v>
      </c>
      <c r="L502" t="s">
        <v>87</v>
      </c>
      <c r="M502" t="s">
        <v>8017</v>
      </c>
      <c r="N502" t="s">
        <v>8018</v>
      </c>
      <c r="O502" t="s">
        <v>8019</v>
      </c>
      <c r="P502">
        <f>VLOOKUP(B502,HIS退!B:F,5,FALSE)</f>
        <v>-96</v>
      </c>
      <c r="Q502" t="str">
        <f t="shared" si="21"/>
        <v/>
      </c>
      <c r="R502" s="43">
        <f>VLOOKUP(M502,银行退!A:G,7,FALSE)</f>
        <v>96</v>
      </c>
      <c r="S502" t="str">
        <f t="shared" si="22"/>
        <v/>
      </c>
      <c r="T502" t="e">
        <f>VLOOKUP(M502,银行退!A:J,10,FALSE)</f>
        <v>#N/A</v>
      </c>
      <c r="U502" s="17" t="e">
        <f>VLOOKUP(M502,银行退!A:K,11,FALSE)</f>
        <v>#N/A</v>
      </c>
      <c r="V502" t="str">
        <f t="shared" si="23"/>
        <v/>
      </c>
      <c r="W502" t="e">
        <f>VLOOKUP(B502,HIS解!F:H,3,FALSE)</f>
        <v>#N/A</v>
      </c>
    </row>
    <row r="503" spans="1:23" ht="14.25" hidden="1">
      <c r="A503" s="62">
        <v>42901.566296296296</v>
      </c>
      <c r="B503">
        <v>222397</v>
      </c>
      <c r="C503" t="s">
        <v>8020</v>
      </c>
      <c r="D503" t="s">
        <v>6465</v>
      </c>
      <c r="E503"/>
      <c r="F503" s="15">
        <v>249</v>
      </c>
      <c r="G503" s="62">
        <v>42901.566296296296</v>
      </c>
      <c r="H503" t="s">
        <v>47</v>
      </c>
      <c r="I503" t="s">
        <v>47</v>
      </c>
      <c r="J503" t="s">
        <v>86</v>
      </c>
      <c r="K503" t="s">
        <v>217</v>
      </c>
      <c r="L503" t="s">
        <v>87</v>
      </c>
      <c r="M503" t="s">
        <v>8021</v>
      </c>
      <c r="N503" t="s">
        <v>8022</v>
      </c>
      <c r="O503" t="s">
        <v>8023</v>
      </c>
      <c r="P503">
        <f>VLOOKUP(B503,HIS退!B:F,5,FALSE)</f>
        <v>-249</v>
      </c>
      <c r="Q503" t="str">
        <f t="shared" si="21"/>
        <v/>
      </c>
      <c r="R503" s="43">
        <f>VLOOKUP(M503,银行退!A:G,7,FALSE)</f>
        <v>249</v>
      </c>
      <c r="S503" t="str">
        <f t="shared" si="22"/>
        <v/>
      </c>
      <c r="T503">
        <f>VLOOKUP(M503,银行退!A:J,10,FALSE)</f>
        <v>1</v>
      </c>
      <c r="U503" s="17">
        <f>VLOOKUP(M503,银行退!A:K,11,FALSE)</f>
        <v>42901.687164351853</v>
      </c>
      <c r="V503">
        <f t="shared" si="23"/>
        <v>1</v>
      </c>
      <c r="W503">
        <f>VLOOKUP(B503,HIS解!F:H,3,FALSE)</f>
        <v>249</v>
      </c>
    </row>
    <row r="504" spans="1:23" ht="14.25" hidden="1">
      <c r="A504" s="62">
        <v>42901.596145833333</v>
      </c>
      <c r="B504">
        <v>223229</v>
      </c>
      <c r="C504" t="s">
        <v>6467</v>
      </c>
      <c r="D504" t="s">
        <v>6468</v>
      </c>
      <c r="E504"/>
      <c r="F504" s="15">
        <v>50</v>
      </c>
      <c r="G504" s="62">
        <v>42901.596145833333</v>
      </c>
      <c r="H504" t="s">
        <v>47</v>
      </c>
      <c r="I504" t="s">
        <v>47</v>
      </c>
      <c r="J504" t="s">
        <v>86</v>
      </c>
      <c r="K504" t="s">
        <v>36</v>
      </c>
      <c r="L504" t="s">
        <v>87</v>
      </c>
      <c r="M504" t="s">
        <v>8024</v>
      </c>
      <c r="N504" t="s">
        <v>8025</v>
      </c>
      <c r="O504" t="s">
        <v>8026</v>
      </c>
      <c r="P504">
        <f>VLOOKUP(B504,HIS退!B:F,5,FALSE)</f>
        <v>-50</v>
      </c>
      <c r="Q504" t="str">
        <f t="shared" si="21"/>
        <v/>
      </c>
      <c r="R504" s="43">
        <f>VLOOKUP(M504,银行退!A:G,7,FALSE)</f>
        <v>50</v>
      </c>
      <c r="S504" t="str">
        <f t="shared" si="22"/>
        <v/>
      </c>
      <c r="T504" t="e">
        <f>VLOOKUP(M504,银行退!A:J,10,FALSE)</f>
        <v>#N/A</v>
      </c>
      <c r="U504" s="17" t="e">
        <f>VLOOKUP(M504,银行退!A:K,11,FALSE)</f>
        <v>#N/A</v>
      </c>
      <c r="V504" t="str">
        <f t="shared" si="23"/>
        <v/>
      </c>
      <c r="W504" t="e">
        <f>VLOOKUP(B504,HIS解!F:H,3,FALSE)</f>
        <v>#N/A</v>
      </c>
    </row>
    <row r="505" spans="1:23" ht="14.25" hidden="1">
      <c r="A505" s="62">
        <v>42901.599826388891</v>
      </c>
      <c r="B505">
        <v>223408</v>
      </c>
      <c r="C505" t="s">
        <v>6470</v>
      </c>
      <c r="D505" t="s">
        <v>6471</v>
      </c>
      <c r="E505"/>
      <c r="F505" s="15">
        <v>1500</v>
      </c>
      <c r="G505" s="62">
        <v>42901.599826388891</v>
      </c>
      <c r="H505" t="s">
        <v>47</v>
      </c>
      <c r="I505" t="s">
        <v>47</v>
      </c>
      <c r="J505" t="s">
        <v>86</v>
      </c>
      <c r="K505" t="s">
        <v>36</v>
      </c>
      <c r="L505" t="s">
        <v>87</v>
      </c>
      <c r="M505" t="s">
        <v>8027</v>
      </c>
      <c r="N505" t="s">
        <v>8028</v>
      </c>
      <c r="O505" t="s">
        <v>8029</v>
      </c>
      <c r="P505">
        <f>VLOOKUP(B505,HIS退!B:F,5,FALSE)</f>
        <v>-1500</v>
      </c>
      <c r="Q505" t="str">
        <f t="shared" si="21"/>
        <v/>
      </c>
      <c r="R505" s="43">
        <f>VLOOKUP(M505,银行退!A:G,7,FALSE)</f>
        <v>1500</v>
      </c>
      <c r="S505" t="str">
        <f t="shared" si="22"/>
        <v/>
      </c>
      <c r="T505" t="e">
        <f>VLOOKUP(M505,银行退!A:J,10,FALSE)</f>
        <v>#N/A</v>
      </c>
      <c r="U505" s="17" t="e">
        <f>VLOOKUP(M505,银行退!A:K,11,FALSE)</f>
        <v>#N/A</v>
      </c>
      <c r="V505" t="str">
        <f t="shared" si="23"/>
        <v/>
      </c>
      <c r="W505" t="e">
        <f>VLOOKUP(B505,HIS解!F:H,3,FALSE)</f>
        <v>#N/A</v>
      </c>
    </row>
    <row r="506" spans="1:23" ht="14.25" hidden="1">
      <c r="A506" s="62">
        <v>42901.621111111112</v>
      </c>
      <c r="B506">
        <v>224664</v>
      </c>
      <c r="C506" t="s">
        <v>6473</v>
      </c>
      <c r="D506" t="s">
        <v>6474</v>
      </c>
      <c r="E506"/>
      <c r="F506" s="15">
        <v>829</v>
      </c>
      <c r="G506" s="62">
        <v>42901.621111111112</v>
      </c>
      <c r="H506" t="s">
        <v>47</v>
      </c>
      <c r="I506" t="s">
        <v>47</v>
      </c>
      <c r="J506" t="s">
        <v>86</v>
      </c>
      <c r="K506" t="s">
        <v>36</v>
      </c>
      <c r="L506" t="s">
        <v>87</v>
      </c>
      <c r="M506" t="s">
        <v>8030</v>
      </c>
      <c r="N506" t="s">
        <v>8031</v>
      </c>
      <c r="O506" t="s">
        <v>8032</v>
      </c>
      <c r="P506">
        <f>VLOOKUP(B506,HIS退!B:F,5,FALSE)</f>
        <v>-829</v>
      </c>
      <c r="Q506" t="str">
        <f t="shared" si="21"/>
        <v/>
      </c>
      <c r="R506" s="43">
        <f>VLOOKUP(M506,银行退!A:G,7,FALSE)</f>
        <v>829</v>
      </c>
      <c r="S506" t="str">
        <f t="shared" si="22"/>
        <v/>
      </c>
      <c r="T506" t="e">
        <f>VLOOKUP(M506,银行退!A:J,10,FALSE)</f>
        <v>#N/A</v>
      </c>
      <c r="U506" s="17" t="e">
        <f>VLOOKUP(M506,银行退!A:K,11,FALSE)</f>
        <v>#N/A</v>
      </c>
      <c r="V506" t="str">
        <f t="shared" si="23"/>
        <v/>
      </c>
      <c r="W506" t="e">
        <f>VLOOKUP(B506,HIS解!F:H,3,FALSE)</f>
        <v>#N/A</v>
      </c>
    </row>
    <row r="507" spans="1:23" ht="14.25" hidden="1">
      <c r="A507" s="62">
        <v>42901.621412037035</v>
      </c>
      <c r="B507">
        <v>224687</v>
      </c>
      <c r="C507" t="s">
        <v>6476</v>
      </c>
      <c r="D507" t="s">
        <v>6477</v>
      </c>
      <c r="E507"/>
      <c r="F507" s="15">
        <v>62</v>
      </c>
      <c r="G507" s="62">
        <v>42901.621412037035</v>
      </c>
      <c r="H507" t="s">
        <v>47</v>
      </c>
      <c r="I507" t="s">
        <v>47</v>
      </c>
      <c r="J507" t="s">
        <v>86</v>
      </c>
      <c r="K507" t="s">
        <v>36</v>
      </c>
      <c r="L507" t="s">
        <v>87</v>
      </c>
      <c r="M507" t="s">
        <v>8033</v>
      </c>
      <c r="N507" t="s">
        <v>8034</v>
      </c>
      <c r="O507" t="s">
        <v>8035</v>
      </c>
      <c r="P507">
        <f>VLOOKUP(B507,HIS退!B:F,5,FALSE)</f>
        <v>-62</v>
      </c>
      <c r="Q507" t="str">
        <f t="shared" si="21"/>
        <v/>
      </c>
      <c r="R507" s="43">
        <f>VLOOKUP(M507,银行退!A:G,7,FALSE)</f>
        <v>62</v>
      </c>
      <c r="S507" t="str">
        <f t="shared" si="22"/>
        <v/>
      </c>
      <c r="T507" t="e">
        <f>VLOOKUP(M507,银行退!A:J,10,FALSE)</f>
        <v>#N/A</v>
      </c>
      <c r="U507" s="17" t="e">
        <f>VLOOKUP(M507,银行退!A:K,11,FALSE)</f>
        <v>#N/A</v>
      </c>
      <c r="V507" t="str">
        <f t="shared" si="23"/>
        <v/>
      </c>
      <c r="W507" t="e">
        <f>VLOOKUP(B507,HIS解!F:H,3,FALSE)</f>
        <v>#N/A</v>
      </c>
    </row>
    <row r="508" spans="1:23" ht="14.25" hidden="1">
      <c r="A508" s="62">
        <v>42901.622337962966</v>
      </c>
      <c r="B508">
        <v>224761</v>
      </c>
      <c r="C508" t="s">
        <v>6479</v>
      </c>
      <c r="D508" t="s">
        <v>6480</v>
      </c>
      <c r="E508"/>
      <c r="F508" s="15">
        <v>350</v>
      </c>
      <c r="G508" s="62">
        <v>42901.622337962966</v>
      </c>
      <c r="H508" t="s">
        <v>47</v>
      </c>
      <c r="I508" t="s">
        <v>47</v>
      </c>
      <c r="J508" t="s">
        <v>86</v>
      </c>
      <c r="K508" t="s">
        <v>36</v>
      </c>
      <c r="L508" t="s">
        <v>87</v>
      </c>
      <c r="M508" t="s">
        <v>8036</v>
      </c>
      <c r="N508" t="s">
        <v>8037</v>
      </c>
      <c r="O508" t="s">
        <v>8038</v>
      </c>
      <c r="P508">
        <f>VLOOKUP(B508,HIS退!B:F,5,FALSE)</f>
        <v>-350</v>
      </c>
      <c r="Q508" t="str">
        <f t="shared" si="21"/>
        <v/>
      </c>
      <c r="R508" s="43">
        <f>VLOOKUP(M508,银行退!A:G,7,FALSE)</f>
        <v>350</v>
      </c>
      <c r="S508" t="str">
        <f t="shared" si="22"/>
        <v/>
      </c>
      <c r="T508" t="e">
        <f>VLOOKUP(M508,银行退!A:J,10,FALSE)</f>
        <v>#N/A</v>
      </c>
      <c r="U508" s="17" t="e">
        <f>VLOOKUP(M508,银行退!A:K,11,FALSE)</f>
        <v>#N/A</v>
      </c>
      <c r="V508" t="str">
        <f t="shared" si="23"/>
        <v/>
      </c>
      <c r="W508" t="e">
        <f>VLOOKUP(B508,HIS解!F:H,3,FALSE)</f>
        <v>#N/A</v>
      </c>
    </row>
    <row r="509" spans="1:23" ht="14.25" hidden="1">
      <c r="A509" s="62">
        <v>42901.625358796293</v>
      </c>
      <c r="B509">
        <v>224976</v>
      </c>
      <c r="C509" t="s">
        <v>6482</v>
      </c>
      <c r="D509" t="s">
        <v>6483</v>
      </c>
      <c r="E509"/>
      <c r="F509" s="15">
        <v>290</v>
      </c>
      <c r="G509" s="62">
        <v>42901.625358796293</v>
      </c>
      <c r="H509" t="s">
        <v>47</v>
      </c>
      <c r="I509" t="s">
        <v>47</v>
      </c>
      <c r="J509" t="s">
        <v>86</v>
      </c>
      <c r="K509" t="s">
        <v>36</v>
      </c>
      <c r="L509" t="s">
        <v>87</v>
      </c>
      <c r="M509" t="s">
        <v>8039</v>
      </c>
      <c r="N509" t="s">
        <v>8040</v>
      </c>
      <c r="O509" t="s">
        <v>8041</v>
      </c>
      <c r="P509">
        <f>VLOOKUP(B509,HIS退!B:F,5,FALSE)</f>
        <v>-290</v>
      </c>
      <c r="Q509" t="str">
        <f t="shared" si="21"/>
        <v/>
      </c>
      <c r="R509" s="43">
        <f>VLOOKUP(M509,银行退!A:G,7,FALSE)</f>
        <v>290</v>
      </c>
      <c r="S509" t="str">
        <f t="shared" si="22"/>
        <v/>
      </c>
      <c r="T509" t="e">
        <f>VLOOKUP(M509,银行退!A:J,10,FALSE)</f>
        <v>#N/A</v>
      </c>
      <c r="U509" s="17" t="e">
        <f>VLOOKUP(M509,银行退!A:K,11,FALSE)</f>
        <v>#N/A</v>
      </c>
      <c r="V509" t="str">
        <f t="shared" si="23"/>
        <v/>
      </c>
      <c r="W509" t="e">
        <f>VLOOKUP(B509,HIS解!F:H,3,FALSE)</f>
        <v>#N/A</v>
      </c>
    </row>
    <row r="510" spans="1:23" ht="14.25" hidden="1">
      <c r="A510" s="62">
        <v>42901.630219907405</v>
      </c>
      <c r="B510">
        <v>225274</v>
      </c>
      <c r="C510" t="s">
        <v>6485</v>
      </c>
      <c r="D510" t="s">
        <v>6486</v>
      </c>
      <c r="E510"/>
      <c r="F510" s="15">
        <v>3000</v>
      </c>
      <c r="G510" s="62">
        <v>42901.630219907405</v>
      </c>
      <c r="H510" t="s">
        <v>47</v>
      </c>
      <c r="I510" t="s">
        <v>47</v>
      </c>
      <c r="J510" t="s">
        <v>86</v>
      </c>
      <c r="K510" t="s">
        <v>36</v>
      </c>
      <c r="L510" t="s">
        <v>87</v>
      </c>
      <c r="M510" t="s">
        <v>8042</v>
      </c>
      <c r="N510" t="s">
        <v>8043</v>
      </c>
      <c r="O510" t="s">
        <v>8044</v>
      </c>
      <c r="P510">
        <f>VLOOKUP(B510,HIS退!B:F,5,FALSE)</f>
        <v>-3000</v>
      </c>
      <c r="Q510" t="str">
        <f t="shared" si="21"/>
        <v/>
      </c>
      <c r="R510" s="43">
        <f>VLOOKUP(M510,银行退!A:G,7,FALSE)</f>
        <v>3000</v>
      </c>
      <c r="S510" t="str">
        <f t="shared" si="22"/>
        <v/>
      </c>
      <c r="T510" t="e">
        <f>VLOOKUP(M510,银行退!A:J,10,FALSE)</f>
        <v>#N/A</v>
      </c>
      <c r="U510" s="17" t="e">
        <f>VLOOKUP(M510,银行退!A:K,11,FALSE)</f>
        <v>#N/A</v>
      </c>
      <c r="V510" t="str">
        <f t="shared" si="23"/>
        <v/>
      </c>
      <c r="W510" t="e">
        <f>VLOOKUP(B510,HIS解!F:H,3,FALSE)</f>
        <v>#N/A</v>
      </c>
    </row>
    <row r="511" spans="1:23" ht="14.25" hidden="1">
      <c r="A511" s="62">
        <v>42901.632326388892</v>
      </c>
      <c r="B511">
        <v>225418</v>
      </c>
      <c r="C511" t="s">
        <v>6488</v>
      </c>
      <c r="D511" t="s">
        <v>6489</v>
      </c>
      <c r="E511"/>
      <c r="F511" s="15">
        <v>862</v>
      </c>
      <c r="G511" s="62">
        <v>42901.632326388892</v>
      </c>
      <c r="H511" t="s">
        <v>47</v>
      </c>
      <c r="I511" t="s">
        <v>47</v>
      </c>
      <c r="J511" t="s">
        <v>86</v>
      </c>
      <c r="K511" t="s">
        <v>36</v>
      </c>
      <c r="L511" t="s">
        <v>87</v>
      </c>
      <c r="M511" t="s">
        <v>8045</v>
      </c>
      <c r="N511" t="s">
        <v>8046</v>
      </c>
      <c r="O511" t="s">
        <v>8047</v>
      </c>
      <c r="P511">
        <f>VLOOKUP(B511,HIS退!B:F,5,FALSE)</f>
        <v>-862</v>
      </c>
      <c r="Q511" t="str">
        <f t="shared" si="21"/>
        <v/>
      </c>
      <c r="R511" s="43">
        <f>VLOOKUP(M511,银行退!A:G,7,FALSE)</f>
        <v>862</v>
      </c>
      <c r="S511" t="str">
        <f t="shared" si="22"/>
        <v/>
      </c>
      <c r="T511" t="e">
        <f>VLOOKUP(M511,银行退!A:J,10,FALSE)</f>
        <v>#N/A</v>
      </c>
      <c r="U511" s="17" t="e">
        <f>VLOOKUP(M511,银行退!A:K,11,FALSE)</f>
        <v>#N/A</v>
      </c>
      <c r="V511" t="str">
        <f t="shared" si="23"/>
        <v/>
      </c>
      <c r="W511" t="e">
        <f>VLOOKUP(B511,HIS解!F:H,3,FALSE)</f>
        <v>#N/A</v>
      </c>
    </row>
    <row r="512" spans="1:23" ht="14.25" hidden="1">
      <c r="A512" s="62">
        <v>42901.634421296294</v>
      </c>
      <c r="B512">
        <v>225544</v>
      </c>
      <c r="C512" t="s">
        <v>6491</v>
      </c>
      <c r="D512" t="s">
        <v>6492</v>
      </c>
      <c r="E512"/>
      <c r="F512" s="15">
        <v>901</v>
      </c>
      <c r="G512" s="62">
        <v>42901.634421296294</v>
      </c>
      <c r="H512" t="s">
        <v>47</v>
      </c>
      <c r="I512" t="s">
        <v>47</v>
      </c>
      <c r="J512" t="s">
        <v>86</v>
      </c>
      <c r="K512" t="s">
        <v>36</v>
      </c>
      <c r="L512" t="s">
        <v>87</v>
      </c>
      <c r="M512" t="s">
        <v>8048</v>
      </c>
      <c r="N512" t="s">
        <v>8049</v>
      </c>
      <c r="O512" t="s">
        <v>8050</v>
      </c>
      <c r="P512">
        <f>VLOOKUP(B512,HIS退!B:F,5,FALSE)</f>
        <v>-901</v>
      </c>
      <c r="Q512" t="str">
        <f t="shared" si="21"/>
        <v/>
      </c>
      <c r="R512" s="43">
        <f>VLOOKUP(M512,银行退!A:G,7,FALSE)</f>
        <v>901</v>
      </c>
      <c r="S512" t="str">
        <f t="shared" si="22"/>
        <v/>
      </c>
      <c r="T512" t="e">
        <f>VLOOKUP(M512,银行退!A:J,10,FALSE)</f>
        <v>#N/A</v>
      </c>
      <c r="U512" s="17" t="e">
        <f>VLOOKUP(M512,银行退!A:K,11,FALSE)</f>
        <v>#N/A</v>
      </c>
      <c r="V512" t="str">
        <f t="shared" si="23"/>
        <v/>
      </c>
      <c r="W512" t="e">
        <f>VLOOKUP(B512,HIS解!F:H,3,FALSE)</f>
        <v>#N/A</v>
      </c>
    </row>
    <row r="513" spans="1:23" ht="14.25" hidden="1">
      <c r="A513" s="62">
        <v>42901.645983796298</v>
      </c>
      <c r="B513">
        <v>226255</v>
      </c>
      <c r="C513" t="s">
        <v>8051</v>
      </c>
      <c r="D513" t="s">
        <v>3433</v>
      </c>
      <c r="E513"/>
      <c r="F513" s="15">
        <v>9990</v>
      </c>
      <c r="G513" s="62">
        <v>42901.645983796298</v>
      </c>
      <c r="H513" t="s">
        <v>47</v>
      </c>
      <c r="I513" t="s">
        <v>47</v>
      </c>
      <c r="J513" t="s">
        <v>86</v>
      </c>
      <c r="K513" t="s">
        <v>217</v>
      </c>
      <c r="L513" t="s">
        <v>87</v>
      </c>
      <c r="M513" t="s">
        <v>8052</v>
      </c>
      <c r="N513" t="s">
        <v>8053</v>
      </c>
      <c r="O513" t="s">
        <v>110</v>
      </c>
      <c r="P513">
        <f>VLOOKUP(B513,HIS退!B:F,5,FALSE)</f>
        <v>-9990</v>
      </c>
      <c r="Q513" t="str">
        <f t="shared" si="21"/>
        <v/>
      </c>
      <c r="R513" s="43">
        <f>VLOOKUP(M513,银行退!A:G,7,FALSE)</f>
        <v>9990</v>
      </c>
      <c r="S513" t="str">
        <f t="shared" si="22"/>
        <v/>
      </c>
      <c r="T513">
        <f>VLOOKUP(M513,银行退!A:J,10,FALSE)</f>
        <v>1</v>
      </c>
      <c r="U513" s="17">
        <f>VLOOKUP(M513,银行退!A:K,11,FALSE)</f>
        <v>42902.696446759262</v>
      </c>
      <c r="V513">
        <f t="shared" si="23"/>
        <v>1</v>
      </c>
      <c r="W513">
        <f>VLOOKUP(B513,HIS解!F:H,3,FALSE)</f>
        <v>9990</v>
      </c>
    </row>
    <row r="514" spans="1:23" ht="14.25" hidden="1">
      <c r="A514" s="62">
        <v>42901.647766203707</v>
      </c>
      <c r="B514">
        <v>226333</v>
      </c>
      <c r="C514" t="s">
        <v>6494</v>
      </c>
      <c r="D514" t="s">
        <v>6495</v>
      </c>
      <c r="E514"/>
      <c r="F514" s="15">
        <v>3000</v>
      </c>
      <c r="G514" s="62">
        <v>42901.647766203707</v>
      </c>
      <c r="H514" t="s">
        <v>47</v>
      </c>
      <c r="I514" t="s">
        <v>47</v>
      </c>
      <c r="J514" t="s">
        <v>86</v>
      </c>
      <c r="K514" t="s">
        <v>36</v>
      </c>
      <c r="L514" t="s">
        <v>87</v>
      </c>
      <c r="M514" t="s">
        <v>8054</v>
      </c>
      <c r="N514" t="s">
        <v>8055</v>
      </c>
      <c r="O514" t="s">
        <v>8056</v>
      </c>
      <c r="P514">
        <f>VLOOKUP(B514,HIS退!B:F,5,FALSE)</f>
        <v>-3000</v>
      </c>
      <c r="Q514" t="str">
        <f t="shared" si="21"/>
        <v/>
      </c>
      <c r="R514" s="43">
        <f>VLOOKUP(M514,银行退!A:G,7,FALSE)</f>
        <v>3000</v>
      </c>
      <c r="S514" t="str">
        <f t="shared" si="22"/>
        <v/>
      </c>
      <c r="T514" t="e">
        <f>VLOOKUP(M514,银行退!A:J,10,FALSE)</f>
        <v>#N/A</v>
      </c>
      <c r="U514" s="17" t="e">
        <f>VLOOKUP(M514,银行退!A:K,11,FALSE)</f>
        <v>#N/A</v>
      </c>
      <c r="V514" t="str">
        <f t="shared" si="23"/>
        <v/>
      </c>
      <c r="W514" t="e">
        <f>VLOOKUP(B514,HIS解!F:H,3,FALSE)</f>
        <v>#N/A</v>
      </c>
    </row>
    <row r="515" spans="1:23" ht="14.25" hidden="1">
      <c r="A515" s="62">
        <v>42901.652604166666</v>
      </c>
      <c r="B515">
        <v>226624</v>
      </c>
      <c r="C515" t="s">
        <v>6497</v>
      </c>
      <c r="D515" t="s">
        <v>6498</v>
      </c>
      <c r="E515"/>
      <c r="F515" s="15">
        <v>2893</v>
      </c>
      <c r="G515" s="62">
        <v>42901.652604166666</v>
      </c>
      <c r="H515" t="s">
        <v>47</v>
      </c>
      <c r="I515" t="s">
        <v>47</v>
      </c>
      <c r="J515" t="s">
        <v>86</v>
      </c>
      <c r="K515" t="s">
        <v>36</v>
      </c>
      <c r="L515" t="s">
        <v>87</v>
      </c>
      <c r="M515" t="s">
        <v>8057</v>
      </c>
      <c r="N515" t="s">
        <v>8058</v>
      </c>
      <c r="O515" t="s">
        <v>8059</v>
      </c>
      <c r="P515">
        <f>VLOOKUP(B515,HIS退!B:F,5,FALSE)</f>
        <v>-2893</v>
      </c>
      <c r="Q515" t="str">
        <f t="shared" ref="Q515:Q578" si="24">IF(P515=F515*-1,"",1)</f>
        <v/>
      </c>
      <c r="R515" s="43">
        <f>VLOOKUP(M515,银行退!A:G,7,FALSE)</f>
        <v>2893</v>
      </c>
      <c r="S515" t="str">
        <f t="shared" ref="S515:S578" si="25">IF(R515=F515,"",1)</f>
        <v/>
      </c>
      <c r="T515" t="e">
        <f>VLOOKUP(M515,银行退!A:J,10,FALSE)</f>
        <v>#N/A</v>
      </c>
      <c r="U515" s="17" t="e">
        <f>VLOOKUP(M515,银行退!A:K,11,FALSE)</f>
        <v>#N/A</v>
      </c>
      <c r="V515" t="str">
        <f t="shared" ref="V515:V578" si="26">IF(ISNA(S515),1,IF(ISNA(T515)=FALSE,1,""))</f>
        <v/>
      </c>
      <c r="W515" t="e">
        <f>VLOOKUP(B515,HIS解!F:H,3,FALSE)</f>
        <v>#N/A</v>
      </c>
    </row>
    <row r="516" spans="1:23" ht="14.25" hidden="1">
      <c r="A516" s="62">
        <v>42901.6559837963</v>
      </c>
      <c r="B516">
        <v>226837</v>
      </c>
      <c r="C516" t="s">
        <v>6500</v>
      </c>
      <c r="D516" t="s">
        <v>6501</v>
      </c>
      <c r="E516"/>
      <c r="F516" s="15">
        <v>42</v>
      </c>
      <c r="G516" s="62">
        <v>42901.6559837963</v>
      </c>
      <c r="H516" t="s">
        <v>47</v>
      </c>
      <c r="I516" t="s">
        <v>47</v>
      </c>
      <c r="J516" t="s">
        <v>86</v>
      </c>
      <c r="K516" t="s">
        <v>36</v>
      </c>
      <c r="L516" t="s">
        <v>87</v>
      </c>
      <c r="M516" t="s">
        <v>8060</v>
      </c>
      <c r="N516" t="s">
        <v>8061</v>
      </c>
      <c r="O516" t="s">
        <v>8062</v>
      </c>
      <c r="P516">
        <f>VLOOKUP(B516,HIS退!B:F,5,FALSE)</f>
        <v>-42</v>
      </c>
      <c r="Q516" t="str">
        <f t="shared" si="24"/>
        <v/>
      </c>
      <c r="R516" s="43">
        <f>VLOOKUP(M516,银行退!A:G,7,FALSE)</f>
        <v>42</v>
      </c>
      <c r="S516" t="str">
        <f t="shared" si="25"/>
        <v/>
      </c>
      <c r="T516" t="e">
        <f>VLOOKUP(M516,银行退!A:J,10,FALSE)</f>
        <v>#N/A</v>
      </c>
      <c r="U516" s="17" t="e">
        <f>VLOOKUP(M516,银行退!A:K,11,FALSE)</f>
        <v>#N/A</v>
      </c>
      <c r="V516" t="str">
        <f t="shared" si="26"/>
        <v/>
      </c>
      <c r="W516" t="e">
        <f>VLOOKUP(B516,HIS解!F:H,3,FALSE)</f>
        <v>#N/A</v>
      </c>
    </row>
    <row r="517" spans="1:23" ht="14.25" hidden="1">
      <c r="A517" s="62">
        <v>42901.658599537041</v>
      </c>
      <c r="B517">
        <v>226996</v>
      </c>
      <c r="C517" t="s">
        <v>6503</v>
      </c>
      <c r="D517" t="s">
        <v>6504</v>
      </c>
      <c r="E517"/>
      <c r="F517" s="15">
        <v>400</v>
      </c>
      <c r="G517" s="62">
        <v>42901.658599537041</v>
      </c>
      <c r="H517" t="s">
        <v>47</v>
      </c>
      <c r="I517" t="s">
        <v>47</v>
      </c>
      <c r="J517" t="s">
        <v>86</v>
      </c>
      <c r="K517" t="s">
        <v>36</v>
      </c>
      <c r="L517" t="s">
        <v>87</v>
      </c>
      <c r="M517" t="s">
        <v>8063</v>
      </c>
      <c r="N517" t="s">
        <v>8064</v>
      </c>
      <c r="O517" t="s">
        <v>8065</v>
      </c>
      <c r="P517">
        <f>VLOOKUP(B517,HIS退!B:F,5,FALSE)</f>
        <v>-400</v>
      </c>
      <c r="Q517" t="str">
        <f t="shared" si="24"/>
        <v/>
      </c>
      <c r="R517" s="43">
        <f>VLOOKUP(M517,银行退!A:G,7,FALSE)</f>
        <v>400</v>
      </c>
      <c r="S517" t="str">
        <f t="shared" si="25"/>
        <v/>
      </c>
      <c r="T517" t="e">
        <f>VLOOKUP(M517,银行退!A:J,10,FALSE)</f>
        <v>#N/A</v>
      </c>
      <c r="U517" s="17" t="e">
        <f>VLOOKUP(M517,银行退!A:K,11,FALSE)</f>
        <v>#N/A</v>
      </c>
      <c r="V517" t="str">
        <f t="shared" si="26"/>
        <v/>
      </c>
      <c r="W517" t="e">
        <f>VLOOKUP(B517,HIS解!F:H,3,FALSE)</f>
        <v>#N/A</v>
      </c>
    </row>
    <row r="518" spans="1:23" ht="14.25" hidden="1">
      <c r="A518" s="62">
        <v>42901.660393518519</v>
      </c>
      <c r="B518">
        <v>227067</v>
      </c>
      <c r="C518" t="s">
        <v>6505</v>
      </c>
      <c r="D518" t="s">
        <v>6506</v>
      </c>
      <c r="E518"/>
      <c r="F518" s="15">
        <v>782</v>
      </c>
      <c r="G518" s="62">
        <v>42901.660393518519</v>
      </c>
      <c r="H518" t="s">
        <v>47</v>
      </c>
      <c r="I518" t="s">
        <v>47</v>
      </c>
      <c r="J518" t="s">
        <v>86</v>
      </c>
      <c r="K518" t="s">
        <v>36</v>
      </c>
      <c r="L518" t="s">
        <v>87</v>
      </c>
      <c r="M518" t="s">
        <v>8066</v>
      </c>
      <c r="N518" t="s">
        <v>8067</v>
      </c>
      <c r="O518" t="s">
        <v>8068</v>
      </c>
      <c r="P518">
        <f>VLOOKUP(B518,HIS退!B:F,5,FALSE)</f>
        <v>-782</v>
      </c>
      <c r="Q518" t="str">
        <f t="shared" si="24"/>
        <v/>
      </c>
      <c r="R518" s="43">
        <f>VLOOKUP(M518,银行退!A:G,7,FALSE)</f>
        <v>782</v>
      </c>
      <c r="S518" t="str">
        <f t="shared" si="25"/>
        <v/>
      </c>
      <c r="T518" t="e">
        <f>VLOOKUP(M518,银行退!A:J,10,FALSE)</f>
        <v>#N/A</v>
      </c>
      <c r="U518" s="17" t="e">
        <f>VLOOKUP(M518,银行退!A:K,11,FALSE)</f>
        <v>#N/A</v>
      </c>
      <c r="V518" t="str">
        <f t="shared" si="26"/>
        <v/>
      </c>
      <c r="W518" t="e">
        <f>VLOOKUP(B518,HIS解!F:H,3,FALSE)</f>
        <v>#N/A</v>
      </c>
    </row>
    <row r="519" spans="1:23" ht="14.25" hidden="1">
      <c r="A519" s="62">
        <v>42901.660729166666</v>
      </c>
      <c r="B519">
        <v>227083</v>
      </c>
      <c r="C519" t="s">
        <v>6508</v>
      </c>
      <c r="D519" t="s">
        <v>6509</v>
      </c>
      <c r="E519"/>
      <c r="F519" s="15">
        <v>299</v>
      </c>
      <c r="G519" s="62">
        <v>42901.660729166666</v>
      </c>
      <c r="H519" t="s">
        <v>47</v>
      </c>
      <c r="I519" t="s">
        <v>47</v>
      </c>
      <c r="J519" t="s">
        <v>86</v>
      </c>
      <c r="K519" t="s">
        <v>36</v>
      </c>
      <c r="L519" t="s">
        <v>87</v>
      </c>
      <c r="M519" t="s">
        <v>8069</v>
      </c>
      <c r="N519" t="s">
        <v>8070</v>
      </c>
      <c r="O519" t="s">
        <v>8071</v>
      </c>
      <c r="P519">
        <f>VLOOKUP(B519,HIS退!B:F,5,FALSE)</f>
        <v>-299</v>
      </c>
      <c r="Q519" t="str">
        <f t="shared" si="24"/>
        <v/>
      </c>
      <c r="R519" s="43">
        <f>VLOOKUP(M519,银行退!A:G,7,FALSE)</f>
        <v>299</v>
      </c>
      <c r="S519" t="str">
        <f t="shared" si="25"/>
        <v/>
      </c>
      <c r="T519" t="e">
        <f>VLOOKUP(M519,银行退!A:J,10,FALSE)</f>
        <v>#N/A</v>
      </c>
      <c r="U519" s="17" t="e">
        <f>VLOOKUP(M519,银行退!A:K,11,FALSE)</f>
        <v>#N/A</v>
      </c>
      <c r="V519" t="str">
        <f t="shared" si="26"/>
        <v/>
      </c>
      <c r="W519" t="e">
        <f>VLOOKUP(B519,HIS解!F:H,3,FALSE)</f>
        <v>#N/A</v>
      </c>
    </row>
    <row r="520" spans="1:23" ht="14.25" hidden="1">
      <c r="A520" s="62">
        <v>42901.664884259262</v>
      </c>
      <c r="B520">
        <v>227308</v>
      </c>
      <c r="C520" t="s">
        <v>8072</v>
      </c>
      <c r="D520" t="s">
        <v>6511</v>
      </c>
      <c r="E520"/>
      <c r="F520" s="15">
        <v>2700</v>
      </c>
      <c r="G520" s="62">
        <v>42901.664884259262</v>
      </c>
      <c r="H520" t="s">
        <v>47</v>
      </c>
      <c r="I520" t="s">
        <v>47</v>
      </c>
      <c r="J520" t="s">
        <v>86</v>
      </c>
      <c r="K520" t="s">
        <v>217</v>
      </c>
      <c r="L520" t="s">
        <v>87</v>
      </c>
      <c r="M520" t="s">
        <v>8073</v>
      </c>
      <c r="N520" t="s">
        <v>8074</v>
      </c>
      <c r="O520" t="s">
        <v>111</v>
      </c>
      <c r="P520">
        <f>VLOOKUP(B520,HIS退!B:F,5,FALSE)</f>
        <v>-2700</v>
      </c>
      <c r="Q520" t="str">
        <f t="shared" si="24"/>
        <v/>
      </c>
      <c r="R520" s="43">
        <f>VLOOKUP(M520,银行退!A:G,7,FALSE)</f>
        <v>2700</v>
      </c>
      <c r="S520" t="str">
        <f t="shared" si="25"/>
        <v/>
      </c>
      <c r="T520">
        <f>VLOOKUP(M520,银行退!A:J,10,FALSE)</f>
        <v>1</v>
      </c>
      <c r="U520" s="17">
        <f>VLOOKUP(M520,银行退!A:K,11,FALSE)</f>
        <v>42905.655081018522</v>
      </c>
      <c r="V520">
        <f t="shared" si="26"/>
        <v>1</v>
      </c>
      <c r="W520">
        <f>VLOOKUP(B520,HIS解!F:H,3,FALSE)</f>
        <v>2700</v>
      </c>
    </row>
    <row r="521" spans="1:23" ht="14.25" hidden="1">
      <c r="A521" s="62">
        <v>42901.670428240737</v>
      </c>
      <c r="B521">
        <v>227563</v>
      </c>
      <c r="C521" t="s">
        <v>8075</v>
      </c>
      <c r="D521" t="s">
        <v>6512</v>
      </c>
      <c r="E521"/>
      <c r="F521" s="15">
        <v>135</v>
      </c>
      <c r="G521" s="62">
        <v>42901.670428240737</v>
      </c>
      <c r="H521" t="s">
        <v>47</v>
      </c>
      <c r="I521" t="s">
        <v>47</v>
      </c>
      <c r="J521" t="s">
        <v>86</v>
      </c>
      <c r="K521" t="s">
        <v>217</v>
      </c>
      <c r="L521" t="s">
        <v>87</v>
      </c>
      <c r="M521" t="s">
        <v>8076</v>
      </c>
      <c r="N521" t="s">
        <v>8077</v>
      </c>
      <c r="O521" t="s">
        <v>112</v>
      </c>
      <c r="P521">
        <f>VLOOKUP(B521,HIS退!B:F,5,FALSE)</f>
        <v>-135</v>
      </c>
      <c r="Q521" t="str">
        <f t="shared" si="24"/>
        <v/>
      </c>
      <c r="R521" s="43">
        <f>VLOOKUP(M521,银行退!A:G,7,FALSE)</f>
        <v>135</v>
      </c>
      <c r="S521" t="str">
        <f t="shared" si="25"/>
        <v/>
      </c>
      <c r="T521">
        <f>VLOOKUP(M521,银行退!A:J,10,FALSE)</f>
        <v>1</v>
      </c>
      <c r="U521" s="17">
        <f>VLOOKUP(M521,银行退!A:K,11,FALSE)</f>
        <v>42902.696736111109</v>
      </c>
      <c r="V521">
        <f t="shared" si="26"/>
        <v>1</v>
      </c>
      <c r="W521">
        <f>VLOOKUP(B521,HIS解!F:H,3,FALSE)</f>
        <v>135</v>
      </c>
    </row>
    <row r="522" spans="1:23" ht="14.25" hidden="1">
      <c r="A522" s="62">
        <v>42901.673796296294</v>
      </c>
      <c r="B522">
        <v>227740</v>
      </c>
      <c r="C522" t="s">
        <v>6513</v>
      </c>
      <c r="D522" t="s">
        <v>6514</v>
      </c>
      <c r="E522"/>
      <c r="F522" s="15">
        <v>840</v>
      </c>
      <c r="G522" s="62">
        <v>42901.673796296294</v>
      </c>
      <c r="H522" t="s">
        <v>47</v>
      </c>
      <c r="I522" t="s">
        <v>47</v>
      </c>
      <c r="J522" t="s">
        <v>86</v>
      </c>
      <c r="K522" t="s">
        <v>36</v>
      </c>
      <c r="L522" t="s">
        <v>87</v>
      </c>
      <c r="M522" t="s">
        <v>8078</v>
      </c>
      <c r="N522" t="s">
        <v>8079</v>
      </c>
      <c r="O522" t="s">
        <v>8080</v>
      </c>
      <c r="P522">
        <f>VLOOKUP(B522,HIS退!B:F,5,FALSE)</f>
        <v>-840</v>
      </c>
      <c r="Q522" t="str">
        <f t="shared" si="24"/>
        <v/>
      </c>
      <c r="R522" s="43">
        <f>VLOOKUP(M522,银行退!A:G,7,FALSE)</f>
        <v>840</v>
      </c>
      <c r="S522" t="str">
        <f t="shared" si="25"/>
        <v/>
      </c>
      <c r="T522" t="e">
        <f>VLOOKUP(M522,银行退!A:J,10,FALSE)</f>
        <v>#N/A</v>
      </c>
      <c r="U522" s="17" t="e">
        <f>VLOOKUP(M522,银行退!A:K,11,FALSE)</f>
        <v>#N/A</v>
      </c>
      <c r="V522" t="str">
        <f t="shared" si="26"/>
        <v/>
      </c>
      <c r="W522" t="e">
        <f>VLOOKUP(B522,HIS解!F:H,3,FALSE)</f>
        <v>#N/A</v>
      </c>
    </row>
    <row r="523" spans="1:23" ht="14.25" hidden="1">
      <c r="A523" s="62">
        <v>42901.677581018521</v>
      </c>
      <c r="B523">
        <v>227914</v>
      </c>
      <c r="C523" t="s">
        <v>6516</v>
      </c>
      <c r="D523" t="s">
        <v>6517</v>
      </c>
      <c r="E523"/>
      <c r="F523" s="15">
        <v>12</v>
      </c>
      <c r="G523" s="62">
        <v>42901.677581018521</v>
      </c>
      <c r="H523" t="s">
        <v>47</v>
      </c>
      <c r="I523" t="s">
        <v>47</v>
      </c>
      <c r="J523" t="s">
        <v>86</v>
      </c>
      <c r="K523" t="s">
        <v>36</v>
      </c>
      <c r="L523" t="s">
        <v>87</v>
      </c>
      <c r="M523" t="s">
        <v>8081</v>
      </c>
      <c r="N523" t="s">
        <v>8082</v>
      </c>
      <c r="O523" t="s">
        <v>8083</v>
      </c>
      <c r="P523">
        <f>VLOOKUP(B523,HIS退!B:F,5,FALSE)</f>
        <v>-12</v>
      </c>
      <c r="Q523" t="str">
        <f t="shared" si="24"/>
        <v/>
      </c>
      <c r="R523" s="43">
        <f>VLOOKUP(M523,银行退!A:G,7,FALSE)</f>
        <v>12</v>
      </c>
      <c r="S523" t="str">
        <f t="shared" si="25"/>
        <v/>
      </c>
      <c r="T523" t="e">
        <f>VLOOKUP(M523,银行退!A:J,10,FALSE)</f>
        <v>#N/A</v>
      </c>
      <c r="U523" s="17" t="e">
        <f>VLOOKUP(M523,银行退!A:K,11,FALSE)</f>
        <v>#N/A</v>
      </c>
      <c r="V523" t="str">
        <f t="shared" si="26"/>
        <v/>
      </c>
      <c r="W523" t="e">
        <f>VLOOKUP(B523,HIS解!F:H,3,FALSE)</f>
        <v>#N/A</v>
      </c>
    </row>
    <row r="524" spans="1:23" ht="14.25" hidden="1">
      <c r="A524" s="62">
        <v>42901.68304398148</v>
      </c>
      <c r="B524">
        <v>228235</v>
      </c>
      <c r="C524" t="s">
        <v>6519</v>
      </c>
      <c r="D524" t="s">
        <v>6520</v>
      </c>
      <c r="E524"/>
      <c r="F524" s="15">
        <v>250</v>
      </c>
      <c r="G524" s="62">
        <v>42901.68304398148</v>
      </c>
      <c r="H524" t="s">
        <v>47</v>
      </c>
      <c r="I524" t="s">
        <v>47</v>
      </c>
      <c r="J524" t="s">
        <v>86</v>
      </c>
      <c r="K524" t="s">
        <v>36</v>
      </c>
      <c r="L524" t="s">
        <v>87</v>
      </c>
      <c r="M524" t="s">
        <v>8084</v>
      </c>
      <c r="N524" t="s">
        <v>8085</v>
      </c>
      <c r="O524" t="s">
        <v>8086</v>
      </c>
      <c r="P524">
        <f>VLOOKUP(B524,HIS退!B:F,5,FALSE)</f>
        <v>-250</v>
      </c>
      <c r="Q524" t="str">
        <f t="shared" si="24"/>
        <v/>
      </c>
      <c r="R524" s="43">
        <f>VLOOKUP(M524,银行退!A:G,7,FALSE)</f>
        <v>250</v>
      </c>
      <c r="S524" t="str">
        <f t="shared" si="25"/>
        <v/>
      </c>
      <c r="T524" t="e">
        <f>VLOOKUP(M524,银行退!A:J,10,FALSE)</f>
        <v>#N/A</v>
      </c>
      <c r="U524" s="17" t="e">
        <f>VLOOKUP(M524,银行退!A:K,11,FALSE)</f>
        <v>#N/A</v>
      </c>
      <c r="V524" t="str">
        <f t="shared" si="26"/>
        <v/>
      </c>
      <c r="W524" t="e">
        <f>VLOOKUP(B524,HIS解!F:H,3,FALSE)</f>
        <v>#N/A</v>
      </c>
    </row>
    <row r="525" spans="1:23" ht="14.25" hidden="1">
      <c r="A525" s="62">
        <v>42901.684710648151</v>
      </c>
      <c r="B525">
        <v>228308</v>
      </c>
      <c r="C525" t="s">
        <v>6522</v>
      </c>
      <c r="D525" t="s">
        <v>6523</v>
      </c>
      <c r="E525"/>
      <c r="F525" s="15">
        <v>300</v>
      </c>
      <c r="G525" s="62">
        <v>42901.684710648151</v>
      </c>
      <c r="H525" t="s">
        <v>47</v>
      </c>
      <c r="I525" t="s">
        <v>47</v>
      </c>
      <c r="J525" t="s">
        <v>86</v>
      </c>
      <c r="K525" t="s">
        <v>36</v>
      </c>
      <c r="L525" t="s">
        <v>87</v>
      </c>
      <c r="M525" t="s">
        <v>8087</v>
      </c>
      <c r="N525" t="s">
        <v>8088</v>
      </c>
      <c r="O525" t="s">
        <v>8089</v>
      </c>
      <c r="P525">
        <f>VLOOKUP(B525,HIS退!B:F,5,FALSE)</f>
        <v>-300</v>
      </c>
      <c r="Q525" t="str">
        <f t="shared" si="24"/>
        <v/>
      </c>
      <c r="R525" s="43">
        <f>VLOOKUP(M525,银行退!A:G,7,FALSE)</f>
        <v>300</v>
      </c>
      <c r="S525" t="str">
        <f t="shared" si="25"/>
        <v/>
      </c>
      <c r="T525" t="e">
        <f>VLOOKUP(M525,银行退!A:J,10,FALSE)</f>
        <v>#N/A</v>
      </c>
      <c r="U525" s="17" t="e">
        <f>VLOOKUP(M525,银行退!A:K,11,FALSE)</f>
        <v>#N/A</v>
      </c>
      <c r="V525" t="str">
        <f t="shared" si="26"/>
        <v/>
      </c>
      <c r="W525" t="e">
        <f>VLOOKUP(B525,HIS解!F:H,3,FALSE)</f>
        <v>#N/A</v>
      </c>
    </row>
    <row r="526" spans="1:23" ht="14.25" hidden="1">
      <c r="A526" s="62">
        <v>42901.696377314816</v>
      </c>
      <c r="B526">
        <v>228852</v>
      </c>
      <c r="C526" t="s">
        <v>8090</v>
      </c>
      <c r="D526" t="s">
        <v>6525</v>
      </c>
      <c r="E526"/>
      <c r="F526" s="15">
        <v>38</v>
      </c>
      <c r="G526" s="62">
        <v>42901.696377314816</v>
      </c>
      <c r="H526" t="s">
        <v>47</v>
      </c>
      <c r="I526" t="s">
        <v>47</v>
      </c>
      <c r="J526" t="s">
        <v>86</v>
      </c>
      <c r="K526" t="s">
        <v>217</v>
      </c>
      <c r="L526" t="s">
        <v>87</v>
      </c>
      <c r="M526" t="s">
        <v>8091</v>
      </c>
      <c r="N526" t="s">
        <v>8092</v>
      </c>
      <c r="O526" t="s">
        <v>113</v>
      </c>
      <c r="P526">
        <f>VLOOKUP(B526,HIS退!B:F,5,FALSE)</f>
        <v>-38</v>
      </c>
      <c r="Q526" t="str">
        <f t="shared" si="24"/>
        <v/>
      </c>
      <c r="R526" s="43">
        <f>VLOOKUP(M526,银行退!A:G,7,FALSE)</f>
        <v>38</v>
      </c>
      <c r="S526" t="str">
        <f t="shared" si="25"/>
        <v/>
      </c>
      <c r="T526">
        <f>VLOOKUP(M526,银行退!A:J,10,FALSE)</f>
        <v>1</v>
      </c>
      <c r="U526" s="17">
        <f>VLOOKUP(M526,银行退!A:K,11,FALSE)</f>
        <v>42902.69699074074</v>
      </c>
      <c r="V526">
        <f t="shared" si="26"/>
        <v>1</v>
      </c>
      <c r="W526">
        <f>VLOOKUP(B526,HIS解!F:H,3,FALSE)</f>
        <v>38</v>
      </c>
    </row>
    <row r="527" spans="1:23" ht="14.25" hidden="1">
      <c r="A527" s="62">
        <v>42901.702569444446</v>
      </c>
      <c r="B527">
        <v>229114</v>
      </c>
      <c r="C527" t="s">
        <v>6526</v>
      </c>
      <c r="D527" t="s">
        <v>6527</v>
      </c>
      <c r="E527"/>
      <c r="F527" s="15">
        <v>139</v>
      </c>
      <c r="G527" s="62">
        <v>42901.702569444446</v>
      </c>
      <c r="H527" t="s">
        <v>47</v>
      </c>
      <c r="I527" t="s">
        <v>47</v>
      </c>
      <c r="J527" t="s">
        <v>86</v>
      </c>
      <c r="K527" t="s">
        <v>36</v>
      </c>
      <c r="L527" t="s">
        <v>87</v>
      </c>
      <c r="M527" t="s">
        <v>8093</v>
      </c>
      <c r="N527" t="s">
        <v>8094</v>
      </c>
      <c r="O527" t="s">
        <v>8095</v>
      </c>
      <c r="P527">
        <f>VLOOKUP(B527,HIS退!B:F,5,FALSE)</f>
        <v>-139</v>
      </c>
      <c r="Q527" t="str">
        <f t="shared" si="24"/>
        <v/>
      </c>
      <c r="R527" s="43">
        <f>VLOOKUP(M527,银行退!A:G,7,FALSE)</f>
        <v>139</v>
      </c>
      <c r="S527" t="str">
        <f t="shared" si="25"/>
        <v/>
      </c>
      <c r="T527" t="e">
        <f>VLOOKUP(M527,银行退!A:J,10,FALSE)</f>
        <v>#N/A</v>
      </c>
      <c r="U527" s="17" t="e">
        <f>VLOOKUP(M527,银行退!A:K,11,FALSE)</f>
        <v>#N/A</v>
      </c>
      <c r="V527" t="str">
        <f t="shared" si="26"/>
        <v/>
      </c>
      <c r="W527" t="e">
        <f>VLOOKUP(B527,HIS解!F:H,3,FALSE)</f>
        <v>#N/A</v>
      </c>
    </row>
    <row r="528" spans="1:23" ht="14.25" hidden="1">
      <c r="A528" s="62">
        <v>42901.724687499998</v>
      </c>
      <c r="B528">
        <v>229784</v>
      </c>
      <c r="C528" t="s">
        <v>6529</v>
      </c>
      <c r="D528" t="s">
        <v>6530</v>
      </c>
      <c r="E528"/>
      <c r="F528" s="15">
        <v>439</v>
      </c>
      <c r="G528" s="62">
        <v>42901.724687499998</v>
      </c>
      <c r="H528" t="s">
        <v>47</v>
      </c>
      <c r="I528" t="s">
        <v>47</v>
      </c>
      <c r="J528" t="s">
        <v>86</v>
      </c>
      <c r="K528" t="s">
        <v>36</v>
      </c>
      <c r="L528" t="s">
        <v>87</v>
      </c>
      <c r="M528" t="s">
        <v>8096</v>
      </c>
      <c r="N528" t="s">
        <v>8097</v>
      </c>
      <c r="O528" t="s">
        <v>8098</v>
      </c>
      <c r="P528">
        <f>VLOOKUP(B528,HIS退!B:F,5,FALSE)</f>
        <v>-439</v>
      </c>
      <c r="Q528" t="str">
        <f t="shared" si="24"/>
        <v/>
      </c>
      <c r="R528" s="43">
        <f>VLOOKUP(M528,银行退!A:G,7,FALSE)</f>
        <v>439</v>
      </c>
      <c r="S528" t="str">
        <f t="shared" si="25"/>
        <v/>
      </c>
      <c r="T528" t="e">
        <f>VLOOKUP(M528,银行退!A:J,10,FALSE)</f>
        <v>#N/A</v>
      </c>
      <c r="U528" s="17" t="e">
        <f>VLOOKUP(M528,银行退!A:K,11,FALSE)</f>
        <v>#N/A</v>
      </c>
      <c r="V528" t="str">
        <f t="shared" si="26"/>
        <v/>
      </c>
      <c r="W528" t="e">
        <f>VLOOKUP(B528,HIS解!F:H,3,FALSE)</f>
        <v>#N/A</v>
      </c>
    </row>
    <row r="529" spans="1:23" ht="14.25" hidden="1">
      <c r="A529" s="62">
        <v>42901.730821759258</v>
      </c>
      <c r="B529">
        <v>229905</v>
      </c>
      <c r="C529" t="s">
        <v>6532</v>
      </c>
      <c r="D529" t="s">
        <v>6533</v>
      </c>
      <c r="E529"/>
      <c r="F529" s="15">
        <v>400</v>
      </c>
      <c r="G529" s="62">
        <v>42901.730821759258</v>
      </c>
      <c r="H529" t="s">
        <v>47</v>
      </c>
      <c r="I529" t="s">
        <v>47</v>
      </c>
      <c r="J529" t="s">
        <v>86</v>
      </c>
      <c r="K529" t="s">
        <v>36</v>
      </c>
      <c r="L529" t="s">
        <v>87</v>
      </c>
      <c r="M529" t="s">
        <v>8099</v>
      </c>
      <c r="N529" t="s">
        <v>8100</v>
      </c>
      <c r="O529" t="s">
        <v>8101</v>
      </c>
      <c r="P529">
        <f>VLOOKUP(B529,HIS退!B:F,5,FALSE)</f>
        <v>-400</v>
      </c>
      <c r="Q529" t="str">
        <f t="shared" si="24"/>
        <v/>
      </c>
      <c r="R529" s="43">
        <f>VLOOKUP(M529,银行退!A:G,7,FALSE)</f>
        <v>400</v>
      </c>
      <c r="S529" t="str">
        <f t="shared" si="25"/>
        <v/>
      </c>
      <c r="T529" t="e">
        <f>VLOOKUP(M529,银行退!A:J,10,FALSE)</f>
        <v>#N/A</v>
      </c>
      <c r="U529" s="17" t="e">
        <f>VLOOKUP(M529,银行退!A:K,11,FALSE)</f>
        <v>#N/A</v>
      </c>
      <c r="V529" t="str">
        <f t="shared" si="26"/>
        <v/>
      </c>
      <c r="W529" t="e">
        <f>VLOOKUP(B529,HIS解!F:H,3,FALSE)</f>
        <v>#N/A</v>
      </c>
    </row>
    <row r="530" spans="1:23" ht="14.25" hidden="1">
      <c r="A530" s="62">
        <v>42901.737222222226</v>
      </c>
      <c r="B530">
        <v>230031</v>
      </c>
      <c r="C530" t="s">
        <v>6535</v>
      </c>
      <c r="D530" t="s">
        <v>6536</v>
      </c>
      <c r="E530"/>
      <c r="F530" s="15">
        <v>160</v>
      </c>
      <c r="G530" s="62">
        <v>42901.737222222226</v>
      </c>
      <c r="H530" t="s">
        <v>47</v>
      </c>
      <c r="I530" t="s">
        <v>47</v>
      </c>
      <c r="J530" t="s">
        <v>86</v>
      </c>
      <c r="K530" t="s">
        <v>36</v>
      </c>
      <c r="L530" t="s">
        <v>87</v>
      </c>
      <c r="M530" t="s">
        <v>8102</v>
      </c>
      <c r="N530" t="s">
        <v>8103</v>
      </c>
      <c r="O530" t="s">
        <v>8104</v>
      </c>
      <c r="P530">
        <f>VLOOKUP(B530,HIS退!B:F,5,FALSE)</f>
        <v>-160</v>
      </c>
      <c r="Q530" t="str">
        <f t="shared" si="24"/>
        <v/>
      </c>
      <c r="R530" s="43">
        <f>VLOOKUP(M530,银行退!A:G,7,FALSE)</f>
        <v>160</v>
      </c>
      <c r="S530" t="str">
        <f t="shared" si="25"/>
        <v/>
      </c>
      <c r="T530" t="e">
        <f>VLOOKUP(M530,银行退!A:J,10,FALSE)</f>
        <v>#N/A</v>
      </c>
      <c r="U530" s="17" t="e">
        <f>VLOOKUP(M530,银行退!A:K,11,FALSE)</f>
        <v>#N/A</v>
      </c>
      <c r="V530" t="str">
        <f t="shared" si="26"/>
        <v/>
      </c>
      <c r="W530" t="e">
        <f>VLOOKUP(B530,HIS解!F:H,3,FALSE)</f>
        <v>#N/A</v>
      </c>
    </row>
    <row r="531" spans="1:23" ht="14.25" hidden="1">
      <c r="A531" s="62">
        <v>42901.749432870369</v>
      </c>
      <c r="B531">
        <v>230217</v>
      </c>
      <c r="C531" t="s">
        <v>6538</v>
      </c>
      <c r="D531" t="s">
        <v>6539</v>
      </c>
      <c r="E531"/>
      <c r="F531" s="15">
        <v>382</v>
      </c>
      <c r="G531" s="62">
        <v>42901.749432870369</v>
      </c>
      <c r="H531" t="s">
        <v>47</v>
      </c>
      <c r="I531" t="s">
        <v>47</v>
      </c>
      <c r="J531" t="s">
        <v>86</v>
      </c>
      <c r="K531" t="s">
        <v>36</v>
      </c>
      <c r="L531" t="s">
        <v>87</v>
      </c>
      <c r="M531" t="s">
        <v>8105</v>
      </c>
      <c r="N531" t="s">
        <v>8106</v>
      </c>
      <c r="O531" t="s">
        <v>8107</v>
      </c>
      <c r="P531">
        <f>VLOOKUP(B531,HIS退!B:F,5,FALSE)</f>
        <v>-382</v>
      </c>
      <c r="Q531" t="str">
        <f t="shared" si="24"/>
        <v/>
      </c>
      <c r="R531" s="43">
        <f>VLOOKUP(M531,银行退!A:G,7,FALSE)</f>
        <v>382</v>
      </c>
      <c r="S531" t="str">
        <f t="shared" si="25"/>
        <v/>
      </c>
      <c r="T531" t="e">
        <f>VLOOKUP(M531,银行退!A:J,10,FALSE)</f>
        <v>#N/A</v>
      </c>
      <c r="U531" s="17" t="e">
        <f>VLOOKUP(M531,银行退!A:K,11,FALSE)</f>
        <v>#N/A</v>
      </c>
      <c r="V531" t="str">
        <f t="shared" si="26"/>
        <v/>
      </c>
      <c r="W531" t="e">
        <f>VLOOKUP(B531,HIS解!F:H,3,FALSE)</f>
        <v>#N/A</v>
      </c>
    </row>
    <row r="532" spans="1:23" ht="14.25" hidden="1">
      <c r="A532" s="62">
        <v>42902.322569444441</v>
      </c>
      <c r="B532">
        <v>231469</v>
      </c>
      <c r="C532" t="s">
        <v>218</v>
      </c>
      <c r="D532" t="s">
        <v>219</v>
      </c>
      <c r="E532"/>
      <c r="F532" s="15">
        <v>300</v>
      </c>
      <c r="G532" s="62">
        <v>42902.322569444441</v>
      </c>
      <c r="H532" t="s">
        <v>47</v>
      </c>
      <c r="I532" t="s">
        <v>47</v>
      </c>
      <c r="J532" t="s">
        <v>86</v>
      </c>
      <c r="K532" t="s">
        <v>36</v>
      </c>
      <c r="L532" t="s">
        <v>87</v>
      </c>
      <c r="M532" t="s">
        <v>891</v>
      </c>
      <c r="N532" t="s">
        <v>892</v>
      </c>
      <c r="O532" t="s">
        <v>1390</v>
      </c>
      <c r="P532">
        <f>VLOOKUP(B532,HIS退!B:F,5,FALSE)</f>
        <v>-300</v>
      </c>
      <c r="Q532" t="str">
        <f t="shared" si="24"/>
        <v/>
      </c>
      <c r="R532" s="43">
        <f>VLOOKUP(M532,银行退!A:G,7,FALSE)</f>
        <v>300</v>
      </c>
      <c r="S532" t="str">
        <f t="shared" si="25"/>
        <v/>
      </c>
      <c r="T532" t="e">
        <f>VLOOKUP(M532,银行退!A:J,10,FALSE)</f>
        <v>#N/A</v>
      </c>
      <c r="U532" s="17" t="e">
        <f>VLOOKUP(M532,银行退!A:K,11,FALSE)</f>
        <v>#N/A</v>
      </c>
      <c r="V532" t="str">
        <f t="shared" si="26"/>
        <v/>
      </c>
      <c r="W532" t="e">
        <f>VLOOKUP(B532,HIS解!F:H,3,FALSE)</f>
        <v>#N/A</v>
      </c>
    </row>
    <row r="533" spans="1:23" ht="14.25" hidden="1">
      <c r="A533" s="62">
        <v>42902.369097222225</v>
      </c>
      <c r="B533">
        <v>234133</v>
      </c>
      <c r="C533" t="s">
        <v>221</v>
      </c>
      <c r="D533" t="s">
        <v>222</v>
      </c>
      <c r="E533"/>
      <c r="F533" s="15">
        <v>978</v>
      </c>
      <c r="G533" s="62">
        <v>42902.369097222225</v>
      </c>
      <c r="H533" t="s">
        <v>47</v>
      </c>
      <c r="I533" t="s">
        <v>47</v>
      </c>
      <c r="J533" t="s">
        <v>86</v>
      </c>
      <c r="K533" t="s">
        <v>36</v>
      </c>
      <c r="L533" t="s">
        <v>87</v>
      </c>
      <c r="M533" t="s">
        <v>893</v>
      </c>
      <c r="N533" t="s">
        <v>894</v>
      </c>
      <c r="O533" t="s">
        <v>1392</v>
      </c>
      <c r="P533">
        <f>VLOOKUP(B533,HIS退!B:F,5,FALSE)</f>
        <v>-978</v>
      </c>
      <c r="Q533" t="str">
        <f t="shared" si="24"/>
        <v/>
      </c>
      <c r="R533" s="43">
        <f>VLOOKUP(M533,银行退!A:G,7,FALSE)</f>
        <v>978</v>
      </c>
      <c r="S533" t="str">
        <f t="shared" si="25"/>
        <v/>
      </c>
      <c r="T533" t="e">
        <f>VLOOKUP(M533,银行退!A:J,10,FALSE)</f>
        <v>#N/A</v>
      </c>
      <c r="U533" s="17" t="e">
        <f>VLOOKUP(M533,银行退!A:K,11,FALSE)</f>
        <v>#N/A</v>
      </c>
      <c r="V533" t="str">
        <f t="shared" si="26"/>
        <v/>
      </c>
      <c r="W533" t="e">
        <f>VLOOKUP(B533,HIS解!F:H,3,FALSE)</f>
        <v>#N/A</v>
      </c>
    </row>
    <row r="534" spans="1:23" ht="14.25" hidden="1">
      <c r="A534" s="62">
        <v>42902.369444444441</v>
      </c>
      <c r="B534">
        <v>234166</v>
      </c>
      <c r="C534" t="s">
        <v>224</v>
      </c>
      <c r="D534" t="s">
        <v>225</v>
      </c>
      <c r="E534"/>
      <c r="F534" s="15">
        <v>1604</v>
      </c>
      <c r="G534" s="62">
        <v>42902.369444444441</v>
      </c>
      <c r="H534" t="s">
        <v>47</v>
      </c>
      <c r="I534" t="s">
        <v>47</v>
      </c>
      <c r="J534" t="s">
        <v>86</v>
      </c>
      <c r="K534" t="s">
        <v>36</v>
      </c>
      <c r="L534" t="s">
        <v>87</v>
      </c>
      <c r="M534" t="s">
        <v>895</v>
      </c>
      <c r="N534" t="s">
        <v>896</v>
      </c>
      <c r="O534" t="s">
        <v>1392</v>
      </c>
      <c r="P534">
        <f>VLOOKUP(B534,HIS退!B:F,5,FALSE)</f>
        <v>-1604</v>
      </c>
      <c r="Q534" t="str">
        <f t="shared" si="24"/>
        <v/>
      </c>
      <c r="R534" s="43">
        <f>VLOOKUP(M534,银行退!A:G,7,FALSE)</f>
        <v>1604</v>
      </c>
      <c r="S534" t="str">
        <f t="shared" si="25"/>
        <v/>
      </c>
      <c r="T534" t="e">
        <f>VLOOKUP(M534,银行退!A:J,10,FALSE)</f>
        <v>#N/A</v>
      </c>
      <c r="U534" s="17" t="e">
        <f>VLOOKUP(M534,银行退!A:K,11,FALSE)</f>
        <v>#N/A</v>
      </c>
      <c r="V534" t="str">
        <f t="shared" si="26"/>
        <v/>
      </c>
      <c r="W534" t="e">
        <f>VLOOKUP(B534,HIS解!F:H,3,FALSE)</f>
        <v>#N/A</v>
      </c>
    </row>
    <row r="535" spans="1:23" ht="14.25" hidden="1">
      <c r="A535" s="62">
        <v>42902.381666666668</v>
      </c>
      <c r="B535">
        <v>235193</v>
      </c>
      <c r="C535" t="s">
        <v>227</v>
      </c>
      <c r="D535" t="s">
        <v>228</v>
      </c>
      <c r="E535"/>
      <c r="F535" s="15">
        <v>564</v>
      </c>
      <c r="G535" s="62">
        <v>42902.381666666668</v>
      </c>
      <c r="H535" t="s">
        <v>47</v>
      </c>
      <c r="I535" t="s">
        <v>47</v>
      </c>
      <c r="J535" t="s">
        <v>86</v>
      </c>
      <c r="K535" t="s">
        <v>217</v>
      </c>
      <c r="L535" t="s">
        <v>87</v>
      </c>
      <c r="M535" t="s">
        <v>897</v>
      </c>
      <c r="N535" t="s">
        <v>898</v>
      </c>
      <c r="O535" t="s">
        <v>116</v>
      </c>
      <c r="P535">
        <f>VLOOKUP(B535,HIS退!B:F,5,FALSE)</f>
        <v>-564</v>
      </c>
      <c r="Q535" t="str">
        <f t="shared" si="24"/>
        <v/>
      </c>
      <c r="R535" s="43">
        <f>VLOOKUP(M535,银行退!A:G,7,FALSE)</f>
        <v>564</v>
      </c>
      <c r="S535" t="str">
        <f t="shared" si="25"/>
        <v/>
      </c>
      <c r="T535">
        <f>VLOOKUP(M535,银行退!A:J,10,FALSE)</f>
        <v>1</v>
      </c>
      <c r="U535" s="17">
        <f>VLOOKUP(M535,银行退!A:K,11,FALSE)</f>
        <v>42902.698657407411</v>
      </c>
      <c r="V535">
        <f t="shared" si="26"/>
        <v>1</v>
      </c>
      <c r="W535">
        <f>VLOOKUP(B535,HIS解!F:H,3,FALSE)</f>
        <v>564</v>
      </c>
    </row>
    <row r="536" spans="1:23" ht="14.25" hidden="1">
      <c r="A536" s="62">
        <v>42902.388171296298</v>
      </c>
      <c r="B536">
        <v>235734</v>
      </c>
      <c r="C536" t="s">
        <v>229</v>
      </c>
      <c r="D536" t="s">
        <v>230</v>
      </c>
      <c r="E536"/>
      <c r="F536" s="15">
        <v>17</v>
      </c>
      <c r="G536" s="62">
        <v>42902.388171296298</v>
      </c>
      <c r="H536" t="s">
        <v>47</v>
      </c>
      <c r="I536" t="s">
        <v>47</v>
      </c>
      <c r="J536" t="s">
        <v>86</v>
      </c>
      <c r="K536" t="s">
        <v>36</v>
      </c>
      <c r="L536" t="s">
        <v>87</v>
      </c>
      <c r="M536" t="s">
        <v>899</v>
      </c>
      <c r="N536" t="s">
        <v>900</v>
      </c>
      <c r="O536" t="s">
        <v>1396</v>
      </c>
      <c r="P536">
        <f>VLOOKUP(B536,HIS退!B:F,5,FALSE)</f>
        <v>-17</v>
      </c>
      <c r="Q536" t="str">
        <f t="shared" si="24"/>
        <v/>
      </c>
      <c r="R536" s="43">
        <f>VLOOKUP(M536,银行退!A:G,7,FALSE)</f>
        <v>17</v>
      </c>
      <c r="S536" t="str">
        <f t="shared" si="25"/>
        <v/>
      </c>
      <c r="T536" t="e">
        <f>VLOOKUP(M536,银行退!A:J,10,FALSE)</f>
        <v>#N/A</v>
      </c>
      <c r="U536" s="17" t="e">
        <f>VLOOKUP(M536,银行退!A:K,11,FALSE)</f>
        <v>#N/A</v>
      </c>
      <c r="V536" t="str">
        <f t="shared" si="26"/>
        <v/>
      </c>
      <c r="W536" t="e">
        <f>VLOOKUP(B536,HIS解!F:H,3,FALSE)</f>
        <v>#N/A</v>
      </c>
    </row>
    <row r="537" spans="1:23" ht="14.25" hidden="1">
      <c r="A537" s="62">
        <v>42902.390717592592</v>
      </c>
      <c r="B537">
        <v>235929</v>
      </c>
      <c r="C537" t="s">
        <v>232</v>
      </c>
      <c r="D537" t="s">
        <v>233</v>
      </c>
      <c r="E537"/>
      <c r="F537" s="15">
        <v>400</v>
      </c>
      <c r="G537" s="62">
        <v>42902.390717592592</v>
      </c>
      <c r="H537" t="s">
        <v>47</v>
      </c>
      <c r="I537" t="s">
        <v>47</v>
      </c>
      <c r="J537" t="s">
        <v>86</v>
      </c>
      <c r="K537" t="s">
        <v>36</v>
      </c>
      <c r="L537" t="s">
        <v>87</v>
      </c>
      <c r="M537" t="s">
        <v>901</v>
      </c>
      <c r="N537" t="s">
        <v>902</v>
      </c>
      <c r="O537" t="s">
        <v>1398</v>
      </c>
      <c r="P537">
        <f>VLOOKUP(B537,HIS退!B:F,5,FALSE)</f>
        <v>-400</v>
      </c>
      <c r="Q537" t="str">
        <f t="shared" si="24"/>
        <v/>
      </c>
      <c r="R537" s="43">
        <f>VLOOKUP(M537,银行退!A:G,7,FALSE)</f>
        <v>400</v>
      </c>
      <c r="S537" t="str">
        <f t="shared" si="25"/>
        <v/>
      </c>
      <c r="T537" t="e">
        <f>VLOOKUP(M537,银行退!A:J,10,FALSE)</f>
        <v>#N/A</v>
      </c>
      <c r="U537" s="17" t="e">
        <f>VLOOKUP(M537,银行退!A:K,11,FALSE)</f>
        <v>#N/A</v>
      </c>
      <c r="V537" t="str">
        <f t="shared" si="26"/>
        <v/>
      </c>
      <c r="W537" t="e">
        <f>VLOOKUP(B537,HIS解!F:H,3,FALSE)</f>
        <v>#N/A</v>
      </c>
    </row>
    <row r="538" spans="1:23" ht="14.25" hidden="1">
      <c r="A538" s="62">
        <v>42902.395324074074</v>
      </c>
      <c r="B538">
        <v>236295</v>
      </c>
      <c r="C538" t="s">
        <v>235</v>
      </c>
      <c r="D538" t="s">
        <v>236</v>
      </c>
      <c r="E538"/>
      <c r="F538" s="15">
        <v>46</v>
      </c>
      <c r="G538" s="62">
        <v>42902.395324074074</v>
      </c>
      <c r="H538" t="s">
        <v>47</v>
      </c>
      <c r="I538" t="s">
        <v>47</v>
      </c>
      <c r="J538" t="s">
        <v>86</v>
      </c>
      <c r="K538" t="s">
        <v>36</v>
      </c>
      <c r="L538" t="s">
        <v>87</v>
      </c>
      <c r="M538" t="s">
        <v>903</v>
      </c>
      <c r="N538" t="s">
        <v>904</v>
      </c>
      <c r="O538" t="s">
        <v>1400</v>
      </c>
      <c r="P538">
        <f>VLOOKUP(B538,HIS退!B:F,5,FALSE)</f>
        <v>-46</v>
      </c>
      <c r="Q538" t="str">
        <f t="shared" si="24"/>
        <v/>
      </c>
      <c r="R538" s="43">
        <f>VLOOKUP(M538,银行退!A:G,7,FALSE)</f>
        <v>46</v>
      </c>
      <c r="S538" t="str">
        <f t="shared" si="25"/>
        <v/>
      </c>
      <c r="T538" t="e">
        <f>VLOOKUP(M538,银行退!A:J,10,FALSE)</f>
        <v>#N/A</v>
      </c>
      <c r="U538" s="17" t="e">
        <f>VLOOKUP(M538,银行退!A:K,11,FALSE)</f>
        <v>#N/A</v>
      </c>
      <c r="V538" t="str">
        <f t="shared" si="26"/>
        <v/>
      </c>
      <c r="W538" t="e">
        <f>VLOOKUP(B538,HIS解!F:H,3,FALSE)</f>
        <v>#N/A</v>
      </c>
    </row>
    <row r="539" spans="1:23" ht="14.25" hidden="1">
      <c r="A539" s="62">
        <v>42902.403958333336</v>
      </c>
      <c r="B539">
        <v>237012</v>
      </c>
      <c r="C539" t="s">
        <v>238</v>
      </c>
      <c r="D539" t="s">
        <v>239</v>
      </c>
      <c r="E539"/>
      <c r="F539" s="15">
        <v>1468</v>
      </c>
      <c r="G539" s="62">
        <v>42902.403958333336</v>
      </c>
      <c r="H539" t="s">
        <v>47</v>
      </c>
      <c r="I539" t="s">
        <v>47</v>
      </c>
      <c r="J539" t="s">
        <v>86</v>
      </c>
      <c r="K539" t="s">
        <v>36</v>
      </c>
      <c r="L539" t="s">
        <v>87</v>
      </c>
      <c r="M539" t="s">
        <v>905</v>
      </c>
      <c r="N539" t="s">
        <v>906</v>
      </c>
      <c r="O539" t="s">
        <v>1402</v>
      </c>
      <c r="P539">
        <f>VLOOKUP(B539,HIS退!B:F,5,FALSE)</f>
        <v>-1468</v>
      </c>
      <c r="Q539" t="str">
        <f t="shared" si="24"/>
        <v/>
      </c>
      <c r="R539" s="43">
        <f>VLOOKUP(M539,银行退!A:G,7,FALSE)</f>
        <v>1468</v>
      </c>
      <c r="S539" t="str">
        <f t="shared" si="25"/>
        <v/>
      </c>
      <c r="T539" t="e">
        <f>VLOOKUP(M539,银行退!A:J,10,FALSE)</f>
        <v>#N/A</v>
      </c>
      <c r="U539" s="17" t="e">
        <f>VLOOKUP(M539,银行退!A:K,11,FALSE)</f>
        <v>#N/A</v>
      </c>
      <c r="V539" t="str">
        <f t="shared" si="26"/>
        <v/>
      </c>
      <c r="W539" t="e">
        <f>VLOOKUP(B539,HIS解!F:H,3,FALSE)</f>
        <v>#N/A</v>
      </c>
    </row>
    <row r="540" spans="1:23" ht="14.25" hidden="1">
      <c r="A540" s="62">
        <v>42902.410474537035</v>
      </c>
      <c r="B540">
        <v>237510</v>
      </c>
      <c r="C540" t="s">
        <v>244</v>
      </c>
      <c r="D540" t="s">
        <v>245</v>
      </c>
      <c r="E540"/>
      <c r="F540" s="15">
        <v>600</v>
      </c>
      <c r="G540" s="62">
        <v>42902.410474537035</v>
      </c>
      <c r="H540" t="s">
        <v>47</v>
      </c>
      <c r="I540" t="s">
        <v>47</v>
      </c>
      <c r="J540" t="s">
        <v>86</v>
      </c>
      <c r="K540" t="s">
        <v>36</v>
      </c>
      <c r="L540" t="s">
        <v>87</v>
      </c>
      <c r="M540" t="s">
        <v>907</v>
      </c>
      <c r="N540" t="s">
        <v>908</v>
      </c>
      <c r="O540" t="s">
        <v>1406</v>
      </c>
      <c r="P540">
        <f>VLOOKUP(B540,HIS退!B:F,5,FALSE)</f>
        <v>-600</v>
      </c>
      <c r="Q540" t="str">
        <f t="shared" si="24"/>
        <v/>
      </c>
      <c r="R540" s="43">
        <f>VLOOKUP(M540,银行退!A:G,7,FALSE)</f>
        <v>600</v>
      </c>
      <c r="S540" t="str">
        <f t="shared" si="25"/>
        <v/>
      </c>
      <c r="T540" t="e">
        <f>VLOOKUP(M540,银行退!A:J,10,FALSE)</f>
        <v>#N/A</v>
      </c>
      <c r="U540" s="17" t="e">
        <f>VLOOKUP(M540,银行退!A:K,11,FALSE)</f>
        <v>#N/A</v>
      </c>
      <c r="V540" t="str">
        <f t="shared" si="26"/>
        <v/>
      </c>
      <c r="W540" t="e">
        <f>VLOOKUP(B540,HIS解!F:H,3,FALSE)</f>
        <v>#N/A</v>
      </c>
    </row>
    <row r="541" spans="1:23" ht="14.25" hidden="1">
      <c r="A541" s="62">
        <v>42902.410567129627</v>
      </c>
      <c r="B541">
        <v>237491</v>
      </c>
      <c r="C541" t="s">
        <v>241</v>
      </c>
      <c r="D541" t="s">
        <v>242</v>
      </c>
      <c r="E541"/>
      <c r="F541" s="15">
        <v>328</v>
      </c>
      <c r="G541" s="62">
        <v>42902.410567129627</v>
      </c>
      <c r="H541" t="s">
        <v>47</v>
      </c>
      <c r="I541" t="s">
        <v>47</v>
      </c>
      <c r="J541" t="s">
        <v>86</v>
      </c>
      <c r="K541" t="s">
        <v>36</v>
      </c>
      <c r="L541" t="s">
        <v>87</v>
      </c>
      <c r="M541" t="s">
        <v>909</v>
      </c>
      <c r="N541" t="s">
        <v>910</v>
      </c>
      <c r="O541" t="s">
        <v>1404</v>
      </c>
      <c r="P541">
        <f>VLOOKUP(B541,HIS退!B:F,5,FALSE)</f>
        <v>-328</v>
      </c>
      <c r="Q541" t="str">
        <f t="shared" si="24"/>
        <v/>
      </c>
      <c r="R541" s="43">
        <f>VLOOKUP(M541,银行退!A:G,7,FALSE)</f>
        <v>328</v>
      </c>
      <c r="S541" t="str">
        <f t="shared" si="25"/>
        <v/>
      </c>
      <c r="T541" t="e">
        <f>VLOOKUP(M541,银行退!A:J,10,FALSE)</f>
        <v>#N/A</v>
      </c>
      <c r="U541" s="17" t="e">
        <f>VLOOKUP(M541,银行退!A:K,11,FALSE)</f>
        <v>#N/A</v>
      </c>
      <c r="V541" t="str">
        <f t="shared" si="26"/>
        <v/>
      </c>
      <c r="W541" t="e">
        <f>VLOOKUP(B541,HIS解!F:H,3,FALSE)</f>
        <v>#N/A</v>
      </c>
    </row>
    <row r="542" spans="1:23" ht="14.25" hidden="1">
      <c r="A542" s="62">
        <v>42902.418541666666</v>
      </c>
      <c r="B542">
        <v>238140</v>
      </c>
      <c r="C542" t="s">
        <v>247</v>
      </c>
      <c r="D542" t="s">
        <v>248</v>
      </c>
      <c r="E542"/>
      <c r="F542" s="15">
        <v>8411</v>
      </c>
      <c r="G542" s="62">
        <v>42902.418541666666</v>
      </c>
      <c r="H542" t="s">
        <v>47</v>
      </c>
      <c r="I542" t="s">
        <v>47</v>
      </c>
      <c r="J542" t="s">
        <v>86</v>
      </c>
      <c r="K542" t="s">
        <v>36</v>
      </c>
      <c r="L542" t="s">
        <v>87</v>
      </c>
      <c r="M542" t="s">
        <v>911</v>
      </c>
      <c r="N542" t="s">
        <v>912</v>
      </c>
      <c r="O542" t="s">
        <v>1408</v>
      </c>
      <c r="P542">
        <f>VLOOKUP(B542,HIS退!B:F,5,FALSE)</f>
        <v>-8411</v>
      </c>
      <c r="Q542" t="str">
        <f t="shared" si="24"/>
        <v/>
      </c>
      <c r="R542" s="43">
        <f>VLOOKUP(M542,银行退!A:G,7,FALSE)</f>
        <v>8411</v>
      </c>
      <c r="S542" t="str">
        <f t="shared" si="25"/>
        <v/>
      </c>
      <c r="T542" t="e">
        <f>VLOOKUP(M542,银行退!A:J,10,FALSE)</f>
        <v>#N/A</v>
      </c>
      <c r="U542" s="17" t="e">
        <f>VLOOKUP(M542,银行退!A:K,11,FALSE)</f>
        <v>#N/A</v>
      </c>
      <c r="V542" t="str">
        <f t="shared" si="26"/>
        <v/>
      </c>
      <c r="W542" t="e">
        <f>VLOOKUP(B542,HIS解!F:H,3,FALSE)</f>
        <v>#N/A</v>
      </c>
    </row>
    <row r="543" spans="1:23" ht="14.25" hidden="1">
      <c r="A543" s="62">
        <v>42902.422777777778</v>
      </c>
      <c r="B543">
        <v>238488</v>
      </c>
      <c r="C543" t="s">
        <v>913</v>
      </c>
      <c r="D543" t="s">
        <v>250</v>
      </c>
      <c r="E543"/>
      <c r="F543" s="15">
        <v>800</v>
      </c>
      <c r="G543" s="62">
        <v>42902.422777777778</v>
      </c>
      <c r="H543" t="s">
        <v>47</v>
      </c>
      <c r="I543" t="s">
        <v>47</v>
      </c>
      <c r="J543" t="s">
        <v>86</v>
      </c>
      <c r="K543" t="s">
        <v>217</v>
      </c>
      <c r="L543" t="s">
        <v>87</v>
      </c>
      <c r="M543" t="s">
        <v>914</v>
      </c>
      <c r="N543" t="s">
        <v>915</v>
      </c>
      <c r="O543" t="s">
        <v>119</v>
      </c>
      <c r="P543">
        <f>VLOOKUP(B543,HIS退!B:F,5,FALSE)</f>
        <v>-800</v>
      </c>
      <c r="Q543" t="str">
        <f t="shared" si="24"/>
        <v/>
      </c>
      <c r="R543" s="43">
        <f>VLOOKUP(M543,银行退!A:G,7,FALSE)</f>
        <v>800</v>
      </c>
      <c r="S543" t="str">
        <f t="shared" si="25"/>
        <v/>
      </c>
      <c r="T543">
        <f>VLOOKUP(M543,银行退!A:J,10,FALSE)</f>
        <v>1</v>
      </c>
      <c r="U543" s="17">
        <f>VLOOKUP(M543,银行退!A:K,11,FALSE)</f>
        <v>42902.699664351851</v>
      </c>
      <c r="V543">
        <f t="shared" si="26"/>
        <v>1</v>
      </c>
      <c r="W543">
        <f>VLOOKUP(B543,HIS解!F:H,3,FALSE)</f>
        <v>800</v>
      </c>
    </row>
    <row r="544" spans="1:23" ht="14.25" hidden="1">
      <c r="A544" s="62">
        <v>42902.423391203702</v>
      </c>
      <c r="B544">
        <v>238523</v>
      </c>
      <c r="C544" t="s">
        <v>251</v>
      </c>
      <c r="D544" t="s">
        <v>252</v>
      </c>
      <c r="E544"/>
      <c r="F544" s="15">
        <v>800</v>
      </c>
      <c r="G544" s="62">
        <v>42902.423391203702</v>
      </c>
      <c r="H544" t="s">
        <v>47</v>
      </c>
      <c r="I544" t="s">
        <v>47</v>
      </c>
      <c r="J544" t="s">
        <v>86</v>
      </c>
      <c r="K544" t="s">
        <v>36</v>
      </c>
      <c r="L544" t="s">
        <v>87</v>
      </c>
      <c r="M544" t="s">
        <v>916</v>
      </c>
      <c r="N544" t="s">
        <v>917</v>
      </c>
      <c r="O544" t="s">
        <v>1411</v>
      </c>
      <c r="P544">
        <f>VLOOKUP(B544,HIS退!B:F,5,FALSE)</f>
        <v>-800</v>
      </c>
      <c r="Q544" t="str">
        <f t="shared" si="24"/>
        <v/>
      </c>
      <c r="R544" s="43">
        <f>VLOOKUP(M544,银行退!A:G,7,FALSE)</f>
        <v>800</v>
      </c>
      <c r="S544" t="str">
        <f t="shared" si="25"/>
        <v/>
      </c>
      <c r="T544" t="e">
        <f>VLOOKUP(M544,银行退!A:J,10,FALSE)</f>
        <v>#N/A</v>
      </c>
      <c r="U544" s="17" t="e">
        <f>VLOOKUP(M544,银行退!A:K,11,FALSE)</f>
        <v>#N/A</v>
      </c>
      <c r="V544" t="str">
        <f t="shared" si="26"/>
        <v/>
      </c>
      <c r="W544" t="e">
        <f>VLOOKUP(B544,HIS解!F:H,3,FALSE)</f>
        <v>#N/A</v>
      </c>
    </row>
    <row r="545" spans="1:23" ht="14.25" hidden="1">
      <c r="A545" s="62">
        <v>42902.424849537034</v>
      </c>
      <c r="B545">
        <v>238661</v>
      </c>
      <c r="C545" t="s">
        <v>254</v>
      </c>
      <c r="D545" t="s">
        <v>255</v>
      </c>
      <c r="E545"/>
      <c r="F545" s="15">
        <v>363</v>
      </c>
      <c r="G545" s="62">
        <v>42902.424849537034</v>
      </c>
      <c r="H545" t="s">
        <v>47</v>
      </c>
      <c r="I545" t="s">
        <v>47</v>
      </c>
      <c r="J545" t="s">
        <v>86</v>
      </c>
      <c r="K545" t="s">
        <v>217</v>
      </c>
      <c r="L545" t="s">
        <v>87</v>
      </c>
      <c r="M545" t="s">
        <v>918</v>
      </c>
      <c r="N545" t="s">
        <v>919</v>
      </c>
      <c r="O545" t="s">
        <v>122</v>
      </c>
      <c r="P545">
        <f>VLOOKUP(B545,HIS退!B:F,5,FALSE)</f>
        <v>-363</v>
      </c>
      <c r="Q545" t="str">
        <f t="shared" si="24"/>
        <v/>
      </c>
      <c r="R545" s="43">
        <f>VLOOKUP(M545,银行退!A:G,7,FALSE)</f>
        <v>363</v>
      </c>
      <c r="S545" t="str">
        <f t="shared" si="25"/>
        <v/>
      </c>
      <c r="T545">
        <f>VLOOKUP(M545,银行退!A:J,10,FALSE)</f>
        <v>1</v>
      </c>
      <c r="U545" s="17">
        <f>VLOOKUP(M545,银行退!A:K,11,FALSE)</f>
        <v>42902.70034722222</v>
      </c>
      <c r="V545">
        <f t="shared" si="26"/>
        <v>1</v>
      </c>
      <c r="W545">
        <f>VLOOKUP(B545,HIS解!F:H,3,FALSE)</f>
        <v>363</v>
      </c>
    </row>
    <row r="546" spans="1:23" ht="14.25" hidden="1">
      <c r="A546" s="62">
        <v>42902.429201388892</v>
      </c>
      <c r="B546">
        <v>239000</v>
      </c>
      <c r="C546" t="s">
        <v>256</v>
      </c>
      <c r="D546" t="s">
        <v>257</v>
      </c>
      <c r="E546"/>
      <c r="F546" s="15">
        <v>450</v>
      </c>
      <c r="G546" s="62">
        <v>42902.429201388892</v>
      </c>
      <c r="H546" t="s">
        <v>47</v>
      </c>
      <c r="I546" t="s">
        <v>47</v>
      </c>
      <c r="J546" t="s">
        <v>86</v>
      </c>
      <c r="K546" t="s">
        <v>36</v>
      </c>
      <c r="L546" t="s">
        <v>87</v>
      </c>
      <c r="M546" t="s">
        <v>920</v>
      </c>
      <c r="N546" t="s">
        <v>921</v>
      </c>
      <c r="O546" t="s">
        <v>1414</v>
      </c>
      <c r="P546">
        <f>VLOOKUP(B546,HIS退!B:F,5,FALSE)</f>
        <v>-450</v>
      </c>
      <c r="Q546" t="str">
        <f t="shared" si="24"/>
        <v/>
      </c>
      <c r="R546" s="43">
        <f>VLOOKUP(M546,银行退!A:G,7,FALSE)</f>
        <v>450</v>
      </c>
      <c r="S546" t="str">
        <f t="shared" si="25"/>
        <v/>
      </c>
      <c r="T546" t="e">
        <f>VLOOKUP(M546,银行退!A:J,10,FALSE)</f>
        <v>#N/A</v>
      </c>
      <c r="U546" s="17" t="e">
        <f>VLOOKUP(M546,银行退!A:K,11,FALSE)</f>
        <v>#N/A</v>
      </c>
      <c r="V546" t="str">
        <f t="shared" si="26"/>
        <v/>
      </c>
      <c r="W546" t="e">
        <f>VLOOKUP(B546,HIS解!F:H,3,FALSE)</f>
        <v>#N/A</v>
      </c>
    </row>
    <row r="547" spans="1:23" ht="14.25" hidden="1">
      <c r="A547" s="62">
        <v>42902.432592592595</v>
      </c>
      <c r="B547">
        <v>239243</v>
      </c>
      <c r="C547" t="s">
        <v>259</v>
      </c>
      <c r="D547" t="s">
        <v>260</v>
      </c>
      <c r="E547"/>
      <c r="F547" s="15">
        <v>4</v>
      </c>
      <c r="G547" s="62">
        <v>42902.432592592595</v>
      </c>
      <c r="H547" t="s">
        <v>47</v>
      </c>
      <c r="I547" t="s">
        <v>47</v>
      </c>
      <c r="J547" t="s">
        <v>86</v>
      </c>
      <c r="K547" t="s">
        <v>217</v>
      </c>
      <c r="L547" t="s">
        <v>87</v>
      </c>
      <c r="M547" t="s">
        <v>922</v>
      </c>
      <c r="N547" t="s">
        <v>923</v>
      </c>
      <c r="O547" t="s">
        <v>125</v>
      </c>
      <c r="P547">
        <f>VLOOKUP(B547,HIS退!B:F,5,FALSE)</f>
        <v>-4</v>
      </c>
      <c r="Q547" t="str">
        <f t="shared" si="24"/>
        <v/>
      </c>
      <c r="R547" s="43">
        <f>VLOOKUP(M547,银行退!A:G,7,FALSE)</f>
        <v>4</v>
      </c>
      <c r="S547" t="str">
        <f t="shared" si="25"/>
        <v/>
      </c>
      <c r="T547">
        <f>VLOOKUP(M547,银行退!A:J,10,FALSE)</f>
        <v>1</v>
      </c>
      <c r="U547" s="17">
        <f>VLOOKUP(M547,银行退!A:K,11,FALSE)</f>
        <v>42902.703553240739</v>
      </c>
      <c r="V547">
        <f t="shared" si="26"/>
        <v>1</v>
      </c>
      <c r="W547">
        <f>VLOOKUP(B547,HIS解!F:H,3,FALSE)</f>
        <v>4</v>
      </c>
    </row>
    <row r="548" spans="1:23" ht="14.25" hidden="1">
      <c r="A548" s="62">
        <v>42902.442939814813</v>
      </c>
      <c r="B548">
        <v>239988</v>
      </c>
      <c r="C548" t="s">
        <v>261</v>
      </c>
      <c r="D548" t="s">
        <v>262</v>
      </c>
      <c r="E548"/>
      <c r="F548" s="15">
        <v>612</v>
      </c>
      <c r="G548" s="62">
        <v>42902.442939814813</v>
      </c>
      <c r="H548" t="s">
        <v>47</v>
      </c>
      <c r="I548" t="s">
        <v>47</v>
      </c>
      <c r="J548" t="s">
        <v>86</v>
      </c>
      <c r="K548" t="s">
        <v>217</v>
      </c>
      <c r="L548" t="s">
        <v>87</v>
      </c>
      <c r="M548" t="s">
        <v>924</v>
      </c>
      <c r="N548" t="s">
        <v>925</v>
      </c>
      <c r="O548" t="s">
        <v>117</v>
      </c>
      <c r="P548">
        <f>VLOOKUP(B548,HIS退!B:F,5,FALSE)</f>
        <v>-612</v>
      </c>
      <c r="Q548" t="str">
        <f t="shared" si="24"/>
        <v/>
      </c>
      <c r="R548" s="43">
        <f>VLOOKUP(M548,银行退!A:G,7,FALSE)</f>
        <v>612</v>
      </c>
      <c r="S548" t="str">
        <f t="shared" si="25"/>
        <v/>
      </c>
      <c r="T548">
        <f>VLOOKUP(M548,银行退!A:J,10,FALSE)</f>
        <v>1</v>
      </c>
      <c r="U548" s="17">
        <f>VLOOKUP(M548,银行退!A:K,11,FALSE)</f>
        <v>42902.698819444442</v>
      </c>
      <c r="V548">
        <f t="shared" si="26"/>
        <v>1</v>
      </c>
      <c r="W548">
        <f>VLOOKUP(B548,HIS解!F:H,3,FALSE)</f>
        <v>612</v>
      </c>
    </row>
    <row r="549" spans="1:23" ht="14.25" hidden="1">
      <c r="A549" s="62">
        <v>42902.455879629626</v>
      </c>
      <c r="B549">
        <v>240770</v>
      </c>
      <c r="C549" t="s">
        <v>263</v>
      </c>
      <c r="D549" t="s">
        <v>264</v>
      </c>
      <c r="E549"/>
      <c r="F549" s="15">
        <v>259</v>
      </c>
      <c r="G549" s="62">
        <v>42902.455879629626</v>
      </c>
      <c r="H549" t="s">
        <v>47</v>
      </c>
      <c r="I549" t="s">
        <v>47</v>
      </c>
      <c r="J549" t="s">
        <v>86</v>
      </c>
      <c r="K549" t="s">
        <v>36</v>
      </c>
      <c r="L549" t="s">
        <v>87</v>
      </c>
      <c r="M549" t="s">
        <v>926</v>
      </c>
      <c r="N549" t="s">
        <v>927</v>
      </c>
      <c r="O549" t="s">
        <v>1418</v>
      </c>
      <c r="P549">
        <f>VLOOKUP(B549,HIS退!B:F,5,FALSE)</f>
        <v>-259</v>
      </c>
      <c r="Q549" t="str">
        <f t="shared" si="24"/>
        <v/>
      </c>
      <c r="R549" s="43">
        <f>VLOOKUP(M549,银行退!A:G,7,FALSE)</f>
        <v>259</v>
      </c>
      <c r="S549" t="str">
        <f t="shared" si="25"/>
        <v/>
      </c>
      <c r="T549" t="e">
        <f>VLOOKUP(M549,银行退!A:J,10,FALSE)</f>
        <v>#N/A</v>
      </c>
      <c r="U549" s="17" t="e">
        <f>VLOOKUP(M549,银行退!A:K,11,FALSE)</f>
        <v>#N/A</v>
      </c>
      <c r="V549" t="str">
        <f t="shared" si="26"/>
        <v/>
      </c>
      <c r="W549" t="e">
        <f>VLOOKUP(B549,HIS解!F:H,3,FALSE)</f>
        <v>#N/A</v>
      </c>
    </row>
    <row r="550" spans="1:23" ht="14.25" hidden="1">
      <c r="A550" s="62">
        <v>42902.459664351853</v>
      </c>
      <c r="B550">
        <v>241018</v>
      </c>
      <c r="C550" t="s">
        <v>266</v>
      </c>
      <c r="D550" t="s">
        <v>267</v>
      </c>
      <c r="E550"/>
      <c r="F550" s="15">
        <v>86</v>
      </c>
      <c r="G550" s="62">
        <v>42902.459664351853</v>
      </c>
      <c r="H550" t="s">
        <v>47</v>
      </c>
      <c r="I550" t="s">
        <v>47</v>
      </c>
      <c r="J550" t="s">
        <v>86</v>
      </c>
      <c r="K550" t="s">
        <v>36</v>
      </c>
      <c r="L550" t="s">
        <v>87</v>
      </c>
      <c r="M550" t="s">
        <v>928</v>
      </c>
      <c r="N550" t="s">
        <v>929</v>
      </c>
      <c r="O550" t="s">
        <v>1398</v>
      </c>
      <c r="P550">
        <f>VLOOKUP(B550,HIS退!B:F,5,FALSE)</f>
        <v>-86</v>
      </c>
      <c r="Q550" t="str">
        <f t="shared" si="24"/>
        <v/>
      </c>
      <c r="R550" s="43">
        <f>VLOOKUP(M550,银行退!A:G,7,FALSE)</f>
        <v>86</v>
      </c>
      <c r="S550" t="str">
        <f t="shared" si="25"/>
        <v/>
      </c>
      <c r="T550" t="e">
        <f>VLOOKUP(M550,银行退!A:J,10,FALSE)</f>
        <v>#N/A</v>
      </c>
      <c r="U550" s="17" t="e">
        <f>VLOOKUP(M550,银行退!A:K,11,FALSE)</f>
        <v>#N/A</v>
      </c>
      <c r="V550" t="str">
        <f t="shared" si="26"/>
        <v/>
      </c>
      <c r="W550" t="e">
        <f>VLOOKUP(B550,HIS解!F:H,3,FALSE)</f>
        <v>#N/A</v>
      </c>
    </row>
    <row r="551" spans="1:23" ht="14.25" hidden="1">
      <c r="A551" s="62">
        <v>42902.460069444445</v>
      </c>
      <c r="B551">
        <v>241041</v>
      </c>
      <c r="C551" t="s">
        <v>269</v>
      </c>
      <c r="D551" t="s">
        <v>270</v>
      </c>
      <c r="E551"/>
      <c r="F551" s="15">
        <v>115</v>
      </c>
      <c r="G551" s="62">
        <v>42902.460069444445</v>
      </c>
      <c r="H551" t="s">
        <v>47</v>
      </c>
      <c r="I551" t="s">
        <v>47</v>
      </c>
      <c r="J551" t="s">
        <v>86</v>
      </c>
      <c r="K551" t="s">
        <v>36</v>
      </c>
      <c r="L551" t="s">
        <v>87</v>
      </c>
      <c r="M551" t="s">
        <v>930</v>
      </c>
      <c r="N551" t="s">
        <v>931</v>
      </c>
      <c r="O551" t="s">
        <v>1398</v>
      </c>
      <c r="P551">
        <f>VLOOKUP(B551,HIS退!B:F,5,FALSE)</f>
        <v>-115</v>
      </c>
      <c r="Q551" t="str">
        <f t="shared" si="24"/>
        <v/>
      </c>
      <c r="R551" s="43">
        <f>VLOOKUP(M551,银行退!A:G,7,FALSE)</f>
        <v>115</v>
      </c>
      <c r="S551" t="str">
        <f t="shared" si="25"/>
        <v/>
      </c>
      <c r="T551" t="e">
        <f>VLOOKUP(M551,银行退!A:J,10,FALSE)</f>
        <v>#N/A</v>
      </c>
      <c r="U551" s="17" t="e">
        <f>VLOOKUP(M551,银行退!A:K,11,FALSE)</f>
        <v>#N/A</v>
      </c>
      <c r="V551" t="str">
        <f t="shared" si="26"/>
        <v/>
      </c>
      <c r="W551" t="e">
        <f>VLOOKUP(B551,HIS解!F:H,3,FALSE)</f>
        <v>#N/A</v>
      </c>
    </row>
    <row r="552" spans="1:23" ht="14.25" hidden="1">
      <c r="A552" s="62">
        <v>42902.461030092592</v>
      </c>
      <c r="B552">
        <v>241111</v>
      </c>
      <c r="C552" t="s">
        <v>272</v>
      </c>
      <c r="D552" t="s">
        <v>273</v>
      </c>
      <c r="E552"/>
      <c r="F552" s="15">
        <v>72</v>
      </c>
      <c r="G552" s="62">
        <v>42902.461030092592</v>
      </c>
      <c r="H552" t="s">
        <v>47</v>
      </c>
      <c r="I552" t="s">
        <v>47</v>
      </c>
      <c r="J552" t="s">
        <v>86</v>
      </c>
      <c r="K552" t="s">
        <v>36</v>
      </c>
      <c r="L552" t="s">
        <v>87</v>
      </c>
      <c r="M552" t="s">
        <v>932</v>
      </c>
      <c r="N552" t="s">
        <v>933</v>
      </c>
      <c r="O552" t="s">
        <v>1398</v>
      </c>
      <c r="P552">
        <f>VLOOKUP(B552,HIS退!B:F,5,FALSE)</f>
        <v>-72</v>
      </c>
      <c r="Q552" t="str">
        <f t="shared" si="24"/>
        <v/>
      </c>
      <c r="R552" s="43">
        <f>VLOOKUP(M552,银行退!A:G,7,FALSE)</f>
        <v>72</v>
      </c>
      <c r="S552" t="str">
        <f t="shared" si="25"/>
        <v/>
      </c>
      <c r="T552" t="e">
        <f>VLOOKUP(M552,银行退!A:J,10,FALSE)</f>
        <v>#N/A</v>
      </c>
      <c r="U552" s="17" t="e">
        <f>VLOOKUP(M552,银行退!A:K,11,FALSE)</f>
        <v>#N/A</v>
      </c>
      <c r="V552" t="str">
        <f t="shared" si="26"/>
        <v/>
      </c>
      <c r="W552" t="e">
        <f>VLOOKUP(B552,HIS解!F:H,3,FALSE)</f>
        <v>#N/A</v>
      </c>
    </row>
    <row r="553" spans="1:23" ht="14.25" hidden="1">
      <c r="A553" s="62">
        <v>42902.465567129628</v>
      </c>
      <c r="B553">
        <v>241389</v>
      </c>
      <c r="C553" t="s">
        <v>275</v>
      </c>
      <c r="D553" t="s">
        <v>276</v>
      </c>
      <c r="E553"/>
      <c r="F553" s="15">
        <v>2000</v>
      </c>
      <c r="G553" s="62">
        <v>42902.465567129628</v>
      </c>
      <c r="H553" t="s">
        <v>47</v>
      </c>
      <c r="I553" t="s">
        <v>47</v>
      </c>
      <c r="J553" t="s">
        <v>86</v>
      </c>
      <c r="K553" t="s">
        <v>36</v>
      </c>
      <c r="L553" t="s">
        <v>87</v>
      </c>
      <c r="M553" t="s">
        <v>934</v>
      </c>
      <c r="N553" t="s">
        <v>935</v>
      </c>
      <c r="O553" t="s">
        <v>1423</v>
      </c>
      <c r="P553">
        <f>VLOOKUP(B553,HIS退!B:F,5,FALSE)</f>
        <v>-2000</v>
      </c>
      <c r="Q553" t="str">
        <f t="shared" si="24"/>
        <v/>
      </c>
      <c r="R553" s="43">
        <f>VLOOKUP(M553,银行退!A:G,7,FALSE)</f>
        <v>2000</v>
      </c>
      <c r="S553" t="str">
        <f t="shared" si="25"/>
        <v/>
      </c>
      <c r="T553" t="e">
        <f>VLOOKUP(M553,银行退!A:J,10,FALSE)</f>
        <v>#N/A</v>
      </c>
      <c r="U553" s="17" t="e">
        <f>VLOOKUP(M553,银行退!A:K,11,FALSE)</f>
        <v>#N/A</v>
      </c>
      <c r="V553" t="str">
        <f t="shared" si="26"/>
        <v/>
      </c>
      <c r="W553" t="e">
        <f>VLOOKUP(B553,HIS解!F:H,3,FALSE)</f>
        <v>#N/A</v>
      </c>
    </row>
    <row r="554" spans="1:23" ht="14.25" hidden="1">
      <c r="A554" s="62">
        <v>42902.470277777778</v>
      </c>
      <c r="B554">
        <v>241690</v>
      </c>
      <c r="C554" t="s">
        <v>278</v>
      </c>
      <c r="D554" t="s">
        <v>279</v>
      </c>
      <c r="E554"/>
      <c r="F554" s="15">
        <v>38</v>
      </c>
      <c r="G554" s="62">
        <v>42902.470277777778</v>
      </c>
      <c r="H554" t="s">
        <v>47</v>
      </c>
      <c r="I554" t="s">
        <v>47</v>
      </c>
      <c r="J554" t="s">
        <v>86</v>
      </c>
      <c r="K554" t="s">
        <v>36</v>
      </c>
      <c r="L554" t="s">
        <v>87</v>
      </c>
      <c r="M554" t="s">
        <v>936</v>
      </c>
      <c r="N554" t="s">
        <v>937</v>
      </c>
      <c r="O554" t="s">
        <v>1425</v>
      </c>
      <c r="P554">
        <f>VLOOKUP(B554,HIS退!B:F,5,FALSE)</f>
        <v>-38</v>
      </c>
      <c r="Q554" t="str">
        <f t="shared" si="24"/>
        <v/>
      </c>
      <c r="R554" s="43">
        <f>VLOOKUP(M554,银行退!A:G,7,FALSE)</f>
        <v>38</v>
      </c>
      <c r="S554" t="str">
        <f t="shared" si="25"/>
        <v/>
      </c>
      <c r="T554" t="e">
        <f>VLOOKUP(M554,银行退!A:J,10,FALSE)</f>
        <v>#N/A</v>
      </c>
      <c r="U554" s="17" t="e">
        <f>VLOOKUP(M554,银行退!A:K,11,FALSE)</f>
        <v>#N/A</v>
      </c>
      <c r="V554" t="str">
        <f t="shared" si="26"/>
        <v/>
      </c>
      <c r="W554" t="e">
        <f>VLOOKUP(B554,HIS解!F:H,3,FALSE)</f>
        <v>#N/A</v>
      </c>
    </row>
    <row r="555" spans="1:23" ht="14.25" hidden="1">
      <c r="A555" s="62">
        <v>42902.475543981483</v>
      </c>
      <c r="B555">
        <v>242004</v>
      </c>
      <c r="C555" t="s">
        <v>284</v>
      </c>
      <c r="D555" t="s">
        <v>285</v>
      </c>
      <c r="E555"/>
      <c r="F555" s="15">
        <v>165</v>
      </c>
      <c r="G555" s="62">
        <v>42902.475543981483</v>
      </c>
      <c r="H555" t="s">
        <v>47</v>
      </c>
      <c r="I555" t="s">
        <v>47</v>
      </c>
      <c r="J555" t="s">
        <v>86</v>
      </c>
      <c r="K555" t="s">
        <v>36</v>
      </c>
      <c r="L555" t="s">
        <v>87</v>
      </c>
      <c r="M555" t="s">
        <v>938</v>
      </c>
      <c r="N555" t="s">
        <v>939</v>
      </c>
      <c r="O555" t="s">
        <v>1429</v>
      </c>
      <c r="P555">
        <f>VLOOKUP(B555,HIS退!B:F,5,FALSE)</f>
        <v>-165</v>
      </c>
      <c r="Q555" t="str">
        <f t="shared" si="24"/>
        <v/>
      </c>
      <c r="R555" s="43">
        <f>VLOOKUP(M555,银行退!A:G,7,FALSE)</f>
        <v>165</v>
      </c>
      <c r="S555" t="str">
        <f t="shared" si="25"/>
        <v/>
      </c>
      <c r="T555" t="e">
        <f>VLOOKUP(M555,银行退!A:J,10,FALSE)</f>
        <v>#N/A</v>
      </c>
      <c r="U555" s="17" t="e">
        <f>VLOOKUP(M555,银行退!A:K,11,FALSE)</f>
        <v>#N/A</v>
      </c>
      <c r="V555" t="str">
        <f t="shared" si="26"/>
        <v/>
      </c>
      <c r="W555" t="e">
        <f>VLOOKUP(B555,HIS解!F:H,3,FALSE)</f>
        <v>#N/A</v>
      </c>
    </row>
    <row r="556" spans="1:23" ht="14.25" hidden="1">
      <c r="A556" s="62">
        <v>42902.475601851853</v>
      </c>
      <c r="B556">
        <v>241974</v>
      </c>
      <c r="C556" t="s">
        <v>281</v>
      </c>
      <c r="D556" t="s">
        <v>282</v>
      </c>
      <c r="E556"/>
      <c r="F556" s="15">
        <v>1019</v>
      </c>
      <c r="G556" s="62">
        <v>42902.475601851853</v>
      </c>
      <c r="H556" t="s">
        <v>47</v>
      </c>
      <c r="I556" t="s">
        <v>47</v>
      </c>
      <c r="J556" t="s">
        <v>86</v>
      </c>
      <c r="K556" t="s">
        <v>36</v>
      </c>
      <c r="L556" t="s">
        <v>87</v>
      </c>
      <c r="M556" t="s">
        <v>940</v>
      </c>
      <c r="N556" t="s">
        <v>941</v>
      </c>
      <c r="O556" t="s">
        <v>1427</v>
      </c>
      <c r="P556">
        <f>VLOOKUP(B556,HIS退!B:F,5,FALSE)</f>
        <v>-1019</v>
      </c>
      <c r="Q556" t="str">
        <f t="shared" si="24"/>
        <v/>
      </c>
      <c r="R556" s="43">
        <f>VLOOKUP(M556,银行退!A:G,7,FALSE)</f>
        <v>1019</v>
      </c>
      <c r="S556" t="str">
        <f t="shared" si="25"/>
        <v/>
      </c>
      <c r="T556" t="e">
        <f>VLOOKUP(M556,银行退!A:J,10,FALSE)</f>
        <v>#N/A</v>
      </c>
      <c r="U556" s="17" t="e">
        <f>VLOOKUP(M556,银行退!A:K,11,FALSE)</f>
        <v>#N/A</v>
      </c>
      <c r="V556" t="str">
        <f t="shared" si="26"/>
        <v/>
      </c>
      <c r="W556" t="e">
        <f>VLOOKUP(B556,HIS解!F:H,3,FALSE)</f>
        <v>#N/A</v>
      </c>
    </row>
    <row r="557" spans="1:23" ht="14.25" hidden="1">
      <c r="A557" s="62">
        <v>42902.476967592593</v>
      </c>
      <c r="B557">
        <v>242065</v>
      </c>
      <c r="C557" t="s">
        <v>287</v>
      </c>
      <c r="D557" t="s">
        <v>288</v>
      </c>
      <c r="E557"/>
      <c r="F557" s="15">
        <v>406</v>
      </c>
      <c r="G557" s="62">
        <v>42902.476967592593</v>
      </c>
      <c r="H557" t="s">
        <v>47</v>
      </c>
      <c r="I557" t="s">
        <v>47</v>
      </c>
      <c r="J557" t="s">
        <v>86</v>
      </c>
      <c r="K557" t="s">
        <v>217</v>
      </c>
      <c r="L557" t="s">
        <v>87</v>
      </c>
      <c r="M557" t="s">
        <v>942</v>
      </c>
      <c r="N557" t="s">
        <v>943</v>
      </c>
      <c r="O557" t="s">
        <v>118</v>
      </c>
      <c r="P557">
        <f>VLOOKUP(B557,HIS退!B:F,5,FALSE)</f>
        <v>-406</v>
      </c>
      <c r="Q557" t="str">
        <f t="shared" si="24"/>
        <v/>
      </c>
      <c r="R557" s="43">
        <f>VLOOKUP(M557,银行退!A:G,7,FALSE)</f>
        <v>406</v>
      </c>
      <c r="S557" t="str">
        <f t="shared" si="25"/>
        <v/>
      </c>
      <c r="T557">
        <f>VLOOKUP(M557,银行退!A:J,10,FALSE)</f>
        <v>1</v>
      </c>
      <c r="U557" s="17">
        <f>VLOOKUP(M557,银行退!A:K,11,FALSE)</f>
        <v>42902.699282407404</v>
      </c>
      <c r="V557">
        <f t="shared" si="26"/>
        <v>1</v>
      </c>
      <c r="W557">
        <f>VLOOKUP(B557,HIS解!F:H,3,FALSE)</f>
        <v>406</v>
      </c>
    </row>
    <row r="558" spans="1:23" ht="14.25" hidden="1">
      <c r="A558" s="62">
        <v>42902.477361111109</v>
      </c>
      <c r="B558">
        <v>242085</v>
      </c>
      <c r="C558" t="s">
        <v>289</v>
      </c>
      <c r="D558" t="s">
        <v>290</v>
      </c>
      <c r="E558"/>
      <c r="F558" s="15">
        <v>755</v>
      </c>
      <c r="G558" s="62">
        <v>42902.477361111109</v>
      </c>
      <c r="H558" t="s">
        <v>47</v>
      </c>
      <c r="I558" t="s">
        <v>47</v>
      </c>
      <c r="J558" t="s">
        <v>86</v>
      </c>
      <c r="K558" t="s">
        <v>217</v>
      </c>
      <c r="L558" t="s">
        <v>87</v>
      </c>
      <c r="M558" t="s">
        <v>944</v>
      </c>
      <c r="N558" t="s">
        <v>945</v>
      </c>
      <c r="O558" t="s">
        <v>118</v>
      </c>
      <c r="P558">
        <f>VLOOKUP(B558,HIS退!B:F,5,FALSE)</f>
        <v>-755</v>
      </c>
      <c r="Q558" t="str">
        <f t="shared" si="24"/>
        <v/>
      </c>
      <c r="R558" s="43">
        <f>VLOOKUP(M558,银行退!A:G,7,FALSE)</f>
        <v>755</v>
      </c>
      <c r="S558" t="str">
        <f t="shared" si="25"/>
        <v/>
      </c>
      <c r="T558">
        <f>VLOOKUP(M558,银行退!A:J,10,FALSE)</f>
        <v>1</v>
      </c>
      <c r="U558" s="17">
        <f>VLOOKUP(M558,银行退!A:K,11,FALSE)</f>
        <v>42902.699456018519</v>
      </c>
      <c r="V558">
        <f t="shared" si="26"/>
        <v>1</v>
      </c>
      <c r="W558">
        <f>VLOOKUP(B558,HIS解!F:H,3,FALSE)</f>
        <v>755</v>
      </c>
    </row>
    <row r="559" spans="1:23" ht="14.25" hidden="1">
      <c r="A559" s="62">
        <v>42902.490787037037</v>
      </c>
      <c r="B559">
        <v>242688</v>
      </c>
      <c r="C559" t="s">
        <v>291</v>
      </c>
      <c r="D559" t="s">
        <v>292</v>
      </c>
      <c r="E559"/>
      <c r="F559" s="15">
        <v>265</v>
      </c>
      <c r="G559" s="62">
        <v>42902.490787037037</v>
      </c>
      <c r="H559" t="s">
        <v>47</v>
      </c>
      <c r="I559" t="s">
        <v>47</v>
      </c>
      <c r="J559" t="s">
        <v>86</v>
      </c>
      <c r="K559" t="s">
        <v>36</v>
      </c>
      <c r="L559" t="s">
        <v>87</v>
      </c>
      <c r="M559" t="s">
        <v>946</v>
      </c>
      <c r="N559" t="s">
        <v>947</v>
      </c>
      <c r="O559" t="s">
        <v>1433</v>
      </c>
      <c r="P559">
        <f>VLOOKUP(B559,HIS退!B:F,5,FALSE)</f>
        <v>-265</v>
      </c>
      <c r="Q559" t="str">
        <f t="shared" si="24"/>
        <v/>
      </c>
      <c r="R559" s="43">
        <f>VLOOKUP(M559,银行退!A:G,7,FALSE)</f>
        <v>265</v>
      </c>
      <c r="S559" t="str">
        <f t="shared" si="25"/>
        <v/>
      </c>
      <c r="T559" t="e">
        <f>VLOOKUP(M559,银行退!A:J,10,FALSE)</f>
        <v>#N/A</v>
      </c>
      <c r="U559" s="17" t="e">
        <f>VLOOKUP(M559,银行退!A:K,11,FALSE)</f>
        <v>#N/A</v>
      </c>
      <c r="V559" t="str">
        <f t="shared" si="26"/>
        <v/>
      </c>
      <c r="W559" t="e">
        <f>VLOOKUP(B559,HIS解!F:H,3,FALSE)</f>
        <v>#N/A</v>
      </c>
    </row>
    <row r="560" spans="1:23" ht="14.25" hidden="1">
      <c r="A560" s="62">
        <v>42902.496099537035</v>
      </c>
      <c r="B560">
        <v>242872</v>
      </c>
      <c r="C560" t="s">
        <v>293</v>
      </c>
      <c r="D560" t="s">
        <v>294</v>
      </c>
      <c r="E560"/>
      <c r="F560" s="15">
        <v>420</v>
      </c>
      <c r="G560" s="62">
        <v>42902.496099537035</v>
      </c>
      <c r="H560" t="s">
        <v>47</v>
      </c>
      <c r="I560" t="s">
        <v>47</v>
      </c>
      <c r="J560" t="s">
        <v>86</v>
      </c>
      <c r="K560" t="s">
        <v>217</v>
      </c>
      <c r="L560" t="s">
        <v>87</v>
      </c>
      <c r="M560" t="s">
        <v>948</v>
      </c>
      <c r="N560" t="s">
        <v>949</v>
      </c>
      <c r="O560" t="s">
        <v>120</v>
      </c>
      <c r="P560">
        <f>VLOOKUP(B560,HIS退!B:F,5,FALSE)</f>
        <v>-420</v>
      </c>
      <c r="Q560" t="str">
        <f t="shared" si="24"/>
        <v/>
      </c>
      <c r="R560" s="43">
        <f>VLOOKUP(M560,银行退!A:G,7,FALSE)</f>
        <v>420</v>
      </c>
      <c r="S560" t="str">
        <f t="shared" si="25"/>
        <v/>
      </c>
      <c r="T560">
        <f>VLOOKUP(M560,银行退!A:J,10,FALSE)</f>
        <v>1</v>
      </c>
      <c r="U560" s="17">
        <f>VLOOKUP(M560,银行退!A:K,11,FALSE)</f>
        <v>42902.699884259258</v>
      </c>
      <c r="V560">
        <f t="shared" si="26"/>
        <v>1</v>
      </c>
      <c r="W560">
        <f>VLOOKUP(B560,HIS解!F:H,3,FALSE)</f>
        <v>420</v>
      </c>
    </row>
    <row r="561" spans="1:23" ht="14.25" hidden="1">
      <c r="A561" s="62">
        <v>42902.496412037035</v>
      </c>
      <c r="B561">
        <v>242884</v>
      </c>
      <c r="C561" t="s">
        <v>295</v>
      </c>
      <c r="D561" t="s">
        <v>296</v>
      </c>
      <c r="E561"/>
      <c r="F561" s="15">
        <v>583</v>
      </c>
      <c r="G561" s="62">
        <v>42902.496412037035</v>
      </c>
      <c r="H561" t="s">
        <v>47</v>
      </c>
      <c r="I561" t="s">
        <v>47</v>
      </c>
      <c r="J561" t="s">
        <v>86</v>
      </c>
      <c r="K561" t="s">
        <v>36</v>
      </c>
      <c r="L561" t="s">
        <v>87</v>
      </c>
      <c r="M561" t="s">
        <v>950</v>
      </c>
      <c r="N561" t="s">
        <v>951</v>
      </c>
      <c r="O561" t="s">
        <v>120</v>
      </c>
      <c r="P561">
        <f>VLOOKUP(B561,HIS退!B:F,5,FALSE)</f>
        <v>-583</v>
      </c>
      <c r="Q561" t="str">
        <f t="shared" si="24"/>
        <v/>
      </c>
      <c r="R561" s="43">
        <f>VLOOKUP(M561,银行退!A:G,7,FALSE)</f>
        <v>583</v>
      </c>
      <c r="S561" t="str">
        <f t="shared" si="25"/>
        <v/>
      </c>
      <c r="T561" t="e">
        <f>VLOOKUP(M561,银行退!A:J,10,FALSE)</f>
        <v>#N/A</v>
      </c>
      <c r="U561" s="17" t="e">
        <f>VLOOKUP(M561,银行退!A:K,11,FALSE)</f>
        <v>#N/A</v>
      </c>
      <c r="V561" t="str">
        <f t="shared" si="26"/>
        <v/>
      </c>
      <c r="W561" t="e">
        <f>VLOOKUP(B561,HIS解!F:H,3,FALSE)</f>
        <v>#N/A</v>
      </c>
    </row>
    <row r="562" spans="1:23" ht="14.25" hidden="1">
      <c r="A562" s="62">
        <v>42902.496701388889</v>
      </c>
      <c r="B562">
        <v>242908</v>
      </c>
      <c r="C562" t="s">
        <v>298</v>
      </c>
      <c r="D562" t="s">
        <v>299</v>
      </c>
      <c r="E562"/>
      <c r="F562" s="15">
        <v>206</v>
      </c>
      <c r="G562" s="62">
        <v>42902.496701388889</v>
      </c>
      <c r="H562" t="s">
        <v>47</v>
      </c>
      <c r="I562" t="s">
        <v>47</v>
      </c>
      <c r="J562" t="s">
        <v>86</v>
      </c>
      <c r="K562" t="s">
        <v>36</v>
      </c>
      <c r="L562" t="s">
        <v>87</v>
      </c>
      <c r="M562" t="s">
        <v>952</v>
      </c>
      <c r="N562" t="s">
        <v>953</v>
      </c>
      <c r="O562" t="s">
        <v>1437</v>
      </c>
      <c r="P562">
        <f>VLOOKUP(B562,HIS退!B:F,5,FALSE)</f>
        <v>-206</v>
      </c>
      <c r="Q562" t="str">
        <f t="shared" si="24"/>
        <v/>
      </c>
      <c r="R562" s="43">
        <f>VLOOKUP(M562,银行退!A:G,7,FALSE)</f>
        <v>206</v>
      </c>
      <c r="S562" t="str">
        <f t="shared" si="25"/>
        <v/>
      </c>
      <c r="T562" t="e">
        <f>VLOOKUP(M562,银行退!A:J,10,FALSE)</f>
        <v>#N/A</v>
      </c>
      <c r="U562" s="17" t="e">
        <f>VLOOKUP(M562,银行退!A:K,11,FALSE)</f>
        <v>#N/A</v>
      </c>
      <c r="V562" t="str">
        <f t="shared" si="26"/>
        <v/>
      </c>
      <c r="W562" t="e">
        <f>VLOOKUP(B562,HIS解!F:H,3,FALSE)</f>
        <v>#N/A</v>
      </c>
    </row>
    <row r="563" spans="1:23" ht="14.25" hidden="1">
      <c r="A563" s="62">
        <v>42902.49863425926</v>
      </c>
      <c r="B563">
        <v>242992</v>
      </c>
      <c r="C563" t="s">
        <v>301</v>
      </c>
      <c r="D563" t="s">
        <v>302</v>
      </c>
      <c r="E563"/>
      <c r="F563" s="15">
        <v>702</v>
      </c>
      <c r="G563" s="62">
        <v>42902.49863425926</v>
      </c>
      <c r="H563" t="s">
        <v>47</v>
      </c>
      <c r="I563" t="s">
        <v>47</v>
      </c>
      <c r="J563" t="s">
        <v>86</v>
      </c>
      <c r="K563" t="s">
        <v>217</v>
      </c>
      <c r="L563" t="s">
        <v>87</v>
      </c>
      <c r="M563" t="s">
        <v>954</v>
      </c>
      <c r="N563" t="s">
        <v>955</v>
      </c>
      <c r="O563" t="s">
        <v>123</v>
      </c>
      <c r="P563">
        <f>VLOOKUP(B563,HIS退!B:F,5,FALSE)</f>
        <v>-702</v>
      </c>
      <c r="Q563" t="str">
        <f t="shared" si="24"/>
        <v/>
      </c>
      <c r="R563" s="43">
        <f>VLOOKUP(M563,银行退!A:G,7,FALSE)</f>
        <v>702</v>
      </c>
      <c r="S563" t="str">
        <f t="shared" si="25"/>
        <v/>
      </c>
      <c r="T563">
        <f>VLOOKUP(M563,银行退!A:J,10,FALSE)</f>
        <v>1</v>
      </c>
      <c r="U563" s="17">
        <f>VLOOKUP(M563,银行退!A:K,11,FALSE)</f>
        <v>42902.700520833336</v>
      </c>
      <c r="V563">
        <f t="shared" si="26"/>
        <v>1</v>
      </c>
      <c r="W563">
        <f>VLOOKUP(B563,HIS解!F:H,3,FALSE)</f>
        <v>702</v>
      </c>
    </row>
    <row r="564" spans="1:23" ht="14.25" hidden="1">
      <c r="A564" s="62">
        <v>42902.499456018515</v>
      </c>
      <c r="B564">
        <v>243002</v>
      </c>
      <c r="C564" t="s">
        <v>303</v>
      </c>
      <c r="D564" t="s">
        <v>304</v>
      </c>
      <c r="E564"/>
      <c r="F564" s="15">
        <v>450</v>
      </c>
      <c r="G564" s="62">
        <v>42902.499456018515</v>
      </c>
      <c r="H564" t="s">
        <v>47</v>
      </c>
      <c r="I564" t="s">
        <v>47</v>
      </c>
      <c r="J564" t="s">
        <v>86</v>
      </c>
      <c r="K564" t="s">
        <v>36</v>
      </c>
      <c r="L564" t="s">
        <v>87</v>
      </c>
      <c r="M564" t="s">
        <v>956</v>
      </c>
      <c r="N564" t="s">
        <v>957</v>
      </c>
      <c r="O564" t="s">
        <v>1440</v>
      </c>
      <c r="P564">
        <f>VLOOKUP(B564,HIS退!B:F,5,FALSE)</f>
        <v>-450</v>
      </c>
      <c r="Q564" t="str">
        <f t="shared" si="24"/>
        <v/>
      </c>
      <c r="R564" s="43">
        <f>VLOOKUP(M564,银行退!A:G,7,FALSE)</f>
        <v>450</v>
      </c>
      <c r="S564" t="str">
        <f t="shared" si="25"/>
        <v/>
      </c>
      <c r="T564" t="e">
        <f>VLOOKUP(M564,银行退!A:J,10,FALSE)</f>
        <v>#N/A</v>
      </c>
      <c r="U564" s="17" t="e">
        <f>VLOOKUP(M564,银行退!A:K,11,FALSE)</f>
        <v>#N/A</v>
      </c>
      <c r="V564" t="str">
        <f t="shared" si="26"/>
        <v/>
      </c>
      <c r="W564" t="e">
        <f>VLOOKUP(B564,HIS解!F:H,3,FALSE)</f>
        <v>#N/A</v>
      </c>
    </row>
    <row r="565" spans="1:23" ht="14.25" hidden="1">
      <c r="A565" s="62">
        <v>42902.524039351854</v>
      </c>
      <c r="B565">
        <v>243391</v>
      </c>
      <c r="C565" t="s">
        <v>306</v>
      </c>
      <c r="D565" t="s">
        <v>307</v>
      </c>
      <c r="E565"/>
      <c r="F565" s="15">
        <v>200</v>
      </c>
      <c r="G565" s="62">
        <v>42902.524039351854</v>
      </c>
      <c r="H565" t="s">
        <v>47</v>
      </c>
      <c r="I565" t="s">
        <v>47</v>
      </c>
      <c r="J565" t="s">
        <v>86</v>
      </c>
      <c r="K565" t="s">
        <v>36</v>
      </c>
      <c r="L565" t="s">
        <v>87</v>
      </c>
      <c r="M565" t="s">
        <v>958</v>
      </c>
      <c r="N565" t="s">
        <v>959</v>
      </c>
      <c r="O565" t="s">
        <v>1442</v>
      </c>
      <c r="P565">
        <f>VLOOKUP(B565,HIS退!B:F,5,FALSE)</f>
        <v>-200</v>
      </c>
      <c r="Q565" t="str">
        <f t="shared" si="24"/>
        <v/>
      </c>
      <c r="R565" s="43">
        <f>VLOOKUP(M565,银行退!A:G,7,FALSE)</f>
        <v>200</v>
      </c>
      <c r="S565" t="str">
        <f t="shared" si="25"/>
        <v/>
      </c>
      <c r="T565" t="e">
        <f>VLOOKUP(M565,银行退!A:J,10,FALSE)</f>
        <v>#N/A</v>
      </c>
      <c r="U565" s="17" t="e">
        <f>VLOOKUP(M565,银行退!A:K,11,FALSE)</f>
        <v>#N/A</v>
      </c>
      <c r="V565" t="str">
        <f t="shared" si="26"/>
        <v/>
      </c>
      <c r="W565" t="e">
        <f>VLOOKUP(B565,HIS解!F:H,3,FALSE)</f>
        <v>#N/A</v>
      </c>
    </row>
    <row r="566" spans="1:23" ht="14.25" hidden="1">
      <c r="A566" s="62">
        <v>42902.53564814815</v>
      </c>
      <c r="B566">
        <v>243473</v>
      </c>
      <c r="C566" t="s">
        <v>309</v>
      </c>
      <c r="D566" t="s">
        <v>310</v>
      </c>
      <c r="E566"/>
      <c r="F566" s="15">
        <v>882</v>
      </c>
      <c r="G566" s="62">
        <v>42902.53564814815</v>
      </c>
      <c r="H566" t="s">
        <v>47</v>
      </c>
      <c r="I566" t="s">
        <v>47</v>
      </c>
      <c r="J566" t="s">
        <v>86</v>
      </c>
      <c r="K566" t="s">
        <v>217</v>
      </c>
      <c r="L566" t="s">
        <v>87</v>
      </c>
      <c r="M566" t="s">
        <v>960</v>
      </c>
      <c r="N566" t="s">
        <v>961</v>
      </c>
      <c r="O566" t="s">
        <v>121</v>
      </c>
      <c r="P566">
        <f>VLOOKUP(B566,HIS退!B:F,5,FALSE)</f>
        <v>-882</v>
      </c>
      <c r="Q566" t="str">
        <f t="shared" si="24"/>
        <v/>
      </c>
      <c r="R566" s="43">
        <f>VLOOKUP(M566,银行退!A:G,7,FALSE)</f>
        <v>882</v>
      </c>
      <c r="S566" t="str">
        <f t="shared" si="25"/>
        <v/>
      </c>
      <c r="T566">
        <f>VLOOKUP(M566,银行退!A:J,10,FALSE)</f>
        <v>1</v>
      </c>
      <c r="U566" s="17">
        <f>VLOOKUP(M566,银行退!A:K,11,FALSE)</f>
        <v>42902.700104166666</v>
      </c>
      <c r="V566">
        <f t="shared" si="26"/>
        <v>1</v>
      </c>
      <c r="W566">
        <f>VLOOKUP(B566,HIS解!F:H,3,FALSE)</f>
        <v>882</v>
      </c>
    </row>
    <row r="567" spans="1:23" ht="14.25" hidden="1">
      <c r="A567" s="62">
        <v>42902.568206018521</v>
      </c>
      <c r="B567">
        <v>243737</v>
      </c>
      <c r="C567" t="s">
        <v>311</v>
      </c>
      <c r="D567" t="s">
        <v>312</v>
      </c>
      <c r="E567"/>
      <c r="F567" s="15">
        <v>6780</v>
      </c>
      <c r="G567" s="62">
        <v>42902.568206018521</v>
      </c>
      <c r="H567" t="s">
        <v>47</v>
      </c>
      <c r="I567" t="s">
        <v>47</v>
      </c>
      <c r="J567" t="s">
        <v>86</v>
      </c>
      <c r="K567" t="s">
        <v>36</v>
      </c>
      <c r="L567" t="s">
        <v>87</v>
      </c>
      <c r="M567" t="s">
        <v>962</v>
      </c>
      <c r="N567" t="s">
        <v>963</v>
      </c>
      <c r="O567" t="s">
        <v>1445</v>
      </c>
      <c r="P567">
        <f>VLOOKUP(B567,HIS退!B:F,5,FALSE)</f>
        <v>-6780</v>
      </c>
      <c r="Q567" t="str">
        <f t="shared" si="24"/>
        <v/>
      </c>
      <c r="R567" s="43">
        <f>VLOOKUP(M567,银行退!A:G,7,FALSE)</f>
        <v>6780</v>
      </c>
      <c r="S567" t="str">
        <f t="shared" si="25"/>
        <v/>
      </c>
      <c r="T567" t="e">
        <f>VLOOKUP(M567,银行退!A:J,10,FALSE)</f>
        <v>#N/A</v>
      </c>
      <c r="U567" s="17" t="e">
        <f>VLOOKUP(M567,银行退!A:K,11,FALSE)</f>
        <v>#N/A</v>
      </c>
      <c r="V567" t="str">
        <f t="shared" si="26"/>
        <v/>
      </c>
      <c r="W567" t="e">
        <f>VLOOKUP(B567,HIS解!F:H,3,FALSE)</f>
        <v>#N/A</v>
      </c>
    </row>
    <row r="568" spans="1:23" ht="14.25" hidden="1">
      <c r="A568" s="62">
        <v>42902.603101851855</v>
      </c>
      <c r="B568">
        <v>244745</v>
      </c>
      <c r="C568" t="s">
        <v>314</v>
      </c>
      <c r="D568" t="s">
        <v>315</v>
      </c>
      <c r="E568"/>
      <c r="F568" s="15">
        <v>475</v>
      </c>
      <c r="G568" s="62">
        <v>42902.603101851855</v>
      </c>
      <c r="H568" t="s">
        <v>47</v>
      </c>
      <c r="I568" t="s">
        <v>47</v>
      </c>
      <c r="J568" t="s">
        <v>86</v>
      </c>
      <c r="K568" t="s">
        <v>36</v>
      </c>
      <c r="L568" t="s">
        <v>87</v>
      </c>
      <c r="M568" t="s">
        <v>964</v>
      </c>
      <c r="N568" t="s">
        <v>965</v>
      </c>
      <c r="O568" t="s">
        <v>1447</v>
      </c>
      <c r="P568">
        <f>VLOOKUP(B568,HIS退!B:F,5,FALSE)</f>
        <v>-475</v>
      </c>
      <c r="Q568" t="str">
        <f t="shared" si="24"/>
        <v/>
      </c>
      <c r="R568" s="43">
        <f>VLOOKUP(M568,银行退!A:G,7,FALSE)</f>
        <v>475</v>
      </c>
      <c r="S568" t="str">
        <f t="shared" si="25"/>
        <v/>
      </c>
      <c r="T568" t="e">
        <f>VLOOKUP(M568,银行退!A:J,10,FALSE)</f>
        <v>#N/A</v>
      </c>
      <c r="U568" s="17" t="e">
        <f>VLOOKUP(M568,银行退!A:K,11,FALSE)</f>
        <v>#N/A</v>
      </c>
      <c r="V568" t="str">
        <f t="shared" si="26"/>
        <v/>
      </c>
      <c r="W568" t="e">
        <f>VLOOKUP(B568,HIS解!F:H,3,FALSE)</f>
        <v>#N/A</v>
      </c>
    </row>
    <row r="569" spans="1:23" ht="14.25" hidden="1">
      <c r="A569" s="62">
        <v>42902.603206018517</v>
      </c>
      <c r="B569">
        <v>244752</v>
      </c>
      <c r="C569" t="s">
        <v>317</v>
      </c>
      <c r="D569" t="s">
        <v>318</v>
      </c>
      <c r="E569"/>
      <c r="F569" s="15">
        <v>65</v>
      </c>
      <c r="G569" s="62">
        <v>42902.603206018517</v>
      </c>
      <c r="H569" t="s">
        <v>47</v>
      </c>
      <c r="I569" t="s">
        <v>47</v>
      </c>
      <c r="J569" t="s">
        <v>86</v>
      </c>
      <c r="K569" t="s">
        <v>36</v>
      </c>
      <c r="L569" t="s">
        <v>87</v>
      </c>
      <c r="M569" t="s">
        <v>966</v>
      </c>
      <c r="N569" t="s">
        <v>967</v>
      </c>
      <c r="O569" t="s">
        <v>1449</v>
      </c>
      <c r="P569">
        <f>VLOOKUP(B569,HIS退!B:F,5,FALSE)</f>
        <v>-65</v>
      </c>
      <c r="Q569" t="str">
        <f t="shared" si="24"/>
        <v/>
      </c>
      <c r="R569" s="43">
        <f>VLOOKUP(M569,银行退!A:G,7,FALSE)</f>
        <v>65</v>
      </c>
      <c r="S569" t="str">
        <f t="shared" si="25"/>
        <v/>
      </c>
      <c r="T569" t="e">
        <f>VLOOKUP(M569,银行退!A:J,10,FALSE)</f>
        <v>#N/A</v>
      </c>
      <c r="U569" s="17" t="e">
        <f>VLOOKUP(M569,银行退!A:K,11,FALSE)</f>
        <v>#N/A</v>
      </c>
      <c r="V569" t="str">
        <f t="shared" si="26"/>
        <v/>
      </c>
      <c r="W569" t="e">
        <f>VLOOKUP(B569,HIS解!F:H,3,FALSE)</f>
        <v>#N/A</v>
      </c>
    </row>
    <row r="570" spans="1:23" ht="14.25" hidden="1">
      <c r="A570" s="62">
        <v>42902.608935185184</v>
      </c>
      <c r="B570">
        <v>245076</v>
      </c>
      <c r="C570" t="s">
        <v>320</v>
      </c>
      <c r="D570" t="s">
        <v>321</v>
      </c>
      <c r="E570"/>
      <c r="F570" s="15">
        <v>200</v>
      </c>
      <c r="G570" s="62">
        <v>42902.608935185184</v>
      </c>
      <c r="H570" t="s">
        <v>47</v>
      </c>
      <c r="I570" t="s">
        <v>47</v>
      </c>
      <c r="J570" t="s">
        <v>86</v>
      </c>
      <c r="K570" t="s">
        <v>36</v>
      </c>
      <c r="L570" t="s">
        <v>87</v>
      </c>
      <c r="M570" t="s">
        <v>968</v>
      </c>
      <c r="N570" t="s">
        <v>969</v>
      </c>
      <c r="O570" t="s">
        <v>1451</v>
      </c>
      <c r="P570">
        <f>VLOOKUP(B570,HIS退!B:F,5,FALSE)</f>
        <v>-200</v>
      </c>
      <c r="Q570" t="str">
        <f t="shared" si="24"/>
        <v/>
      </c>
      <c r="R570" s="43">
        <f>VLOOKUP(M570,银行退!A:G,7,FALSE)</f>
        <v>200</v>
      </c>
      <c r="S570" t="str">
        <f t="shared" si="25"/>
        <v/>
      </c>
      <c r="T570" t="e">
        <f>VLOOKUP(M570,银行退!A:J,10,FALSE)</f>
        <v>#N/A</v>
      </c>
      <c r="U570" s="17" t="e">
        <f>VLOOKUP(M570,银行退!A:K,11,FALSE)</f>
        <v>#N/A</v>
      </c>
      <c r="V570" t="str">
        <f t="shared" si="26"/>
        <v/>
      </c>
      <c r="W570" t="e">
        <f>VLOOKUP(B570,HIS解!F:H,3,FALSE)</f>
        <v>#N/A</v>
      </c>
    </row>
    <row r="571" spans="1:23" ht="14.25" hidden="1">
      <c r="A571" s="62">
        <v>42902.609409722223</v>
      </c>
      <c r="B571">
        <v>245108</v>
      </c>
      <c r="C571" t="s">
        <v>322</v>
      </c>
      <c r="D571" t="s">
        <v>321</v>
      </c>
      <c r="E571"/>
      <c r="F571" s="15">
        <v>250</v>
      </c>
      <c r="G571" s="62">
        <v>42902.609409722223</v>
      </c>
      <c r="H571" t="s">
        <v>47</v>
      </c>
      <c r="I571" t="s">
        <v>47</v>
      </c>
      <c r="J571" t="s">
        <v>86</v>
      </c>
      <c r="K571" t="s">
        <v>217</v>
      </c>
      <c r="L571" t="s">
        <v>87</v>
      </c>
      <c r="M571" t="s">
        <v>970</v>
      </c>
      <c r="N571" t="s">
        <v>971</v>
      </c>
      <c r="O571" t="s">
        <v>124</v>
      </c>
      <c r="P571">
        <f>VLOOKUP(B571,HIS退!B:F,5,FALSE)</f>
        <v>-250</v>
      </c>
      <c r="Q571" t="str">
        <f t="shared" si="24"/>
        <v/>
      </c>
      <c r="R571" s="43">
        <f>VLOOKUP(M571,银行退!A:G,7,FALSE)</f>
        <v>250</v>
      </c>
      <c r="S571" t="str">
        <f t="shared" si="25"/>
        <v/>
      </c>
      <c r="T571">
        <f>VLOOKUP(M571,银行退!A:J,10,FALSE)</f>
        <v>1</v>
      </c>
      <c r="U571" s="17">
        <f>VLOOKUP(M571,银行退!A:K,11,FALSE)</f>
        <v>42902.703368055554</v>
      </c>
      <c r="V571">
        <f t="shared" si="26"/>
        <v>1</v>
      </c>
      <c r="W571">
        <f>VLOOKUP(B571,HIS解!F:H,3,FALSE)</f>
        <v>250</v>
      </c>
    </row>
    <row r="572" spans="1:23" ht="14.25" hidden="1">
      <c r="A572" s="62">
        <v>42902.623287037037</v>
      </c>
      <c r="B572">
        <v>245863</v>
      </c>
      <c r="C572" t="s">
        <v>323</v>
      </c>
      <c r="D572" t="s">
        <v>324</v>
      </c>
      <c r="E572"/>
      <c r="F572" s="15">
        <v>82</v>
      </c>
      <c r="G572" s="62">
        <v>42902.623287037037</v>
      </c>
      <c r="H572" t="s">
        <v>47</v>
      </c>
      <c r="I572" t="s">
        <v>47</v>
      </c>
      <c r="J572" t="s">
        <v>86</v>
      </c>
      <c r="K572" t="s">
        <v>36</v>
      </c>
      <c r="L572" t="s">
        <v>87</v>
      </c>
      <c r="M572" t="s">
        <v>972</v>
      </c>
      <c r="N572" t="s">
        <v>973</v>
      </c>
      <c r="O572" t="s">
        <v>1454</v>
      </c>
      <c r="P572">
        <f>VLOOKUP(B572,HIS退!B:F,5,FALSE)</f>
        <v>-82</v>
      </c>
      <c r="Q572" t="str">
        <f t="shared" si="24"/>
        <v/>
      </c>
      <c r="R572" s="43">
        <f>VLOOKUP(M572,银行退!A:G,7,FALSE)</f>
        <v>82</v>
      </c>
      <c r="S572" t="str">
        <f t="shared" si="25"/>
        <v/>
      </c>
      <c r="T572" t="e">
        <f>VLOOKUP(M572,银行退!A:J,10,FALSE)</f>
        <v>#N/A</v>
      </c>
      <c r="U572" s="17" t="e">
        <f>VLOOKUP(M572,银行退!A:K,11,FALSE)</f>
        <v>#N/A</v>
      </c>
      <c r="V572" t="str">
        <f t="shared" si="26"/>
        <v/>
      </c>
      <c r="W572" t="e">
        <f>VLOOKUP(B572,HIS解!F:H,3,FALSE)</f>
        <v>#N/A</v>
      </c>
    </row>
    <row r="573" spans="1:23" ht="14.25" hidden="1">
      <c r="A573" s="62">
        <v>42902.632013888891</v>
      </c>
      <c r="B573">
        <v>246353</v>
      </c>
      <c r="C573" t="s">
        <v>326</v>
      </c>
      <c r="D573" t="s">
        <v>327</v>
      </c>
      <c r="E573"/>
      <c r="F573" s="15">
        <v>100</v>
      </c>
      <c r="G573" s="62">
        <v>42902.632013888891</v>
      </c>
      <c r="H573" t="s">
        <v>47</v>
      </c>
      <c r="I573" t="s">
        <v>47</v>
      </c>
      <c r="J573" t="s">
        <v>86</v>
      </c>
      <c r="K573" t="s">
        <v>36</v>
      </c>
      <c r="L573" t="s">
        <v>87</v>
      </c>
      <c r="M573" t="s">
        <v>974</v>
      </c>
      <c r="N573" t="s">
        <v>975</v>
      </c>
      <c r="O573" t="s">
        <v>1456</v>
      </c>
      <c r="P573">
        <f>VLOOKUP(B573,HIS退!B:F,5,FALSE)</f>
        <v>-100</v>
      </c>
      <c r="Q573" t="str">
        <f t="shared" si="24"/>
        <v/>
      </c>
      <c r="R573" s="43">
        <f>VLOOKUP(M573,银行退!A:G,7,FALSE)</f>
        <v>100</v>
      </c>
      <c r="S573" t="str">
        <f t="shared" si="25"/>
        <v/>
      </c>
      <c r="T573" t="e">
        <f>VLOOKUP(M573,银行退!A:J,10,FALSE)</f>
        <v>#N/A</v>
      </c>
      <c r="U573" s="17" t="e">
        <f>VLOOKUP(M573,银行退!A:K,11,FALSE)</f>
        <v>#N/A</v>
      </c>
      <c r="V573" t="str">
        <f t="shared" si="26"/>
        <v/>
      </c>
      <c r="W573" t="e">
        <f>VLOOKUP(B573,HIS解!F:H,3,FALSE)</f>
        <v>#N/A</v>
      </c>
    </row>
    <row r="574" spans="1:23" ht="14.25" hidden="1">
      <c r="A574" s="62">
        <v>42902.633368055554</v>
      </c>
      <c r="B574">
        <v>246398</v>
      </c>
      <c r="C574" t="s">
        <v>329</v>
      </c>
      <c r="D574" t="s">
        <v>330</v>
      </c>
      <c r="E574"/>
      <c r="F574" s="15">
        <v>190</v>
      </c>
      <c r="G574" s="62">
        <v>42902.633368055554</v>
      </c>
      <c r="H574" t="s">
        <v>47</v>
      </c>
      <c r="I574" t="s">
        <v>47</v>
      </c>
      <c r="J574" t="s">
        <v>86</v>
      </c>
      <c r="K574" t="s">
        <v>36</v>
      </c>
      <c r="L574" t="s">
        <v>87</v>
      </c>
      <c r="M574" t="s">
        <v>976</v>
      </c>
      <c r="N574" t="s">
        <v>977</v>
      </c>
      <c r="O574" t="s">
        <v>1458</v>
      </c>
      <c r="P574">
        <f>VLOOKUP(B574,HIS退!B:F,5,FALSE)</f>
        <v>-190</v>
      </c>
      <c r="Q574" t="str">
        <f t="shared" si="24"/>
        <v/>
      </c>
      <c r="R574" s="43">
        <f>VLOOKUP(M574,银行退!A:G,7,FALSE)</f>
        <v>190</v>
      </c>
      <c r="S574" t="str">
        <f t="shared" si="25"/>
        <v/>
      </c>
      <c r="T574" t="e">
        <f>VLOOKUP(M574,银行退!A:J,10,FALSE)</f>
        <v>#N/A</v>
      </c>
      <c r="U574" s="17" t="e">
        <f>VLOOKUP(M574,银行退!A:K,11,FALSE)</f>
        <v>#N/A</v>
      </c>
      <c r="V574" t="str">
        <f t="shared" si="26"/>
        <v/>
      </c>
      <c r="W574" t="e">
        <f>VLOOKUP(B574,HIS解!F:H,3,FALSE)</f>
        <v>#N/A</v>
      </c>
    </row>
    <row r="575" spans="1:23" ht="14.25" hidden="1">
      <c r="A575" s="62">
        <v>42902.636631944442</v>
      </c>
      <c r="B575">
        <v>246572</v>
      </c>
      <c r="C575" t="s">
        <v>332</v>
      </c>
      <c r="D575" t="s">
        <v>333</v>
      </c>
      <c r="E575"/>
      <c r="F575" s="15">
        <v>42</v>
      </c>
      <c r="G575" s="62">
        <v>42902.636631944442</v>
      </c>
      <c r="H575" t="s">
        <v>47</v>
      </c>
      <c r="I575" t="s">
        <v>47</v>
      </c>
      <c r="J575" t="s">
        <v>86</v>
      </c>
      <c r="K575" t="s">
        <v>36</v>
      </c>
      <c r="L575" t="s">
        <v>87</v>
      </c>
      <c r="M575" t="s">
        <v>978</v>
      </c>
      <c r="N575" t="s">
        <v>979</v>
      </c>
      <c r="O575" t="s">
        <v>1460</v>
      </c>
      <c r="P575">
        <f>VLOOKUP(B575,HIS退!B:F,5,FALSE)</f>
        <v>-42</v>
      </c>
      <c r="Q575" t="str">
        <f t="shared" si="24"/>
        <v/>
      </c>
      <c r="R575" s="43">
        <f>VLOOKUP(M575,银行退!A:G,7,FALSE)</f>
        <v>42</v>
      </c>
      <c r="S575" t="str">
        <f t="shared" si="25"/>
        <v/>
      </c>
      <c r="T575" t="e">
        <f>VLOOKUP(M575,银行退!A:J,10,FALSE)</f>
        <v>#N/A</v>
      </c>
      <c r="U575" s="17" t="e">
        <f>VLOOKUP(M575,银行退!A:K,11,FALSE)</f>
        <v>#N/A</v>
      </c>
      <c r="V575" t="str">
        <f t="shared" si="26"/>
        <v/>
      </c>
      <c r="W575" t="e">
        <f>VLOOKUP(B575,HIS解!F:H,3,FALSE)</f>
        <v>#N/A</v>
      </c>
    </row>
    <row r="576" spans="1:23" ht="14.25" hidden="1">
      <c r="A576" s="62">
        <v>42902.63795138889</v>
      </c>
      <c r="B576">
        <v>246663</v>
      </c>
      <c r="C576" t="s">
        <v>335</v>
      </c>
      <c r="D576" t="s">
        <v>336</v>
      </c>
      <c r="E576"/>
      <c r="F576" s="15">
        <v>3</v>
      </c>
      <c r="G576" s="62">
        <v>42902.63795138889</v>
      </c>
      <c r="H576" t="s">
        <v>47</v>
      </c>
      <c r="I576" t="s">
        <v>47</v>
      </c>
      <c r="J576" t="s">
        <v>86</v>
      </c>
      <c r="K576" t="s">
        <v>36</v>
      </c>
      <c r="L576" t="s">
        <v>87</v>
      </c>
      <c r="M576" t="s">
        <v>980</v>
      </c>
      <c r="N576" t="s">
        <v>981</v>
      </c>
      <c r="O576" t="s">
        <v>1462</v>
      </c>
      <c r="P576">
        <f>VLOOKUP(B576,HIS退!B:F,5,FALSE)</f>
        <v>-3</v>
      </c>
      <c r="Q576" t="str">
        <f t="shared" si="24"/>
        <v/>
      </c>
      <c r="R576" s="43">
        <f>VLOOKUP(M576,银行退!A:G,7,FALSE)</f>
        <v>3</v>
      </c>
      <c r="S576" t="str">
        <f t="shared" si="25"/>
        <v/>
      </c>
      <c r="T576" t="e">
        <f>VLOOKUP(M576,银行退!A:J,10,FALSE)</f>
        <v>#N/A</v>
      </c>
      <c r="U576" s="17" t="e">
        <f>VLOOKUP(M576,银行退!A:K,11,FALSE)</f>
        <v>#N/A</v>
      </c>
      <c r="V576" t="str">
        <f t="shared" si="26"/>
        <v/>
      </c>
      <c r="W576" t="e">
        <f>VLOOKUP(B576,HIS解!F:H,3,FALSE)</f>
        <v>#N/A</v>
      </c>
    </row>
    <row r="577" spans="1:23" ht="14.25" hidden="1">
      <c r="A577" s="62">
        <v>42902.641226851854</v>
      </c>
      <c r="B577">
        <v>246844</v>
      </c>
      <c r="C577" t="s">
        <v>338</v>
      </c>
      <c r="D577" t="s">
        <v>339</v>
      </c>
      <c r="E577"/>
      <c r="F577" s="15">
        <v>157</v>
      </c>
      <c r="G577" s="62">
        <v>42902.641226851854</v>
      </c>
      <c r="H577" t="s">
        <v>47</v>
      </c>
      <c r="I577" t="s">
        <v>47</v>
      </c>
      <c r="J577" t="s">
        <v>86</v>
      </c>
      <c r="K577" t="s">
        <v>36</v>
      </c>
      <c r="L577" t="s">
        <v>87</v>
      </c>
      <c r="M577" t="s">
        <v>982</v>
      </c>
      <c r="N577" t="s">
        <v>983</v>
      </c>
      <c r="O577" t="s">
        <v>1464</v>
      </c>
      <c r="P577">
        <f>VLOOKUP(B577,HIS退!B:F,5,FALSE)</f>
        <v>-157</v>
      </c>
      <c r="Q577" t="str">
        <f t="shared" si="24"/>
        <v/>
      </c>
      <c r="R577" s="43">
        <f>VLOOKUP(M577,银行退!A:G,7,FALSE)</f>
        <v>157</v>
      </c>
      <c r="S577" t="str">
        <f t="shared" si="25"/>
        <v/>
      </c>
      <c r="T577" t="e">
        <f>VLOOKUP(M577,银行退!A:J,10,FALSE)</f>
        <v>#N/A</v>
      </c>
      <c r="U577" s="17" t="e">
        <f>VLOOKUP(M577,银行退!A:K,11,FALSE)</f>
        <v>#N/A</v>
      </c>
      <c r="V577" t="str">
        <f t="shared" si="26"/>
        <v/>
      </c>
      <c r="W577" t="e">
        <f>VLOOKUP(B577,HIS解!F:H,3,FALSE)</f>
        <v>#N/A</v>
      </c>
    </row>
    <row r="578" spans="1:23" ht="14.25" hidden="1">
      <c r="A578" s="62">
        <v>42902.643495370372</v>
      </c>
      <c r="B578">
        <v>246985</v>
      </c>
      <c r="C578" t="s">
        <v>341</v>
      </c>
      <c r="D578" t="s">
        <v>342</v>
      </c>
      <c r="E578"/>
      <c r="F578" s="15">
        <v>3200</v>
      </c>
      <c r="G578" s="62">
        <v>42902.643495370372</v>
      </c>
      <c r="H578" t="s">
        <v>47</v>
      </c>
      <c r="I578" t="s">
        <v>47</v>
      </c>
      <c r="J578" t="s">
        <v>86</v>
      </c>
      <c r="K578" t="s">
        <v>217</v>
      </c>
      <c r="L578" t="s">
        <v>87</v>
      </c>
      <c r="M578" t="s">
        <v>984</v>
      </c>
      <c r="N578" t="s">
        <v>985</v>
      </c>
      <c r="O578" t="s">
        <v>133</v>
      </c>
      <c r="P578">
        <f>VLOOKUP(B578,HIS退!B:F,5,FALSE)</f>
        <v>-3200</v>
      </c>
      <c r="Q578" t="str">
        <f t="shared" si="24"/>
        <v/>
      </c>
      <c r="R578" s="43">
        <f>VLOOKUP(M578,银行退!A:G,7,FALSE)</f>
        <v>3200</v>
      </c>
      <c r="S578" t="str">
        <f t="shared" si="25"/>
        <v/>
      </c>
      <c r="T578">
        <f>VLOOKUP(M578,银行退!A:J,10,FALSE)</f>
        <v>1</v>
      </c>
      <c r="U578" s="17">
        <f>VLOOKUP(M578,银行退!A:K,11,FALSE)</f>
        <v>42905.656585648147</v>
      </c>
      <c r="V578">
        <f t="shared" si="26"/>
        <v>1</v>
      </c>
      <c r="W578">
        <f>VLOOKUP(B578,HIS解!F:H,3,FALSE)</f>
        <v>3200</v>
      </c>
    </row>
    <row r="579" spans="1:23" ht="14.25" hidden="1">
      <c r="A579" s="62">
        <v>42902.651782407411</v>
      </c>
      <c r="B579">
        <v>247421</v>
      </c>
      <c r="C579" t="s">
        <v>343</v>
      </c>
      <c r="D579" t="s">
        <v>344</v>
      </c>
      <c r="E579"/>
      <c r="F579" s="15">
        <v>96</v>
      </c>
      <c r="G579" s="62">
        <v>42902.651782407411</v>
      </c>
      <c r="H579" t="s">
        <v>47</v>
      </c>
      <c r="I579" t="s">
        <v>47</v>
      </c>
      <c r="J579" t="s">
        <v>86</v>
      </c>
      <c r="K579" t="s">
        <v>36</v>
      </c>
      <c r="L579" t="s">
        <v>87</v>
      </c>
      <c r="M579" t="s">
        <v>986</v>
      </c>
      <c r="N579" t="s">
        <v>987</v>
      </c>
      <c r="O579" t="s">
        <v>1467</v>
      </c>
      <c r="P579">
        <f>VLOOKUP(B579,HIS退!B:F,5,FALSE)</f>
        <v>-96</v>
      </c>
      <c r="Q579" t="str">
        <f t="shared" ref="Q579:Q642" si="27">IF(P579=F579*-1,"",1)</f>
        <v/>
      </c>
      <c r="R579" s="43">
        <f>VLOOKUP(M579,银行退!A:G,7,FALSE)</f>
        <v>96</v>
      </c>
      <c r="S579" t="str">
        <f t="shared" ref="S579:S642" si="28">IF(R579=F579,"",1)</f>
        <v/>
      </c>
      <c r="T579" t="e">
        <f>VLOOKUP(M579,银行退!A:J,10,FALSE)</f>
        <v>#N/A</v>
      </c>
      <c r="U579" s="17" t="e">
        <f>VLOOKUP(M579,银行退!A:K,11,FALSE)</f>
        <v>#N/A</v>
      </c>
      <c r="V579" t="str">
        <f t="shared" ref="V579:V642" si="29">IF(ISNA(S579),1,IF(ISNA(T579)=FALSE,1,""))</f>
        <v/>
      </c>
      <c r="W579" t="e">
        <f>VLOOKUP(B579,HIS解!F:H,3,FALSE)</f>
        <v>#N/A</v>
      </c>
    </row>
    <row r="580" spans="1:23" ht="14.25" hidden="1">
      <c r="A580" s="62">
        <v>42902.654560185183</v>
      </c>
      <c r="B580">
        <v>247573</v>
      </c>
      <c r="C580" t="s">
        <v>346</v>
      </c>
      <c r="D580" t="s">
        <v>347</v>
      </c>
      <c r="E580"/>
      <c r="F580" s="15">
        <v>1000</v>
      </c>
      <c r="G580" s="62">
        <v>42902.654560185183</v>
      </c>
      <c r="H580" t="s">
        <v>47</v>
      </c>
      <c r="I580" t="s">
        <v>47</v>
      </c>
      <c r="J580" t="s">
        <v>86</v>
      </c>
      <c r="K580" t="s">
        <v>36</v>
      </c>
      <c r="L580" t="s">
        <v>87</v>
      </c>
      <c r="M580" t="s">
        <v>988</v>
      </c>
      <c r="N580" t="s">
        <v>989</v>
      </c>
      <c r="O580" t="s">
        <v>1469</v>
      </c>
      <c r="P580">
        <f>VLOOKUP(B580,HIS退!B:F,5,FALSE)</f>
        <v>-1000</v>
      </c>
      <c r="Q580" t="str">
        <f t="shared" si="27"/>
        <v/>
      </c>
      <c r="R580" s="43">
        <f>VLOOKUP(M580,银行退!A:G,7,FALSE)</f>
        <v>1000</v>
      </c>
      <c r="S580" t="str">
        <f t="shared" si="28"/>
        <v/>
      </c>
      <c r="T580" t="e">
        <f>VLOOKUP(M580,银行退!A:J,10,FALSE)</f>
        <v>#N/A</v>
      </c>
      <c r="U580" s="17" t="e">
        <f>VLOOKUP(M580,银行退!A:K,11,FALSE)</f>
        <v>#N/A</v>
      </c>
      <c r="V580" t="str">
        <f t="shared" si="29"/>
        <v/>
      </c>
      <c r="W580" t="e">
        <f>VLOOKUP(B580,HIS解!F:H,3,FALSE)</f>
        <v>#N/A</v>
      </c>
    </row>
    <row r="581" spans="1:23" ht="14.25" hidden="1">
      <c r="A581" s="62">
        <v>42902.659768518519</v>
      </c>
      <c r="B581">
        <v>247852</v>
      </c>
      <c r="C581" t="s">
        <v>349</v>
      </c>
      <c r="D581" t="s">
        <v>350</v>
      </c>
      <c r="E581"/>
      <c r="F581" s="15">
        <v>1000</v>
      </c>
      <c r="G581" s="62">
        <v>42902.659768518519</v>
      </c>
      <c r="H581" t="s">
        <v>47</v>
      </c>
      <c r="I581" t="s">
        <v>47</v>
      </c>
      <c r="J581" t="s">
        <v>86</v>
      </c>
      <c r="K581" t="s">
        <v>36</v>
      </c>
      <c r="L581" t="s">
        <v>87</v>
      </c>
      <c r="M581" t="s">
        <v>990</v>
      </c>
      <c r="N581" t="s">
        <v>991</v>
      </c>
      <c r="O581" t="s">
        <v>1471</v>
      </c>
      <c r="P581">
        <f>VLOOKUP(B581,HIS退!B:F,5,FALSE)</f>
        <v>-1000</v>
      </c>
      <c r="Q581" t="str">
        <f t="shared" si="27"/>
        <v/>
      </c>
      <c r="R581" s="43">
        <f>VLOOKUP(M581,银行退!A:G,7,FALSE)</f>
        <v>1000</v>
      </c>
      <c r="S581" t="str">
        <f t="shared" si="28"/>
        <v/>
      </c>
      <c r="T581" t="e">
        <f>VLOOKUP(M581,银行退!A:J,10,FALSE)</f>
        <v>#N/A</v>
      </c>
      <c r="U581" s="17" t="e">
        <f>VLOOKUP(M581,银行退!A:K,11,FALSE)</f>
        <v>#N/A</v>
      </c>
      <c r="V581" t="str">
        <f t="shared" si="29"/>
        <v/>
      </c>
      <c r="W581" t="e">
        <f>VLOOKUP(B581,HIS解!F:H,3,FALSE)</f>
        <v>#N/A</v>
      </c>
    </row>
    <row r="582" spans="1:23" ht="14.25" hidden="1">
      <c r="A582" s="62">
        <v>42902.66265046296</v>
      </c>
      <c r="B582">
        <v>247954</v>
      </c>
      <c r="C582" t="s">
        <v>352</v>
      </c>
      <c r="D582" t="s">
        <v>353</v>
      </c>
      <c r="E582"/>
      <c r="F582" s="15">
        <v>247</v>
      </c>
      <c r="G582" s="62">
        <v>42902.66265046296</v>
      </c>
      <c r="H582" t="s">
        <v>47</v>
      </c>
      <c r="I582" t="s">
        <v>47</v>
      </c>
      <c r="J582" t="s">
        <v>86</v>
      </c>
      <c r="K582" t="s">
        <v>36</v>
      </c>
      <c r="L582" t="s">
        <v>87</v>
      </c>
      <c r="M582" t="s">
        <v>992</v>
      </c>
      <c r="N582" t="s">
        <v>993</v>
      </c>
      <c r="O582" t="s">
        <v>1473</v>
      </c>
      <c r="P582">
        <f>VLOOKUP(B582,HIS退!B:F,5,FALSE)</f>
        <v>-247</v>
      </c>
      <c r="Q582" t="str">
        <f t="shared" si="27"/>
        <v/>
      </c>
      <c r="R582" s="43">
        <f>VLOOKUP(M582,银行退!A:G,7,FALSE)</f>
        <v>247</v>
      </c>
      <c r="S582" t="str">
        <f t="shared" si="28"/>
        <v/>
      </c>
      <c r="T582" t="e">
        <f>VLOOKUP(M582,银行退!A:J,10,FALSE)</f>
        <v>#N/A</v>
      </c>
      <c r="U582" s="17" t="e">
        <f>VLOOKUP(M582,银行退!A:K,11,FALSE)</f>
        <v>#N/A</v>
      </c>
      <c r="V582" t="str">
        <f t="shared" si="29"/>
        <v/>
      </c>
      <c r="W582" t="e">
        <f>VLOOKUP(B582,HIS解!F:H,3,FALSE)</f>
        <v>#N/A</v>
      </c>
    </row>
    <row r="583" spans="1:23" ht="14.25" hidden="1">
      <c r="A583" s="62">
        <v>42902.66479166667</v>
      </c>
      <c r="B583">
        <v>248069</v>
      </c>
      <c r="C583" t="s">
        <v>355</v>
      </c>
      <c r="D583" t="s">
        <v>356</v>
      </c>
      <c r="E583"/>
      <c r="F583" s="15">
        <v>48</v>
      </c>
      <c r="G583" s="62">
        <v>42902.66479166667</v>
      </c>
      <c r="H583" t="s">
        <v>47</v>
      </c>
      <c r="I583" t="s">
        <v>47</v>
      </c>
      <c r="J583" t="s">
        <v>86</v>
      </c>
      <c r="K583" t="s">
        <v>36</v>
      </c>
      <c r="L583" t="s">
        <v>87</v>
      </c>
      <c r="M583" t="s">
        <v>994</v>
      </c>
      <c r="N583" t="s">
        <v>995</v>
      </c>
      <c r="O583" t="s">
        <v>1475</v>
      </c>
      <c r="P583">
        <f>VLOOKUP(B583,HIS退!B:F,5,FALSE)</f>
        <v>-48</v>
      </c>
      <c r="Q583" t="str">
        <f t="shared" si="27"/>
        <v/>
      </c>
      <c r="R583" s="43">
        <f>VLOOKUP(M583,银行退!A:G,7,FALSE)</f>
        <v>48</v>
      </c>
      <c r="S583" t="str">
        <f t="shared" si="28"/>
        <v/>
      </c>
      <c r="T583" t="e">
        <f>VLOOKUP(M583,银行退!A:J,10,FALSE)</f>
        <v>#N/A</v>
      </c>
      <c r="U583" s="17" t="e">
        <f>VLOOKUP(M583,银行退!A:K,11,FALSE)</f>
        <v>#N/A</v>
      </c>
      <c r="V583" t="str">
        <f t="shared" si="29"/>
        <v/>
      </c>
      <c r="W583" t="e">
        <f>VLOOKUP(B583,HIS解!F:H,3,FALSE)</f>
        <v>#N/A</v>
      </c>
    </row>
    <row r="584" spans="1:23" ht="14.25" hidden="1">
      <c r="A584" s="62">
        <v>42902.668113425927</v>
      </c>
      <c r="B584">
        <v>248252</v>
      </c>
      <c r="C584" t="s">
        <v>358</v>
      </c>
      <c r="D584" t="s">
        <v>359</v>
      </c>
      <c r="E584"/>
      <c r="F584" s="15">
        <v>50</v>
      </c>
      <c r="G584" s="62">
        <v>42902.668113425927</v>
      </c>
      <c r="H584" t="s">
        <v>47</v>
      </c>
      <c r="I584" t="s">
        <v>47</v>
      </c>
      <c r="J584" t="s">
        <v>86</v>
      </c>
      <c r="K584" t="s">
        <v>36</v>
      </c>
      <c r="L584" t="s">
        <v>87</v>
      </c>
      <c r="M584" t="s">
        <v>996</v>
      </c>
      <c r="N584" t="s">
        <v>997</v>
      </c>
      <c r="O584" t="s">
        <v>1477</v>
      </c>
      <c r="P584">
        <f>VLOOKUP(B584,HIS退!B:F,5,FALSE)</f>
        <v>-50</v>
      </c>
      <c r="Q584" t="str">
        <f t="shared" si="27"/>
        <v/>
      </c>
      <c r="R584" s="43">
        <f>VLOOKUP(M584,银行退!A:G,7,FALSE)</f>
        <v>50</v>
      </c>
      <c r="S584" t="str">
        <f t="shared" si="28"/>
        <v/>
      </c>
      <c r="T584" t="e">
        <f>VLOOKUP(M584,银行退!A:J,10,FALSE)</f>
        <v>#N/A</v>
      </c>
      <c r="U584" s="17" t="e">
        <f>VLOOKUP(M584,银行退!A:K,11,FALSE)</f>
        <v>#N/A</v>
      </c>
      <c r="V584" t="str">
        <f t="shared" si="29"/>
        <v/>
      </c>
      <c r="W584" t="e">
        <f>VLOOKUP(B584,HIS解!F:H,3,FALSE)</f>
        <v>#N/A</v>
      </c>
    </row>
    <row r="585" spans="1:23" ht="14.25" hidden="1">
      <c r="A585" s="62">
        <v>42902.680891203701</v>
      </c>
      <c r="B585">
        <v>248869</v>
      </c>
      <c r="C585" t="s">
        <v>361</v>
      </c>
      <c r="D585" t="s">
        <v>362</v>
      </c>
      <c r="E585"/>
      <c r="F585" s="15">
        <v>14</v>
      </c>
      <c r="G585" s="62">
        <v>42902.680891203701</v>
      </c>
      <c r="H585" t="s">
        <v>47</v>
      </c>
      <c r="I585" t="s">
        <v>47</v>
      </c>
      <c r="J585" t="s">
        <v>86</v>
      </c>
      <c r="K585" t="s">
        <v>36</v>
      </c>
      <c r="L585" t="s">
        <v>87</v>
      </c>
      <c r="M585" t="s">
        <v>998</v>
      </c>
      <c r="N585" t="s">
        <v>999</v>
      </c>
      <c r="O585" t="s">
        <v>1692</v>
      </c>
      <c r="P585">
        <f>VLOOKUP(B585,HIS退!B:F,5,FALSE)</f>
        <v>-14</v>
      </c>
      <c r="Q585" t="str">
        <f t="shared" si="27"/>
        <v/>
      </c>
      <c r="R585" s="43">
        <f>VLOOKUP(M585,银行退!A:G,7,FALSE)</f>
        <v>14</v>
      </c>
      <c r="S585" t="str">
        <f t="shared" si="28"/>
        <v/>
      </c>
      <c r="T585" t="e">
        <f>VLOOKUP(M585,银行退!A:J,10,FALSE)</f>
        <v>#N/A</v>
      </c>
      <c r="U585" s="17" t="e">
        <f>VLOOKUP(M585,银行退!A:K,11,FALSE)</f>
        <v>#N/A</v>
      </c>
      <c r="V585" t="str">
        <f t="shared" si="29"/>
        <v/>
      </c>
      <c r="W585" t="e">
        <f>VLOOKUP(B585,HIS解!F:H,3,FALSE)</f>
        <v>#N/A</v>
      </c>
    </row>
    <row r="586" spans="1:23" ht="14.25" hidden="1">
      <c r="A586" s="62">
        <v>42902.68178240741</v>
      </c>
      <c r="B586">
        <v>248891</v>
      </c>
      <c r="C586" t="s">
        <v>364</v>
      </c>
      <c r="D586" t="s">
        <v>43</v>
      </c>
      <c r="E586"/>
      <c r="F586" s="15">
        <v>370</v>
      </c>
      <c r="G586" s="62">
        <v>42902.68178240741</v>
      </c>
      <c r="H586" t="s">
        <v>47</v>
      </c>
      <c r="I586" t="s">
        <v>47</v>
      </c>
      <c r="J586" t="s">
        <v>86</v>
      </c>
      <c r="K586" t="s">
        <v>36</v>
      </c>
      <c r="L586" t="s">
        <v>87</v>
      </c>
      <c r="M586" t="s">
        <v>1000</v>
      </c>
      <c r="N586" t="s">
        <v>1001</v>
      </c>
      <c r="O586" t="s">
        <v>1479</v>
      </c>
      <c r="P586">
        <f>VLOOKUP(B586,HIS退!B:F,5,FALSE)</f>
        <v>-370</v>
      </c>
      <c r="Q586" t="str">
        <f t="shared" si="27"/>
        <v/>
      </c>
      <c r="R586" s="43">
        <f>VLOOKUP(M586,银行退!A:G,7,FALSE)</f>
        <v>370</v>
      </c>
      <c r="S586" t="str">
        <f t="shared" si="28"/>
        <v/>
      </c>
      <c r="T586" t="e">
        <f>VLOOKUP(M586,银行退!A:J,10,FALSE)</f>
        <v>#N/A</v>
      </c>
      <c r="U586" s="17" t="e">
        <f>VLOOKUP(M586,银行退!A:K,11,FALSE)</f>
        <v>#N/A</v>
      </c>
      <c r="V586" t="str">
        <f t="shared" si="29"/>
        <v/>
      </c>
      <c r="W586" t="e">
        <f>VLOOKUP(B586,HIS解!F:H,3,FALSE)</f>
        <v>#N/A</v>
      </c>
    </row>
    <row r="587" spans="1:23" ht="14.25" hidden="1">
      <c r="A587" s="62">
        <v>42902.687789351854</v>
      </c>
      <c r="B587">
        <v>249220</v>
      </c>
      <c r="C587" t="s">
        <v>365</v>
      </c>
      <c r="D587" t="s">
        <v>366</v>
      </c>
      <c r="E587"/>
      <c r="F587" s="15">
        <v>230</v>
      </c>
      <c r="G587" s="62">
        <v>42902.687789351854</v>
      </c>
      <c r="H587" t="s">
        <v>47</v>
      </c>
      <c r="I587" t="s">
        <v>47</v>
      </c>
      <c r="J587" t="s">
        <v>86</v>
      </c>
      <c r="K587" t="s">
        <v>36</v>
      </c>
      <c r="L587" t="s">
        <v>87</v>
      </c>
      <c r="M587" t="s">
        <v>1002</v>
      </c>
      <c r="N587" t="s">
        <v>1003</v>
      </c>
      <c r="O587" t="s">
        <v>1481</v>
      </c>
      <c r="P587">
        <f>VLOOKUP(B587,HIS退!B:F,5,FALSE)</f>
        <v>-230</v>
      </c>
      <c r="Q587" t="str">
        <f t="shared" si="27"/>
        <v/>
      </c>
      <c r="R587" s="43">
        <f>VLOOKUP(M587,银行退!A:G,7,FALSE)</f>
        <v>230</v>
      </c>
      <c r="S587" t="str">
        <f t="shared" si="28"/>
        <v/>
      </c>
      <c r="T587" t="e">
        <f>VLOOKUP(M587,银行退!A:J,10,FALSE)</f>
        <v>#N/A</v>
      </c>
      <c r="U587" s="17" t="e">
        <f>VLOOKUP(M587,银行退!A:K,11,FALSE)</f>
        <v>#N/A</v>
      </c>
      <c r="V587" t="str">
        <f t="shared" si="29"/>
        <v/>
      </c>
      <c r="W587" t="e">
        <f>VLOOKUP(B587,HIS解!F:H,3,FALSE)</f>
        <v>#N/A</v>
      </c>
    </row>
    <row r="588" spans="1:23" ht="14.25" hidden="1">
      <c r="A588" s="62">
        <v>42902.690462962964</v>
      </c>
      <c r="B588">
        <v>249300</v>
      </c>
      <c r="C588" t="s">
        <v>368</v>
      </c>
      <c r="D588" t="s">
        <v>369</v>
      </c>
      <c r="E588"/>
      <c r="F588" s="15">
        <v>990</v>
      </c>
      <c r="G588" s="62">
        <v>42902.690462962964</v>
      </c>
      <c r="H588" t="s">
        <v>47</v>
      </c>
      <c r="I588" t="s">
        <v>47</v>
      </c>
      <c r="J588" t="s">
        <v>86</v>
      </c>
      <c r="K588" t="s">
        <v>36</v>
      </c>
      <c r="L588" t="s">
        <v>87</v>
      </c>
      <c r="M588" t="s">
        <v>1004</v>
      </c>
      <c r="N588" t="s">
        <v>1005</v>
      </c>
      <c r="O588" t="s">
        <v>1483</v>
      </c>
      <c r="P588">
        <f>VLOOKUP(B588,HIS退!B:F,5,FALSE)</f>
        <v>-990</v>
      </c>
      <c r="Q588" t="str">
        <f t="shared" si="27"/>
        <v/>
      </c>
      <c r="R588" s="43">
        <f>VLOOKUP(M588,银行退!A:G,7,FALSE)</f>
        <v>990</v>
      </c>
      <c r="S588" t="str">
        <f t="shared" si="28"/>
        <v/>
      </c>
      <c r="T588" t="e">
        <f>VLOOKUP(M588,银行退!A:J,10,FALSE)</f>
        <v>#N/A</v>
      </c>
      <c r="U588" s="17" t="e">
        <f>VLOOKUP(M588,银行退!A:K,11,FALSE)</f>
        <v>#N/A</v>
      </c>
      <c r="V588" t="str">
        <f t="shared" si="29"/>
        <v/>
      </c>
      <c r="W588" t="e">
        <f>VLOOKUP(B588,HIS解!F:H,3,FALSE)</f>
        <v>#N/A</v>
      </c>
    </row>
    <row r="589" spans="1:23" ht="14.25" hidden="1">
      <c r="A589" s="62">
        <v>42902.691643518519</v>
      </c>
      <c r="B589">
        <v>249343</v>
      </c>
      <c r="C589" t="s">
        <v>371</v>
      </c>
      <c r="D589" t="s">
        <v>372</v>
      </c>
      <c r="E589"/>
      <c r="F589" s="15">
        <v>150</v>
      </c>
      <c r="G589" s="62">
        <v>42902.691643518519</v>
      </c>
      <c r="H589" t="s">
        <v>47</v>
      </c>
      <c r="I589" t="s">
        <v>47</v>
      </c>
      <c r="J589" t="s">
        <v>86</v>
      </c>
      <c r="K589" t="s">
        <v>36</v>
      </c>
      <c r="L589" t="s">
        <v>87</v>
      </c>
      <c r="M589" t="s">
        <v>1006</v>
      </c>
      <c r="N589" t="s">
        <v>1007</v>
      </c>
      <c r="O589" t="s">
        <v>1485</v>
      </c>
      <c r="P589">
        <f>VLOOKUP(B589,HIS退!B:F,5,FALSE)</f>
        <v>-150</v>
      </c>
      <c r="Q589" t="str">
        <f t="shared" si="27"/>
        <v/>
      </c>
      <c r="R589" s="43">
        <f>VLOOKUP(M589,银行退!A:G,7,FALSE)</f>
        <v>150</v>
      </c>
      <c r="S589" t="str">
        <f t="shared" si="28"/>
        <v/>
      </c>
      <c r="T589" t="e">
        <f>VLOOKUP(M589,银行退!A:J,10,FALSE)</f>
        <v>#N/A</v>
      </c>
      <c r="U589" s="17" t="e">
        <f>VLOOKUP(M589,银行退!A:K,11,FALSE)</f>
        <v>#N/A</v>
      </c>
      <c r="V589" t="str">
        <f t="shared" si="29"/>
        <v/>
      </c>
      <c r="W589" t="e">
        <f>VLOOKUP(B589,HIS解!F:H,3,FALSE)</f>
        <v>#N/A</v>
      </c>
    </row>
    <row r="590" spans="1:23" ht="14.25" hidden="1">
      <c r="A590" s="62">
        <v>42902.695</v>
      </c>
      <c r="B590">
        <v>249427</v>
      </c>
      <c r="C590" t="s">
        <v>374</v>
      </c>
      <c r="D590" t="s">
        <v>375</v>
      </c>
      <c r="E590"/>
      <c r="F590" s="15">
        <v>256</v>
      </c>
      <c r="G590" s="62">
        <v>42902.695</v>
      </c>
      <c r="H590" t="s">
        <v>47</v>
      </c>
      <c r="I590" t="s">
        <v>47</v>
      </c>
      <c r="J590" t="s">
        <v>86</v>
      </c>
      <c r="K590" t="s">
        <v>36</v>
      </c>
      <c r="L590" t="s">
        <v>87</v>
      </c>
      <c r="M590" t="s">
        <v>1008</v>
      </c>
      <c r="N590" t="s">
        <v>1009</v>
      </c>
      <c r="O590" t="s">
        <v>1487</v>
      </c>
      <c r="P590">
        <f>VLOOKUP(B590,HIS退!B:F,5,FALSE)</f>
        <v>-256</v>
      </c>
      <c r="Q590" t="str">
        <f t="shared" si="27"/>
        <v/>
      </c>
      <c r="R590" s="43">
        <f>VLOOKUP(M590,银行退!A:G,7,FALSE)</f>
        <v>256</v>
      </c>
      <c r="S590" t="str">
        <f t="shared" si="28"/>
        <v/>
      </c>
      <c r="T590" t="e">
        <f>VLOOKUP(M590,银行退!A:J,10,FALSE)</f>
        <v>#N/A</v>
      </c>
      <c r="U590" s="17" t="e">
        <f>VLOOKUP(M590,银行退!A:K,11,FALSE)</f>
        <v>#N/A</v>
      </c>
      <c r="V590" t="str">
        <f t="shared" si="29"/>
        <v/>
      </c>
      <c r="W590" t="e">
        <f>VLOOKUP(B590,HIS解!F:H,3,FALSE)</f>
        <v>#N/A</v>
      </c>
    </row>
    <row r="591" spans="1:23" ht="14.25" hidden="1">
      <c r="A591" s="62">
        <v>42902.69740740741</v>
      </c>
      <c r="B591">
        <v>249519</v>
      </c>
      <c r="C591" t="s">
        <v>377</v>
      </c>
      <c r="D591" t="s">
        <v>378</v>
      </c>
      <c r="E591"/>
      <c r="F591" s="15">
        <v>19</v>
      </c>
      <c r="G591" s="62">
        <v>42902.69740740741</v>
      </c>
      <c r="H591" t="s">
        <v>47</v>
      </c>
      <c r="I591" t="s">
        <v>47</v>
      </c>
      <c r="J591" t="s">
        <v>86</v>
      </c>
      <c r="K591" t="s">
        <v>36</v>
      </c>
      <c r="L591" t="s">
        <v>87</v>
      </c>
      <c r="M591" t="s">
        <v>1010</v>
      </c>
      <c r="N591" t="s">
        <v>1011</v>
      </c>
      <c r="O591" t="s">
        <v>1489</v>
      </c>
      <c r="P591">
        <f>VLOOKUP(B591,HIS退!B:F,5,FALSE)</f>
        <v>-19</v>
      </c>
      <c r="Q591" t="str">
        <f t="shared" si="27"/>
        <v/>
      </c>
      <c r="R591" s="43">
        <f>VLOOKUP(M591,银行退!A:G,7,FALSE)</f>
        <v>19</v>
      </c>
      <c r="S591" t="str">
        <f t="shared" si="28"/>
        <v/>
      </c>
      <c r="T591" t="e">
        <f>VLOOKUP(M591,银行退!A:J,10,FALSE)</f>
        <v>#N/A</v>
      </c>
      <c r="U591" s="17" t="e">
        <f>VLOOKUP(M591,银行退!A:K,11,FALSE)</f>
        <v>#N/A</v>
      </c>
      <c r="V591" t="str">
        <f t="shared" si="29"/>
        <v/>
      </c>
      <c r="W591" t="e">
        <f>VLOOKUP(B591,HIS解!F:H,3,FALSE)</f>
        <v>#N/A</v>
      </c>
    </row>
    <row r="592" spans="1:23" ht="14.25" hidden="1">
      <c r="A592" s="62">
        <v>42902.705787037034</v>
      </c>
      <c r="B592">
        <v>249799</v>
      </c>
      <c r="C592" t="s">
        <v>380</v>
      </c>
      <c r="D592" t="s">
        <v>381</v>
      </c>
      <c r="E592"/>
      <c r="F592" s="15">
        <v>3680</v>
      </c>
      <c r="G592" s="62">
        <v>42902.705787037034</v>
      </c>
      <c r="H592" t="s">
        <v>47</v>
      </c>
      <c r="I592" t="s">
        <v>47</v>
      </c>
      <c r="J592" t="s">
        <v>86</v>
      </c>
      <c r="K592" t="s">
        <v>36</v>
      </c>
      <c r="L592" t="s">
        <v>87</v>
      </c>
      <c r="M592" t="s">
        <v>1012</v>
      </c>
      <c r="N592" t="s">
        <v>1013</v>
      </c>
      <c r="O592" t="s">
        <v>1491</v>
      </c>
      <c r="P592">
        <f>VLOOKUP(B592,HIS退!B:F,5,FALSE)</f>
        <v>-3680</v>
      </c>
      <c r="Q592" t="str">
        <f t="shared" si="27"/>
        <v/>
      </c>
      <c r="R592" s="43">
        <f>VLOOKUP(M592,银行退!A:G,7,FALSE)</f>
        <v>3680</v>
      </c>
      <c r="S592" t="str">
        <f t="shared" si="28"/>
        <v/>
      </c>
      <c r="T592" t="e">
        <f>VLOOKUP(M592,银行退!A:J,10,FALSE)</f>
        <v>#N/A</v>
      </c>
      <c r="U592" s="17" t="e">
        <f>VLOOKUP(M592,银行退!A:K,11,FALSE)</f>
        <v>#N/A</v>
      </c>
      <c r="V592" t="str">
        <f t="shared" si="29"/>
        <v/>
      </c>
      <c r="W592" t="e">
        <f>VLOOKUP(B592,HIS解!F:H,3,FALSE)</f>
        <v>#N/A</v>
      </c>
    </row>
    <row r="593" spans="1:23" ht="14.25" hidden="1">
      <c r="A593" s="62">
        <v>42902.713750000003</v>
      </c>
      <c r="B593">
        <v>250025</v>
      </c>
      <c r="C593" t="s">
        <v>383</v>
      </c>
      <c r="D593" t="s">
        <v>384</v>
      </c>
      <c r="E593"/>
      <c r="F593" s="15">
        <v>696</v>
      </c>
      <c r="G593" s="62">
        <v>42902.713750000003</v>
      </c>
      <c r="H593" t="s">
        <v>47</v>
      </c>
      <c r="I593" t="s">
        <v>47</v>
      </c>
      <c r="J593" t="s">
        <v>86</v>
      </c>
      <c r="K593" t="s">
        <v>36</v>
      </c>
      <c r="L593" t="s">
        <v>87</v>
      </c>
      <c r="M593" t="s">
        <v>1014</v>
      </c>
      <c r="N593" t="s">
        <v>1015</v>
      </c>
      <c r="O593" t="s">
        <v>1493</v>
      </c>
      <c r="P593">
        <f>VLOOKUP(B593,HIS退!B:F,5,FALSE)</f>
        <v>-696</v>
      </c>
      <c r="Q593" t="str">
        <f t="shared" si="27"/>
        <v/>
      </c>
      <c r="R593" s="43">
        <f>VLOOKUP(M593,银行退!A:G,7,FALSE)</f>
        <v>696</v>
      </c>
      <c r="S593" t="str">
        <f t="shared" si="28"/>
        <v/>
      </c>
      <c r="T593" t="e">
        <f>VLOOKUP(M593,银行退!A:J,10,FALSE)</f>
        <v>#N/A</v>
      </c>
      <c r="U593" s="17" t="e">
        <f>VLOOKUP(M593,银行退!A:K,11,FALSE)</f>
        <v>#N/A</v>
      </c>
      <c r="V593" t="str">
        <f t="shared" si="29"/>
        <v/>
      </c>
      <c r="W593" t="e">
        <f>VLOOKUP(B593,HIS解!F:H,3,FALSE)</f>
        <v>#N/A</v>
      </c>
    </row>
    <row r="594" spans="1:23" ht="14.25" hidden="1">
      <c r="A594" s="62">
        <v>42902.72488425926</v>
      </c>
      <c r="B594">
        <v>250266</v>
      </c>
      <c r="C594" t="s">
        <v>386</v>
      </c>
      <c r="D594" t="s">
        <v>387</v>
      </c>
      <c r="E594"/>
      <c r="F594" s="15">
        <v>80</v>
      </c>
      <c r="G594" s="62">
        <v>42902.72488425926</v>
      </c>
      <c r="H594" t="s">
        <v>47</v>
      </c>
      <c r="I594" t="s">
        <v>47</v>
      </c>
      <c r="J594" t="s">
        <v>86</v>
      </c>
      <c r="K594" t="s">
        <v>36</v>
      </c>
      <c r="L594" t="s">
        <v>87</v>
      </c>
      <c r="M594" t="s">
        <v>1016</v>
      </c>
      <c r="N594" t="s">
        <v>1017</v>
      </c>
      <c r="O594" t="s">
        <v>1495</v>
      </c>
      <c r="P594">
        <f>VLOOKUP(B594,HIS退!B:F,5,FALSE)</f>
        <v>-80</v>
      </c>
      <c r="Q594" t="str">
        <f t="shared" si="27"/>
        <v/>
      </c>
      <c r="R594" s="43">
        <f>VLOOKUP(M594,银行退!A:G,7,FALSE)</f>
        <v>80</v>
      </c>
      <c r="S594" t="str">
        <f t="shared" si="28"/>
        <v/>
      </c>
      <c r="T594" t="e">
        <f>VLOOKUP(M594,银行退!A:J,10,FALSE)</f>
        <v>#N/A</v>
      </c>
      <c r="U594" s="17" t="e">
        <f>VLOOKUP(M594,银行退!A:K,11,FALSE)</f>
        <v>#N/A</v>
      </c>
      <c r="V594" t="str">
        <f t="shared" si="29"/>
        <v/>
      </c>
      <c r="W594" t="e">
        <f>VLOOKUP(B594,HIS解!F:H,3,FALSE)</f>
        <v>#N/A</v>
      </c>
    </row>
    <row r="595" spans="1:23" ht="14.25" hidden="1">
      <c r="A595" s="62">
        <v>42902.727164351854</v>
      </c>
      <c r="B595">
        <v>250329</v>
      </c>
      <c r="C595" t="s">
        <v>389</v>
      </c>
      <c r="D595" t="s">
        <v>390</v>
      </c>
      <c r="E595"/>
      <c r="F595" s="15">
        <v>250</v>
      </c>
      <c r="G595" s="62">
        <v>42902.727164351854</v>
      </c>
      <c r="H595" t="s">
        <v>47</v>
      </c>
      <c r="I595" t="s">
        <v>47</v>
      </c>
      <c r="J595" t="s">
        <v>86</v>
      </c>
      <c r="K595" t="s">
        <v>36</v>
      </c>
      <c r="L595" t="s">
        <v>87</v>
      </c>
      <c r="M595" t="s">
        <v>1018</v>
      </c>
      <c r="N595" t="s">
        <v>1019</v>
      </c>
      <c r="O595" t="s">
        <v>1497</v>
      </c>
      <c r="P595">
        <f>VLOOKUP(B595,HIS退!B:F,5,FALSE)</f>
        <v>-250</v>
      </c>
      <c r="Q595" t="str">
        <f t="shared" si="27"/>
        <v/>
      </c>
      <c r="R595" s="43">
        <f>VLOOKUP(M595,银行退!A:G,7,FALSE)</f>
        <v>250</v>
      </c>
      <c r="S595" t="str">
        <f t="shared" si="28"/>
        <v/>
      </c>
      <c r="T595" t="e">
        <f>VLOOKUP(M595,银行退!A:J,10,FALSE)</f>
        <v>#N/A</v>
      </c>
      <c r="U595" s="17" t="e">
        <f>VLOOKUP(M595,银行退!A:K,11,FALSE)</f>
        <v>#N/A</v>
      </c>
      <c r="V595" t="str">
        <f t="shared" si="29"/>
        <v/>
      </c>
      <c r="W595" t="e">
        <f>VLOOKUP(B595,HIS解!F:H,3,FALSE)</f>
        <v>#N/A</v>
      </c>
    </row>
    <row r="596" spans="1:23" ht="14.25" hidden="1">
      <c r="A596" s="62">
        <v>42902.761562500003</v>
      </c>
      <c r="B596">
        <v>250606</v>
      </c>
      <c r="C596" t="s">
        <v>392</v>
      </c>
      <c r="D596" t="s">
        <v>393</v>
      </c>
      <c r="E596"/>
      <c r="F596" s="15">
        <v>300</v>
      </c>
      <c r="G596" s="62">
        <v>42902.761562500003</v>
      </c>
      <c r="H596" t="s">
        <v>47</v>
      </c>
      <c r="I596" t="s">
        <v>47</v>
      </c>
      <c r="J596" t="s">
        <v>86</v>
      </c>
      <c r="K596" t="s">
        <v>36</v>
      </c>
      <c r="L596" t="s">
        <v>87</v>
      </c>
      <c r="M596" t="s">
        <v>1020</v>
      </c>
      <c r="N596" t="s">
        <v>1021</v>
      </c>
      <c r="O596" t="s">
        <v>1499</v>
      </c>
      <c r="P596">
        <f>VLOOKUP(B596,HIS退!B:F,5,FALSE)</f>
        <v>-300</v>
      </c>
      <c r="Q596" t="str">
        <f t="shared" si="27"/>
        <v/>
      </c>
      <c r="R596" s="43">
        <f>VLOOKUP(M596,银行退!A:G,7,FALSE)</f>
        <v>300</v>
      </c>
      <c r="S596" t="str">
        <f t="shared" si="28"/>
        <v/>
      </c>
      <c r="T596" t="e">
        <f>VLOOKUP(M596,银行退!A:J,10,FALSE)</f>
        <v>#N/A</v>
      </c>
      <c r="U596" s="17" t="e">
        <f>VLOOKUP(M596,银行退!A:K,11,FALSE)</f>
        <v>#N/A</v>
      </c>
      <c r="V596" t="str">
        <f t="shared" si="29"/>
        <v/>
      </c>
      <c r="W596" t="e">
        <f>VLOOKUP(B596,HIS解!F:H,3,FALSE)</f>
        <v>#N/A</v>
      </c>
    </row>
    <row r="597" spans="1:23" ht="14.25" hidden="1">
      <c r="A597" s="62">
        <v>42903.335081018522</v>
      </c>
      <c r="B597">
        <v>251601</v>
      </c>
      <c r="C597" t="s">
        <v>395</v>
      </c>
      <c r="D597" t="s">
        <v>396</v>
      </c>
      <c r="E597"/>
      <c r="F597" s="15">
        <v>500</v>
      </c>
      <c r="G597" s="62">
        <v>42903.335081018522</v>
      </c>
      <c r="H597" t="s">
        <v>47</v>
      </c>
      <c r="I597" t="s">
        <v>47</v>
      </c>
      <c r="J597" t="s">
        <v>86</v>
      </c>
      <c r="K597" t="s">
        <v>217</v>
      </c>
      <c r="L597" t="s">
        <v>87</v>
      </c>
      <c r="M597" t="s">
        <v>1022</v>
      </c>
      <c r="N597" t="s">
        <v>1023</v>
      </c>
      <c r="O597" t="s">
        <v>127</v>
      </c>
      <c r="P597">
        <f>VLOOKUP(B597,HIS退!B:F,5,FALSE)</f>
        <v>-500</v>
      </c>
      <c r="Q597" t="str">
        <f t="shared" si="27"/>
        <v/>
      </c>
      <c r="R597" s="43">
        <f>VLOOKUP(M597,银行退!A:G,7,FALSE)</f>
        <v>500</v>
      </c>
      <c r="S597" t="str">
        <f t="shared" si="28"/>
        <v/>
      </c>
      <c r="T597">
        <f>VLOOKUP(M597,银行退!A:J,10,FALSE)</f>
        <v>1</v>
      </c>
      <c r="U597" s="17">
        <f>VLOOKUP(M597,银行退!A:K,11,FALSE)</f>
        <v>42905.655532407407</v>
      </c>
      <c r="V597">
        <f t="shared" si="29"/>
        <v>1</v>
      </c>
      <c r="W597">
        <f>VLOOKUP(B597,HIS解!F:H,3,FALSE)</f>
        <v>500</v>
      </c>
    </row>
    <row r="598" spans="1:23" ht="14.25" hidden="1">
      <c r="A598" s="62">
        <v>42903.338113425925</v>
      </c>
      <c r="B598">
        <v>251671</v>
      </c>
      <c r="C598" t="s">
        <v>397</v>
      </c>
      <c r="D598" t="s">
        <v>398</v>
      </c>
      <c r="E598"/>
      <c r="F598" s="15">
        <v>4000</v>
      </c>
      <c r="G598" s="62">
        <v>42903.338113425925</v>
      </c>
      <c r="H598" t="s">
        <v>47</v>
      </c>
      <c r="I598" t="s">
        <v>47</v>
      </c>
      <c r="J598" t="s">
        <v>86</v>
      </c>
      <c r="K598" t="s">
        <v>36</v>
      </c>
      <c r="L598" t="s">
        <v>87</v>
      </c>
      <c r="M598" t="s">
        <v>1024</v>
      </c>
      <c r="N598" t="s">
        <v>1025</v>
      </c>
      <c r="O598" t="s">
        <v>1502</v>
      </c>
      <c r="P598">
        <f>VLOOKUP(B598,HIS退!B:F,5,FALSE)</f>
        <v>-4000</v>
      </c>
      <c r="Q598" t="str">
        <f t="shared" si="27"/>
        <v/>
      </c>
      <c r="R598" s="43">
        <f>VLOOKUP(M598,银行退!A:G,7,FALSE)</f>
        <v>4000</v>
      </c>
      <c r="S598" t="str">
        <f t="shared" si="28"/>
        <v/>
      </c>
      <c r="T598" t="e">
        <f>VLOOKUP(M598,银行退!A:J,10,FALSE)</f>
        <v>#N/A</v>
      </c>
      <c r="U598" s="17" t="e">
        <f>VLOOKUP(M598,银行退!A:K,11,FALSE)</f>
        <v>#N/A</v>
      </c>
      <c r="V598" t="str">
        <f t="shared" si="29"/>
        <v/>
      </c>
      <c r="W598" t="e">
        <f>VLOOKUP(B598,HIS解!F:H,3,FALSE)</f>
        <v>#N/A</v>
      </c>
    </row>
    <row r="599" spans="1:23" ht="14.25" hidden="1">
      <c r="A599" s="62">
        <v>42903.362905092596</v>
      </c>
      <c r="B599">
        <v>252412</v>
      </c>
      <c r="C599" t="s">
        <v>400</v>
      </c>
      <c r="D599" t="s">
        <v>401</v>
      </c>
      <c r="E599"/>
      <c r="F599" s="15">
        <v>250</v>
      </c>
      <c r="G599" s="62">
        <v>42903.362905092596</v>
      </c>
      <c r="H599" t="s">
        <v>47</v>
      </c>
      <c r="I599" t="s">
        <v>47</v>
      </c>
      <c r="J599" t="s">
        <v>86</v>
      </c>
      <c r="K599" t="s">
        <v>36</v>
      </c>
      <c r="L599" t="s">
        <v>87</v>
      </c>
      <c r="M599" t="s">
        <v>1026</v>
      </c>
      <c r="N599" t="s">
        <v>1027</v>
      </c>
      <c r="O599" t="s">
        <v>1504</v>
      </c>
      <c r="P599">
        <f>VLOOKUP(B599,HIS退!B:F,5,FALSE)</f>
        <v>-250</v>
      </c>
      <c r="Q599" t="str">
        <f t="shared" si="27"/>
        <v/>
      </c>
      <c r="R599" s="43">
        <f>VLOOKUP(M599,银行退!A:G,7,FALSE)</f>
        <v>250</v>
      </c>
      <c r="S599" t="str">
        <f t="shared" si="28"/>
        <v/>
      </c>
      <c r="T599" t="e">
        <f>VLOOKUP(M599,银行退!A:J,10,FALSE)</f>
        <v>#N/A</v>
      </c>
      <c r="U599" s="17" t="e">
        <f>VLOOKUP(M599,银行退!A:K,11,FALSE)</f>
        <v>#N/A</v>
      </c>
      <c r="V599" t="str">
        <f t="shared" si="29"/>
        <v/>
      </c>
      <c r="W599" t="e">
        <f>VLOOKUP(B599,HIS解!F:H,3,FALSE)</f>
        <v>#N/A</v>
      </c>
    </row>
    <row r="600" spans="1:23" ht="14.25" hidden="1">
      <c r="A600" s="62">
        <v>42903.363657407404</v>
      </c>
      <c r="B600">
        <v>252441</v>
      </c>
      <c r="C600" t="s">
        <v>403</v>
      </c>
      <c r="D600" t="s">
        <v>404</v>
      </c>
      <c r="E600"/>
      <c r="F600" s="15">
        <v>350</v>
      </c>
      <c r="G600" s="62">
        <v>42903.363657407404</v>
      </c>
      <c r="H600" t="s">
        <v>47</v>
      </c>
      <c r="I600" t="s">
        <v>47</v>
      </c>
      <c r="J600" t="s">
        <v>86</v>
      </c>
      <c r="K600" t="s">
        <v>36</v>
      </c>
      <c r="L600" t="s">
        <v>87</v>
      </c>
      <c r="M600" t="s">
        <v>1028</v>
      </c>
      <c r="N600" t="s">
        <v>1029</v>
      </c>
      <c r="O600" t="s">
        <v>1504</v>
      </c>
      <c r="P600">
        <f>VLOOKUP(B600,HIS退!B:F,5,FALSE)</f>
        <v>-350</v>
      </c>
      <c r="Q600" t="str">
        <f t="shared" si="27"/>
        <v/>
      </c>
      <c r="R600" s="43">
        <f>VLOOKUP(M600,银行退!A:G,7,FALSE)</f>
        <v>350</v>
      </c>
      <c r="S600" t="str">
        <f t="shared" si="28"/>
        <v/>
      </c>
      <c r="T600" t="e">
        <f>VLOOKUP(M600,银行退!A:J,10,FALSE)</f>
        <v>#N/A</v>
      </c>
      <c r="U600" s="17" t="e">
        <f>VLOOKUP(M600,银行退!A:K,11,FALSE)</f>
        <v>#N/A</v>
      </c>
      <c r="V600" t="str">
        <f t="shared" si="29"/>
        <v/>
      </c>
      <c r="W600" t="e">
        <f>VLOOKUP(B600,HIS解!F:H,3,FALSE)</f>
        <v>#N/A</v>
      </c>
    </row>
    <row r="601" spans="1:23" ht="14.25" hidden="1">
      <c r="A601" s="62">
        <v>42903.36891203704</v>
      </c>
      <c r="B601">
        <v>252634</v>
      </c>
      <c r="C601" t="s">
        <v>406</v>
      </c>
      <c r="D601" t="s">
        <v>407</v>
      </c>
      <c r="E601"/>
      <c r="F601" s="15">
        <v>1000</v>
      </c>
      <c r="G601" s="62">
        <v>42903.36891203704</v>
      </c>
      <c r="H601" t="s">
        <v>47</v>
      </c>
      <c r="I601" t="s">
        <v>47</v>
      </c>
      <c r="J601" t="s">
        <v>86</v>
      </c>
      <c r="K601" t="s">
        <v>36</v>
      </c>
      <c r="L601" t="s">
        <v>87</v>
      </c>
      <c r="M601" t="s">
        <v>1030</v>
      </c>
      <c r="N601" t="s">
        <v>1031</v>
      </c>
      <c r="O601" t="s">
        <v>1507</v>
      </c>
      <c r="P601">
        <f>VLOOKUP(B601,HIS退!B:F,5,FALSE)</f>
        <v>-1000</v>
      </c>
      <c r="Q601" t="str">
        <f t="shared" si="27"/>
        <v/>
      </c>
      <c r="R601" s="43">
        <f>VLOOKUP(M601,银行退!A:G,7,FALSE)</f>
        <v>1000</v>
      </c>
      <c r="S601" t="str">
        <f t="shared" si="28"/>
        <v/>
      </c>
      <c r="T601" t="e">
        <f>VLOOKUP(M601,银行退!A:J,10,FALSE)</f>
        <v>#N/A</v>
      </c>
      <c r="U601" s="17" t="e">
        <f>VLOOKUP(M601,银行退!A:K,11,FALSE)</f>
        <v>#N/A</v>
      </c>
      <c r="V601" t="str">
        <f t="shared" si="29"/>
        <v/>
      </c>
      <c r="W601" t="e">
        <f>VLOOKUP(B601,HIS解!F:H,3,FALSE)</f>
        <v>#N/A</v>
      </c>
    </row>
    <row r="602" spans="1:23" ht="14.25" hidden="1">
      <c r="A602" s="62">
        <v>42903.369733796295</v>
      </c>
      <c r="B602">
        <v>252653</v>
      </c>
      <c r="C602" t="s">
        <v>409</v>
      </c>
      <c r="D602" t="s">
        <v>410</v>
      </c>
      <c r="E602"/>
      <c r="F602" s="15">
        <v>114</v>
      </c>
      <c r="G602" s="62">
        <v>42903.369733796295</v>
      </c>
      <c r="H602" t="s">
        <v>47</v>
      </c>
      <c r="I602" t="s">
        <v>47</v>
      </c>
      <c r="J602" t="s">
        <v>86</v>
      </c>
      <c r="K602" t="s">
        <v>36</v>
      </c>
      <c r="L602" t="s">
        <v>87</v>
      </c>
      <c r="M602" t="s">
        <v>1032</v>
      </c>
      <c r="N602" t="s">
        <v>1033</v>
      </c>
      <c r="O602" t="s">
        <v>1509</v>
      </c>
      <c r="P602">
        <f>VLOOKUP(B602,HIS退!B:F,5,FALSE)</f>
        <v>-114</v>
      </c>
      <c r="Q602" t="str">
        <f t="shared" si="27"/>
        <v/>
      </c>
      <c r="R602" s="43">
        <f>VLOOKUP(M602,银行退!A:G,7,FALSE)</f>
        <v>114</v>
      </c>
      <c r="S602" t="str">
        <f t="shared" si="28"/>
        <v/>
      </c>
      <c r="T602" t="e">
        <f>VLOOKUP(M602,银行退!A:J,10,FALSE)</f>
        <v>#N/A</v>
      </c>
      <c r="U602" s="17" t="e">
        <f>VLOOKUP(M602,银行退!A:K,11,FALSE)</f>
        <v>#N/A</v>
      </c>
      <c r="V602" t="str">
        <f t="shared" si="29"/>
        <v/>
      </c>
      <c r="W602" t="e">
        <f>VLOOKUP(B602,HIS解!F:H,3,FALSE)</f>
        <v>#N/A</v>
      </c>
    </row>
    <row r="603" spans="1:23" ht="14.25" hidden="1">
      <c r="A603" s="62">
        <v>42903.403194444443</v>
      </c>
      <c r="B603">
        <v>253996</v>
      </c>
      <c r="C603" t="s">
        <v>412</v>
      </c>
      <c r="D603" t="s">
        <v>413</v>
      </c>
      <c r="E603"/>
      <c r="F603" s="15">
        <v>1319</v>
      </c>
      <c r="G603" s="62">
        <v>42903.403194444443</v>
      </c>
      <c r="H603" t="s">
        <v>47</v>
      </c>
      <c r="I603" t="s">
        <v>47</v>
      </c>
      <c r="J603" t="s">
        <v>86</v>
      </c>
      <c r="K603" t="s">
        <v>36</v>
      </c>
      <c r="L603" t="s">
        <v>87</v>
      </c>
      <c r="M603" t="s">
        <v>1034</v>
      </c>
      <c r="N603" t="s">
        <v>1035</v>
      </c>
      <c r="O603" t="s">
        <v>1511</v>
      </c>
      <c r="P603">
        <f>VLOOKUP(B603,HIS退!B:F,5,FALSE)</f>
        <v>-1319</v>
      </c>
      <c r="Q603" t="str">
        <f t="shared" si="27"/>
        <v/>
      </c>
      <c r="R603" s="43">
        <f>VLOOKUP(M603,银行退!A:G,7,FALSE)</f>
        <v>1319</v>
      </c>
      <c r="S603" t="str">
        <f t="shared" si="28"/>
        <v/>
      </c>
      <c r="T603" t="e">
        <f>VLOOKUP(M603,银行退!A:J,10,FALSE)</f>
        <v>#N/A</v>
      </c>
      <c r="U603" s="17" t="e">
        <f>VLOOKUP(M603,银行退!A:K,11,FALSE)</f>
        <v>#N/A</v>
      </c>
      <c r="V603" t="str">
        <f t="shared" si="29"/>
        <v/>
      </c>
      <c r="W603" t="e">
        <f>VLOOKUP(B603,HIS解!F:H,3,FALSE)</f>
        <v>#N/A</v>
      </c>
    </row>
    <row r="604" spans="1:23" ht="14.25" hidden="1">
      <c r="A604" s="62">
        <v>42903.413738425923</v>
      </c>
      <c r="B604">
        <v>254407</v>
      </c>
      <c r="C604" t="s">
        <v>415</v>
      </c>
      <c r="D604" t="s">
        <v>416</v>
      </c>
      <c r="E604"/>
      <c r="F604" s="15">
        <v>603</v>
      </c>
      <c r="G604" s="62">
        <v>42903.413738425923</v>
      </c>
      <c r="H604" t="s">
        <v>47</v>
      </c>
      <c r="I604" t="s">
        <v>47</v>
      </c>
      <c r="J604" t="s">
        <v>86</v>
      </c>
      <c r="K604" t="s">
        <v>36</v>
      </c>
      <c r="L604" t="s">
        <v>87</v>
      </c>
      <c r="M604" t="s">
        <v>1036</v>
      </c>
      <c r="N604" t="s">
        <v>1037</v>
      </c>
      <c r="O604" t="s">
        <v>1513</v>
      </c>
      <c r="P604">
        <f>VLOOKUP(B604,HIS退!B:F,5,FALSE)</f>
        <v>-603</v>
      </c>
      <c r="Q604" t="str">
        <f t="shared" si="27"/>
        <v/>
      </c>
      <c r="R604" s="43">
        <f>VLOOKUP(M604,银行退!A:G,7,FALSE)</f>
        <v>603</v>
      </c>
      <c r="S604" t="str">
        <f t="shared" si="28"/>
        <v/>
      </c>
      <c r="T604" t="e">
        <f>VLOOKUP(M604,银行退!A:J,10,FALSE)</f>
        <v>#N/A</v>
      </c>
      <c r="U604" s="17" t="e">
        <f>VLOOKUP(M604,银行退!A:K,11,FALSE)</f>
        <v>#N/A</v>
      </c>
      <c r="V604" t="str">
        <f t="shared" si="29"/>
        <v/>
      </c>
      <c r="W604" t="e">
        <f>VLOOKUP(B604,HIS解!F:H,3,FALSE)</f>
        <v>#N/A</v>
      </c>
    </row>
    <row r="605" spans="1:23" ht="14.25" hidden="1">
      <c r="A605" s="62">
        <v>42903.414803240739</v>
      </c>
      <c r="B605">
        <v>254456</v>
      </c>
      <c r="C605" t="s">
        <v>417</v>
      </c>
      <c r="D605" t="s">
        <v>416</v>
      </c>
      <c r="E605"/>
      <c r="F605" s="15">
        <v>400</v>
      </c>
      <c r="G605" s="62">
        <v>42903.414803240739</v>
      </c>
      <c r="H605" t="s">
        <v>47</v>
      </c>
      <c r="I605" t="s">
        <v>47</v>
      </c>
      <c r="J605" t="s">
        <v>86</v>
      </c>
      <c r="K605" t="s">
        <v>217</v>
      </c>
      <c r="L605" t="s">
        <v>87</v>
      </c>
      <c r="M605" t="s">
        <v>1038</v>
      </c>
      <c r="N605" t="s">
        <v>1039</v>
      </c>
      <c r="O605" t="s">
        <v>128</v>
      </c>
      <c r="P605">
        <f>VLOOKUP(B605,HIS退!B:F,5,FALSE)</f>
        <v>-400</v>
      </c>
      <c r="Q605" t="str">
        <f t="shared" si="27"/>
        <v/>
      </c>
      <c r="R605" s="43">
        <f>VLOOKUP(M605,银行退!A:G,7,FALSE)</f>
        <v>400</v>
      </c>
      <c r="S605" t="str">
        <f t="shared" si="28"/>
        <v/>
      </c>
      <c r="T605">
        <f>VLOOKUP(M605,银行退!A:J,10,FALSE)</f>
        <v>1</v>
      </c>
      <c r="U605" s="17">
        <f>VLOOKUP(M605,银行退!A:K,11,FALSE)</f>
        <v>42905.655740740738</v>
      </c>
      <c r="V605">
        <f t="shared" si="29"/>
        <v>1</v>
      </c>
      <c r="W605">
        <f>VLOOKUP(B605,HIS解!F:H,3,FALSE)</f>
        <v>400</v>
      </c>
    </row>
    <row r="606" spans="1:23" ht="14.25" hidden="1">
      <c r="A606" s="62">
        <v>42903.466122685182</v>
      </c>
      <c r="B606">
        <v>256164</v>
      </c>
      <c r="C606" t="s">
        <v>418</v>
      </c>
      <c r="D606" t="s">
        <v>419</v>
      </c>
      <c r="E606"/>
      <c r="F606" s="15">
        <v>322</v>
      </c>
      <c r="G606" s="62">
        <v>42903.466122685182</v>
      </c>
      <c r="H606" t="s">
        <v>47</v>
      </c>
      <c r="I606" t="s">
        <v>47</v>
      </c>
      <c r="J606" t="s">
        <v>86</v>
      </c>
      <c r="K606" t="s">
        <v>36</v>
      </c>
      <c r="L606" t="s">
        <v>87</v>
      </c>
      <c r="M606" t="s">
        <v>1040</v>
      </c>
      <c r="N606" t="s">
        <v>1041</v>
      </c>
      <c r="O606" t="s">
        <v>1516</v>
      </c>
      <c r="P606">
        <f>VLOOKUP(B606,HIS退!B:F,5,FALSE)</f>
        <v>-322</v>
      </c>
      <c r="Q606" t="str">
        <f t="shared" si="27"/>
        <v/>
      </c>
      <c r="R606" s="43">
        <f>VLOOKUP(M606,银行退!A:G,7,FALSE)</f>
        <v>322</v>
      </c>
      <c r="S606" t="str">
        <f t="shared" si="28"/>
        <v/>
      </c>
      <c r="T606" t="e">
        <f>VLOOKUP(M606,银行退!A:J,10,FALSE)</f>
        <v>#N/A</v>
      </c>
      <c r="U606" s="17" t="e">
        <f>VLOOKUP(M606,银行退!A:K,11,FALSE)</f>
        <v>#N/A</v>
      </c>
      <c r="V606" t="str">
        <f t="shared" si="29"/>
        <v/>
      </c>
      <c r="W606" t="e">
        <f>VLOOKUP(B606,HIS解!F:H,3,FALSE)</f>
        <v>#N/A</v>
      </c>
    </row>
    <row r="607" spans="1:23" ht="14.25" hidden="1">
      <c r="A607" s="62">
        <v>42903.467418981483</v>
      </c>
      <c r="B607">
        <v>256205</v>
      </c>
      <c r="C607" t="s">
        <v>421</v>
      </c>
      <c r="D607" t="s">
        <v>422</v>
      </c>
      <c r="E607"/>
      <c r="F607" s="15">
        <v>89</v>
      </c>
      <c r="G607" s="62">
        <v>42903.467418981483</v>
      </c>
      <c r="H607" t="s">
        <v>47</v>
      </c>
      <c r="I607" t="s">
        <v>47</v>
      </c>
      <c r="J607" t="s">
        <v>86</v>
      </c>
      <c r="K607" t="s">
        <v>36</v>
      </c>
      <c r="L607" t="s">
        <v>87</v>
      </c>
      <c r="M607" t="s">
        <v>1042</v>
      </c>
      <c r="N607" t="s">
        <v>1043</v>
      </c>
      <c r="O607" t="s">
        <v>1518</v>
      </c>
      <c r="P607">
        <f>VLOOKUP(B607,HIS退!B:F,5,FALSE)</f>
        <v>-89</v>
      </c>
      <c r="Q607" t="str">
        <f t="shared" si="27"/>
        <v/>
      </c>
      <c r="R607" s="43">
        <f>VLOOKUP(M607,银行退!A:G,7,FALSE)</f>
        <v>89</v>
      </c>
      <c r="S607" t="str">
        <f t="shared" si="28"/>
        <v/>
      </c>
      <c r="T607" t="e">
        <f>VLOOKUP(M607,银行退!A:J,10,FALSE)</f>
        <v>#N/A</v>
      </c>
      <c r="U607" s="17" t="e">
        <f>VLOOKUP(M607,银行退!A:K,11,FALSE)</f>
        <v>#N/A</v>
      </c>
      <c r="V607" t="str">
        <f t="shared" si="29"/>
        <v/>
      </c>
      <c r="W607" t="e">
        <f>VLOOKUP(B607,HIS解!F:H,3,FALSE)</f>
        <v>#N/A</v>
      </c>
    </row>
    <row r="608" spans="1:23" ht="14.25" hidden="1">
      <c r="A608" s="62">
        <v>42903.470277777778</v>
      </c>
      <c r="B608">
        <v>256298</v>
      </c>
      <c r="C608" t="s">
        <v>424</v>
      </c>
      <c r="D608" t="s">
        <v>425</v>
      </c>
      <c r="E608"/>
      <c r="F608" s="15">
        <v>3000</v>
      </c>
      <c r="G608" s="62">
        <v>42903.470277777778</v>
      </c>
      <c r="H608" t="s">
        <v>47</v>
      </c>
      <c r="I608" t="s">
        <v>47</v>
      </c>
      <c r="J608" t="s">
        <v>86</v>
      </c>
      <c r="K608" t="s">
        <v>217</v>
      </c>
      <c r="L608" t="s">
        <v>87</v>
      </c>
      <c r="M608" t="s">
        <v>1044</v>
      </c>
      <c r="N608" t="s">
        <v>1045</v>
      </c>
      <c r="O608" t="s">
        <v>126</v>
      </c>
      <c r="P608">
        <f>VLOOKUP(B608,HIS退!B:F,5,FALSE)</f>
        <v>-3000</v>
      </c>
      <c r="Q608" t="str">
        <f t="shared" si="27"/>
        <v/>
      </c>
      <c r="R608" s="43">
        <f>VLOOKUP(M608,银行退!A:G,7,FALSE)</f>
        <v>3000</v>
      </c>
      <c r="S608" t="str">
        <f t="shared" si="28"/>
        <v/>
      </c>
      <c r="T608">
        <f>VLOOKUP(M608,银行退!A:J,10,FALSE)</f>
        <v>1</v>
      </c>
      <c r="U608" s="17">
        <f>VLOOKUP(M608,银行退!A:K,11,FALSE)</f>
        <v>42905.655358796299</v>
      </c>
      <c r="V608">
        <f t="shared" si="29"/>
        <v>1</v>
      </c>
      <c r="W608">
        <f>VLOOKUP(B608,HIS解!F:H,3,FALSE)</f>
        <v>3000</v>
      </c>
    </row>
    <row r="609" spans="1:23" ht="14.25" hidden="1">
      <c r="A609" s="62">
        <v>42903.473749999997</v>
      </c>
      <c r="B609">
        <v>256383</v>
      </c>
      <c r="C609" t="s">
        <v>426</v>
      </c>
      <c r="D609" t="s">
        <v>427</v>
      </c>
      <c r="E609"/>
      <c r="F609" s="15">
        <v>500</v>
      </c>
      <c r="G609" s="62">
        <v>42903.473749999997</v>
      </c>
      <c r="H609" t="s">
        <v>47</v>
      </c>
      <c r="I609" t="s">
        <v>47</v>
      </c>
      <c r="J609" t="s">
        <v>86</v>
      </c>
      <c r="K609" t="s">
        <v>36</v>
      </c>
      <c r="L609" t="s">
        <v>87</v>
      </c>
      <c r="M609" t="s">
        <v>1046</v>
      </c>
      <c r="N609" t="s">
        <v>1047</v>
      </c>
      <c r="O609" t="s">
        <v>1521</v>
      </c>
      <c r="P609">
        <f>VLOOKUP(B609,HIS退!B:F,5,FALSE)</f>
        <v>-500</v>
      </c>
      <c r="Q609" t="str">
        <f t="shared" si="27"/>
        <v/>
      </c>
      <c r="R609" s="43">
        <f>VLOOKUP(M609,银行退!A:G,7,FALSE)</f>
        <v>500</v>
      </c>
      <c r="S609" t="str">
        <f t="shared" si="28"/>
        <v/>
      </c>
      <c r="T609" t="e">
        <f>VLOOKUP(M609,银行退!A:J,10,FALSE)</f>
        <v>#N/A</v>
      </c>
      <c r="U609" s="17" t="e">
        <f>VLOOKUP(M609,银行退!A:K,11,FALSE)</f>
        <v>#N/A</v>
      </c>
      <c r="V609" t="str">
        <f t="shared" si="29"/>
        <v/>
      </c>
      <c r="W609" t="e">
        <f>VLOOKUP(B609,HIS解!F:H,3,FALSE)</f>
        <v>#N/A</v>
      </c>
    </row>
    <row r="610" spans="1:23" ht="14.25" hidden="1">
      <c r="A610" s="62">
        <v>42903.47625</v>
      </c>
      <c r="B610">
        <v>256458</v>
      </c>
      <c r="C610" t="s">
        <v>429</v>
      </c>
      <c r="D610" t="s">
        <v>430</v>
      </c>
      <c r="E610"/>
      <c r="F610" s="15">
        <v>2735</v>
      </c>
      <c r="G610" s="62">
        <v>42903.47625</v>
      </c>
      <c r="H610" t="s">
        <v>47</v>
      </c>
      <c r="I610" t="s">
        <v>47</v>
      </c>
      <c r="J610" t="s">
        <v>86</v>
      </c>
      <c r="K610" t="s">
        <v>36</v>
      </c>
      <c r="L610" t="s">
        <v>87</v>
      </c>
      <c r="M610" t="s">
        <v>1048</v>
      </c>
      <c r="N610" t="s">
        <v>1049</v>
      </c>
      <c r="O610" t="s">
        <v>1523</v>
      </c>
      <c r="P610">
        <f>VLOOKUP(B610,HIS退!B:F,5,FALSE)</f>
        <v>-2735</v>
      </c>
      <c r="Q610" t="str">
        <f t="shared" si="27"/>
        <v/>
      </c>
      <c r="R610" s="43">
        <f>VLOOKUP(M610,银行退!A:G,7,FALSE)</f>
        <v>2735</v>
      </c>
      <c r="S610" t="str">
        <f t="shared" si="28"/>
        <v/>
      </c>
      <c r="T610" t="e">
        <f>VLOOKUP(M610,银行退!A:J,10,FALSE)</f>
        <v>#N/A</v>
      </c>
      <c r="U610" s="17" t="e">
        <f>VLOOKUP(M610,银行退!A:K,11,FALSE)</f>
        <v>#N/A</v>
      </c>
      <c r="V610" t="str">
        <f t="shared" si="29"/>
        <v/>
      </c>
      <c r="W610" t="e">
        <f>VLOOKUP(B610,HIS解!F:H,3,FALSE)</f>
        <v>#N/A</v>
      </c>
    </row>
    <row r="611" spans="1:23" ht="14.25" hidden="1">
      <c r="A611" s="62">
        <v>42903.483969907407</v>
      </c>
      <c r="B611">
        <v>256625</v>
      </c>
      <c r="C611" t="s">
        <v>432</v>
      </c>
      <c r="D611" t="s">
        <v>433</v>
      </c>
      <c r="E611"/>
      <c r="F611" s="15">
        <v>312</v>
      </c>
      <c r="G611" s="62">
        <v>42903.483969907407</v>
      </c>
      <c r="H611" t="s">
        <v>47</v>
      </c>
      <c r="I611" t="s">
        <v>47</v>
      </c>
      <c r="J611" t="s">
        <v>86</v>
      </c>
      <c r="K611" t="s">
        <v>36</v>
      </c>
      <c r="L611" t="s">
        <v>87</v>
      </c>
      <c r="M611" t="s">
        <v>1050</v>
      </c>
      <c r="N611" t="s">
        <v>1051</v>
      </c>
      <c r="O611" t="s">
        <v>1525</v>
      </c>
      <c r="P611">
        <f>VLOOKUP(B611,HIS退!B:F,5,FALSE)</f>
        <v>-312</v>
      </c>
      <c r="Q611" t="str">
        <f t="shared" si="27"/>
        <v/>
      </c>
      <c r="R611" s="43">
        <f>VLOOKUP(M611,银行退!A:G,7,FALSE)</f>
        <v>312</v>
      </c>
      <c r="S611" t="str">
        <f t="shared" si="28"/>
        <v/>
      </c>
      <c r="T611" t="e">
        <f>VLOOKUP(M611,银行退!A:J,10,FALSE)</f>
        <v>#N/A</v>
      </c>
      <c r="U611" s="17" t="e">
        <f>VLOOKUP(M611,银行退!A:K,11,FALSE)</f>
        <v>#N/A</v>
      </c>
      <c r="V611" t="str">
        <f t="shared" si="29"/>
        <v/>
      </c>
      <c r="W611" t="e">
        <f>VLOOKUP(B611,HIS解!F:H,3,FALSE)</f>
        <v>#N/A</v>
      </c>
    </row>
    <row r="612" spans="1:23" ht="14.25">
      <c r="A612" s="62">
        <v>42903.501215277778</v>
      </c>
      <c r="B612">
        <v>256942</v>
      </c>
      <c r="C612" t="s">
        <v>435</v>
      </c>
      <c r="D612" t="s">
        <v>436</v>
      </c>
      <c r="E612"/>
      <c r="F612" s="15">
        <v>295</v>
      </c>
      <c r="G612" s="62">
        <v>42903.501215277778</v>
      </c>
      <c r="H612" t="s">
        <v>47</v>
      </c>
      <c r="I612" t="s">
        <v>47</v>
      </c>
      <c r="J612" t="s">
        <v>217</v>
      </c>
      <c r="K612" t="s">
        <v>217</v>
      </c>
      <c r="L612" t="s">
        <v>87</v>
      </c>
      <c r="M612" s="19" t="s">
        <v>9448</v>
      </c>
      <c r="N612" t="s">
        <v>1053</v>
      </c>
      <c r="O612" t="s">
        <v>130</v>
      </c>
      <c r="P612">
        <f>VLOOKUP(B612,HIS退!B:F,5,FALSE)</f>
        <v>-295</v>
      </c>
      <c r="Q612" t="str">
        <f t="shared" si="27"/>
        <v/>
      </c>
      <c r="R612" s="43">
        <f>VLOOKUP(M612,银行退!A:G,7,FALSE)</f>
        <v>295</v>
      </c>
      <c r="S612" t="str">
        <f t="shared" si="28"/>
        <v/>
      </c>
      <c r="T612">
        <f>VLOOKUP(M612,银行退!A:J,10,FALSE)</f>
        <v>1</v>
      </c>
      <c r="U612" s="17">
        <f>VLOOKUP(M612,银行退!A:K,11,FALSE)</f>
        <v>42905.656087962961</v>
      </c>
      <c r="V612">
        <f t="shared" si="29"/>
        <v>1</v>
      </c>
      <c r="W612" t="e">
        <f>VLOOKUP(B612,HIS解!F:H,3,FALSE)</f>
        <v>#N/A</v>
      </c>
    </row>
    <row r="613" spans="1:23" ht="14.25" hidden="1">
      <c r="A613" s="62">
        <v>42903.503425925926</v>
      </c>
      <c r="B613">
        <v>256972</v>
      </c>
      <c r="C613" t="s">
        <v>437</v>
      </c>
      <c r="D613" t="s">
        <v>438</v>
      </c>
      <c r="E613"/>
      <c r="F613" s="15">
        <v>900</v>
      </c>
      <c r="G613" s="62">
        <v>42903.503425925926</v>
      </c>
      <c r="H613" t="s">
        <v>47</v>
      </c>
      <c r="I613" t="s">
        <v>47</v>
      </c>
      <c r="J613" t="s">
        <v>86</v>
      </c>
      <c r="K613" t="s">
        <v>36</v>
      </c>
      <c r="L613" t="s">
        <v>87</v>
      </c>
      <c r="M613" t="s">
        <v>1054</v>
      </c>
      <c r="N613" t="s">
        <v>1055</v>
      </c>
      <c r="O613" t="s">
        <v>108</v>
      </c>
      <c r="P613">
        <f>VLOOKUP(B613,HIS退!B:F,5,FALSE)</f>
        <v>-900</v>
      </c>
      <c r="Q613" t="str">
        <f t="shared" si="27"/>
        <v/>
      </c>
      <c r="R613" s="43">
        <f>VLOOKUP(M613,银行退!A:G,7,FALSE)</f>
        <v>900</v>
      </c>
      <c r="S613" t="str">
        <f t="shared" si="28"/>
        <v/>
      </c>
      <c r="T613" t="e">
        <f>VLOOKUP(M613,银行退!A:J,10,FALSE)</f>
        <v>#N/A</v>
      </c>
      <c r="U613" s="17" t="e">
        <f>VLOOKUP(M613,银行退!A:K,11,FALSE)</f>
        <v>#N/A</v>
      </c>
      <c r="V613" t="str">
        <f t="shared" si="29"/>
        <v/>
      </c>
      <c r="W613" t="e">
        <f>VLOOKUP(B613,HIS解!F:H,3,FALSE)</f>
        <v>#N/A</v>
      </c>
    </row>
    <row r="614" spans="1:23" ht="14.25" hidden="1">
      <c r="A614" s="62">
        <v>42903.506458333337</v>
      </c>
      <c r="B614">
        <v>257013</v>
      </c>
      <c r="C614" t="s">
        <v>440</v>
      </c>
      <c r="D614" t="s">
        <v>441</v>
      </c>
      <c r="E614"/>
      <c r="F614" s="15">
        <v>244</v>
      </c>
      <c r="G614" s="62">
        <v>42903.506458333337</v>
      </c>
      <c r="H614" t="s">
        <v>47</v>
      </c>
      <c r="I614" t="s">
        <v>47</v>
      </c>
      <c r="J614" t="s">
        <v>86</v>
      </c>
      <c r="K614" t="s">
        <v>36</v>
      </c>
      <c r="L614" t="s">
        <v>87</v>
      </c>
      <c r="M614" t="s">
        <v>1056</v>
      </c>
      <c r="N614" t="s">
        <v>1057</v>
      </c>
      <c r="O614" t="s">
        <v>1529</v>
      </c>
      <c r="P614">
        <f>VLOOKUP(B614,HIS退!B:F,5,FALSE)</f>
        <v>-244</v>
      </c>
      <c r="Q614" t="str">
        <f t="shared" si="27"/>
        <v/>
      </c>
      <c r="R614" s="43">
        <f>VLOOKUP(M614,银行退!A:G,7,FALSE)</f>
        <v>244</v>
      </c>
      <c r="S614" t="str">
        <f t="shared" si="28"/>
        <v/>
      </c>
      <c r="T614" t="e">
        <f>VLOOKUP(M614,银行退!A:J,10,FALSE)</f>
        <v>#N/A</v>
      </c>
      <c r="U614" s="17" t="e">
        <f>VLOOKUP(M614,银行退!A:K,11,FALSE)</f>
        <v>#N/A</v>
      </c>
      <c r="V614" t="str">
        <f t="shared" si="29"/>
        <v/>
      </c>
      <c r="W614" t="e">
        <f>VLOOKUP(B614,HIS解!F:H,3,FALSE)</f>
        <v>#N/A</v>
      </c>
    </row>
    <row r="615" spans="1:23" ht="14.25" hidden="1">
      <c r="A615" s="62">
        <v>42903.531331018516</v>
      </c>
      <c r="B615">
        <v>257249</v>
      </c>
      <c r="C615" t="s">
        <v>443</v>
      </c>
      <c r="D615" t="s">
        <v>444</v>
      </c>
      <c r="E615"/>
      <c r="F615" s="15">
        <v>850</v>
      </c>
      <c r="G615" s="62">
        <v>42903.531331018516</v>
      </c>
      <c r="H615" t="s">
        <v>47</v>
      </c>
      <c r="I615" t="s">
        <v>47</v>
      </c>
      <c r="J615" t="s">
        <v>86</v>
      </c>
      <c r="K615" t="s">
        <v>36</v>
      </c>
      <c r="L615" t="s">
        <v>87</v>
      </c>
      <c r="M615" t="s">
        <v>1058</v>
      </c>
      <c r="N615" t="s">
        <v>1059</v>
      </c>
      <c r="O615" t="s">
        <v>1531</v>
      </c>
      <c r="P615">
        <f>VLOOKUP(B615,HIS退!B:F,5,FALSE)</f>
        <v>-850</v>
      </c>
      <c r="Q615" t="str">
        <f t="shared" si="27"/>
        <v/>
      </c>
      <c r="R615" s="43">
        <f>VLOOKUP(M615,银行退!A:G,7,FALSE)</f>
        <v>850</v>
      </c>
      <c r="S615" t="str">
        <f t="shared" si="28"/>
        <v/>
      </c>
      <c r="T615" t="e">
        <f>VLOOKUP(M615,银行退!A:J,10,FALSE)</f>
        <v>#N/A</v>
      </c>
      <c r="U615" s="17" t="e">
        <f>VLOOKUP(M615,银行退!A:K,11,FALSE)</f>
        <v>#N/A</v>
      </c>
      <c r="V615" t="str">
        <f t="shared" si="29"/>
        <v/>
      </c>
      <c r="W615" t="e">
        <f>VLOOKUP(B615,HIS解!F:H,3,FALSE)</f>
        <v>#N/A</v>
      </c>
    </row>
    <row r="616" spans="1:23" ht="14.25" hidden="1">
      <c r="A616" s="62">
        <v>42903.572488425925</v>
      </c>
      <c r="B616">
        <v>257390</v>
      </c>
      <c r="C616" t="s">
        <v>446</v>
      </c>
      <c r="D616" t="s">
        <v>447</v>
      </c>
      <c r="E616"/>
      <c r="F616" s="15">
        <v>2880</v>
      </c>
      <c r="G616" s="62">
        <v>42903.572488425925</v>
      </c>
      <c r="H616" t="s">
        <v>47</v>
      </c>
      <c r="I616" t="s">
        <v>47</v>
      </c>
      <c r="J616" t="s">
        <v>86</v>
      </c>
      <c r="K616" t="s">
        <v>36</v>
      </c>
      <c r="L616" t="s">
        <v>87</v>
      </c>
      <c r="M616" t="s">
        <v>1060</v>
      </c>
      <c r="N616" t="s">
        <v>1061</v>
      </c>
      <c r="O616" t="s">
        <v>1533</v>
      </c>
      <c r="P616">
        <f>VLOOKUP(B616,HIS退!B:F,5,FALSE)</f>
        <v>-2880</v>
      </c>
      <c r="Q616" t="str">
        <f t="shared" si="27"/>
        <v/>
      </c>
      <c r="R616" s="43">
        <f>VLOOKUP(M616,银行退!A:G,7,FALSE)</f>
        <v>2880</v>
      </c>
      <c r="S616" t="str">
        <f t="shared" si="28"/>
        <v/>
      </c>
      <c r="T616" t="e">
        <f>VLOOKUP(M616,银行退!A:J,10,FALSE)</f>
        <v>#N/A</v>
      </c>
      <c r="U616" s="17" t="e">
        <f>VLOOKUP(M616,银行退!A:K,11,FALSE)</f>
        <v>#N/A</v>
      </c>
      <c r="V616" t="str">
        <f t="shared" si="29"/>
        <v/>
      </c>
      <c r="W616" t="e">
        <f>VLOOKUP(B616,HIS解!F:H,3,FALSE)</f>
        <v>#N/A</v>
      </c>
    </row>
    <row r="617" spans="1:23" ht="14.25" hidden="1">
      <c r="A617" s="62">
        <v>42903.577407407407</v>
      </c>
      <c r="B617">
        <v>257425</v>
      </c>
      <c r="C617" t="s">
        <v>449</v>
      </c>
      <c r="D617" t="s">
        <v>450</v>
      </c>
      <c r="E617"/>
      <c r="F617" s="15">
        <v>3090</v>
      </c>
      <c r="G617" s="62">
        <v>42903.577407407407</v>
      </c>
      <c r="H617" t="s">
        <v>47</v>
      </c>
      <c r="I617" t="s">
        <v>47</v>
      </c>
      <c r="J617" t="s">
        <v>86</v>
      </c>
      <c r="K617" t="s">
        <v>36</v>
      </c>
      <c r="L617" t="s">
        <v>87</v>
      </c>
      <c r="M617" t="s">
        <v>1062</v>
      </c>
      <c r="N617" t="s">
        <v>1063</v>
      </c>
      <c r="O617" t="s">
        <v>1535</v>
      </c>
      <c r="P617">
        <f>VLOOKUP(B617,HIS退!B:F,5,FALSE)</f>
        <v>-3090</v>
      </c>
      <c r="Q617" t="str">
        <f t="shared" si="27"/>
        <v/>
      </c>
      <c r="R617" s="43">
        <f>VLOOKUP(M617,银行退!A:G,7,FALSE)</f>
        <v>3090</v>
      </c>
      <c r="S617" t="str">
        <f t="shared" si="28"/>
        <v/>
      </c>
      <c r="T617" t="e">
        <f>VLOOKUP(M617,银行退!A:J,10,FALSE)</f>
        <v>#N/A</v>
      </c>
      <c r="U617" s="17" t="e">
        <f>VLOOKUP(M617,银行退!A:K,11,FALSE)</f>
        <v>#N/A</v>
      </c>
      <c r="V617" t="str">
        <f t="shared" si="29"/>
        <v/>
      </c>
      <c r="W617" t="e">
        <f>VLOOKUP(B617,HIS解!F:H,3,FALSE)</f>
        <v>#N/A</v>
      </c>
    </row>
    <row r="618" spans="1:23" ht="14.25" hidden="1">
      <c r="A618" s="62">
        <v>42903.600289351853</v>
      </c>
      <c r="B618">
        <v>257743</v>
      </c>
      <c r="C618" t="s">
        <v>452</v>
      </c>
      <c r="D618" t="s">
        <v>453</v>
      </c>
      <c r="E618"/>
      <c r="F618" s="15">
        <v>80</v>
      </c>
      <c r="G618" s="62">
        <v>42903.600289351853</v>
      </c>
      <c r="H618" t="s">
        <v>47</v>
      </c>
      <c r="I618" t="s">
        <v>47</v>
      </c>
      <c r="J618" t="s">
        <v>86</v>
      </c>
      <c r="K618" t="s">
        <v>36</v>
      </c>
      <c r="L618" t="s">
        <v>87</v>
      </c>
      <c r="M618" t="s">
        <v>1064</v>
      </c>
      <c r="N618" t="s">
        <v>1065</v>
      </c>
      <c r="O618" t="s">
        <v>1537</v>
      </c>
      <c r="P618">
        <f>VLOOKUP(B618,HIS退!B:F,5,FALSE)</f>
        <v>-80</v>
      </c>
      <c r="Q618" t="str">
        <f t="shared" si="27"/>
        <v/>
      </c>
      <c r="R618" s="43">
        <f>VLOOKUP(M618,银行退!A:G,7,FALSE)</f>
        <v>80</v>
      </c>
      <c r="S618" t="str">
        <f t="shared" si="28"/>
        <v/>
      </c>
      <c r="T618" t="e">
        <f>VLOOKUP(M618,银行退!A:J,10,FALSE)</f>
        <v>#N/A</v>
      </c>
      <c r="U618" s="17" t="e">
        <f>VLOOKUP(M618,银行退!A:K,11,FALSE)</f>
        <v>#N/A</v>
      </c>
      <c r="V618" t="str">
        <f t="shared" si="29"/>
        <v/>
      </c>
      <c r="W618" t="e">
        <f>VLOOKUP(B618,HIS解!F:H,3,FALSE)</f>
        <v>#N/A</v>
      </c>
    </row>
    <row r="619" spans="1:23" ht="14.25" hidden="1">
      <c r="A619" s="62">
        <v>42903.641712962963</v>
      </c>
      <c r="B619">
        <v>258564</v>
      </c>
      <c r="C619" t="s">
        <v>455</v>
      </c>
      <c r="D619" t="s">
        <v>456</v>
      </c>
      <c r="E619"/>
      <c r="F619" s="15">
        <v>500</v>
      </c>
      <c r="G619" s="62">
        <v>42903.641712962963</v>
      </c>
      <c r="H619" t="s">
        <v>47</v>
      </c>
      <c r="I619" t="s">
        <v>47</v>
      </c>
      <c r="J619" t="s">
        <v>86</v>
      </c>
      <c r="K619" t="s">
        <v>36</v>
      </c>
      <c r="L619" t="s">
        <v>87</v>
      </c>
      <c r="M619" t="s">
        <v>1066</v>
      </c>
      <c r="N619" t="s">
        <v>1067</v>
      </c>
      <c r="O619" t="s">
        <v>1539</v>
      </c>
      <c r="P619">
        <f>VLOOKUP(B619,HIS退!B:F,5,FALSE)</f>
        <v>-500</v>
      </c>
      <c r="Q619" t="str">
        <f t="shared" si="27"/>
        <v/>
      </c>
      <c r="R619" s="43">
        <f>VLOOKUP(M619,银行退!A:G,7,FALSE)</f>
        <v>500</v>
      </c>
      <c r="S619" t="str">
        <f t="shared" si="28"/>
        <v/>
      </c>
      <c r="T619" t="e">
        <f>VLOOKUP(M619,银行退!A:J,10,FALSE)</f>
        <v>#N/A</v>
      </c>
      <c r="U619" s="17" t="e">
        <f>VLOOKUP(M619,银行退!A:K,11,FALSE)</f>
        <v>#N/A</v>
      </c>
      <c r="V619" t="str">
        <f t="shared" si="29"/>
        <v/>
      </c>
      <c r="W619" t="e">
        <f>VLOOKUP(B619,HIS解!F:H,3,FALSE)</f>
        <v>#N/A</v>
      </c>
    </row>
    <row r="620" spans="1:23" ht="14.25" hidden="1">
      <c r="A620" s="62">
        <v>42903.657708333332</v>
      </c>
      <c r="B620">
        <v>258818</v>
      </c>
      <c r="C620" t="s">
        <v>458</v>
      </c>
      <c r="D620" t="s">
        <v>459</v>
      </c>
      <c r="E620"/>
      <c r="F620" s="15">
        <v>150</v>
      </c>
      <c r="G620" s="62">
        <v>42903.657708333332</v>
      </c>
      <c r="H620" t="s">
        <v>47</v>
      </c>
      <c r="I620" t="s">
        <v>47</v>
      </c>
      <c r="J620" t="s">
        <v>86</v>
      </c>
      <c r="K620" t="s">
        <v>36</v>
      </c>
      <c r="L620" t="s">
        <v>87</v>
      </c>
      <c r="M620" t="s">
        <v>1068</v>
      </c>
      <c r="N620" t="s">
        <v>1069</v>
      </c>
      <c r="O620" t="s">
        <v>1541</v>
      </c>
      <c r="P620">
        <f>VLOOKUP(B620,HIS退!B:F,5,FALSE)</f>
        <v>-150</v>
      </c>
      <c r="Q620" t="str">
        <f t="shared" si="27"/>
        <v/>
      </c>
      <c r="R620" s="43">
        <f>VLOOKUP(M620,银行退!A:G,7,FALSE)</f>
        <v>150</v>
      </c>
      <c r="S620" t="str">
        <f t="shared" si="28"/>
        <v/>
      </c>
      <c r="T620" t="e">
        <f>VLOOKUP(M620,银行退!A:J,10,FALSE)</f>
        <v>#N/A</v>
      </c>
      <c r="U620" s="17" t="e">
        <f>VLOOKUP(M620,银行退!A:K,11,FALSE)</f>
        <v>#N/A</v>
      </c>
      <c r="V620" t="str">
        <f t="shared" si="29"/>
        <v/>
      </c>
      <c r="W620" t="e">
        <f>VLOOKUP(B620,HIS解!F:H,3,FALSE)</f>
        <v>#N/A</v>
      </c>
    </row>
    <row r="621" spans="1:23" ht="14.25" hidden="1">
      <c r="A621" s="62">
        <v>42903.659629629627</v>
      </c>
      <c r="B621">
        <v>258849</v>
      </c>
      <c r="C621" t="s">
        <v>461</v>
      </c>
      <c r="D621" t="s">
        <v>40</v>
      </c>
      <c r="E621"/>
      <c r="F621" s="15">
        <v>9999</v>
      </c>
      <c r="G621" s="62">
        <v>42903.659629629627</v>
      </c>
      <c r="H621" t="s">
        <v>47</v>
      </c>
      <c r="I621" t="s">
        <v>47</v>
      </c>
      <c r="J621" t="s">
        <v>86</v>
      </c>
      <c r="K621" t="s">
        <v>36</v>
      </c>
      <c r="L621" t="s">
        <v>87</v>
      </c>
      <c r="M621" t="s">
        <v>1070</v>
      </c>
      <c r="N621" t="s">
        <v>1071</v>
      </c>
      <c r="O621" t="s">
        <v>1543</v>
      </c>
      <c r="P621">
        <f>VLOOKUP(B621,HIS退!B:F,5,FALSE)</f>
        <v>-9999</v>
      </c>
      <c r="Q621" t="str">
        <f t="shared" si="27"/>
        <v/>
      </c>
      <c r="R621" s="43">
        <f>VLOOKUP(M621,银行退!A:G,7,FALSE)</f>
        <v>9999</v>
      </c>
      <c r="S621" t="str">
        <f t="shared" si="28"/>
        <v/>
      </c>
      <c r="T621" t="e">
        <f>VLOOKUP(M621,银行退!A:J,10,FALSE)</f>
        <v>#N/A</v>
      </c>
      <c r="U621" s="17" t="e">
        <f>VLOOKUP(M621,银行退!A:K,11,FALSE)</f>
        <v>#N/A</v>
      </c>
      <c r="V621" t="str">
        <f t="shared" si="29"/>
        <v/>
      </c>
      <c r="W621" t="e">
        <f>VLOOKUP(B621,HIS解!F:H,3,FALSE)</f>
        <v>#N/A</v>
      </c>
    </row>
    <row r="622" spans="1:23" ht="14.25" hidden="1">
      <c r="A622" s="62">
        <v>42903.659872685188</v>
      </c>
      <c r="B622">
        <v>258852</v>
      </c>
      <c r="C622" t="s">
        <v>462</v>
      </c>
      <c r="D622" t="s">
        <v>40</v>
      </c>
      <c r="E622"/>
      <c r="F622" s="15">
        <v>1</v>
      </c>
      <c r="G622" s="62">
        <v>42903.659872685188</v>
      </c>
      <c r="H622" t="s">
        <v>47</v>
      </c>
      <c r="I622" t="s">
        <v>47</v>
      </c>
      <c r="J622" t="s">
        <v>86</v>
      </c>
      <c r="K622" t="s">
        <v>36</v>
      </c>
      <c r="L622" t="s">
        <v>87</v>
      </c>
      <c r="M622" t="s">
        <v>1072</v>
      </c>
      <c r="N622" t="s">
        <v>1073</v>
      </c>
      <c r="O622" t="s">
        <v>1543</v>
      </c>
      <c r="P622">
        <f>VLOOKUP(B622,HIS退!B:F,5,FALSE)</f>
        <v>-1</v>
      </c>
      <c r="Q622" t="str">
        <f t="shared" si="27"/>
        <v/>
      </c>
      <c r="R622" s="43">
        <f>VLOOKUP(M622,银行退!A:G,7,FALSE)</f>
        <v>1</v>
      </c>
      <c r="S622" t="str">
        <f t="shared" si="28"/>
        <v/>
      </c>
      <c r="T622" t="e">
        <f>VLOOKUP(M622,银行退!A:J,10,FALSE)</f>
        <v>#N/A</v>
      </c>
      <c r="U622" s="17" t="e">
        <f>VLOOKUP(M622,银行退!A:K,11,FALSE)</f>
        <v>#N/A</v>
      </c>
      <c r="V622" t="str">
        <f t="shared" si="29"/>
        <v/>
      </c>
      <c r="W622" t="e">
        <f>VLOOKUP(B622,HIS解!F:H,3,FALSE)</f>
        <v>#N/A</v>
      </c>
    </row>
    <row r="623" spans="1:23" ht="14.25">
      <c r="A623" s="62">
        <v>42903.661099537036</v>
      </c>
      <c r="B623">
        <v>258871</v>
      </c>
      <c r="C623" t="s">
        <v>463</v>
      </c>
      <c r="D623" t="s">
        <v>464</v>
      </c>
      <c r="E623"/>
      <c r="F623" s="15">
        <v>32</v>
      </c>
      <c r="G623" s="62">
        <v>42903.661099537036</v>
      </c>
      <c r="H623" t="s">
        <v>47</v>
      </c>
      <c r="I623" t="s">
        <v>47</v>
      </c>
      <c r="J623" t="s">
        <v>86</v>
      </c>
      <c r="K623" t="s">
        <v>36</v>
      </c>
      <c r="L623" t="s">
        <v>87</v>
      </c>
      <c r="M623" t="s">
        <v>1074</v>
      </c>
      <c r="N623" t="s">
        <v>1075</v>
      </c>
      <c r="O623" t="s">
        <v>1546</v>
      </c>
      <c r="P623">
        <f>VLOOKUP(B623,HIS退!B:F,5,FALSE)</f>
        <v>-32</v>
      </c>
      <c r="Q623" t="str">
        <f t="shared" si="27"/>
        <v/>
      </c>
      <c r="R623" s="43">
        <f>VLOOKUP(M623,银行退!A:G,7,FALSE)</f>
        <v>32</v>
      </c>
      <c r="S623" t="str">
        <f t="shared" si="28"/>
        <v/>
      </c>
      <c r="T623">
        <f>VLOOKUP(M623,银行退!A:J,10,FALSE)</f>
        <v>1</v>
      </c>
      <c r="U623" s="17">
        <f>VLOOKUP(M623,银行退!A:K,11,FALSE)</f>
        <v>42905.645995370367</v>
      </c>
      <c r="V623">
        <f t="shared" si="29"/>
        <v>1</v>
      </c>
      <c r="W623" t="e">
        <f>VLOOKUP(B623,HIS解!F:H,3,FALSE)</f>
        <v>#N/A</v>
      </c>
    </row>
    <row r="624" spans="1:23" ht="14.25">
      <c r="A624" s="62">
        <v>42903.661562499998</v>
      </c>
      <c r="B624">
        <v>258878</v>
      </c>
      <c r="C624" t="s">
        <v>466</v>
      </c>
      <c r="D624" t="s">
        <v>467</v>
      </c>
      <c r="E624"/>
      <c r="F624" s="15">
        <v>1000</v>
      </c>
      <c r="G624" s="62">
        <v>42903.661562499998</v>
      </c>
      <c r="H624" t="s">
        <v>47</v>
      </c>
      <c r="I624" t="s">
        <v>47</v>
      </c>
      <c r="J624" t="s">
        <v>86</v>
      </c>
      <c r="K624" t="s">
        <v>36</v>
      </c>
      <c r="L624" t="s">
        <v>87</v>
      </c>
      <c r="M624" t="s">
        <v>1076</v>
      </c>
      <c r="N624" t="s">
        <v>1077</v>
      </c>
      <c r="O624" t="s">
        <v>1546</v>
      </c>
      <c r="P624">
        <f>VLOOKUP(B624,HIS退!B:F,5,FALSE)</f>
        <v>-1000</v>
      </c>
      <c r="Q624" t="str">
        <f t="shared" si="27"/>
        <v/>
      </c>
      <c r="R624" s="43">
        <f>VLOOKUP(M624,银行退!A:G,7,FALSE)</f>
        <v>1000</v>
      </c>
      <c r="S624" t="str">
        <f t="shared" si="28"/>
        <v/>
      </c>
      <c r="T624">
        <f>VLOOKUP(M624,银行退!A:J,10,FALSE)</f>
        <v>1</v>
      </c>
      <c r="U624" s="17">
        <f>VLOOKUP(M624,银行退!A:K,11,FALSE)</f>
        <v>42905.645995370367</v>
      </c>
      <c r="V624">
        <f t="shared" si="29"/>
        <v>1</v>
      </c>
      <c r="W624" t="e">
        <f>VLOOKUP(B624,HIS解!F:H,3,FALSE)</f>
        <v>#N/A</v>
      </c>
    </row>
    <row r="625" spans="1:23" ht="14.25">
      <c r="A625" s="62">
        <v>42903.661840277775</v>
      </c>
      <c r="B625">
        <v>258881</v>
      </c>
      <c r="C625" t="s">
        <v>469</v>
      </c>
      <c r="D625" t="s">
        <v>467</v>
      </c>
      <c r="E625"/>
      <c r="F625" s="15">
        <v>761</v>
      </c>
      <c r="G625" s="62">
        <v>42903.661840277775</v>
      </c>
      <c r="H625" t="s">
        <v>47</v>
      </c>
      <c r="I625" t="s">
        <v>47</v>
      </c>
      <c r="J625" t="s">
        <v>86</v>
      </c>
      <c r="K625" t="s">
        <v>36</v>
      </c>
      <c r="L625" t="s">
        <v>87</v>
      </c>
      <c r="M625" t="s">
        <v>1078</v>
      </c>
      <c r="N625" t="s">
        <v>1079</v>
      </c>
      <c r="O625" t="s">
        <v>1546</v>
      </c>
      <c r="P625">
        <f>VLOOKUP(B625,HIS退!B:F,5,FALSE)</f>
        <v>-761</v>
      </c>
      <c r="Q625" t="str">
        <f t="shared" si="27"/>
        <v/>
      </c>
      <c r="R625" s="43">
        <f>VLOOKUP(M625,银行退!A:G,7,FALSE)</f>
        <v>761</v>
      </c>
      <c r="S625" t="str">
        <f t="shared" si="28"/>
        <v/>
      </c>
      <c r="T625">
        <f>VLOOKUP(M625,银行退!A:J,10,FALSE)</f>
        <v>1</v>
      </c>
      <c r="U625" s="17">
        <f>VLOOKUP(M625,银行退!A:K,11,FALSE)</f>
        <v>42905.645983796298</v>
      </c>
      <c r="V625">
        <f t="shared" si="29"/>
        <v>1</v>
      </c>
      <c r="W625" t="e">
        <f>VLOOKUP(B625,HIS解!F:H,3,FALSE)</f>
        <v>#N/A</v>
      </c>
    </row>
    <row r="626" spans="1:23" ht="14.25" hidden="1">
      <c r="A626" s="62">
        <v>42903.668391203704</v>
      </c>
      <c r="B626">
        <v>258981</v>
      </c>
      <c r="C626" t="s">
        <v>470</v>
      </c>
      <c r="D626" t="s">
        <v>471</v>
      </c>
      <c r="E626"/>
      <c r="F626" s="15">
        <v>10</v>
      </c>
      <c r="G626" s="62">
        <v>42903.668391203704</v>
      </c>
      <c r="H626" t="s">
        <v>47</v>
      </c>
      <c r="I626" t="s">
        <v>47</v>
      </c>
      <c r="J626" t="s">
        <v>86</v>
      </c>
      <c r="K626" t="s">
        <v>36</v>
      </c>
      <c r="L626" t="s">
        <v>87</v>
      </c>
      <c r="M626" t="s">
        <v>1080</v>
      </c>
      <c r="N626" t="s">
        <v>1081</v>
      </c>
      <c r="O626" t="s">
        <v>1550</v>
      </c>
      <c r="P626">
        <f>VLOOKUP(B626,HIS退!B:F,5,FALSE)</f>
        <v>-10</v>
      </c>
      <c r="Q626" t="str">
        <f t="shared" si="27"/>
        <v/>
      </c>
      <c r="R626" s="43">
        <f>VLOOKUP(M626,银行退!A:G,7,FALSE)</f>
        <v>10</v>
      </c>
      <c r="S626" t="str">
        <f t="shared" si="28"/>
        <v/>
      </c>
      <c r="T626" t="e">
        <f>VLOOKUP(M626,银行退!A:J,10,FALSE)</f>
        <v>#N/A</v>
      </c>
      <c r="U626" s="17" t="e">
        <f>VLOOKUP(M626,银行退!A:K,11,FALSE)</f>
        <v>#N/A</v>
      </c>
      <c r="V626" t="str">
        <f t="shared" si="29"/>
        <v/>
      </c>
      <c r="W626" t="e">
        <f>VLOOKUP(B626,HIS解!F:H,3,FALSE)</f>
        <v>#N/A</v>
      </c>
    </row>
    <row r="627" spans="1:23" ht="14.25" hidden="1">
      <c r="A627" s="62">
        <v>42903.678854166668</v>
      </c>
      <c r="B627">
        <v>259141</v>
      </c>
      <c r="C627" t="s">
        <v>473</v>
      </c>
      <c r="D627" t="s">
        <v>474</v>
      </c>
      <c r="E627"/>
      <c r="F627" s="15">
        <v>203</v>
      </c>
      <c r="G627" s="62">
        <v>42903.678854166668</v>
      </c>
      <c r="H627" t="s">
        <v>47</v>
      </c>
      <c r="I627" t="s">
        <v>47</v>
      </c>
      <c r="J627" t="s">
        <v>86</v>
      </c>
      <c r="K627" t="s">
        <v>36</v>
      </c>
      <c r="L627" t="s">
        <v>87</v>
      </c>
      <c r="M627" t="s">
        <v>1082</v>
      </c>
      <c r="N627" t="s">
        <v>1083</v>
      </c>
      <c r="O627" t="s">
        <v>1552</v>
      </c>
      <c r="P627">
        <f>VLOOKUP(B627,HIS退!B:F,5,FALSE)</f>
        <v>-203</v>
      </c>
      <c r="Q627" t="str">
        <f t="shared" si="27"/>
        <v/>
      </c>
      <c r="R627" s="43">
        <f>VLOOKUP(M627,银行退!A:G,7,FALSE)</f>
        <v>203</v>
      </c>
      <c r="S627" t="str">
        <f t="shared" si="28"/>
        <v/>
      </c>
      <c r="T627" t="e">
        <f>VLOOKUP(M627,银行退!A:J,10,FALSE)</f>
        <v>#N/A</v>
      </c>
      <c r="U627" s="17" t="e">
        <f>VLOOKUP(M627,银行退!A:K,11,FALSE)</f>
        <v>#N/A</v>
      </c>
      <c r="V627" t="str">
        <f t="shared" si="29"/>
        <v/>
      </c>
      <c r="W627" t="e">
        <f>VLOOKUP(B627,HIS解!F:H,3,FALSE)</f>
        <v>#N/A</v>
      </c>
    </row>
    <row r="628" spans="1:23" ht="14.25" hidden="1">
      <c r="A628" s="62">
        <v>42903.689502314817</v>
      </c>
      <c r="B628">
        <v>259255</v>
      </c>
      <c r="C628" t="s">
        <v>476</v>
      </c>
      <c r="D628" t="s">
        <v>477</v>
      </c>
      <c r="E628"/>
      <c r="F628" s="15">
        <v>2138</v>
      </c>
      <c r="G628" s="62">
        <v>42903.689502314817</v>
      </c>
      <c r="H628" t="s">
        <v>47</v>
      </c>
      <c r="I628" t="s">
        <v>47</v>
      </c>
      <c r="J628" t="s">
        <v>86</v>
      </c>
      <c r="K628" t="s">
        <v>217</v>
      </c>
      <c r="L628" t="s">
        <v>87</v>
      </c>
      <c r="M628" t="s">
        <v>1084</v>
      </c>
      <c r="N628" t="s">
        <v>1085</v>
      </c>
      <c r="O628" t="s">
        <v>129</v>
      </c>
      <c r="P628">
        <f>VLOOKUP(B628,HIS退!B:F,5,FALSE)</f>
        <v>-2138</v>
      </c>
      <c r="Q628" t="str">
        <f t="shared" si="27"/>
        <v/>
      </c>
      <c r="R628" s="43">
        <f>VLOOKUP(M628,银行退!A:G,7,FALSE)</f>
        <v>2138</v>
      </c>
      <c r="S628" t="str">
        <f t="shared" si="28"/>
        <v/>
      </c>
      <c r="T628">
        <f>VLOOKUP(M628,银行退!A:J,10,FALSE)</f>
        <v>1</v>
      </c>
      <c r="U628" s="17">
        <f>VLOOKUP(M628,银行退!A:K,11,FALSE)</f>
        <v>42905.655902777777</v>
      </c>
      <c r="V628">
        <f t="shared" si="29"/>
        <v>1</v>
      </c>
      <c r="W628">
        <f>VLOOKUP(B628,HIS解!F:H,3,FALSE)</f>
        <v>2138</v>
      </c>
    </row>
    <row r="629" spans="1:23" ht="14.25" hidden="1">
      <c r="A629" s="62">
        <v>42903.706620370373</v>
      </c>
      <c r="B629">
        <v>259400</v>
      </c>
      <c r="C629" t="s">
        <v>478</v>
      </c>
      <c r="D629" t="s">
        <v>479</v>
      </c>
      <c r="E629"/>
      <c r="F629" s="15">
        <v>180</v>
      </c>
      <c r="G629" s="62">
        <v>42903.706620370373</v>
      </c>
      <c r="H629" t="s">
        <v>47</v>
      </c>
      <c r="I629" t="s">
        <v>47</v>
      </c>
      <c r="J629" t="s">
        <v>86</v>
      </c>
      <c r="K629" t="s">
        <v>36</v>
      </c>
      <c r="L629" t="s">
        <v>87</v>
      </c>
      <c r="M629" t="s">
        <v>1086</v>
      </c>
      <c r="N629" t="s">
        <v>1087</v>
      </c>
      <c r="O629" t="s">
        <v>1555</v>
      </c>
      <c r="P629">
        <f>VLOOKUP(B629,HIS退!B:F,5,FALSE)</f>
        <v>-180</v>
      </c>
      <c r="Q629" t="str">
        <f t="shared" si="27"/>
        <v/>
      </c>
      <c r="R629" s="43">
        <f>VLOOKUP(M629,银行退!A:G,7,FALSE)</f>
        <v>180</v>
      </c>
      <c r="S629" t="str">
        <f t="shared" si="28"/>
        <v/>
      </c>
      <c r="T629" t="e">
        <f>VLOOKUP(M629,银行退!A:J,10,FALSE)</f>
        <v>#N/A</v>
      </c>
      <c r="U629" s="17" t="e">
        <f>VLOOKUP(M629,银行退!A:K,11,FALSE)</f>
        <v>#N/A</v>
      </c>
      <c r="V629" t="str">
        <f t="shared" si="29"/>
        <v/>
      </c>
      <c r="W629" t="e">
        <f>VLOOKUP(B629,HIS解!F:H,3,FALSE)</f>
        <v>#N/A</v>
      </c>
    </row>
    <row r="630" spans="1:23" ht="14.25" hidden="1">
      <c r="A630" s="62">
        <v>42903.858530092592</v>
      </c>
      <c r="B630">
        <v>259857</v>
      </c>
      <c r="C630" t="s">
        <v>481</v>
      </c>
      <c r="D630" t="s">
        <v>482</v>
      </c>
      <c r="E630"/>
      <c r="F630" s="15">
        <v>8000</v>
      </c>
      <c r="G630" s="62">
        <v>42903.858530092592</v>
      </c>
      <c r="H630" t="s">
        <v>47</v>
      </c>
      <c r="I630" t="s">
        <v>47</v>
      </c>
      <c r="J630" t="s">
        <v>86</v>
      </c>
      <c r="K630" t="s">
        <v>36</v>
      </c>
      <c r="L630" t="s">
        <v>87</v>
      </c>
      <c r="M630" t="s">
        <v>1088</v>
      </c>
      <c r="N630" t="s">
        <v>1089</v>
      </c>
      <c r="O630" t="s">
        <v>1557</v>
      </c>
      <c r="P630">
        <f>VLOOKUP(B630,HIS退!B:F,5,FALSE)</f>
        <v>-8000</v>
      </c>
      <c r="Q630" t="str">
        <f t="shared" si="27"/>
        <v/>
      </c>
      <c r="R630" s="43">
        <f>VLOOKUP(M630,银行退!A:G,7,FALSE)</f>
        <v>8000</v>
      </c>
      <c r="S630" t="str">
        <f t="shared" si="28"/>
        <v/>
      </c>
      <c r="T630" t="e">
        <f>VLOOKUP(M630,银行退!A:J,10,FALSE)</f>
        <v>#N/A</v>
      </c>
      <c r="U630" s="17" t="e">
        <f>VLOOKUP(M630,银行退!A:K,11,FALSE)</f>
        <v>#N/A</v>
      </c>
      <c r="V630" t="str">
        <f t="shared" si="29"/>
        <v/>
      </c>
      <c r="W630" t="e">
        <f>VLOOKUP(B630,HIS解!F:H,3,FALSE)</f>
        <v>#N/A</v>
      </c>
    </row>
    <row r="631" spans="1:23" ht="14.25" hidden="1">
      <c r="A631" s="62">
        <v>42904.417662037034</v>
      </c>
      <c r="B631">
        <v>261084</v>
      </c>
      <c r="C631" t="s">
        <v>484</v>
      </c>
      <c r="D631" t="s">
        <v>485</v>
      </c>
      <c r="E631" t="s">
        <v>486</v>
      </c>
      <c r="F631" s="15">
        <v>500</v>
      </c>
      <c r="G631" s="62">
        <v>42904.417662037034</v>
      </c>
      <c r="H631" t="s">
        <v>47</v>
      </c>
      <c r="I631" t="s">
        <v>47</v>
      </c>
      <c r="J631" t="s">
        <v>86</v>
      </c>
      <c r="K631" t="s">
        <v>36</v>
      </c>
      <c r="L631" t="s">
        <v>87</v>
      </c>
      <c r="M631" t="s">
        <v>1090</v>
      </c>
      <c r="N631" t="s">
        <v>1091</v>
      </c>
      <c r="O631" t="s">
        <v>1559</v>
      </c>
      <c r="P631">
        <f>VLOOKUP(B631,HIS退!B:F,5,FALSE)</f>
        <v>-500</v>
      </c>
      <c r="Q631" t="str">
        <f t="shared" si="27"/>
        <v/>
      </c>
      <c r="R631" s="43">
        <f>VLOOKUP(M631,银行退!A:G,7,FALSE)</f>
        <v>500</v>
      </c>
      <c r="S631" t="str">
        <f t="shared" si="28"/>
        <v/>
      </c>
      <c r="T631" t="e">
        <f>VLOOKUP(M631,银行退!A:J,10,FALSE)</f>
        <v>#N/A</v>
      </c>
      <c r="U631" s="17" t="e">
        <f>VLOOKUP(M631,银行退!A:K,11,FALSE)</f>
        <v>#N/A</v>
      </c>
      <c r="V631" t="str">
        <f t="shared" si="29"/>
        <v/>
      </c>
      <c r="W631" t="e">
        <f>VLOOKUP(B631,HIS解!F:H,3,FALSE)</f>
        <v>#N/A</v>
      </c>
    </row>
    <row r="632" spans="1:23" ht="14.25" hidden="1">
      <c r="A632" s="62">
        <v>42904.446168981478</v>
      </c>
      <c r="B632">
        <v>261394</v>
      </c>
      <c r="C632" t="s">
        <v>487</v>
      </c>
      <c r="D632" t="s">
        <v>488</v>
      </c>
      <c r="E632" t="s">
        <v>489</v>
      </c>
      <c r="F632" s="15">
        <v>564</v>
      </c>
      <c r="G632" s="62">
        <v>42904.446168981478</v>
      </c>
      <c r="H632" t="s">
        <v>47</v>
      </c>
      <c r="I632" t="s">
        <v>47</v>
      </c>
      <c r="J632" t="s">
        <v>86</v>
      </c>
      <c r="K632" t="s">
        <v>36</v>
      </c>
      <c r="L632" t="s">
        <v>87</v>
      </c>
      <c r="M632" t="s">
        <v>1092</v>
      </c>
      <c r="N632" t="s">
        <v>1093</v>
      </c>
      <c r="O632" t="s">
        <v>1561</v>
      </c>
      <c r="P632">
        <f>VLOOKUP(B632,HIS退!B:F,5,FALSE)</f>
        <v>-564</v>
      </c>
      <c r="Q632" t="str">
        <f t="shared" si="27"/>
        <v/>
      </c>
      <c r="R632" s="43">
        <f>VLOOKUP(M632,银行退!A:G,7,FALSE)</f>
        <v>564</v>
      </c>
      <c r="S632" t="str">
        <f t="shared" si="28"/>
        <v/>
      </c>
      <c r="T632" t="e">
        <f>VLOOKUP(M632,银行退!A:J,10,FALSE)</f>
        <v>#N/A</v>
      </c>
      <c r="U632" s="17" t="e">
        <f>VLOOKUP(M632,银行退!A:K,11,FALSE)</f>
        <v>#N/A</v>
      </c>
      <c r="V632" t="str">
        <f t="shared" si="29"/>
        <v/>
      </c>
      <c r="W632" t="e">
        <f>VLOOKUP(B632,HIS解!F:H,3,FALSE)</f>
        <v>#N/A</v>
      </c>
    </row>
    <row r="633" spans="1:23" ht="14.25" hidden="1">
      <c r="A633" s="62">
        <v>42904.528194444443</v>
      </c>
      <c r="B633">
        <v>262036</v>
      </c>
      <c r="C633" t="s">
        <v>490</v>
      </c>
      <c r="D633" t="s">
        <v>491</v>
      </c>
      <c r="E633" t="s">
        <v>492</v>
      </c>
      <c r="F633" s="15">
        <v>50</v>
      </c>
      <c r="G633" s="62">
        <v>42904.528194444443</v>
      </c>
      <c r="H633" t="s">
        <v>47</v>
      </c>
      <c r="I633" t="s">
        <v>47</v>
      </c>
      <c r="J633" t="s">
        <v>86</v>
      </c>
      <c r="K633" t="s">
        <v>36</v>
      </c>
      <c r="L633" t="s">
        <v>87</v>
      </c>
      <c r="M633" t="s">
        <v>1094</v>
      </c>
      <c r="N633" t="s">
        <v>1095</v>
      </c>
      <c r="O633" t="s">
        <v>1563</v>
      </c>
      <c r="P633">
        <f>VLOOKUP(B633,HIS退!B:F,5,FALSE)</f>
        <v>-50</v>
      </c>
      <c r="Q633" t="str">
        <f t="shared" si="27"/>
        <v/>
      </c>
      <c r="R633" s="43">
        <f>VLOOKUP(M633,银行退!A:G,7,FALSE)</f>
        <v>50</v>
      </c>
      <c r="S633" t="str">
        <f t="shared" si="28"/>
        <v/>
      </c>
      <c r="T633" t="e">
        <f>VLOOKUP(M633,银行退!A:J,10,FALSE)</f>
        <v>#N/A</v>
      </c>
      <c r="U633" s="17" t="e">
        <f>VLOOKUP(M633,银行退!A:K,11,FALSE)</f>
        <v>#N/A</v>
      </c>
      <c r="V633" t="str">
        <f t="shared" si="29"/>
        <v/>
      </c>
      <c r="W633" t="e">
        <f>VLOOKUP(B633,HIS解!F:H,3,FALSE)</f>
        <v>#N/A</v>
      </c>
    </row>
    <row r="634" spans="1:23" ht="14.25" hidden="1">
      <c r="A634" s="62">
        <v>42904.622986111113</v>
      </c>
      <c r="B634">
        <v>262477</v>
      </c>
      <c r="C634" t="s">
        <v>493</v>
      </c>
      <c r="D634" t="s">
        <v>494</v>
      </c>
      <c r="E634" t="s">
        <v>495</v>
      </c>
      <c r="F634" s="15">
        <v>200</v>
      </c>
      <c r="G634" s="62">
        <v>42904.622986111113</v>
      </c>
      <c r="H634" t="s">
        <v>47</v>
      </c>
      <c r="I634" t="s">
        <v>47</v>
      </c>
      <c r="J634" t="s">
        <v>86</v>
      </c>
      <c r="K634" t="s">
        <v>36</v>
      </c>
      <c r="L634" t="s">
        <v>87</v>
      </c>
      <c r="M634" t="s">
        <v>1096</v>
      </c>
      <c r="N634" t="s">
        <v>1097</v>
      </c>
      <c r="O634" t="s">
        <v>1565</v>
      </c>
      <c r="P634">
        <f>VLOOKUP(B634,HIS退!B:F,5,FALSE)</f>
        <v>-200</v>
      </c>
      <c r="Q634" t="str">
        <f t="shared" si="27"/>
        <v/>
      </c>
      <c r="R634" s="43">
        <f>VLOOKUP(M634,银行退!A:G,7,FALSE)</f>
        <v>200</v>
      </c>
      <c r="S634" t="str">
        <f t="shared" si="28"/>
        <v/>
      </c>
      <c r="T634" t="e">
        <f>VLOOKUP(M634,银行退!A:J,10,FALSE)</f>
        <v>#N/A</v>
      </c>
      <c r="U634" s="17" t="e">
        <f>VLOOKUP(M634,银行退!A:K,11,FALSE)</f>
        <v>#N/A</v>
      </c>
      <c r="V634" t="str">
        <f t="shared" si="29"/>
        <v/>
      </c>
      <c r="W634" t="e">
        <f>VLOOKUP(B634,HIS解!F:H,3,FALSE)</f>
        <v>#N/A</v>
      </c>
    </row>
    <row r="635" spans="1:23" ht="14.25" hidden="1">
      <c r="A635" s="62">
        <v>42904.634675925925</v>
      </c>
      <c r="B635">
        <v>262532</v>
      </c>
      <c r="C635" t="s">
        <v>496</v>
      </c>
      <c r="D635" t="s">
        <v>497</v>
      </c>
      <c r="E635" t="s">
        <v>498</v>
      </c>
      <c r="F635" s="15">
        <v>1414</v>
      </c>
      <c r="G635" s="62">
        <v>42904.634675925925</v>
      </c>
      <c r="H635" t="s">
        <v>47</v>
      </c>
      <c r="I635" t="s">
        <v>47</v>
      </c>
      <c r="J635" t="s">
        <v>86</v>
      </c>
      <c r="K635" t="s">
        <v>36</v>
      </c>
      <c r="L635" t="s">
        <v>87</v>
      </c>
      <c r="M635" t="s">
        <v>1098</v>
      </c>
      <c r="N635" t="s">
        <v>1099</v>
      </c>
      <c r="O635" t="s">
        <v>1567</v>
      </c>
      <c r="P635">
        <f>VLOOKUP(B635,HIS退!B:F,5,FALSE)</f>
        <v>-1414</v>
      </c>
      <c r="Q635" t="str">
        <f t="shared" si="27"/>
        <v/>
      </c>
      <c r="R635" s="43">
        <f>VLOOKUP(M635,银行退!A:G,7,FALSE)</f>
        <v>1414</v>
      </c>
      <c r="S635" t="str">
        <f t="shared" si="28"/>
        <v/>
      </c>
      <c r="T635" t="e">
        <f>VLOOKUP(M635,银行退!A:J,10,FALSE)</f>
        <v>#N/A</v>
      </c>
      <c r="U635" s="17" t="e">
        <f>VLOOKUP(M635,银行退!A:K,11,FALSE)</f>
        <v>#N/A</v>
      </c>
      <c r="V635" t="str">
        <f t="shared" si="29"/>
        <v/>
      </c>
      <c r="W635" t="e">
        <f>VLOOKUP(B635,HIS解!F:H,3,FALSE)</f>
        <v>#N/A</v>
      </c>
    </row>
    <row r="636" spans="1:23" ht="14.25" hidden="1">
      <c r="A636" s="62">
        <v>42905.351805555554</v>
      </c>
      <c r="B636">
        <v>265887</v>
      </c>
      <c r="C636" t="s">
        <v>499</v>
      </c>
      <c r="D636" t="s">
        <v>500</v>
      </c>
      <c r="E636" t="s">
        <v>501</v>
      </c>
      <c r="F636" s="15">
        <v>391</v>
      </c>
      <c r="G636" s="62">
        <v>42905.351805555554</v>
      </c>
      <c r="H636" t="s">
        <v>47</v>
      </c>
      <c r="I636" t="s">
        <v>47</v>
      </c>
      <c r="J636" t="s">
        <v>86</v>
      </c>
      <c r="K636" t="s">
        <v>36</v>
      </c>
      <c r="L636" t="s">
        <v>87</v>
      </c>
      <c r="M636" t="s">
        <v>1100</v>
      </c>
      <c r="N636" t="s">
        <v>1101</v>
      </c>
      <c r="O636" t="s">
        <v>1694</v>
      </c>
      <c r="P636">
        <f>VLOOKUP(B636,HIS退!B:F,5,FALSE)</f>
        <v>-391</v>
      </c>
      <c r="Q636" t="str">
        <f t="shared" si="27"/>
        <v/>
      </c>
      <c r="R636" s="43">
        <f>VLOOKUP(M636,银行退!A:G,7,FALSE)</f>
        <v>391</v>
      </c>
      <c r="S636" t="str">
        <f t="shared" si="28"/>
        <v/>
      </c>
      <c r="T636" t="e">
        <f>VLOOKUP(M636,银行退!A:J,10,FALSE)</f>
        <v>#N/A</v>
      </c>
      <c r="U636" s="17" t="e">
        <f>VLOOKUP(M636,银行退!A:K,11,FALSE)</f>
        <v>#N/A</v>
      </c>
      <c r="V636" t="str">
        <f t="shared" si="29"/>
        <v/>
      </c>
      <c r="W636" t="e">
        <f>VLOOKUP(B636,HIS解!F:H,3,FALSE)</f>
        <v>#N/A</v>
      </c>
    </row>
    <row r="637" spans="1:23" ht="14.25" hidden="1">
      <c r="A637" s="62">
        <v>42905.355104166665</v>
      </c>
      <c r="B637">
        <v>266147</v>
      </c>
      <c r="C637" t="s">
        <v>502</v>
      </c>
      <c r="D637" t="s">
        <v>503</v>
      </c>
      <c r="E637" t="s">
        <v>504</v>
      </c>
      <c r="F637" s="15">
        <v>500</v>
      </c>
      <c r="G637" s="62">
        <v>42905.355104166665</v>
      </c>
      <c r="H637" t="s">
        <v>47</v>
      </c>
      <c r="I637" t="s">
        <v>47</v>
      </c>
      <c r="J637" t="s">
        <v>86</v>
      </c>
      <c r="K637" t="s">
        <v>36</v>
      </c>
      <c r="L637" t="s">
        <v>87</v>
      </c>
      <c r="M637" t="s">
        <v>1102</v>
      </c>
      <c r="N637" t="s">
        <v>1103</v>
      </c>
      <c r="O637" t="s">
        <v>1569</v>
      </c>
      <c r="P637">
        <f>VLOOKUP(B637,HIS退!B:F,5,FALSE)</f>
        <v>-500</v>
      </c>
      <c r="Q637" t="str">
        <f t="shared" si="27"/>
        <v/>
      </c>
      <c r="R637" s="43">
        <f>VLOOKUP(M637,银行退!A:G,7,FALSE)</f>
        <v>500</v>
      </c>
      <c r="S637" t="str">
        <f t="shared" si="28"/>
        <v/>
      </c>
      <c r="T637" t="e">
        <f>VLOOKUP(M637,银行退!A:J,10,FALSE)</f>
        <v>#N/A</v>
      </c>
      <c r="U637" s="17" t="e">
        <f>VLOOKUP(M637,银行退!A:K,11,FALSE)</f>
        <v>#N/A</v>
      </c>
      <c r="V637" t="str">
        <f t="shared" si="29"/>
        <v/>
      </c>
      <c r="W637" t="e">
        <f>VLOOKUP(B637,HIS解!F:H,3,FALSE)</f>
        <v>#N/A</v>
      </c>
    </row>
    <row r="638" spans="1:23" ht="14.25" hidden="1">
      <c r="A638" s="62">
        <v>42905.367708333331</v>
      </c>
      <c r="B638">
        <v>267415</v>
      </c>
      <c r="C638" t="s">
        <v>505</v>
      </c>
      <c r="D638" t="s">
        <v>506</v>
      </c>
      <c r="E638" t="s">
        <v>507</v>
      </c>
      <c r="F638" s="15">
        <v>1000</v>
      </c>
      <c r="G638" s="62">
        <v>42905.367708333331</v>
      </c>
      <c r="H638" t="s">
        <v>47</v>
      </c>
      <c r="I638" t="s">
        <v>47</v>
      </c>
      <c r="J638" t="s">
        <v>86</v>
      </c>
      <c r="K638" t="s">
        <v>36</v>
      </c>
      <c r="L638" t="s">
        <v>87</v>
      </c>
      <c r="M638" t="s">
        <v>1104</v>
      </c>
      <c r="N638" t="s">
        <v>1105</v>
      </c>
      <c r="O638" t="s">
        <v>1571</v>
      </c>
      <c r="P638">
        <f>VLOOKUP(B638,HIS退!B:F,5,FALSE)</f>
        <v>-1000</v>
      </c>
      <c r="Q638" t="str">
        <f t="shared" si="27"/>
        <v/>
      </c>
      <c r="R638" s="43">
        <f>VLOOKUP(M638,银行退!A:G,7,FALSE)</f>
        <v>1000</v>
      </c>
      <c r="S638" t="str">
        <f t="shared" si="28"/>
        <v/>
      </c>
      <c r="T638" t="e">
        <f>VLOOKUP(M638,银行退!A:J,10,FALSE)</f>
        <v>#N/A</v>
      </c>
      <c r="U638" s="17" t="e">
        <f>VLOOKUP(M638,银行退!A:K,11,FALSE)</f>
        <v>#N/A</v>
      </c>
      <c r="V638" t="str">
        <f t="shared" si="29"/>
        <v/>
      </c>
      <c r="W638" t="e">
        <f>VLOOKUP(B638,HIS解!F:H,3,FALSE)</f>
        <v>#N/A</v>
      </c>
    </row>
    <row r="639" spans="1:23" ht="14.25" hidden="1">
      <c r="A639" s="62">
        <v>42905.371701388889</v>
      </c>
      <c r="B639">
        <v>267863</v>
      </c>
      <c r="C639" t="s">
        <v>508</v>
      </c>
      <c r="D639" t="s">
        <v>509</v>
      </c>
      <c r="E639" t="s">
        <v>510</v>
      </c>
      <c r="F639" s="15">
        <v>16</v>
      </c>
      <c r="G639" s="62">
        <v>42905.371701388889</v>
      </c>
      <c r="H639" t="s">
        <v>47</v>
      </c>
      <c r="I639" t="s">
        <v>47</v>
      </c>
      <c r="J639" t="s">
        <v>86</v>
      </c>
      <c r="K639" t="s">
        <v>36</v>
      </c>
      <c r="L639" t="s">
        <v>87</v>
      </c>
      <c r="M639" t="s">
        <v>1106</v>
      </c>
      <c r="N639" t="s">
        <v>1107</v>
      </c>
      <c r="O639" t="s">
        <v>1696</v>
      </c>
      <c r="P639">
        <f>VLOOKUP(B639,HIS退!B:F,5,FALSE)</f>
        <v>-16</v>
      </c>
      <c r="Q639" t="str">
        <f t="shared" si="27"/>
        <v/>
      </c>
      <c r="R639" s="43">
        <f>VLOOKUP(M639,银行退!A:G,7,FALSE)</f>
        <v>16</v>
      </c>
      <c r="S639" t="str">
        <f t="shared" si="28"/>
        <v/>
      </c>
      <c r="T639" t="e">
        <f>VLOOKUP(M639,银行退!A:J,10,FALSE)</f>
        <v>#N/A</v>
      </c>
      <c r="U639" s="17" t="e">
        <f>VLOOKUP(M639,银行退!A:K,11,FALSE)</f>
        <v>#N/A</v>
      </c>
      <c r="V639" t="str">
        <f t="shared" si="29"/>
        <v/>
      </c>
      <c r="W639" t="e">
        <f>VLOOKUP(B639,HIS解!F:H,3,FALSE)</f>
        <v>#N/A</v>
      </c>
    </row>
    <row r="640" spans="1:23" ht="14.25" hidden="1">
      <c r="A640" s="62">
        <v>42905.372523148151</v>
      </c>
      <c r="B640">
        <v>267948</v>
      </c>
      <c r="C640" t="s">
        <v>511</v>
      </c>
      <c r="D640" t="s">
        <v>512</v>
      </c>
      <c r="E640" t="s">
        <v>97</v>
      </c>
      <c r="F640" s="15">
        <v>2700</v>
      </c>
      <c r="G640" s="62">
        <v>42905.372523148151</v>
      </c>
      <c r="H640" t="s">
        <v>47</v>
      </c>
      <c r="I640" t="s">
        <v>47</v>
      </c>
      <c r="J640" t="s">
        <v>86</v>
      </c>
      <c r="K640" t="s">
        <v>36</v>
      </c>
      <c r="L640" t="s">
        <v>87</v>
      </c>
      <c r="M640" t="s">
        <v>1108</v>
      </c>
      <c r="N640" t="s">
        <v>1109</v>
      </c>
      <c r="O640" t="s">
        <v>1573</v>
      </c>
      <c r="P640">
        <f>VLOOKUP(B640,HIS退!B:F,5,FALSE)</f>
        <v>-2700</v>
      </c>
      <c r="Q640" t="str">
        <f t="shared" si="27"/>
        <v/>
      </c>
      <c r="R640" s="43">
        <f>VLOOKUP(M640,银行退!A:G,7,FALSE)</f>
        <v>2700</v>
      </c>
      <c r="S640" t="str">
        <f t="shared" si="28"/>
        <v/>
      </c>
      <c r="T640" t="e">
        <f>VLOOKUP(M640,银行退!A:J,10,FALSE)</f>
        <v>#N/A</v>
      </c>
      <c r="U640" s="17" t="e">
        <f>VLOOKUP(M640,银行退!A:K,11,FALSE)</f>
        <v>#N/A</v>
      </c>
      <c r="V640" t="str">
        <f t="shared" si="29"/>
        <v/>
      </c>
      <c r="W640" t="e">
        <f>VLOOKUP(B640,HIS解!F:H,3,FALSE)</f>
        <v>#N/A</v>
      </c>
    </row>
    <row r="641" spans="1:23" ht="14.25" hidden="1">
      <c r="A641" s="62">
        <v>42905.373749999999</v>
      </c>
      <c r="B641">
        <v>268073</v>
      </c>
      <c r="C641" t="s">
        <v>513</v>
      </c>
      <c r="D641" t="s">
        <v>514</v>
      </c>
      <c r="E641" t="s">
        <v>515</v>
      </c>
      <c r="F641" s="15">
        <v>60</v>
      </c>
      <c r="G641" s="62">
        <v>42905.373749999999</v>
      </c>
      <c r="H641" t="s">
        <v>47</v>
      </c>
      <c r="I641" t="s">
        <v>47</v>
      </c>
      <c r="J641" t="s">
        <v>86</v>
      </c>
      <c r="K641" t="s">
        <v>217</v>
      </c>
      <c r="L641" t="s">
        <v>87</v>
      </c>
      <c r="M641" t="s">
        <v>1110</v>
      </c>
      <c r="N641" t="s">
        <v>1111</v>
      </c>
      <c r="O641" t="s">
        <v>1575</v>
      </c>
      <c r="P641">
        <f>VLOOKUP(B641,HIS退!B:F,5,FALSE)</f>
        <v>-60</v>
      </c>
      <c r="Q641" t="str">
        <f t="shared" si="27"/>
        <v/>
      </c>
      <c r="R641" s="43">
        <f>VLOOKUP(M641,银行退!A:G,7,FALSE)</f>
        <v>60</v>
      </c>
      <c r="S641" t="str">
        <f t="shared" si="28"/>
        <v/>
      </c>
      <c r="T641">
        <f>VLOOKUP(M641,银行退!A:J,10,FALSE)</f>
        <v>1</v>
      </c>
      <c r="U641" s="17">
        <f>VLOOKUP(M641,银行退!A:K,11,FALSE)</f>
        <v>42906.682581018518</v>
      </c>
      <c r="V641">
        <f t="shared" si="29"/>
        <v>1</v>
      </c>
      <c r="W641">
        <f>VLOOKUP(B641,HIS解!F:H,3,FALSE)</f>
        <v>60</v>
      </c>
    </row>
    <row r="642" spans="1:23" ht="14.25" hidden="1">
      <c r="A642" s="62">
        <v>42905.400625000002</v>
      </c>
      <c r="B642">
        <v>270873</v>
      </c>
      <c r="C642" t="s">
        <v>516</v>
      </c>
      <c r="D642" t="s">
        <v>517</v>
      </c>
      <c r="E642" t="s">
        <v>518</v>
      </c>
      <c r="F642" s="15">
        <v>1490</v>
      </c>
      <c r="G642" s="62">
        <v>42905.400625000002</v>
      </c>
      <c r="H642" t="s">
        <v>47</v>
      </c>
      <c r="I642" t="s">
        <v>47</v>
      </c>
      <c r="J642" t="s">
        <v>86</v>
      </c>
      <c r="K642" t="s">
        <v>217</v>
      </c>
      <c r="L642" t="s">
        <v>87</v>
      </c>
      <c r="M642" t="s">
        <v>1112</v>
      </c>
      <c r="N642" t="s">
        <v>1113</v>
      </c>
      <c r="O642" t="s">
        <v>137</v>
      </c>
      <c r="P642">
        <f>VLOOKUP(B642,HIS退!B:F,5,FALSE)</f>
        <v>-1490</v>
      </c>
      <c r="Q642" t="str">
        <f t="shared" si="27"/>
        <v/>
      </c>
      <c r="R642" s="43">
        <f>VLOOKUP(M642,银行退!A:G,7,FALSE)</f>
        <v>1490</v>
      </c>
      <c r="S642" t="str">
        <f t="shared" si="28"/>
        <v/>
      </c>
      <c r="T642">
        <f>VLOOKUP(M642,银行退!A:J,10,FALSE)</f>
        <v>1</v>
      </c>
      <c r="U642" s="17">
        <f>VLOOKUP(M642,银行退!A:K,11,FALSE)</f>
        <v>42905.657523148147</v>
      </c>
      <c r="V642">
        <f t="shared" si="29"/>
        <v>1</v>
      </c>
      <c r="W642">
        <f>VLOOKUP(B642,HIS解!F:H,3,FALSE)</f>
        <v>1490</v>
      </c>
    </row>
    <row r="643" spans="1:23" ht="14.25" hidden="1">
      <c r="A643" s="62">
        <v>42905.414988425924</v>
      </c>
      <c r="B643">
        <v>272478</v>
      </c>
      <c r="C643" t="s">
        <v>519</v>
      </c>
      <c r="D643" t="s">
        <v>520</v>
      </c>
      <c r="E643" t="s">
        <v>166</v>
      </c>
      <c r="F643" s="15">
        <v>885</v>
      </c>
      <c r="G643" s="62">
        <v>42905.414988425924</v>
      </c>
      <c r="H643" t="s">
        <v>47</v>
      </c>
      <c r="I643" t="s">
        <v>47</v>
      </c>
      <c r="J643" t="s">
        <v>86</v>
      </c>
      <c r="K643" t="s">
        <v>217</v>
      </c>
      <c r="L643" t="s">
        <v>87</v>
      </c>
      <c r="M643" t="s">
        <v>1114</v>
      </c>
      <c r="N643" t="s">
        <v>1115</v>
      </c>
      <c r="O643" t="s">
        <v>106</v>
      </c>
      <c r="P643">
        <f>VLOOKUP(B643,HIS退!B:F,5,FALSE)</f>
        <v>-885</v>
      </c>
      <c r="Q643" t="str">
        <f t="shared" ref="Q643:Q706" si="30">IF(P643=F643*-1,"",1)</f>
        <v/>
      </c>
      <c r="R643" s="43">
        <f>VLOOKUP(M643,银行退!A:G,7,FALSE)</f>
        <v>885</v>
      </c>
      <c r="S643" t="str">
        <f t="shared" ref="S643:S706" si="31">IF(R643=F643,"",1)</f>
        <v/>
      </c>
      <c r="T643">
        <f>VLOOKUP(M643,银行退!A:J,10,FALSE)</f>
        <v>1</v>
      </c>
      <c r="U643" s="17">
        <f>VLOOKUP(M643,银行退!A:K,11,FALSE)</f>
        <v>42905.656793981485</v>
      </c>
      <c r="V643">
        <f t="shared" ref="V643:V706" si="32">IF(ISNA(S643),1,IF(ISNA(T643)=FALSE,1,""))</f>
        <v>1</v>
      </c>
      <c r="W643">
        <f>VLOOKUP(B643,HIS解!F:H,3,FALSE)</f>
        <v>885</v>
      </c>
    </row>
    <row r="644" spans="1:23" ht="14.25" hidden="1">
      <c r="A644" s="62">
        <v>42905.421493055554</v>
      </c>
      <c r="B644">
        <v>273243</v>
      </c>
      <c r="C644" t="s">
        <v>521</v>
      </c>
      <c r="D644" t="s">
        <v>299</v>
      </c>
      <c r="E644" t="s">
        <v>300</v>
      </c>
      <c r="F644" s="15">
        <v>487</v>
      </c>
      <c r="G644" s="62">
        <v>42905.421493055554</v>
      </c>
      <c r="H644" t="s">
        <v>47</v>
      </c>
      <c r="I644" t="s">
        <v>47</v>
      </c>
      <c r="J644" t="s">
        <v>86</v>
      </c>
      <c r="K644" t="s">
        <v>36</v>
      </c>
      <c r="L644" t="s">
        <v>87</v>
      </c>
      <c r="M644" t="s">
        <v>1116</v>
      </c>
      <c r="N644" t="s">
        <v>1117</v>
      </c>
      <c r="O644" t="s">
        <v>1437</v>
      </c>
      <c r="P644">
        <f>VLOOKUP(B644,HIS退!B:F,5,FALSE)</f>
        <v>-487</v>
      </c>
      <c r="Q644" t="str">
        <f t="shared" si="30"/>
        <v/>
      </c>
      <c r="R644" s="43">
        <f>VLOOKUP(M644,银行退!A:G,7,FALSE)</f>
        <v>487</v>
      </c>
      <c r="S644" t="str">
        <f t="shared" si="31"/>
        <v/>
      </c>
      <c r="T644" t="e">
        <f>VLOOKUP(M644,银行退!A:J,10,FALSE)</f>
        <v>#N/A</v>
      </c>
      <c r="U644" s="17" t="e">
        <f>VLOOKUP(M644,银行退!A:K,11,FALSE)</f>
        <v>#N/A</v>
      </c>
      <c r="V644" t="str">
        <f t="shared" si="32"/>
        <v/>
      </c>
      <c r="W644" t="e">
        <f>VLOOKUP(B644,HIS解!F:H,3,FALSE)</f>
        <v>#N/A</v>
      </c>
    </row>
    <row r="645" spans="1:23" ht="14.25" hidden="1">
      <c r="A645" s="62">
        <v>42905.423483796294</v>
      </c>
      <c r="B645">
        <v>273458</v>
      </c>
      <c r="C645" t="s">
        <v>522</v>
      </c>
      <c r="D645" t="s">
        <v>523</v>
      </c>
      <c r="E645" t="s">
        <v>173</v>
      </c>
      <c r="F645" s="15">
        <v>248</v>
      </c>
      <c r="G645" s="62">
        <v>42905.423483796294</v>
      </c>
      <c r="H645" t="s">
        <v>47</v>
      </c>
      <c r="I645" t="s">
        <v>47</v>
      </c>
      <c r="J645" t="s">
        <v>86</v>
      </c>
      <c r="K645" t="s">
        <v>217</v>
      </c>
      <c r="L645" t="s">
        <v>87</v>
      </c>
      <c r="M645" t="s">
        <v>1118</v>
      </c>
      <c r="N645" t="s">
        <v>1119</v>
      </c>
      <c r="O645" t="s">
        <v>131</v>
      </c>
      <c r="P645">
        <f>VLOOKUP(B645,HIS退!B:F,5,FALSE)</f>
        <v>-248</v>
      </c>
      <c r="Q645" t="str">
        <f t="shared" si="30"/>
        <v/>
      </c>
      <c r="R645" s="43">
        <f>VLOOKUP(M645,银行退!A:G,7,FALSE)</f>
        <v>248</v>
      </c>
      <c r="S645" t="str">
        <f t="shared" si="31"/>
        <v/>
      </c>
      <c r="T645">
        <f>VLOOKUP(M645,银行退!A:J,10,FALSE)</f>
        <v>1</v>
      </c>
      <c r="U645" s="17">
        <f>VLOOKUP(M645,银行退!A:K,11,FALSE)</f>
        <v>42905.656261574077</v>
      </c>
      <c r="V645">
        <f t="shared" si="32"/>
        <v>1</v>
      </c>
      <c r="W645">
        <f>VLOOKUP(B645,HIS解!F:H,3,FALSE)</f>
        <v>248</v>
      </c>
    </row>
    <row r="646" spans="1:23" ht="14.25" hidden="1">
      <c r="A646" s="62">
        <v>42905.425057870372</v>
      </c>
      <c r="B646">
        <v>273636</v>
      </c>
      <c r="C646" t="s">
        <v>524</v>
      </c>
      <c r="D646" t="s">
        <v>525</v>
      </c>
      <c r="E646" t="s">
        <v>526</v>
      </c>
      <c r="F646" s="15">
        <v>160</v>
      </c>
      <c r="G646" s="62">
        <v>42905.425057870372</v>
      </c>
      <c r="H646" t="s">
        <v>47</v>
      </c>
      <c r="I646" t="s">
        <v>47</v>
      </c>
      <c r="J646" t="s">
        <v>86</v>
      </c>
      <c r="K646" t="s">
        <v>36</v>
      </c>
      <c r="L646" t="s">
        <v>87</v>
      </c>
      <c r="M646" t="s">
        <v>1120</v>
      </c>
      <c r="N646" t="s">
        <v>1121</v>
      </c>
      <c r="O646" t="s">
        <v>1581</v>
      </c>
      <c r="P646">
        <f>VLOOKUP(B646,HIS退!B:F,5,FALSE)</f>
        <v>-160</v>
      </c>
      <c r="Q646" t="str">
        <f t="shared" si="30"/>
        <v/>
      </c>
      <c r="R646" s="43">
        <f>VLOOKUP(M646,银行退!A:G,7,FALSE)</f>
        <v>160</v>
      </c>
      <c r="S646" t="str">
        <f t="shared" si="31"/>
        <v/>
      </c>
      <c r="T646" t="e">
        <f>VLOOKUP(M646,银行退!A:J,10,FALSE)</f>
        <v>#N/A</v>
      </c>
      <c r="U646" s="17" t="e">
        <f>VLOOKUP(M646,银行退!A:K,11,FALSE)</f>
        <v>#N/A</v>
      </c>
      <c r="V646" t="str">
        <f t="shared" si="32"/>
        <v/>
      </c>
      <c r="W646" t="e">
        <f>VLOOKUP(B646,HIS解!F:H,3,FALSE)</f>
        <v>#N/A</v>
      </c>
    </row>
    <row r="647" spans="1:23" ht="14.25" hidden="1">
      <c r="A647" s="62">
        <v>42905.431817129633</v>
      </c>
      <c r="B647">
        <v>274255</v>
      </c>
      <c r="C647" t="s">
        <v>527</v>
      </c>
      <c r="D647" t="s">
        <v>528</v>
      </c>
      <c r="E647" t="s">
        <v>529</v>
      </c>
      <c r="F647" s="15">
        <v>400</v>
      </c>
      <c r="G647" s="62">
        <v>42905.431817129633</v>
      </c>
      <c r="H647" t="s">
        <v>47</v>
      </c>
      <c r="I647" t="s">
        <v>47</v>
      </c>
      <c r="J647" t="s">
        <v>86</v>
      </c>
      <c r="K647" t="s">
        <v>36</v>
      </c>
      <c r="L647" t="s">
        <v>87</v>
      </c>
      <c r="M647" t="s">
        <v>1122</v>
      </c>
      <c r="N647" t="s">
        <v>1123</v>
      </c>
      <c r="O647" t="s">
        <v>1583</v>
      </c>
      <c r="P647">
        <f>VLOOKUP(B647,HIS退!B:F,5,FALSE)</f>
        <v>-400</v>
      </c>
      <c r="Q647" t="str">
        <f t="shared" si="30"/>
        <v/>
      </c>
      <c r="R647" s="43">
        <f>VLOOKUP(M647,银行退!A:G,7,FALSE)</f>
        <v>400</v>
      </c>
      <c r="S647" t="str">
        <f t="shared" si="31"/>
        <v/>
      </c>
      <c r="T647" t="e">
        <f>VLOOKUP(M647,银行退!A:J,10,FALSE)</f>
        <v>#N/A</v>
      </c>
      <c r="U647" s="17" t="e">
        <f>VLOOKUP(M647,银行退!A:K,11,FALSE)</f>
        <v>#N/A</v>
      </c>
      <c r="V647" t="str">
        <f t="shared" si="32"/>
        <v/>
      </c>
      <c r="W647" t="e">
        <f>VLOOKUP(B647,HIS解!F:H,3,FALSE)</f>
        <v>#N/A</v>
      </c>
    </row>
    <row r="648" spans="1:23" ht="14.25" hidden="1">
      <c r="A648" s="62">
        <v>42905.435115740744</v>
      </c>
      <c r="B648">
        <v>274566</v>
      </c>
      <c r="C648" t="s">
        <v>530</v>
      </c>
      <c r="D648" t="s">
        <v>531</v>
      </c>
      <c r="E648" t="s">
        <v>532</v>
      </c>
      <c r="F648" s="15">
        <v>12</v>
      </c>
      <c r="G648" s="62">
        <v>42905.435115740744</v>
      </c>
      <c r="H648" t="s">
        <v>47</v>
      </c>
      <c r="I648" t="s">
        <v>47</v>
      </c>
      <c r="J648" t="s">
        <v>86</v>
      </c>
      <c r="K648" t="s">
        <v>36</v>
      </c>
      <c r="L648" t="s">
        <v>87</v>
      </c>
      <c r="M648" t="s">
        <v>1124</v>
      </c>
      <c r="N648" t="s">
        <v>1125</v>
      </c>
      <c r="O648" t="s">
        <v>1585</v>
      </c>
      <c r="P648">
        <f>VLOOKUP(B648,HIS退!B:F,5,FALSE)</f>
        <v>-12</v>
      </c>
      <c r="Q648" t="str">
        <f t="shared" si="30"/>
        <v/>
      </c>
      <c r="R648" s="43">
        <f>VLOOKUP(M648,银行退!A:G,7,FALSE)</f>
        <v>12</v>
      </c>
      <c r="S648" t="str">
        <f t="shared" si="31"/>
        <v/>
      </c>
      <c r="T648" t="e">
        <f>VLOOKUP(M648,银行退!A:J,10,FALSE)</f>
        <v>#N/A</v>
      </c>
      <c r="U648" s="17" t="e">
        <f>VLOOKUP(M648,银行退!A:K,11,FALSE)</f>
        <v>#N/A</v>
      </c>
      <c r="V648" t="str">
        <f t="shared" si="32"/>
        <v/>
      </c>
      <c r="W648" t="e">
        <f>VLOOKUP(B648,HIS解!F:H,3,FALSE)</f>
        <v>#N/A</v>
      </c>
    </row>
    <row r="649" spans="1:23" ht="14.25" hidden="1">
      <c r="A649" s="62">
        <v>42905.436111111114</v>
      </c>
      <c r="B649">
        <v>274674</v>
      </c>
      <c r="C649" t="s">
        <v>533</v>
      </c>
      <c r="D649" t="s">
        <v>534</v>
      </c>
      <c r="E649" t="s">
        <v>170</v>
      </c>
      <c r="F649" s="15">
        <v>674</v>
      </c>
      <c r="G649" s="62">
        <v>42905.436111111114</v>
      </c>
      <c r="H649" t="s">
        <v>47</v>
      </c>
      <c r="I649" t="s">
        <v>47</v>
      </c>
      <c r="J649" t="s">
        <v>86</v>
      </c>
      <c r="K649" t="s">
        <v>217</v>
      </c>
      <c r="L649" t="s">
        <v>87</v>
      </c>
      <c r="M649" t="s">
        <v>1126</v>
      </c>
      <c r="N649" t="s">
        <v>1127</v>
      </c>
      <c r="O649" t="s">
        <v>132</v>
      </c>
      <c r="P649">
        <f>VLOOKUP(B649,HIS退!B:F,5,FALSE)</f>
        <v>-674</v>
      </c>
      <c r="Q649" t="str">
        <f t="shared" si="30"/>
        <v/>
      </c>
      <c r="R649" s="43">
        <f>VLOOKUP(M649,银行退!A:G,7,FALSE)</f>
        <v>674</v>
      </c>
      <c r="S649" t="str">
        <f t="shared" si="31"/>
        <v/>
      </c>
      <c r="T649">
        <f>VLOOKUP(M649,银行退!A:J,10,FALSE)</f>
        <v>1</v>
      </c>
      <c r="U649" s="17">
        <f>VLOOKUP(M649,银行退!A:K,11,FALSE)</f>
        <v>42905.656412037039</v>
      </c>
      <c r="V649">
        <f t="shared" si="32"/>
        <v>1</v>
      </c>
      <c r="W649">
        <f>VLOOKUP(B649,HIS解!F:H,3,FALSE)</f>
        <v>674</v>
      </c>
    </row>
    <row r="650" spans="1:23" ht="14.25" hidden="1">
      <c r="A650" s="62">
        <v>42905.436435185184</v>
      </c>
      <c r="B650">
        <v>274709</v>
      </c>
      <c r="C650" t="s">
        <v>535</v>
      </c>
      <c r="D650" t="s">
        <v>536</v>
      </c>
      <c r="E650" t="s">
        <v>537</v>
      </c>
      <c r="F650" s="15">
        <v>567</v>
      </c>
      <c r="G650" s="62">
        <v>42905.436435185184</v>
      </c>
      <c r="H650" t="s">
        <v>47</v>
      </c>
      <c r="I650" t="s">
        <v>47</v>
      </c>
      <c r="J650" t="s">
        <v>86</v>
      </c>
      <c r="K650" t="s">
        <v>36</v>
      </c>
      <c r="L650" t="s">
        <v>87</v>
      </c>
      <c r="M650" t="s">
        <v>1128</v>
      </c>
      <c r="N650" t="s">
        <v>1129</v>
      </c>
      <c r="O650" t="s">
        <v>1588</v>
      </c>
      <c r="P650">
        <f>VLOOKUP(B650,HIS退!B:F,5,FALSE)</f>
        <v>-567</v>
      </c>
      <c r="Q650" t="str">
        <f t="shared" si="30"/>
        <v/>
      </c>
      <c r="R650" s="43">
        <f>VLOOKUP(M650,银行退!A:G,7,FALSE)</f>
        <v>567</v>
      </c>
      <c r="S650" t="str">
        <f t="shared" si="31"/>
        <v/>
      </c>
      <c r="T650" t="e">
        <f>VLOOKUP(M650,银行退!A:J,10,FALSE)</f>
        <v>#N/A</v>
      </c>
      <c r="U650" s="17" t="e">
        <f>VLOOKUP(M650,银行退!A:K,11,FALSE)</f>
        <v>#N/A</v>
      </c>
      <c r="V650" t="str">
        <f t="shared" si="32"/>
        <v/>
      </c>
      <c r="W650" t="e">
        <f>VLOOKUP(B650,HIS解!F:H,3,FALSE)</f>
        <v>#N/A</v>
      </c>
    </row>
    <row r="651" spans="1:23" ht="14.25" hidden="1">
      <c r="A651" s="62">
        <v>42905.445717592593</v>
      </c>
      <c r="B651">
        <v>275708</v>
      </c>
      <c r="C651" t="s">
        <v>538</v>
      </c>
      <c r="D651" t="s">
        <v>539</v>
      </c>
      <c r="E651" t="s">
        <v>540</v>
      </c>
      <c r="F651" s="15">
        <v>5000</v>
      </c>
      <c r="G651" s="62">
        <v>42905.445717592593</v>
      </c>
      <c r="H651" t="s">
        <v>47</v>
      </c>
      <c r="I651" t="s">
        <v>47</v>
      </c>
      <c r="J651" t="s">
        <v>86</v>
      </c>
      <c r="K651" t="s">
        <v>36</v>
      </c>
      <c r="L651" t="s">
        <v>87</v>
      </c>
      <c r="M651" t="s">
        <v>1130</v>
      </c>
      <c r="N651" t="s">
        <v>1131</v>
      </c>
      <c r="O651" t="s">
        <v>1698</v>
      </c>
      <c r="P651">
        <f>VLOOKUP(B651,HIS退!B:F,5,FALSE)</f>
        <v>-5000</v>
      </c>
      <c r="Q651" t="str">
        <f t="shared" si="30"/>
        <v/>
      </c>
      <c r="R651" s="43">
        <f>VLOOKUP(M651,银行退!A:G,7,FALSE)</f>
        <v>5000</v>
      </c>
      <c r="S651" t="str">
        <f t="shared" si="31"/>
        <v/>
      </c>
      <c r="T651" t="e">
        <f>VLOOKUP(M651,银行退!A:J,10,FALSE)</f>
        <v>#N/A</v>
      </c>
      <c r="U651" s="17" t="e">
        <f>VLOOKUP(M651,银行退!A:K,11,FALSE)</f>
        <v>#N/A</v>
      </c>
      <c r="V651" t="str">
        <f t="shared" si="32"/>
        <v/>
      </c>
      <c r="W651" t="e">
        <f>VLOOKUP(B651,HIS解!F:H,3,FALSE)</f>
        <v>#N/A</v>
      </c>
    </row>
    <row r="652" spans="1:23" ht="14.25" hidden="1">
      <c r="A652" s="62">
        <v>42905.446331018517</v>
      </c>
      <c r="B652">
        <v>275782</v>
      </c>
      <c r="C652" t="s">
        <v>541</v>
      </c>
      <c r="D652" t="s">
        <v>528</v>
      </c>
      <c r="E652" t="s">
        <v>529</v>
      </c>
      <c r="F652" s="15">
        <v>50</v>
      </c>
      <c r="G652" s="62">
        <v>42905.446331018517</v>
      </c>
      <c r="H652" t="s">
        <v>47</v>
      </c>
      <c r="I652" t="s">
        <v>47</v>
      </c>
      <c r="J652" t="s">
        <v>86</v>
      </c>
      <c r="K652" t="s">
        <v>36</v>
      </c>
      <c r="L652" t="s">
        <v>87</v>
      </c>
      <c r="M652" t="s">
        <v>1132</v>
      </c>
      <c r="N652" t="s">
        <v>1133</v>
      </c>
      <c r="O652" t="s">
        <v>1583</v>
      </c>
      <c r="P652">
        <f>VLOOKUP(B652,HIS退!B:F,5,FALSE)</f>
        <v>-50</v>
      </c>
      <c r="Q652" t="str">
        <f t="shared" si="30"/>
        <v/>
      </c>
      <c r="R652" s="43">
        <f>VLOOKUP(M652,银行退!A:G,7,FALSE)</f>
        <v>50</v>
      </c>
      <c r="S652" t="str">
        <f t="shared" si="31"/>
        <v/>
      </c>
      <c r="T652" t="e">
        <f>VLOOKUP(M652,银行退!A:J,10,FALSE)</f>
        <v>#N/A</v>
      </c>
      <c r="U652" s="17" t="e">
        <f>VLOOKUP(M652,银行退!A:K,11,FALSE)</f>
        <v>#N/A</v>
      </c>
      <c r="V652" t="str">
        <f t="shared" si="32"/>
        <v/>
      </c>
      <c r="W652" t="e">
        <f>VLOOKUP(B652,HIS解!F:H,3,FALSE)</f>
        <v>#N/A</v>
      </c>
    </row>
    <row r="653" spans="1:23" ht="14.25" hidden="1">
      <c r="A653" s="62">
        <v>42905.449976851851</v>
      </c>
      <c r="B653">
        <v>276100</v>
      </c>
      <c r="C653" t="s">
        <v>542</v>
      </c>
      <c r="D653" t="s">
        <v>543</v>
      </c>
      <c r="E653" t="s">
        <v>544</v>
      </c>
      <c r="F653" s="15">
        <v>482</v>
      </c>
      <c r="G653" s="62">
        <v>42905.449976851851</v>
      </c>
      <c r="H653" t="s">
        <v>47</v>
      </c>
      <c r="I653" t="s">
        <v>47</v>
      </c>
      <c r="J653" t="s">
        <v>86</v>
      </c>
      <c r="K653" t="s">
        <v>36</v>
      </c>
      <c r="L653" t="s">
        <v>87</v>
      </c>
      <c r="M653" t="s">
        <v>1134</v>
      </c>
      <c r="N653" t="s">
        <v>1135</v>
      </c>
      <c r="O653" t="s">
        <v>1591</v>
      </c>
      <c r="P653">
        <f>VLOOKUP(B653,HIS退!B:F,5,FALSE)</f>
        <v>-482</v>
      </c>
      <c r="Q653" t="str">
        <f t="shared" si="30"/>
        <v/>
      </c>
      <c r="R653" s="43">
        <f>VLOOKUP(M653,银行退!A:G,7,FALSE)</f>
        <v>482</v>
      </c>
      <c r="S653" t="str">
        <f t="shared" si="31"/>
        <v/>
      </c>
      <c r="T653" t="e">
        <f>VLOOKUP(M653,银行退!A:J,10,FALSE)</f>
        <v>#N/A</v>
      </c>
      <c r="U653" s="17" t="e">
        <f>VLOOKUP(M653,银行退!A:K,11,FALSE)</f>
        <v>#N/A</v>
      </c>
      <c r="V653" t="str">
        <f t="shared" si="32"/>
        <v/>
      </c>
      <c r="W653" t="e">
        <f>VLOOKUP(B653,HIS解!F:H,3,FALSE)</f>
        <v>#N/A</v>
      </c>
    </row>
    <row r="654" spans="1:23" ht="14.25" hidden="1">
      <c r="A654" s="62">
        <v>42905.466435185182</v>
      </c>
      <c r="B654">
        <v>277614</v>
      </c>
      <c r="C654" t="s">
        <v>545</v>
      </c>
      <c r="D654" t="s">
        <v>546</v>
      </c>
      <c r="E654" t="s">
        <v>547</v>
      </c>
      <c r="F654" s="15">
        <v>197</v>
      </c>
      <c r="G654" s="62">
        <v>42905.466435185182</v>
      </c>
      <c r="H654" t="s">
        <v>47</v>
      </c>
      <c r="I654" t="s">
        <v>47</v>
      </c>
      <c r="J654" t="s">
        <v>86</v>
      </c>
      <c r="K654" t="s">
        <v>36</v>
      </c>
      <c r="L654" t="s">
        <v>87</v>
      </c>
      <c r="M654" t="s">
        <v>1136</v>
      </c>
      <c r="N654" t="s">
        <v>1137</v>
      </c>
      <c r="O654" t="s">
        <v>1593</v>
      </c>
      <c r="P654">
        <f>VLOOKUP(B654,HIS退!B:F,5,FALSE)</f>
        <v>-197</v>
      </c>
      <c r="Q654" t="str">
        <f t="shared" si="30"/>
        <v/>
      </c>
      <c r="R654" s="43">
        <f>VLOOKUP(M654,银行退!A:G,7,FALSE)</f>
        <v>197</v>
      </c>
      <c r="S654" t="str">
        <f t="shared" si="31"/>
        <v/>
      </c>
      <c r="T654" t="e">
        <f>VLOOKUP(M654,银行退!A:J,10,FALSE)</f>
        <v>#N/A</v>
      </c>
      <c r="U654" s="17" t="e">
        <f>VLOOKUP(M654,银行退!A:K,11,FALSE)</f>
        <v>#N/A</v>
      </c>
      <c r="V654" t="str">
        <f t="shared" si="32"/>
        <v/>
      </c>
      <c r="W654" t="e">
        <f>VLOOKUP(B654,HIS解!F:H,3,FALSE)</f>
        <v>#N/A</v>
      </c>
    </row>
    <row r="655" spans="1:23" ht="14.25" hidden="1">
      <c r="A655" s="62">
        <v>42905.470856481479</v>
      </c>
      <c r="B655">
        <v>277953</v>
      </c>
      <c r="C655" t="s">
        <v>548</v>
      </c>
      <c r="D655" t="s">
        <v>549</v>
      </c>
      <c r="E655" t="s">
        <v>550</v>
      </c>
      <c r="F655" s="15">
        <v>2257</v>
      </c>
      <c r="G655" s="62">
        <v>42905.470856481479</v>
      </c>
      <c r="H655" t="s">
        <v>47</v>
      </c>
      <c r="I655" t="s">
        <v>47</v>
      </c>
      <c r="J655" t="s">
        <v>86</v>
      </c>
      <c r="K655" t="s">
        <v>36</v>
      </c>
      <c r="L655" t="s">
        <v>87</v>
      </c>
      <c r="M655" t="s">
        <v>1138</v>
      </c>
      <c r="N655" t="s">
        <v>1139</v>
      </c>
      <c r="O655" t="s">
        <v>1595</v>
      </c>
      <c r="P655">
        <f>VLOOKUP(B655,HIS退!B:F,5,FALSE)</f>
        <v>-2257</v>
      </c>
      <c r="Q655" t="str">
        <f t="shared" si="30"/>
        <v/>
      </c>
      <c r="R655" s="43">
        <f>VLOOKUP(M655,银行退!A:G,7,FALSE)</f>
        <v>2257</v>
      </c>
      <c r="S655" t="str">
        <f t="shared" si="31"/>
        <v/>
      </c>
      <c r="T655" t="e">
        <f>VLOOKUP(M655,银行退!A:J,10,FALSE)</f>
        <v>#N/A</v>
      </c>
      <c r="U655" s="17" t="e">
        <f>VLOOKUP(M655,银行退!A:K,11,FALSE)</f>
        <v>#N/A</v>
      </c>
      <c r="V655" t="str">
        <f t="shared" si="32"/>
        <v/>
      </c>
      <c r="W655" t="e">
        <f>VLOOKUP(B655,HIS解!F:H,3,FALSE)</f>
        <v>#N/A</v>
      </c>
    </row>
    <row r="656" spans="1:23" ht="14.25" hidden="1">
      <c r="A656" s="62">
        <v>42905.473287037035</v>
      </c>
      <c r="B656">
        <v>278134</v>
      </c>
      <c r="C656" t="s">
        <v>551</v>
      </c>
      <c r="D656" t="s">
        <v>444</v>
      </c>
      <c r="E656" t="s">
        <v>445</v>
      </c>
      <c r="F656" s="15">
        <v>116</v>
      </c>
      <c r="G656" s="62">
        <v>42905.473287037035</v>
      </c>
      <c r="H656" t="s">
        <v>47</v>
      </c>
      <c r="I656" t="s">
        <v>47</v>
      </c>
      <c r="J656" t="s">
        <v>86</v>
      </c>
      <c r="K656" t="s">
        <v>36</v>
      </c>
      <c r="L656" t="s">
        <v>87</v>
      </c>
      <c r="M656" t="s">
        <v>1140</v>
      </c>
      <c r="N656" t="s">
        <v>1141</v>
      </c>
      <c r="O656" t="s">
        <v>1531</v>
      </c>
      <c r="P656">
        <f>VLOOKUP(B656,HIS退!B:F,5,FALSE)</f>
        <v>-116</v>
      </c>
      <c r="Q656" t="str">
        <f t="shared" si="30"/>
        <v/>
      </c>
      <c r="R656" s="43">
        <f>VLOOKUP(M656,银行退!A:G,7,FALSE)</f>
        <v>116</v>
      </c>
      <c r="S656" t="str">
        <f t="shared" si="31"/>
        <v/>
      </c>
      <c r="T656" t="e">
        <f>VLOOKUP(M656,银行退!A:J,10,FALSE)</f>
        <v>#N/A</v>
      </c>
      <c r="U656" s="17" t="e">
        <f>VLOOKUP(M656,银行退!A:K,11,FALSE)</f>
        <v>#N/A</v>
      </c>
      <c r="V656" t="str">
        <f t="shared" si="32"/>
        <v/>
      </c>
      <c r="W656" t="e">
        <f>VLOOKUP(B656,HIS解!F:H,3,FALSE)</f>
        <v>#N/A</v>
      </c>
    </row>
    <row r="657" spans="1:23" ht="14.25" hidden="1">
      <c r="A657" s="62">
        <v>42905.473923611113</v>
      </c>
      <c r="B657">
        <v>278193</v>
      </c>
      <c r="C657" t="s">
        <v>552</v>
      </c>
      <c r="D657" t="s">
        <v>553</v>
      </c>
      <c r="E657" t="s">
        <v>554</v>
      </c>
      <c r="F657" s="15">
        <v>294</v>
      </c>
      <c r="G657" s="62">
        <v>42905.473923611113</v>
      </c>
      <c r="H657" t="s">
        <v>47</v>
      </c>
      <c r="I657" t="s">
        <v>47</v>
      </c>
      <c r="J657" t="s">
        <v>86</v>
      </c>
      <c r="K657" t="s">
        <v>36</v>
      </c>
      <c r="L657" t="s">
        <v>87</v>
      </c>
      <c r="M657" t="s">
        <v>1142</v>
      </c>
      <c r="N657" t="s">
        <v>1143</v>
      </c>
      <c r="O657" t="s">
        <v>1598</v>
      </c>
      <c r="P657">
        <f>VLOOKUP(B657,HIS退!B:F,5,FALSE)</f>
        <v>-294</v>
      </c>
      <c r="Q657" t="str">
        <f t="shared" si="30"/>
        <v/>
      </c>
      <c r="R657" s="43">
        <f>VLOOKUP(M657,银行退!A:G,7,FALSE)</f>
        <v>294</v>
      </c>
      <c r="S657" t="str">
        <f t="shared" si="31"/>
        <v/>
      </c>
      <c r="T657" t="e">
        <f>VLOOKUP(M657,银行退!A:J,10,FALSE)</f>
        <v>#N/A</v>
      </c>
      <c r="U657" s="17" t="e">
        <f>VLOOKUP(M657,银行退!A:K,11,FALSE)</f>
        <v>#N/A</v>
      </c>
      <c r="V657" t="str">
        <f t="shared" si="32"/>
        <v/>
      </c>
      <c r="W657" t="e">
        <f>VLOOKUP(B657,HIS解!F:H,3,FALSE)</f>
        <v>#N/A</v>
      </c>
    </row>
    <row r="658" spans="1:23" ht="14.25" hidden="1">
      <c r="A658" s="62">
        <v>42905.476851851854</v>
      </c>
      <c r="B658">
        <v>278389</v>
      </c>
      <c r="C658" t="s">
        <v>555</v>
      </c>
      <c r="D658" t="s">
        <v>556</v>
      </c>
      <c r="E658" t="s">
        <v>557</v>
      </c>
      <c r="F658" s="15">
        <v>486</v>
      </c>
      <c r="G658" s="62">
        <v>42905.476851851854</v>
      </c>
      <c r="H658" t="s">
        <v>47</v>
      </c>
      <c r="I658" t="s">
        <v>47</v>
      </c>
      <c r="J658" t="s">
        <v>86</v>
      </c>
      <c r="K658" t="s">
        <v>36</v>
      </c>
      <c r="L658" t="s">
        <v>87</v>
      </c>
      <c r="M658" t="s">
        <v>1144</v>
      </c>
      <c r="N658" t="s">
        <v>1145</v>
      </c>
      <c r="O658" t="s">
        <v>1600</v>
      </c>
      <c r="P658">
        <f>VLOOKUP(B658,HIS退!B:F,5,FALSE)</f>
        <v>-486</v>
      </c>
      <c r="Q658" t="str">
        <f t="shared" si="30"/>
        <v/>
      </c>
      <c r="R658" s="43">
        <f>VLOOKUP(M658,银行退!A:G,7,FALSE)</f>
        <v>486</v>
      </c>
      <c r="S658" t="str">
        <f t="shared" si="31"/>
        <v/>
      </c>
      <c r="T658" t="e">
        <f>VLOOKUP(M658,银行退!A:J,10,FALSE)</f>
        <v>#N/A</v>
      </c>
      <c r="U658" s="17" t="e">
        <f>VLOOKUP(M658,银行退!A:K,11,FALSE)</f>
        <v>#N/A</v>
      </c>
      <c r="V658" t="str">
        <f t="shared" si="32"/>
        <v/>
      </c>
      <c r="W658" t="e">
        <f>VLOOKUP(B658,HIS解!F:H,3,FALSE)</f>
        <v>#N/A</v>
      </c>
    </row>
    <row r="659" spans="1:23" ht="14.25" hidden="1">
      <c r="A659" s="62">
        <v>42905.482766203706</v>
      </c>
      <c r="B659">
        <v>278767</v>
      </c>
      <c r="C659" t="s">
        <v>558</v>
      </c>
      <c r="D659" t="s">
        <v>559</v>
      </c>
      <c r="E659" t="s">
        <v>164</v>
      </c>
      <c r="F659" s="15">
        <v>47</v>
      </c>
      <c r="G659" s="62">
        <v>42905.482766203706</v>
      </c>
      <c r="H659" t="s">
        <v>47</v>
      </c>
      <c r="I659" t="s">
        <v>47</v>
      </c>
      <c r="J659" t="s">
        <v>86</v>
      </c>
      <c r="K659" t="s">
        <v>217</v>
      </c>
      <c r="L659" t="s">
        <v>87</v>
      </c>
      <c r="M659" t="s">
        <v>1146</v>
      </c>
      <c r="N659" t="s">
        <v>1147</v>
      </c>
      <c r="O659" t="s">
        <v>134</v>
      </c>
      <c r="P659">
        <f>VLOOKUP(B659,HIS退!B:F,5,FALSE)</f>
        <v>-47</v>
      </c>
      <c r="Q659" t="str">
        <f t="shared" si="30"/>
        <v/>
      </c>
      <c r="R659" s="43">
        <f>VLOOKUP(M659,银行退!A:G,7,FALSE)</f>
        <v>47</v>
      </c>
      <c r="S659" t="str">
        <f t="shared" si="31"/>
        <v/>
      </c>
      <c r="T659">
        <f>VLOOKUP(M659,银行退!A:J,10,FALSE)</f>
        <v>1</v>
      </c>
      <c r="U659" s="17">
        <f>VLOOKUP(M659,银行退!A:K,11,FALSE)</f>
        <v>42905.657037037039</v>
      </c>
      <c r="V659">
        <f t="shared" si="32"/>
        <v>1</v>
      </c>
      <c r="W659">
        <f>VLOOKUP(B659,HIS解!F:H,3,FALSE)</f>
        <v>47</v>
      </c>
    </row>
    <row r="660" spans="1:23" ht="14.25" hidden="1">
      <c r="A660" s="62">
        <v>42905.48510416667</v>
      </c>
      <c r="B660">
        <v>278901</v>
      </c>
      <c r="C660" t="s">
        <v>560</v>
      </c>
      <c r="D660" t="s">
        <v>561</v>
      </c>
      <c r="E660" t="s">
        <v>562</v>
      </c>
      <c r="F660" s="15">
        <v>763</v>
      </c>
      <c r="G660" s="62">
        <v>42905.48510416667</v>
      </c>
      <c r="H660" t="s">
        <v>47</v>
      </c>
      <c r="I660" t="s">
        <v>47</v>
      </c>
      <c r="J660" t="s">
        <v>86</v>
      </c>
      <c r="K660" t="s">
        <v>36</v>
      </c>
      <c r="L660" t="s">
        <v>87</v>
      </c>
      <c r="M660" t="s">
        <v>1148</v>
      </c>
      <c r="N660" t="s">
        <v>1149</v>
      </c>
      <c r="O660" t="s">
        <v>1603</v>
      </c>
      <c r="P660">
        <f>VLOOKUP(B660,HIS退!B:F,5,FALSE)</f>
        <v>-763</v>
      </c>
      <c r="Q660" t="str">
        <f t="shared" si="30"/>
        <v/>
      </c>
      <c r="R660" s="43">
        <f>VLOOKUP(M660,银行退!A:G,7,FALSE)</f>
        <v>763</v>
      </c>
      <c r="S660" t="str">
        <f t="shared" si="31"/>
        <v/>
      </c>
      <c r="T660" t="e">
        <f>VLOOKUP(M660,银行退!A:J,10,FALSE)</f>
        <v>#N/A</v>
      </c>
      <c r="U660" s="17" t="e">
        <f>VLOOKUP(M660,银行退!A:K,11,FALSE)</f>
        <v>#N/A</v>
      </c>
      <c r="V660" t="str">
        <f t="shared" si="32"/>
        <v/>
      </c>
      <c r="W660" t="e">
        <f>VLOOKUP(B660,HIS解!F:H,3,FALSE)</f>
        <v>#N/A</v>
      </c>
    </row>
    <row r="661" spans="1:23" ht="14.25" hidden="1">
      <c r="A661" s="62">
        <v>42905.486898148149</v>
      </c>
      <c r="B661">
        <v>279038</v>
      </c>
      <c r="C661" t="s">
        <v>563</v>
      </c>
      <c r="D661" t="s">
        <v>564</v>
      </c>
      <c r="E661" t="s">
        <v>150</v>
      </c>
      <c r="F661" s="15">
        <v>247</v>
      </c>
      <c r="G661" s="62">
        <v>42905.486898148149</v>
      </c>
      <c r="H661" t="s">
        <v>47</v>
      </c>
      <c r="I661" t="s">
        <v>47</v>
      </c>
      <c r="J661" t="s">
        <v>86</v>
      </c>
      <c r="K661" t="s">
        <v>217</v>
      </c>
      <c r="L661" t="s">
        <v>87</v>
      </c>
      <c r="M661" t="s">
        <v>1150</v>
      </c>
      <c r="N661" t="s">
        <v>1151</v>
      </c>
      <c r="O661" t="s">
        <v>139</v>
      </c>
      <c r="P661">
        <f>VLOOKUP(B661,HIS退!B:F,5,FALSE)</f>
        <v>-247</v>
      </c>
      <c r="Q661" t="str">
        <f t="shared" si="30"/>
        <v/>
      </c>
      <c r="R661" s="43">
        <f>VLOOKUP(M661,银行退!A:G,7,FALSE)</f>
        <v>247</v>
      </c>
      <c r="S661" t="str">
        <f t="shared" si="31"/>
        <v/>
      </c>
      <c r="T661">
        <f>VLOOKUP(M661,银行退!A:J,10,FALSE)</f>
        <v>1</v>
      </c>
      <c r="U661" s="17">
        <f>VLOOKUP(M661,银行退!A:K,11,FALSE)</f>
        <v>42905.70416666667</v>
      </c>
      <c r="V661">
        <f t="shared" si="32"/>
        <v>1</v>
      </c>
      <c r="W661">
        <f>VLOOKUP(B661,HIS解!F:H,3,FALSE)</f>
        <v>247</v>
      </c>
    </row>
    <row r="662" spans="1:23" ht="14.25" hidden="1">
      <c r="A662" s="62">
        <v>42905.48846064815</v>
      </c>
      <c r="B662">
        <v>279127</v>
      </c>
      <c r="C662" t="s">
        <v>565</v>
      </c>
      <c r="D662" t="s">
        <v>566</v>
      </c>
      <c r="E662" t="s">
        <v>567</v>
      </c>
      <c r="F662" s="15">
        <v>200</v>
      </c>
      <c r="G662" s="62">
        <v>42905.48846064815</v>
      </c>
      <c r="H662" t="s">
        <v>47</v>
      </c>
      <c r="I662" t="s">
        <v>47</v>
      </c>
      <c r="J662" t="s">
        <v>86</v>
      </c>
      <c r="K662" t="s">
        <v>36</v>
      </c>
      <c r="L662" t="s">
        <v>87</v>
      </c>
      <c r="M662" t="s">
        <v>1152</v>
      </c>
      <c r="N662" t="s">
        <v>1153</v>
      </c>
      <c r="O662" t="s">
        <v>1606</v>
      </c>
      <c r="P662">
        <f>VLOOKUP(B662,HIS退!B:F,5,FALSE)</f>
        <v>-200</v>
      </c>
      <c r="Q662" t="str">
        <f t="shared" si="30"/>
        <v/>
      </c>
      <c r="R662" s="43">
        <f>VLOOKUP(M662,银行退!A:G,7,FALSE)</f>
        <v>200</v>
      </c>
      <c r="S662" t="str">
        <f t="shared" si="31"/>
        <v/>
      </c>
      <c r="T662" t="e">
        <f>VLOOKUP(M662,银行退!A:J,10,FALSE)</f>
        <v>#N/A</v>
      </c>
      <c r="U662" s="17" t="e">
        <f>VLOOKUP(M662,银行退!A:K,11,FALSE)</f>
        <v>#N/A</v>
      </c>
      <c r="V662" t="str">
        <f t="shared" si="32"/>
        <v/>
      </c>
      <c r="W662" t="e">
        <f>VLOOKUP(B662,HIS解!F:H,3,FALSE)</f>
        <v>#N/A</v>
      </c>
    </row>
    <row r="663" spans="1:23" ht="14.25" hidden="1">
      <c r="A663" s="62">
        <v>42905.489502314813</v>
      </c>
      <c r="B663">
        <v>279199</v>
      </c>
      <c r="C663" t="s">
        <v>568</v>
      </c>
      <c r="D663" t="s">
        <v>569</v>
      </c>
      <c r="E663" t="s">
        <v>570</v>
      </c>
      <c r="F663" s="15">
        <v>200</v>
      </c>
      <c r="G663" s="62">
        <v>42905.489502314813</v>
      </c>
      <c r="H663" t="s">
        <v>47</v>
      </c>
      <c r="I663" t="s">
        <v>47</v>
      </c>
      <c r="J663" t="s">
        <v>86</v>
      </c>
      <c r="K663" t="s">
        <v>36</v>
      </c>
      <c r="L663" t="s">
        <v>87</v>
      </c>
      <c r="M663" t="s">
        <v>1154</v>
      </c>
      <c r="N663" t="s">
        <v>1155</v>
      </c>
      <c r="O663" t="s">
        <v>1606</v>
      </c>
      <c r="P663">
        <f>VLOOKUP(B663,HIS退!B:F,5,FALSE)</f>
        <v>-200</v>
      </c>
      <c r="Q663" t="str">
        <f t="shared" si="30"/>
        <v/>
      </c>
      <c r="R663" s="43">
        <f>VLOOKUP(M663,银行退!A:G,7,FALSE)</f>
        <v>200</v>
      </c>
      <c r="S663" t="str">
        <f t="shared" si="31"/>
        <v/>
      </c>
      <c r="T663" t="e">
        <f>VLOOKUP(M663,银行退!A:J,10,FALSE)</f>
        <v>#N/A</v>
      </c>
      <c r="U663" s="17" t="e">
        <f>VLOOKUP(M663,银行退!A:K,11,FALSE)</f>
        <v>#N/A</v>
      </c>
      <c r="V663" t="str">
        <f t="shared" si="32"/>
        <v/>
      </c>
      <c r="W663" t="e">
        <f>VLOOKUP(B663,HIS解!F:H,3,FALSE)</f>
        <v>#N/A</v>
      </c>
    </row>
    <row r="664" spans="1:23" ht="14.25" hidden="1">
      <c r="A664" s="62">
        <v>42905.490324074075</v>
      </c>
      <c r="B664">
        <v>279249</v>
      </c>
      <c r="C664" t="s">
        <v>571</v>
      </c>
      <c r="D664" t="s">
        <v>572</v>
      </c>
      <c r="E664" t="s">
        <v>573</v>
      </c>
      <c r="F664" s="15">
        <v>2859</v>
      </c>
      <c r="G664" s="62">
        <v>42905.490324074075</v>
      </c>
      <c r="H664" t="s">
        <v>47</v>
      </c>
      <c r="I664" t="s">
        <v>47</v>
      </c>
      <c r="J664" t="s">
        <v>86</v>
      </c>
      <c r="K664" t="s">
        <v>36</v>
      </c>
      <c r="L664" t="s">
        <v>87</v>
      </c>
      <c r="M664" t="s">
        <v>1156</v>
      </c>
      <c r="N664" t="s">
        <v>1157</v>
      </c>
      <c r="O664" t="s">
        <v>1609</v>
      </c>
      <c r="P664">
        <f>VLOOKUP(B664,HIS退!B:F,5,FALSE)</f>
        <v>-2859</v>
      </c>
      <c r="Q664" t="str">
        <f t="shared" si="30"/>
        <v/>
      </c>
      <c r="R664" s="43">
        <f>VLOOKUP(M664,银行退!A:G,7,FALSE)</f>
        <v>2859</v>
      </c>
      <c r="S664" t="str">
        <f t="shared" si="31"/>
        <v/>
      </c>
      <c r="T664" t="e">
        <f>VLOOKUP(M664,银行退!A:J,10,FALSE)</f>
        <v>#N/A</v>
      </c>
      <c r="U664" s="17" t="e">
        <f>VLOOKUP(M664,银行退!A:K,11,FALSE)</f>
        <v>#N/A</v>
      </c>
      <c r="V664" t="str">
        <f t="shared" si="32"/>
        <v/>
      </c>
      <c r="W664" t="e">
        <f>VLOOKUP(B664,HIS解!F:H,3,FALSE)</f>
        <v>#N/A</v>
      </c>
    </row>
    <row r="665" spans="1:23" ht="14.25" hidden="1">
      <c r="A665" s="62">
        <v>42905.490798611114</v>
      </c>
      <c r="B665">
        <v>279283</v>
      </c>
      <c r="C665" t="s">
        <v>574</v>
      </c>
      <c r="D665" t="s">
        <v>575</v>
      </c>
      <c r="E665" t="s">
        <v>159</v>
      </c>
      <c r="F665" s="15">
        <v>1618</v>
      </c>
      <c r="G665" s="62">
        <v>42905.490798611114</v>
      </c>
      <c r="H665" t="s">
        <v>47</v>
      </c>
      <c r="I665" t="s">
        <v>47</v>
      </c>
      <c r="J665" t="s">
        <v>86</v>
      </c>
      <c r="K665" t="s">
        <v>217</v>
      </c>
      <c r="L665" t="s">
        <v>87</v>
      </c>
      <c r="M665" t="s">
        <v>1158</v>
      </c>
      <c r="N665" t="s">
        <v>1159</v>
      </c>
      <c r="O665" t="s">
        <v>136</v>
      </c>
      <c r="P665">
        <f>VLOOKUP(B665,HIS退!B:F,5,FALSE)</f>
        <v>-1618</v>
      </c>
      <c r="Q665" t="str">
        <f t="shared" si="30"/>
        <v/>
      </c>
      <c r="R665" s="43">
        <f>VLOOKUP(M665,银行退!A:G,7,FALSE)</f>
        <v>1618</v>
      </c>
      <c r="S665" t="str">
        <f t="shared" si="31"/>
        <v/>
      </c>
      <c r="T665">
        <f>VLOOKUP(M665,银行退!A:J,10,FALSE)</f>
        <v>1</v>
      </c>
      <c r="U665" s="17">
        <f>VLOOKUP(M665,银行退!A:K,11,FALSE)</f>
        <v>42905.657372685186</v>
      </c>
      <c r="V665">
        <f t="shared" si="32"/>
        <v>1</v>
      </c>
      <c r="W665">
        <f>VLOOKUP(B665,HIS解!F:H,3,FALSE)</f>
        <v>1618</v>
      </c>
    </row>
    <row r="666" spans="1:23" ht="14.25" hidden="1">
      <c r="A666" s="62">
        <v>42905.492395833331</v>
      </c>
      <c r="B666">
        <v>279360</v>
      </c>
      <c r="C666" t="s">
        <v>576</v>
      </c>
      <c r="D666" t="s">
        <v>577</v>
      </c>
      <c r="E666" t="s">
        <v>578</v>
      </c>
      <c r="F666" s="15">
        <v>765</v>
      </c>
      <c r="G666" s="62">
        <v>42905.492395833331</v>
      </c>
      <c r="H666" t="s">
        <v>47</v>
      </c>
      <c r="I666" t="s">
        <v>47</v>
      </c>
      <c r="J666" t="s">
        <v>86</v>
      </c>
      <c r="K666" t="s">
        <v>36</v>
      </c>
      <c r="L666" t="s">
        <v>87</v>
      </c>
      <c r="M666" t="s">
        <v>1160</v>
      </c>
      <c r="N666" t="s">
        <v>1161</v>
      </c>
      <c r="O666" t="s">
        <v>1612</v>
      </c>
      <c r="P666">
        <f>VLOOKUP(B666,HIS退!B:F,5,FALSE)</f>
        <v>-765</v>
      </c>
      <c r="Q666" t="str">
        <f t="shared" si="30"/>
        <v/>
      </c>
      <c r="R666" s="43">
        <f>VLOOKUP(M666,银行退!A:G,7,FALSE)</f>
        <v>765</v>
      </c>
      <c r="S666" t="str">
        <f t="shared" si="31"/>
        <v/>
      </c>
      <c r="T666" t="e">
        <f>VLOOKUP(M666,银行退!A:J,10,FALSE)</f>
        <v>#N/A</v>
      </c>
      <c r="U666" s="17" t="e">
        <f>VLOOKUP(M666,银行退!A:K,11,FALSE)</f>
        <v>#N/A</v>
      </c>
      <c r="V666" t="str">
        <f t="shared" si="32"/>
        <v/>
      </c>
      <c r="W666" t="e">
        <f>VLOOKUP(B666,HIS解!F:H,3,FALSE)</f>
        <v>#N/A</v>
      </c>
    </row>
    <row r="667" spans="1:23" ht="14.25" hidden="1">
      <c r="A667" s="62">
        <v>42905.496249999997</v>
      </c>
      <c r="B667">
        <v>279542</v>
      </c>
      <c r="C667" t="s">
        <v>579</v>
      </c>
      <c r="D667" t="s">
        <v>580</v>
      </c>
      <c r="E667" t="s">
        <v>581</v>
      </c>
      <c r="F667" s="15">
        <v>387</v>
      </c>
      <c r="G667" s="62">
        <v>42905.496249999997</v>
      </c>
      <c r="H667" t="s">
        <v>47</v>
      </c>
      <c r="I667" t="s">
        <v>47</v>
      </c>
      <c r="J667" t="s">
        <v>86</v>
      </c>
      <c r="K667" t="s">
        <v>36</v>
      </c>
      <c r="L667" t="s">
        <v>87</v>
      </c>
      <c r="M667" t="s">
        <v>1162</v>
      </c>
      <c r="N667" t="s">
        <v>1163</v>
      </c>
      <c r="O667" t="s">
        <v>1614</v>
      </c>
      <c r="P667">
        <f>VLOOKUP(B667,HIS退!B:F,5,FALSE)</f>
        <v>-387</v>
      </c>
      <c r="Q667" t="str">
        <f t="shared" si="30"/>
        <v/>
      </c>
      <c r="R667" s="43">
        <f>VLOOKUP(M667,银行退!A:G,7,FALSE)</f>
        <v>387</v>
      </c>
      <c r="S667" t="str">
        <f t="shared" si="31"/>
        <v/>
      </c>
      <c r="T667" t="e">
        <f>VLOOKUP(M667,银行退!A:J,10,FALSE)</f>
        <v>#N/A</v>
      </c>
      <c r="U667" s="17" t="e">
        <f>VLOOKUP(M667,银行退!A:K,11,FALSE)</f>
        <v>#N/A</v>
      </c>
      <c r="V667" t="str">
        <f t="shared" si="32"/>
        <v/>
      </c>
      <c r="W667" t="e">
        <f>VLOOKUP(B667,HIS解!F:H,3,FALSE)</f>
        <v>#N/A</v>
      </c>
    </row>
    <row r="668" spans="1:23" ht="14.25" hidden="1">
      <c r="A668" s="62">
        <v>42905.500543981485</v>
      </c>
      <c r="B668">
        <v>279731</v>
      </c>
      <c r="C668" t="s">
        <v>582</v>
      </c>
      <c r="D668" t="s">
        <v>583</v>
      </c>
      <c r="E668" t="s">
        <v>584</v>
      </c>
      <c r="F668" s="15">
        <v>453</v>
      </c>
      <c r="G668" s="62">
        <v>42905.500543981485</v>
      </c>
      <c r="H668" t="s">
        <v>47</v>
      </c>
      <c r="I668" t="s">
        <v>47</v>
      </c>
      <c r="J668" t="s">
        <v>86</v>
      </c>
      <c r="K668" t="s">
        <v>36</v>
      </c>
      <c r="L668" t="s">
        <v>87</v>
      </c>
      <c r="M668" t="s">
        <v>1164</v>
      </c>
      <c r="N668" t="s">
        <v>1165</v>
      </c>
      <c r="O668" t="s">
        <v>1616</v>
      </c>
      <c r="P668">
        <f>VLOOKUP(B668,HIS退!B:F,5,FALSE)</f>
        <v>-453</v>
      </c>
      <c r="Q668" t="str">
        <f t="shared" si="30"/>
        <v/>
      </c>
      <c r="R668" s="43">
        <f>VLOOKUP(M668,银行退!A:G,7,FALSE)</f>
        <v>453</v>
      </c>
      <c r="S668" t="str">
        <f t="shared" si="31"/>
        <v/>
      </c>
      <c r="T668" t="e">
        <f>VLOOKUP(M668,银行退!A:J,10,FALSE)</f>
        <v>#N/A</v>
      </c>
      <c r="U668" s="17" t="e">
        <f>VLOOKUP(M668,银行退!A:K,11,FALSE)</f>
        <v>#N/A</v>
      </c>
      <c r="V668" t="str">
        <f t="shared" si="32"/>
        <v/>
      </c>
      <c r="W668" t="e">
        <f>VLOOKUP(B668,HIS解!F:H,3,FALSE)</f>
        <v>#N/A</v>
      </c>
    </row>
    <row r="669" spans="1:23" ht="14.25" hidden="1">
      <c r="A669" s="62">
        <v>42905.502129629633</v>
      </c>
      <c r="B669">
        <v>279809</v>
      </c>
      <c r="C669" t="s">
        <v>585</v>
      </c>
      <c r="D669" t="s">
        <v>586</v>
      </c>
      <c r="E669" t="s">
        <v>587</v>
      </c>
      <c r="F669" s="15">
        <v>115</v>
      </c>
      <c r="G669" s="62">
        <v>42905.502129629633</v>
      </c>
      <c r="H669" t="s">
        <v>47</v>
      </c>
      <c r="I669" t="s">
        <v>47</v>
      </c>
      <c r="J669" t="s">
        <v>86</v>
      </c>
      <c r="K669" t="s">
        <v>36</v>
      </c>
      <c r="L669" t="s">
        <v>87</v>
      </c>
      <c r="M669" t="s">
        <v>1166</v>
      </c>
      <c r="N669" t="s">
        <v>1167</v>
      </c>
      <c r="O669" t="s">
        <v>1618</v>
      </c>
      <c r="P669">
        <f>VLOOKUP(B669,HIS退!B:F,5,FALSE)</f>
        <v>-115</v>
      </c>
      <c r="Q669" t="str">
        <f t="shared" si="30"/>
        <v/>
      </c>
      <c r="R669" s="43">
        <f>VLOOKUP(M669,银行退!A:G,7,FALSE)</f>
        <v>115</v>
      </c>
      <c r="S669" t="str">
        <f t="shared" si="31"/>
        <v/>
      </c>
      <c r="T669" t="e">
        <f>VLOOKUP(M669,银行退!A:J,10,FALSE)</f>
        <v>#N/A</v>
      </c>
      <c r="U669" s="17" t="e">
        <f>VLOOKUP(M669,银行退!A:K,11,FALSE)</f>
        <v>#N/A</v>
      </c>
      <c r="V669" t="str">
        <f t="shared" si="32"/>
        <v/>
      </c>
      <c r="W669" t="e">
        <f>VLOOKUP(B669,HIS解!F:H,3,FALSE)</f>
        <v>#N/A</v>
      </c>
    </row>
    <row r="670" spans="1:23" ht="14.25" hidden="1">
      <c r="A670" s="62">
        <v>42905.502916666665</v>
      </c>
      <c r="B670">
        <v>279826</v>
      </c>
      <c r="C670" t="s">
        <v>588</v>
      </c>
      <c r="D670" t="s">
        <v>589</v>
      </c>
      <c r="E670" t="s">
        <v>590</v>
      </c>
      <c r="F670" s="15">
        <v>248</v>
      </c>
      <c r="G670" s="62">
        <v>42905.502916666665</v>
      </c>
      <c r="H670" t="s">
        <v>47</v>
      </c>
      <c r="I670" t="s">
        <v>47</v>
      </c>
      <c r="J670" t="s">
        <v>86</v>
      </c>
      <c r="K670" t="s">
        <v>36</v>
      </c>
      <c r="L670" t="s">
        <v>87</v>
      </c>
      <c r="M670" t="s">
        <v>1168</v>
      </c>
      <c r="N670" t="s">
        <v>1169</v>
      </c>
      <c r="O670" t="s">
        <v>1618</v>
      </c>
      <c r="P670">
        <f>VLOOKUP(B670,HIS退!B:F,5,FALSE)</f>
        <v>-248</v>
      </c>
      <c r="Q670" t="str">
        <f t="shared" si="30"/>
        <v/>
      </c>
      <c r="R670" s="43">
        <f>VLOOKUP(M670,银行退!A:G,7,FALSE)</f>
        <v>248</v>
      </c>
      <c r="S670" t="str">
        <f t="shared" si="31"/>
        <v/>
      </c>
      <c r="T670" t="e">
        <f>VLOOKUP(M670,银行退!A:J,10,FALSE)</f>
        <v>#N/A</v>
      </c>
      <c r="U670" s="17" t="e">
        <f>VLOOKUP(M670,银行退!A:K,11,FALSE)</f>
        <v>#N/A</v>
      </c>
      <c r="V670" t="str">
        <f t="shared" si="32"/>
        <v/>
      </c>
      <c r="W670" t="e">
        <f>VLOOKUP(B670,HIS解!F:H,3,FALSE)</f>
        <v>#N/A</v>
      </c>
    </row>
    <row r="671" spans="1:23" ht="14.25" hidden="1">
      <c r="A671" s="62">
        <v>42905.505694444444</v>
      </c>
      <c r="B671">
        <v>279907</v>
      </c>
      <c r="C671" t="s">
        <v>591</v>
      </c>
      <c r="D671" t="s">
        <v>592</v>
      </c>
      <c r="E671" t="s">
        <v>593</v>
      </c>
      <c r="F671" s="15">
        <v>133</v>
      </c>
      <c r="G671" s="62">
        <v>42905.505694444444</v>
      </c>
      <c r="H671" t="s">
        <v>47</v>
      </c>
      <c r="I671" t="s">
        <v>47</v>
      </c>
      <c r="J671" t="s">
        <v>86</v>
      </c>
      <c r="K671" t="s">
        <v>36</v>
      </c>
      <c r="L671" t="s">
        <v>87</v>
      </c>
      <c r="M671" t="s">
        <v>1170</v>
      </c>
      <c r="N671" t="s">
        <v>1171</v>
      </c>
      <c r="O671" t="s">
        <v>1621</v>
      </c>
      <c r="P671">
        <f>VLOOKUP(B671,HIS退!B:F,5,FALSE)</f>
        <v>-133</v>
      </c>
      <c r="Q671" t="str">
        <f t="shared" si="30"/>
        <v/>
      </c>
      <c r="R671" s="43">
        <f>VLOOKUP(M671,银行退!A:G,7,FALSE)</f>
        <v>133</v>
      </c>
      <c r="S671" t="str">
        <f t="shared" si="31"/>
        <v/>
      </c>
      <c r="T671" t="e">
        <f>VLOOKUP(M671,银行退!A:J,10,FALSE)</f>
        <v>#N/A</v>
      </c>
      <c r="U671" s="17" t="e">
        <f>VLOOKUP(M671,银行退!A:K,11,FALSE)</f>
        <v>#N/A</v>
      </c>
      <c r="V671" t="str">
        <f t="shared" si="32"/>
        <v/>
      </c>
      <c r="W671" t="e">
        <f>VLOOKUP(B671,HIS解!F:H,3,FALSE)</f>
        <v>#N/A</v>
      </c>
    </row>
    <row r="672" spans="1:23" ht="14.25" hidden="1">
      <c r="A672" s="62">
        <v>42905.514560185184</v>
      </c>
      <c r="B672">
        <v>280106</v>
      </c>
      <c r="C672" t="s">
        <v>594</v>
      </c>
      <c r="D672" t="s">
        <v>595</v>
      </c>
      <c r="E672" t="s">
        <v>596</v>
      </c>
      <c r="F672" s="15">
        <v>1468</v>
      </c>
      <c r="G672" s="62">
        <v>42905.514560185184</v>
      </c>
      <c r="H672" t="s">
        <v>47</v>
      </c>
      <c r="I672" t="s">
        <v>47</v>
      </c>
      <c r="J672" t="s">
        <v>86</v>
      </c>
      <c r="K672" t="s">
        <v>36</v>
      </c>
      <c r="L672" t="s">
        <v>87</v>
      </c>
      <c r="M672" t="s">
        <v>1172</v>
      </c>
      <c r="N672" t="s">
        <v>1173</v>
      </c>
      <c r="O672" t="s">
        <v>1623</v>
      </c>
      <c r="P672">
        <f>VLOOKUP(B672,HIS退!B:F,5,FALSE)</f>
        <v>-1468</v>
      </c>
      <c r="Q672" t="str">
        <f t="shared" si="30"/>
        <v/>
      </c>
      <c r="R672" s="43">
        <f>VLOOKUP(M672,银行退!A:G,7,FALSE)</f>
        <v>1468</v>
      </c>
      <c r="S672" t="str">
        <f t="shared" si="31"/>
        <v/>
      </c>
      <c r="T672" t="e">
        <f>VLOOKUP(M672,银行退!A:J,10,FALSE)</f>
        <v>#N/A</v>
      </c>
      <c r="U672" s="17" t="e">
        <f>VLOOKUP(M672,银行退!A:K,11,FALSE)</f>
        <v>#N/A</v>
      </c>
      <c r="V672" t="str">
        <f t="shared" si="32"/>
        <v/>
      </c>
      <c r="W672" t="e">
        <f>VLOOKUP(B672,HIS解!F:H,3,FALSE)</f>
        <v>#N/A</v>
      </c>
    </row>
    <row r="673" spans="1:23" ht="14.25" hidden="1">
      <c r="A673" s="62">
        <v>42905.517418981479</v>
      </c>
      <c r="B673">
        <v>280141</v>
      </c>
      <c r="C673" t="s">
        <v>597</v>
      </c>
      <c r="D673" t="s">
        <v>598</v>
      </c>
      <c r="E673" t="s">
        <v>599</v>
      </c>
      <c r="F673" s="15">
        <v>400</v>
      </c>
      <c r="G673" s="62">
        <v>42905.517418981479</v>
      </c>
      <c r="H673" t="s">
        <v>47</v>
      </c>
      <c r="I673" t="s">
        <v>47</v>
      </c>
      <c r="J673" t="s">
        <v>86</v>
      </c>
      <c r="K673" t="s">
        <v>36</v>
      </c>
      <c r="L673" t="s">
        <v>87</v>
      </c>
      <c r="M673" t="s">
        <v>1174</v>
      </c>
      <c r="N673" t="s">
        <v>1175</v>
      </c>
      <c r="O673" t="s">
        <v>1625</v>
      </c>
      <c r="P673">
        <f>VLOOKUP(B673,HIS退!B:F,5,FALSE)</f>
        <v>-400</v>
      </c>
      <c r="Q673" t="str">
        <f t="shared" si="30"/>
        <v/>
      </c>
      <c r="R673" s="43">
        <f>VLOOKUP(M673,银行退!A:G,7,FALSE)</f>
        <v>400</v>
      </c>
      <c r="S673" t="str">
        <f t="shared" si="31"/>
        <v/>
      </c>
      <c r="T673" t="e">
        <f>VLOOKUP(M673,银行退!A:J,10,FALSE)</f>
        <v>#N/A</v>
      </c>
      <c r="U673" s="17" t="e">
        <f>VLOOKUP(M673,银行退!A:K,11,FALSE)</f>
        <v>#N/A</v>
      </c>
      <c r="V673" t="str">
        <f t="shared" si="32"/>
        <v/>
      </c>
      <c r="W673" t="e">
        <f>VLOOKUP(B673,HIS解!F:H,3,FALSE)</f>
        <v>#N/A</v>
      </c>
    </row>
    <row r="674" spans="1:23" ht="14.25" hidden="1">
      <c r="A674" s="62">
        <v>42905.518819444442</v>
      </c>
      <c r="B674">
        <v>280160</v>
      </c>
      <c r="C674" t="s">
        <v>600</v>
      </c>
      <c r="D674" t="s">
        <v>601</v>
      </c>
      <c r="E674" t="s">
        <v>602</v>
      </c>
      <c r="F674" s="15">
        <v>57</v>
      </c>
      <c r="G674" s="62">
        <v>42905.518819444442</v>
      </c>
      <c r="H674" t="s">
        <v>47</v>
      </c>
      <c r="I674" t="s">
        <v>47</v>
      </c>
      <c r="J674" t="s">
        <v>86</v>
      </c>
      <c r="K674" t="s">
        <v>36</v>
      </c>
      <c r="L674" t="s">
        <v>87</v>
      </c>
      <c r="M674" t="s">
        <v>1176</v>
      </c>
      <c r="N674" t="s">
        <v>1177</v>
      </c>
      <c r="O674" t="s">
        <v>1627</v>
      </c>
      <c r="P674">
        <f>VLOOKUP(B674,HIS退!B:F,5,FALSE)</f>
        <v>-57</v>
      </c>
      <c r="Q674" t="str">
        <f t="shared" si="30"/>
        <v/>
      </c>
      <c r="R674" s="43">
        <f>VLOOKUP(M674,银行退!A:G,7,FALSE)</f>
        <v>57</v>
      </c>
      <c r="S674" t="str">
        <f t="shared" si="31"/>
        <v/>
      </c>
      <c r="T674" t="e">
        <f>VLOOKUP(M674,银行退!A:J,10,FALSE)</f>
        <v>#N/A</v>
      </c>
      <c r="U674" s="17" t="e">
        <f>VLOOKUP(M674,银行退!A:K,11,FALSE)</f>
        <v>#N/A</v>
      </c>
      <c r="V674" t="str">
        <f t="shared" si="32"/>
        <v/>
      </c>
      <c r="W674" t="e">
        <f>VLOOKUP(B674,HIS解!F:H,3,FALSE)</f>
        <v>#N/A</v>
      </c>
    </row>
    <row r="675" spans="1:23" ht="14.25" hidden="1">
      <c r="A675" s="62">
        <v>42905.518923611111</v>
      </c>
      <c r="B675">
        <v>280162</v>
      </c>
      <c r="C675" t="s">
        <v>603</v>
      </c>
      <c r="D675" t="s">
        <v>598</v>
      </c>
      <c r="E675" t="s">
        <v>599</v>
      </c>
      <c r="F675" s="15">
        <v>200</v>
      </c>
      <c r="G675" s="62">
        <v>42905.518923611111</v>
      </c>
      <c r="H675" t="s">
        <v>47</v>
      </c>
      <c r="I675" t="s">
        <v>47</v>
      </c>
      <c r="J675" t="s">
        <v>86</v>
      </c>
      <c r="K675" t="s">
        <v>36</v>
      </c>
      <c r="L675" t="s">
        <v>87</v>
      </c>
      <c r="M675" t="s">
        <v>1178</v>
      </c>
      <c r="N675" t="s">
        <v>1179</v>
      </c>
      <c r="O675" t="s">
        <v>1625</v>
      </c>
      <c r="P675">
        <f>VLOOKUP(B675,HIS退!B:F,5,FALSE)</f>
        <v>-200</v>
      </c>
      <c r="Q675" t="str">
        <f t="shared" si="30"/>
        <v/>
      </c>
      <c r="R675" s="43">
        <f>VLOOKUP(M675,银行退!A:G,7,FALSE)</f>
        <v>200</v>
      </c>
      <c r="S675" t="str">
        <f t="shared" si="31"/>
        <v/>
      </c>
      <c r="T675" t="e">
        <f>VLOOKUP(M675,银行退!A:J,10,FALSE)</f>
        <v>#N/A</v>
      </c>
      <c r="U675" s="17" t="e">
        <f>VLOOKUP(M675,银行退!A:K,11,FALSE)</f>
        <v>#N/A</v>
      </c>
      <c r="V675" t="str">
        <f t="shared" si="32"/>
        <v/>
      </c>
      <c r="W675" t="e">
        <f>VLOOKUP(B675,HIS解!F:H,3,FALSE)</f>
        <v>#N/A</v>
      </c>
    </row>
    <row r="676" spans="1:23" ht="14.25" hidden="1">
      <c r="A676" s="62">
        <v>42905.519270833334</v>
      </c>
      <c r="B676">
        <v>280164</v>
      </c>
      <c r="C676" t="s">
        <v>604</v>
      </c>
      <c r="D676" t="s">
        <v>605</v>
      </c>
      <c r="E676" t="s">
        <v>606</v>
      </c>
      <c r="F676" s="15">
        <v>115</v>
      </c>
      <c r="G676" s="62">
        <v>42905.519270833334</v>
      </c>
      <c r="H676" t="s">
        <v>47</v>
      </c>
      <c r="I676" t="s">
        <v>47</v>
      </c>
      <c r="J676" t="s">
        <v>86</v>
      </c>
      <c r="K676" t="s">
        <v>36</v>
      </c>
      <c r="L676" t="s">
        <v>87</v>
      </c>
      <c r="M676" t="s">
        <v>1180</v>
      </c>
      <c r="N676" t="s">
        <v>1181</v>
      </c>
      <c r="O676" t="s">
        <v>1627</v>
      </c>
      <c r="P676">
        <f>VLOOKUP(B676,HIS退!B:F,5,FALSE)</f>
        <v>-115</v>
      </c>
      <c r="Q676" t="str">
        <f t="shared" si="30"/>
        <v/>
      </c>
      <c r="R676" s="43">
        <f>VLOOKUP(M676,银行退!A:G,7,FALSE)</f>
        <v>115</v>
      </c>
      <c r="S676" t="str">
        <f t="shared" si="31"/>
        <v/>
      </c>
      <c r="T676" t="e">
        <f>VLOOKUP(M676,银行退!A:J,10,FALSE)</f>
        <v>#N/A</v>
      </c>
      <c r="U676" s="17" t="e">
        <f>VLOOKUP(M676,银行退!A:K,11,FALSE)</f>
        <v>#N/A</v>
      </c>
      <c r="V676" t="str">
        <f t="shared" si="32"/>
        <v/>
      </c>
      <c r="W676" t="e">
        <f>VLOOKUP(B676,HIS解!F:H,3,FALSE)</f>
        <v>#N/A</v>
      </c>
    </row>
    <row r="677" spans="1:23" ht="14.25" hidden="1">
      <c r="A677" s="62">
        <v>42905.526493055557</v>
      </c>
      <c r="B677">
        <v>280267</v>
      </c>
      <c r="C677" t="s">
        <v>607</v>
      </c>
      <c r="D677" t="s">
        <v>608</v>
      </c>
      <c r="E677" t="s">
        <v>168</v>
      </c>
      <c r="F677" s="15">
        <v>454</v>
      </c>
      <c r="G677" s="62">
        <v>42905.526493055557</v>
      </c>
      <c r="H677" t="s">
        <v>47</v>
      </c>
      <c r="I677" t="s">
        <v>47</v>
      </c>
      <c r="J677" t="s">
        <v>86</v>
      </c>
      <c r="K677" t="s">
        <v>36</v>
      </c>
      <c r="L677" t="s">
        <v>87</v>
      </c>
      <c r="M677" t="s">
        <v>1182</v>
      </c>
      <c r="N677" t="s">
        <v>1183</v>
      </c>
      <c r="O677" t="s">
        <v>1631</v>
      </c>
      <c r="P677">
        <f>VLOOKUP(B677,HIS退!B:F,5,FALSE)</f>
        <v>-454</v>
      </c>
      <c r="Q677" t="str">
        <f t="shared" si="30"/>
        <v/>
      </c>
      <c r="R677" s="43">
        <f>VLOOKUP(M677,银行退!A:G,7,FALSE)</f>
        <v>454</v>
      </c>
      <c r="S677" t="str">
        <f t="shared" si="31"/>
        <v/>
      </c>
      <c r="T677" t="e">
        <f>VLOOKUP(M677,银行退!A:J,10,FALSE)</f>
        <v>#N/A</v>
      </c>
      <c r="U677" s="17" t="e">
        <f>VLOOKUP(M677,银行退!A:K,11,FALSE)</f>
        <v>#N/A</v>
      </c>
      <c r="V677" t="str">
        <f t="shared" si="32"/>
        <v/>
      </c>
      <c r="W677" t="e">
        <f>VLOOKUP(B677,HIS解!F:H,3,FALSE)</f>
        <v>#N/A</v>
      </c>
    </row>
    <row r="678" spans="1:23" ht="14.25" hidden="1">
      <c r="A678" s="62">
        <v>42905.529120370367</v>
      </c>
      <c r="B678">
        <v>280299</v>
      </c>
      <c r="C678" t="s">
        <v>609</v>
      </c>
      <c r="D678" t="s">
        <v>610</v>
      </c>
      <c r="E678" t="s">
        <v>611</v>
      </c>
      <c r="F678" s="15">
        <v>763</v>
      </c>
      <c r="G678" s="62">
        <v>42905.529120370367</v>
      </c>
      <c r="H678" t="s">
        <v>47</v>
      </c>
      <c r="I678" t="s">
        <v>47</v>
      </c>
      <c r="J678" t="s">
        <v>86</v>
      </c>
      <c r="K678" t="s">
        <v>36</v>
      </c>
      <c r="L678" t="s">
        <v>87</v>
      </c>
      <c r="M678" t="s">
        <v>1184</v>
      </c>
      <c r="N678" t="s">
        <v>1185</v>
      </c>
      <c r="O678" t="s">
        <v>1633</v>
      </c>
      <c r="P678">
        <f>VLOOKUP(B678,HIS退!B:F,5,FALSE)</f>
        <v>-763</v>
      </c>
      <c r="Q678" t="str">
        <f t="shared" si="30"/>
        <v/>
      </c>
      <c r="R678" s="43">
        <f>VLOOKUP(M678,银行退!A:G,7,FALSE)</f>
        <v>763</v>
      </c>
      <c r="S678" t="str">
        <f t="shared" si="31"/>
        <v/>
      </c>
      <c r="T678" t="e">
        <f>VLOOKUP(M678,银行退!A:J,10,FALSE)</f>
        <v>#N/A</v>
      </c>
      <c r="U678" s="17" t="e">
        <f>VLOOKUP(M678,银行退!A:K,11,FALSE)</f>
        <v>#N/A</v>
      </c>
      <c r="V678" t="str">
        <f t="shared" si="32"/>
        <v/>
      </c>
      <c r="W678" t="e">
        <f>VLOOKUP(B678,HIS解!F:H,3,FALSE)</f>
        <v>#N/A</v>
      </c>
    </row>
    <row r="679" spans="1:23" ht="14.25" hidden="1">
      <c r="A679" s="62">
        <v>42905.529594907406</v>
      </c>
      <c r="B679">
        <v>280305</v>
      </c>
      <c r="C679" t="s">
        <v>612</v>
      </c>
      <c r="D679" t="s">
        <v>613</v>
      </c>
      <c r="E679" t="s">
        <v>614</v>
      </c>
      <c r="F679" s="15">
        <v>15</v>
      </c>
      <c r="G679" s="62">
        <v>42905.529594907406</v>
      </c>
      <c r="H679" t="s">
        <v>47</v>
      </c>
      <c r="I679" t="s">
        <v>47</v>
      </c>
      <c r="J679" t="s">
        <v>86</v>
      </c>
      <c r="K679" t="s">
        <v>36</v>
      </c>
      <c r="L679" t="s">
        <v>87</v>
      </c>
      <c r="M679" t="s">
        <v>1186</v>
      </c>
      <c r="N679" t="s">
        <v>1187</v>
      </c>
      <c r="O679" t="s">
        <v>1635</v>
      </c>
      <c r="P679">
        <f>VLOOKUP(B679,HIS退!B:F,5,FALSE)</f>
        <v>-15</v>
      </c>
      <c r="Q679" t="str">
        <f t="shared" si="30"/>
        <v/>
      </c>
      <c r="R679" s="43">
        <f>VLOOKUP(M679,银行退!A:G,7,FALSE)</f>
        <v>15</v>
      </c>
      <c r="S679" t="str">
        <f t="shared" si="31"/>
        <v/>
      </c>
      <c r="T679" t="e">
        <f>VLOOKUP(M679,银行退!A:J,10,FALSE)</f>
        <v>#N/A</v>
      </c>
      <c r="U679" s="17" t="e">
        <f>VLOOKUP(M679,银行退!A:K,11,FALSE)</f>
        <v>#N/A</v>
      </c>
      <c r="V679" t="str">
        <f t="shared" si="32"/>
        <v/>
      </c>
      <c r="W679" t="e">
        <f>VLOOKUP(B679,HIS解!F:H,3,FALSE)</f>
        <v>#N/A</v>
      </c>
    </row>
    <row r="680" spans="1:23" ht="14.25" hidden="1">
      <c r="A680" s="62">
        <v>42905.529953703706</v>
      </c>
      <c r="B680">
        <v>280308</v>
      </c>
      <c r="C680" t="s">
        <v>615</v>
      </c>
      <c r="D680" t="s">
        <v>616</v>
      </c>
      <c r="E680" t="s">
        <v>617</v>
      </c>
      <c r="F680" s="15">
        <v>241</v>
      </c>
      <c r="G680" s="62">
        <v>42905.529953703706</v>
      </c>
      <c r="H680" t="s">
        <v>47</v>
      </c>
      <c r="I680" t="s">
        <v>47</v>
      </c>
      <c r="J680" t="s">
        <v>86</v>
      </c>
      <c r="K680" t="s">
        <v>36</v>
      </c>
      <c r="L680" t="s">
        <v>87</v>
      </c>
      <c r="M680" t="s">
        <v>1188</v>
      </c>
      <c r="N680" t="s">
        <v>1189</v>
      </c>
      <c r="O680" t="s">
        <v>1635</v>
      </c>
      <c r="P680">
        <f>VLOOKUP(B680,HIS退!B:F,5,FALSE)</f>
        <v>-241</v>
      </c>
      <c r="Q680" t="str">
        <f t="shared" si="30"/>
        <v/>
      </c>
      <c r="R680" s="43">
        <f>VLOOKUP(M680,银行退!A:G,7,FALSE)</f>
        <v>241</v>
      </c>
      <c r="S680" t="str">
        <f t="shared" si="31"/>
        <v/>
      </c>
      <c r="T680" t="e">
        <f>VLOOKUP(M680,银行退!A:J,10,FALSE)</f>
        <v>#N/A</v>
      </c>
      <c r="U680" s="17" t="e">
        <f>VLOOKUP(M680,银行退!A:K,11,FALSE)</f>
        <v>#N/A</v>
      </c>
      <c r="V680" t="str">
        <f t="shared" si="32"/>
        <v/>
      </c>
      <c r="W680" t="e">
        <f>VLOOKUP(B680,HIS解!F:H,3,FALSE)</f>
        <v>#N/A</v>
      </c>
    </row>
    <row r="681" spans="1:23" ht="14.25" hidden="1">
      <c r="A681" s="62">
        <v>42905.566886574074</v>
      </c>
      <c r="B681">
        <v>280661</v>
      </c>
      <c r="C681" t="s">
        <v>618</v>
      </c>
      <c r="D681" t="s">
        <v>619</v>
      </c>
      <c r="E681" t="s">
        <v>620</v>
      </c>
      <c r="F681" s="15">
        <v>98</v>
      </c>
      <c r="G681" s="62">
        <v>42905.566886574074</v>
      </c>
      <c r="H681" t="s">
        <v>47</v>
      </c>
      <c r="I681" t="s">
        <v>47</v>
      </c>
      <c r="J681" t="s">
        <v>86</v>
      </c>
      <c r="K681" t="s">
        <v>36</v>
      </c>
      <c r="L681" t="s">
        <v>87</v>
      </c>
      <c r="M681" t="s">
        <v>1190</v>
      </c>
      <c r="N681" t="s">
        <v>1191</v>
      </c>
      <c r="O681" t="s">
        <v>1638</v>
      </c>
      <c r="P681">
        <f>VLOOKUP(B681,HIS退!B:F,5,FALSE)</f>
        <v>-98</v>
      </c>
      <c r="Q681" t="str">
        <f t="shared" si="30"/>
        <v/>
      </c>
      <c r="R681" s="43">
        <f>VLOOKUP(M681,银行退!A:G,7,FALSE)</f>
        <v>98</v>
      </c>
      <c r="S681" t="str">
        <f t="shared" si="31"/>
        <v/>
      </c>
      <c r="T681" t="e">
        <f>VLOOKUP(M681,银行退!A:J,10,FALSE)</f>
        <v>#N/A</v>
      </c>
      <c r="U681" s="17" t="e">
        <f>VLOOKUP(M681,银行退!A:K,11,FALSE)</f>
        <v>#N/A</v>
      </c>
      <c r="V681" t="str">
        <f t="shared" si="32"/>
        <v/>
      </c>
      <c r="W681" t="e">
        <f>VLOOKUP(B681,HIS解!F:H,3,FALSE)</f>
        <v>#N/A</v>
      </c>
    </row>
    <row r="682" spans="1:23" ht="14.25" hidden="1">
      <c r="A682" s="62">
        <v>42905.580381944441</v>
      </c>
      <c r="B682">
        <v>280950</v>
      </c>
      <c r="C682" t="s">
        <v>621</v>
      </c>
      <c r="D682" t="s">
        <v>622</v>
      </c>
      <c r="E682" t="s">
        <v>623</v>
      </c>
      <c r="F682" s="15">
        <v>290</v>
      </c>
      <c r="G682" s="62">
        <v>42905.580381944441</v>
      </c>
      <c r="H682" t="s">
        <v>47</v>
      </c>
      <c r="I682" t="s">
        <v>47</v>
      </c>
      <c r="J682" t="s">
        <v>86</v>
      </c>
      <c r="K682" t="s">
        <v>36</v>
      </c>
      <c r="L682" t="s">
        <v>87</v>
      </c>
      <c r="M682" t="s">
        <v>1192</v>
      </c>
      <c r="N682" t="s">
        <v>1193</v>
      </c>
      <c r="O682" t="s">
        <v>1640</v>
      </c>
      <c r="P682">
        <f>VLOOKUP(B682,HIS退!B:F,5,FALSE)</f>
        <v>-290</v>
      </c>
      <c r="Q682" t="str">
        <f t="shared" si="30"/>
        <v/>
      </c>
      <c r="R682" s="43">
        <f>VLOOKUP(M682,银行退!A:G,7,FALSE)</f>
        <v>290</v>
      </c>
      <c r="S682" t="str">
        <f t="shared" si="31"/>
        <v/>
      </c>
      <c r="T682" t="e">
        <f>VLOOKUP(M682,银行退!A:J,10,FALSE)</f>
        <v>#N/A</v>
      </c>
      <c r="U682" s="17" t="e">
        <f>VLOOKUP(M682,银行退!A:K,11,FALSE)</f>
        <v>#N/A</v>
      </c>
      <c r="V682" t="str">
        <f t="shared" si="32"/>
        <v/>
      </c>
      <c r="W682" t="e">
        <f>VLOOKUP(B682,HIS解!F:H,3,FALSE)</f>
        <v>#N/A</v>
      </c>
    </row>
    <row r="683" spans="1:23" ht="14.25" hidden="1">
      <c r="A683" s="62">
        <v>42905.587291666663</v>
      </c>
      <c r="B683">
        <v>281194</v>
      </c>
      <c r="C683" t="s">
        <v>624</v>
      </c>
      <c r="D683" t="s">
        <v>625</v>
      </c>
      <c r="E683" t="s">
        <v>626</v>
      </c>
      <c r="F683" s="15">
        <v>1761</v>
      </c>
      <c r="G683" s="62">
        <v>42905.587291666663</v>
      </c>
      <c r="H683" t="s">
        <v>47</v>
      </c>
      <c r="I683" t="s">
        <v>47</v>
      </c>
      <c r="J683" t="s">
        <v>86</v>
      </c>
      <c r="K683" t="s">
        <v>36</v>
      </c>
      <c r="L683" t="s">
        <v>87</v>
      </c>
      <c r="M683" t="s">
        <v>1194</v>
      </c>
      <c r="N683" t="s">
        <v>1195</v>
      </c>
      <c r="O683" t="s">
        <v>1642</v>
      </c>
      <c r="P683">
        <f>VLOOKUP(B683,HIS退!B:F,5,FALSE)</f>
        <v>-1761</v>
      </c>
      <c r="Q683" t="str">
        <f t="shared" si="30"/>
        <v/>
      </c>
      <c r="R683" s="43">
        <f>VLOOKUP(M683,银行退!A:G,7,FALSE)</f>
        <v>1761</v>
      </c>
      <c r="S683" t="str">
        <f t="shared" si="31"/>
        <v/>
      </c>
      <c r="T683" t="e">
        <f>VLOOKUP(M683,银行退!A:J,10,FALSE)</f>
        <v>#N/A</v>
      </c>
      <c r="U683" s="17" t="e">
        <f>VLOOKUP(M683,银行退!A:K,11,FALSE)</f>
        <v>#N/A</v>
      </c>
      <c r="V683" t="str">
        <f t="shared" si="32"/>
        <v/>
      </c>
      <c r="W683" t="e">
        <f>VLOOKUP(B683,HIS解!F:H,3,FALSE)</f>
        <v>#N/A</v>
      </c>
    </row>
    <row r="684" spans="1:23" ht="14.25" hidden="1">
      <c r="A684" s="62">
        <v>42905.589560185188</v>
      </c>
      <c r="B684">
        <v>281275</v>
      </c>
      <c r="C684" t="s">
        <v>627</v>
      </c>
      <c r="D684" t="s">
        <v>628</v>
      </c>
      <c r="E684" t="s">
        <v>162</v>
      </c>
      <c r="F684" s="15">
        <v>300</v>
      </c>
      <c r="G684" s="62">
        <v>42905.589560185188</v>
      </c>
      <c r="H684" t="s">
        <v>47</v>
      </c>
      <c r="I684" t="s">
        <v>47</v>
      </c>
      <c r="J684" t="s">
        <v>86</v>
      </c>
      <c r="K684" t="s">
        <v>217</v>
      </c>
      <c r="L684" t="s">
        <v>87</v>
      </c>
      <c r="M684" t="s">
        <v>1196</v>
      </c>
      <c r="N684" t="s">
        <v>1197</v>
      </c>
      <c r="O684" t="s">
        <v>135</v>
      </c>
      <c r="P684">
        <f>VLOOKUP(B684,HIS退!B:F,5,FALSE)</f>
        <v>-300</v>
      </c>
      <c r="Q684" t="str">
        <f t="shared" si="30"/>
        <v/>
      </c>
      <c r="R684" s="43">
        <f>VLOOKUP(M684,银行退!A:G,7,FALSE)</f>
        <v>300</v>
      </c>
      <c r="S684" t="str">
        <f t="shared" si="31"/>
        <v/>
      </c>
      <c r="T684">
        <f>VLOOKUP(M684,银行退!A:J,10,FALSE)</f>
        <v>1</v>
      </c>
      <c r="U684" s="17">
        <f>VLOOKUP(M684,银行退!A:K,11,FALSE)</f>
        <v>42905.657199074078</v>
      </c>
      <c r="V684">
        <f t="shared" si="32"/>
        <v>1</v>
      </c>
      <c r="W684">
        <f>VLOOKUP(B684,HIS解!F:H,3,FALSE)</f>
        <v>300</v>
      </c>
    </row>
    <row r="685" spans="1:23" ht="14.25" hidden="1">
      <c r="A685" s="62">
        <v>42905.598136574074</v>
      </c>
      <c r="B685">
        <v>281813</v>
      </c>
      <c r="C685" t="s">
        <v>629</v>
      </c>
      <c r="D685" t="s">
        <v>630</v>
      </c>
      <c r="E685" t="s">
        <v>631</v>
      </c>
      <c r="F685" s="15">
        <v>6822</v>
      </c>
      <c r="G685" s="62">
        <v>42905.598136574074</v>
      </c>
      <c r="H685" t="s">
        <v>47</v>
      </c>
      <c r="I685" t="s">
        <v>47</v>
      </c>
      <c r="J685" t="s">
        <v>86</v>
      </c>
      <c r="K685" t="s">
        <v>36</v>
      </c>
      <c r="L685" t="s">
        <v>87</v>
      </c>
      <c r="M685" t="s">
        <v>1198</v>
      </c>
      <c r="N685" t="s">
        <v>1199</v>
      </c>
      <c r="O685" t="s">
        <v>1645</v>
      </c>
      <c r="P685">
        <f>VLOOKUP(B685,HIS退!B:F,5,FALSE)</f>
        <v>-6822</v>
      </c>
      <c r="Q685" t="str">
        <f t="shared" si="30"/>
        <v/>
      </c>
      <c r="R685" s="43">
        <f>VLOOKUP(M685,银行退!A:G,7,FALSE)</f>
        <v>6822</v>
      </c>
      <c r="S685" t="str">
        <f t="shared" si="31"/>
        <v/>
      </c>
      <c r="T685" t="e">
        <f>VLOOKUP(M685,银行退!A:J,10,FALSE)</f>
        <v>#N/A</v>
      </c>
      <c r="U685" s="17" t="e">
        <f>VLOOKUP(M685,银行退!A:K,11,FALSE)</f>
        <v>#N/A</v>
      </c>
      <c r="V685" t="str">
        <f t="shared" si="32"/>
        <v/>
      </c>
      <c r="W685" t="e">
        <f>VLOOKUP(B685,HIS解!F:H,3,FALSE)</f>
        <v>#N/A</v>
      </c>
    </row>
    <row r="686" spans="1:23" ht="14.25" hidden="1">
      <c r="A686" s="62">
        <v>42905.602766203701</v>
      </c>
      <c r="B686">
        <v>282127</v>
      </c>
      <c r="C686" t="s">
        <v>632</v>
      </c>
      <c r="D686" t="s">
        <v>633</v>
      </c>
      <c r="E686" t="s">
        <v>634</v>
      </c>
      <c r="F686" s="15">
        <v>114</v>
      </c>
      <c r="G686" s="62">
        <v>42905.602766203701</v>
      </c>
      <c r="H686" t="s">
        <v>47</v>
      </c>
      <c r="I686" t="s">
        <v>47</v>
      </c>
      <c r="J686" t="s">
        <v>86</v>
      </c>
      <c r="K686" t="s">
        <v>36</v>
      </c>
      <c r="L686" t="s">
        <v>87</v>
      </c>
      <c r="M686" t="s">
        <v>1200</v>
      </c>
      <c r="N686" t="s">
        <v>1201</v>
      </c>
      <c r="O686" t="s">
        <v>1647</v>
      </c>
      <c r="P686">
        <f>VLOOKUP(B686,HIS退!B:F,5,FALSE)</f>
        <v>-114</v>
      </c>
      <c r="Q686" t="str">
        <f t="shared" si="30"/>
        <v/>
      </c>
      <c r="R686" s="43">
        <f>VLOOKUP(M686,银行退!A:G,7,FALSE)</f>
        <v>114</v>
      </c>
      <c r="S686" t="str">
        <f t="shared" si="31"/>
        <v/>
      </c>
      <c r="T686" t="e">
        <f>VLOOKUP(M686,银行退!A:J,10,FALSE)</f>
        <v>#N/A</v>
      </c>
      <c r="U686" s="17" t="e">
        <f>VLOOKUP(M686,银行退!A:K,11,FALSE)</f>
        <v>#N/A</v>
      </c>
      <c r="V686" t="str">
        <f t="shared" si="32"/>
        <v/>
      </c>
      <c r="W686" t="e">
        <f>VLOOKUP(B686,HIS解!F:H,3,FALSE)</f>
        <v>#N/A</v>
      </c>
    </row>
    <row r="687" spans="1:23" ht="14.25" hidden="1">
      <c r="A687" s="62">
        <v>42905.617384259262</v>
      </c>
      <c r="B687">
        <v>283259</v>
      </c>
      <c r="C687" t="s">
        <v>635</v>
      </c>
      <c r="D687" t="s">
        <v>636</v>
      </c>
      <c r="E687" t="s">
        <v>637</v>
      </c>
      <c r="F687" s="15">
        <v>13</v>
      </c>
      <c r="G687" s="62">
        <v>42905.617384259262</v>
      </c>
      <c r="H687" t="s">
        <v>47</v>
      </c>
      <c r="I687" t="s">
        <v>47</v>
      </c>
      <c r="J687" t="s">
        <v>86</v>
      </c>
      <c r="K687" t="s">
        <v>36</v>
      </c>
      <c r="L687" t="s">
        <v>87</v>
      </c>
      <c r="M687" t="s">
        <v>1202</v>
      </c>
      <c r="N687" t="s">
        <v>1203</v>
      </c>
      <c r="O687" t="s">
        <v>1649</v>
      </c>
      <c r="P687">
        <f>VLOOKUP(B687,HIS退!B:F,5,FALSE)</f>
        <v>-13</v>
      </c>
      <c r="Q687" t="str">
        <f t="shared" si="30"/>
        <v/>
      </c>
      <c r="R687" s="43">
        <f>VLOOKUP(M687,银行退!A:G,7,FALSE)</f>
        <v>13</v>
      </c>
      <c r="S687" t="str">
        <f t="shared" si="31"/>
        <v/>
      </c>
      <c r="T687" t="e">
        <f>VLOOKUP(M687,银行退!A:J,10,FALSE)</f>
        <v>#N/A</v>
      </c>
      <c r="U687" s="17" t="e">
        <f>VLOOKUP(M687,银行退!A:K,11,FALSE)</f>
        <v>#N/A</v>
      </c>
      <c r="V687" t="str">
        <f t="shared" si="32"/>
        <v/>
      </c>
      <c r="W687" t="e">
        <f>VLOOKUP(B687,HIS解!F:H,3,FALSE)</f>
        <v>#N/A</v>
      </c>
    </row>
    <row r="688" spans="1:23" ht="14.25" hidden="1">
      <c r="A688" s="62">
        <v>42905.62699074074</v>
      </c>
      <c r="B688">
        <v>283953</v>
      </c>
      <c r="C688" t="s">
        <v>638</v>
      </c>
      <c r="D688" t="s">
        <v>639</v>
      </c>
      <c r="E688" t="s">
        <v>640</v>
      </c>
      <c r="F688" s="15">
        <v>496</v>
      </c>
      <c r="G688" s="62">
        <v>42905.62699074074</v>
      </c>
      <c r="H688" t="s">
        <v>47</v>
      </c>
      <c r="I688" t="s">
        <v>47</v>
      </c>
      <c r="J688" t="s">
        <v>86</v>
      </c>
      <c r="K688" t="s">
        <v>36</v>
      </c>
      <c r="L688" t="s">
        <v>87</v>
      </c>
      <c r="M688" t="s">
        <v>1204</v>
      </c>
      <c r="N688" t="s">
        <v>1205</v>
      </c>
      <c r="O688" t="s">
        <v>1651</v>
      </c>
      <c r="P688">
        <f>VLOOKUP(B688,HIS退!B:F,5,FALSE)</f>
        <v>-496</v>
      </c>
      <c r="Q688" t="str">
        <f t="shared" si="30"/>
        <v/>
      </c>
      <c r="R688" s="43">
        <f>VLOOKUP(M688,银行退!A:G,7,FALSE)</f>
        <v>496</v>
      </c>
      <c r="S688" t="str">
        <f t="shared" si="31"/>
        <v/>
      </c>
      <c r="T688" t="e">
        <f>VLOOKUP(M688,银行退!A:J,10,FALSE)</f>
        <v>#N/A</v>
      </c>
      <c r="U688" s="17" t="e">
        <f>VLOOKUP(M688,银行退!A:K,11,FALSE)</f>
        <v>#N/A</v>
      </c>
      <c r="V688" t="str">
        <f t="shared" si="32"/>
        <v/>
      </c>
      <c r="W688" t="e">
        <f>VLOOKUP(B688,HIS解!F:H,3,FALSE)</f>
        <v>#N/A</v>
      </c>
    </row>
    <row r="689" spans="1:23" ht="14.25" hidden="1">
      <c r="A689" s="62">
        <v>42905.632708333331</v>
      </c>
      <c r="B689">
        <v>284378</v>
      </c>
      <c r="C689" t="s">
        <v>641</v>
      </c>
      <c r="D689" t="s">
        <v>642</v>
      </c>
      <c r="E689" t="s">
        <v>643</v>
      </c>
      <c r="F689" s="15">
        <v>245</v>
      </c>
      <c r="G689" s="62">
        <v>42905.632708333331</v>
      </c>
      <c r="H689" t="s">
        <v>47</v>
      </c>
      <c r="I689" t="s">
        <v>47</v>
      </c>
      <c r="J689" t="s">
        <v>86</v>
      </c>
      <c r="K689" t="s">
        <v>36</v>
      </c>
      <c r="L689" t="s">
        <v>87</v>
      </c>
      <c r="M689" t="s">
        <v>1206</v>
      </c>
      <c r="N689" t="s">
        <v>1207</v>
      </c>
      <c r="O689" t="s">
        <v>1653</v>
      </c>
      <c r="P689">
        <f>VLOOKUP(B689,HIS退!B:F,5,FALSE)</f>
        <v>-245</v>
      </c>
      <c r="Q689" t="str">
        <f t="shared" si="30"/>
        <v/>
      </c>
      <c r="R689" s="43">
        <f>VLOOKUP(M689,银行退!A:G,7,FALSE)</f>
        <v>245</v>
      </c>
      <c r="S689" t="str">
        <f t="shared" si="31"/>
        <v/>
      </c>
      <c r="T689" t="e">
        <f>VLOOKUP(M689,银行退!A:J,10,FALSE)</f>
        <v>#N/A</v>
      </c>
      <c r="U689" s="17" t="e">
        <f>VLOOKUP(M689,银行退!A:K,11,FALSE)</f>
        <v>#N/A</v>
      </c>
      <c r="V689" t="str">
        <f t="shared" si="32"/>
        <v/>
      </c>
      <c r="W689" t="e">
        <f>VLOOKUP(B689,HIS解!F:H,3,FALSE)</f>
        <v>#N/A</v>
      </c>
    </row>
    <row r="690" spans="1:23" ht="14.25" hidden="1">
      <c r="A690" s="62">
        <v>42905.633368055554</v>
      </c>
      <c r="B690">
        <v>284419</v>
      </c>
      <c r="C690" t="s">
        <v>644</v>
      </c>
      <c r="D690" t="s">
        <v>645</v>
      </c>
      <c r="E690" t="s">
        <v>646</v>
      </c>
      <c r="F690" s="15">
        <v>755</v>
      </c>
      <c r="G690" s="62">
        <v>42905.633368055554</v>
      </c>
      <c r="H690" t="s">
        <v>47</v>
      </c>
      <c r="I690" t="s">
        <v>47</v>
      </c>
      <c r="J690" t="s">
        <v>86</v>
      </c>
      <c r="K690" t="s">
        <v>36</v>
      </c>
      <c r="L690" t="s">
        <v>87</v>
      </c>
      <c r="M690" t="s">
        <v>1208</v>
      </c>
      <c r="N690" t="s">
        <v>1209</v>
      </c>
      <c r="O690" t="s">
        <v>1655</v>
      </c>
      <c r="P690">
        <f>VLOOKUP(B690,HIS退!B:F,5,FALSE)</f>
        <v>-755</v>
      </c>
      <c r="Q690" t="str">
        <f t="shared" si="30"/>
        <v/>
      </c>
      <c r="R690" s="43">
        <f>VLOOKUP(M690,银行退!A:G,7,FALSE)</f>
        <v>755</v>
      </c>
      <c r="S690" t="str">
        <f t="shared" si="31"/>
        <v/>
      </c>
      <c r="T690" t="e">
        <f>VLOOKUP(M690,银行退!A:J,10,FALSE)</f>
        <v>#N/A</v>
      </c>
      <c r="U690" s="17" t="e">
        <f>VLOOKUP(M690,银行退!A:K,11,FALSE)</f>
        <v>#N/A</v>
      </c>
      <c r="V690" t="str">
        <f t="shared" si="32"/>
        <v/>
      </c>
      <c r="W690" t="e">
        <f>VLOOKUP(B690,HIS解!F:H,3,FALSE)</f>
        <v>#N/A</v>
      </c>
    </row>
    <row r="691" spans="1:23" ht="14.25" hidden="1">
      <c r="A691" s="62">
        <v>42905.633692129632</v>
      </c>
      <c r="B691">
        <v>284445</v>
      </c>
      <c r="C691" t="s">
        <v>647</v>
      </c>
      <c r="D691" t="s">
        <v>648</v>
      </c>
      <c r="E691" t="s">
        <v>649</v>
      </c>
      <c r="F691" s="15">
        <v>2000</v>
      </c>
      <c r="G691" s="62">
        <v>42905.633692129632</v>
      </c>
      <c r="H691" t="s">
        <v>47</v>
      </c>
      <c r="I691" t="s">
        <v>47</v>
      </c>
      <c r="J691" t="s">
        <v>86</v>
      </c>
      <c r="K691" t="s">
        <v>36</v>
      </c>
      <c r="L691" t="s">
        <v>87</v>
      </c>
      <c r="M691" t="s">
        <v>1210</v>
      </c>
      <c r="N691" t="s">
        <v>1211</v>
      </c>
      <c r="O691" t="s">
        <v>1657</v>
      </c>
      <c r="P691">
        <f>VLOOKUP(B691,HIS退!B:F,5,FALSE)</f>
        <v>-2000</v>
      </c>
      <c r="Q691" t="str">
        <f t="shared" si="30"/>
        <v/>
      </c>
      <c r="R691" s="43">
        <f>VLOOKUP(M691,银行退!A:G,7,FALSE)</f>
        <v>2000</v>
      </c>
      <c r="S691" t="str">
        <f t="shared" si="31"/>
        <v/>
      </c>
      <c r="T691" t="e">
        <f>VLOOKUP(M691,银行退!A:J,10,FALSE)</f>
        <v>#N/A</v>
      </c>
      <c r="U691" s="17" t="e">
        <f>VLOOKUP(M691,银行退!A:K,11,FALSE)</f>
        <v>#N/A</v>
      </c>
      <c r="V691" t="str">
        <f t="shared" si="32"/>
        <v/>
      </c>
      <c r="W691" t="e">
        <f>VLOOKUP(B691,HIS解!F:H,3,FALSE)</f>
        <v>#N/A</v>
      </c>
    </row>
    <row r="692" spans="1:23" ht="14.25" hidden="1">
      <c r="A692" s="62">
        <v>42905.637731481482</v>
      </c>
      <c r="B692">
        <v>284738</v>
      </c>
      <c r="C692" t="s">
        <v>650</v>
      </c>
      <c r="D692" t="s">
        <v>651</v>
      </c>
      <c r="E692" t="s">
        <v>155</v>
      </c>
      <c r="F692" s="15">
        <v>450</v>
      </c>
      <c r="G692" s="62">
        <v>42905.637731481482</v>
      </c>
      <c r="H692" t="s">
        <v>47</v>
      </c>
      <c r="I692" t="s">
        <v>47</v>
      </c>
      <c r="J692" t="s">
        <v>86</v>
      </c>
      <c r="K692" t="s">
        <v>217</v>
      </c>
      <c r="L692" t="s">
        <v>87</v>
      </c>
      <c r="M692" t="s">
        <v>1212</v>
      </c>
      <c r="N692" t="s">
        <v>1213</v>
      </c>
      <c r="O692" t="s">
        <v>138</v>
      </c>
      <c r="P692">
        <f>VLOOKUP(B692,HIS退!B:F,5,FALSE)</f>
        <v>-450</v>
      </c>
      <c r="Q692" t="str">
        <f t="shared" si="30"/>
        <v/>
      </c>
      <c r="R692" s="43">
        <f>VLOOKUP(M692,银行退!A:G,7,FALSE)</f>
        <v>450</v>
      </c>
      <c r="S692" t="str">
        <f t="shared" si="31"/>
        <v/>
      </c>
      <c r="T692">
        <f>VLOOKUP(M692,银行退!A:J,10,FALSE)</f>
        <v>1</v>
      </c>
      <c r="U692" s="17">
        <f>VLOOKUP(M692,银行退!A:K,11,FALSE)</f>
        <v>42905.703981481478</v>
      </c>
      <c r="V692">
        <f t="shared" si="32"/>
        <v>1</v>
      </c>
      <c r="W692">
        <f>VLOOKUP(B692,HIS解!F:H,3,FALSE)</f>
        <v>450</v>
      </c>
    </row>
    <row r="693" spans="1:23" ht="14.25" hidden="1">
      <c r="A693" s="62">
        <v>42905.642905092594</v>
      </c>
      <c r="B693">
        <v>285084</v>
      </c>
      <c r="C693" t="s">
        <v>652</v>
      </c>
      <c r="D693" t="s">
        <v>653</v>
      </c>
      <c r="E693" t="s">
        <v>654</v>
      </c>
      <c r="F693" s="15">
        <v>2000</v>
      </c>
      <c r="G693" s="62">
        <v>42905.642905092594</v>
      </c>
      <c r="H693" t="s">
        <v>47</v>
      </c>
      <c r="I693" t="s">
        <v>47</v>
      </c>
      <c r="J693" t="s">
        <v>86</v>
      </c>
      <c r="K693" t="s">
        <v>36</v>
      </c>
      <c r="L693" t="s">
        <v>87</v>
      </c>
      <c r="M693" t="s">
        <v>1214</v>
      </c>
      <c r="N693" t="s">
        <v>1215</v>
      </c>
      <c r="O693" t="s">
        <v>1660</v>
      </c>
      <c r="P693">
        <f>VLOOKUP(B693,HIS退!B:F,5,FALSE)</f>
        <v>-2000</v>
      </c>
      <c r="Q693" t="str">
        <f t="shared" si="30"/>
        <v/>
      </c>
      <c r="R693" s="43">
        <f>VLOOKUP(M693,银行退!A:G,7,FALSE)</f>
        <v>2000</v>
      </c>
      <c r="S693" t="str">
        <f t="shared" si="31"/>
        <v/>
      </c>
      <c r="T693" t="e">
        <f>VLOOKUP(M693,银行退!A:J,10,FALSE)</f>
        <v>#N/A</v>
      </c>
      <c r="U693" s="17" t="e">
        <f>VLOOKUP(M693,银行退!A:K,11,FALSE)</f>
        <v>#N/A</v>
      </c>
      <c r="V693" t="str">
        <f t="shared" si="32"/>
        <v/>
      </c>
      <c r="W693" t="e">
        <f>VLOOKUP(B693,HIS解!F:H,3,FALSE)</f>
        <v>#N/A</v>
      </c>
    </row>
    <row r="694" spans="1:23" ht="14.25" hidden="1">
      <c r="A694" s="62">
        <v>42905.648541666669</v>
      </c>
      <c r="B694">
        <v>285479</v>
      </c>
      <c r="C694" t="s">
        <v>655</v>
      </c>
      <c r="D694" t="s">
        <v>656</v>
      </c>
      <c r="E694" t="s">
        <v>657</v>
      </c>
      <c r="F694" s="15">
        <v>281</v>
      </c>
      <c r="G694" s="62">
        <v>42905.648541666669</v>
      </c>
      <c r="H694" t="s">
        <v>47</v>
      </c>
      <c r="I694" t="s">
        <v>47</v>
      </c>
      <c r="J694" t="s">
        <v>86</v>
      </c>
      <c r="K694" t="s">
        <v>36</v>
      </c>
      <c r="L694" t="s">
        <v>87</v>
      </c>
      <c r="M694" t="s">
        <v>1216</v>
      </c>
      <c r="N694" t="s">
        <v>1217</v>
      </c>
      <c r="O694" t="s">
        <v>1662</v>
      </c>
      <c r="P694">
        <f>VLOOKUP(B694,HIS退!B:F,5,FALSE)</f>
        <v>-281</v>
      </c>
      <c r="Q694" t="str">
        <f t="shared" si="30"/>
        <v/>
      </c>
      <c r="R694" s="43">
        <f>VLOOKUP(M694,银行退!A:G,7,FALSE)</f>
        <v>281</v>
      </c>
      <c r="S694" t="str">
        <f t="shared" si="31"/>
        <v/>
      </c>
      <c r="T694" t="e">
        <f>VLOOKUP(M694,银行退!A:J,10,FALSE)</f>
        <v>#N/A</v>
      </c>
      <c r="U694" s="17" t="e">
        <f>VLOOKUP(M694,银行退!A:K,11,FALSE)</f>
        <v>#N/A</v>
      </c>
      <c r="V694" t="str">
        <f t="shared" si="32"/>
        <v/>
      </c>
      <c r="W694" t="e">
        <f>VLOOKUP(B694,HIS解!F:H,3,FALSE)</f>
        <v>#N/A</v>
      </c>
    </row>
    <row r="695" spans="1:23" ht="14.25" hidden="1">
      <c r="A695" s="62">
        <v>42905.655092592591</v>
      </c>
      <c r="B695">
        <v>285906</v>
      </c>
      <c r="C695" t="s">
        <v>659</v>
      </c>
      <c r="D695" t="s">
        <v>660</v>
      </c>
      <c r="E695" t="s">
        <v>661</v>
      </c>
      <c r="F695" s="15">
        <v>200</v>
      </c>
      <c r="G695" s="62">
        <v>42905.655092592591</v>
      </c>
      <c r="H695" t="s">
        <v>47</v>
      </c>
      <c r="I695" t="s">
        <v>47</v>
      </c>
      <c r="J695" t="s">
        <v>86</v>
      </c>
      <c r="K695" t="s">
        <v>36</v>
      </c>
      <c r="L695" t="s">
        <v>87</v>
      </c>
      <c r="M695" t="s">
        <v>1218</v>
      </c>
      <c r="N695" t="s">
        <v>1219</v>
      </c>
      <c r="O695" t="s">
        <v>1664</v>
      </c>
      <c r="P695">
        <f>VLOOKUP(B695,HIS退!B:F,5,FALSE)</f>
        <v>-200</v>
      </c>
      <c r="Q695" t="str">
        <f t="shared" si="30"/>
        <v/>
      </c>
      <c r="R695" s="43">
        <f>VLOOKUP(M695,银行退!A:G,7,FALSE)</f>
        <v>200</v>
      </c>
      <c r="S695" t="str">
        <f t="shared" si="31"/>
        <v/>
      </c>
      <c r="T695" t="e">
        <f>VLOOKUP(M695,银行退!A:J,10,FALSE)</f>
        <v>#N/A</v>
      </c>
      <c r="U695" s="17" t="e">
        <f>VLOOKUP(M695,银行退!A:K,11,FALSE)</f>
        <v>#N/A</v>
      </c>
      <c r="V695" t="str">
        <f t="shared" si="32"/>
        <v/>
      </c>
      <c r="W695" t="e">
        <f>VLOOKUP(B695,HIS解!F:H,3,FALSE)</f>
        <v>#N/A</v>
      </c>
    </row>
    <row r="696" spans="1:23" ht="14.25" hidden="1">
      <c r="A696" s="62">
        <v>42905.655115740738</v>
      </c>
      <c r="B696">
        <v>285907</v>
      </c>
      <c r="C696" t="s">
        <v>658</v>
      </c>
      <c r="D696" t="s">
        <v>44</v>
      </c>
      <c r="E696" t="s">
        <v>95</v>
      </c>
      <c r="F696" s="15">
        <v>725</v>
      </c>
      <c r="G696" s="62">
        <v>42905.655115740738</v>
      </c>
      <c r="H696" t="s">
        <v>47</v>
      </c>
      <c r="I696" t="s">
        <v>47</v>
      </c>
      <c r="J696" t="s">
        <v>86</v>
      </c>
      <c r="K696" t="s">
        <v>36</v>
      </c>
      <c r="L696" t="s">
        <v>87</v>
      </c>
      <c r="M696" t="s">
        <v>1220</v>
      </c>
      <c r="N696" t="s">
        <v>1221</v>
      </c>
      <c r="O696" t="s">
        <v>1666</v>
      </c>
      <c r="P696">
        <f>VLOOKUP(B696,HIS退!B:F,5,FALSE)</f>
        <v>-725</v>
      </c>
      <c r="Q696" t="str">
        <f t="shared" si="30"/>
        <v/>
      </c>
      <c r="R696" s="43">
        <f>VLOOKUP(M696,银行退!A:G,7,FALSE)</f>
        <v>725</v>
      </c>
      <c r="S696" t="str">
        <f t="shared" si="31"/>
        <v/>
      </c>
      <c r="T696" t="e">
        <f>VLOOKUP(M696,银行退!A:J,10,FALSE)</f>
        <v>#N/A</v>
      </c>
      <c r="U696" s="17" t="e">
        <f>VLOOKUP(M696,银行退!A:K,11,FALSE)</f>
        <v>#N/A</v>
      </c>
      <c r="V696" t="str">
        <f t="shared" si="32"/>
        <v/>
      </c>
      <c r="W696" t="e">
        <f>VLOOKUP(B696,HIS解!F:H,3,FALSE)</f>
        <v>#N/A</v>
      </c>
    </row>
    <row r="697" spans="1:23" ht="14.25" hidden="1">
      <c r="A697" s="62">
        <v>42905.659988425927</v>
      </c>
      <c r="B697">
        <v>286278</v>
      </c>
      <c r="C697" t="s">
        <v>662</v>
      </c>
      <c r="D697" t="s">
        <v>663</v>
      </c>
      <c r="E697" t="s">
        <v>664</v>
      </c>
      <c r="F697" s="15">
        <v>1486</v>
      </c>
      <c r="G697" s="62">
        <v>42905.659988425927</v>
      </c>
      <c r="H697" t="s">
        <v>47</v>
      </c>
      <c r="I697" t="s">
        <v>47</v>
      </c>
      <c r="J697" t="s">
        <v>86</v>
      </c>
      <c r="K697" t="s">
        <v>36</v>
      </c>
      <c r="L697" t="s">
        <v>87</v>
      </c>
      <c r="M697" t="s">
        <v>1222</v>
      </c>
      <c r="N697" t="s">
        <v>1223</v>
      </c>
      <c r="O697" t="s">
        <v>1668</v>
      </c>
      <c r="P697">
        <f>VLOOKUP(B697,HIS退!B:F,5,FALSE)</f>
        <v>-1486</v>
      </c>
      <c r="Q697" t="str">
        <f t="shared" si="30"/>
        <v/>
      </c>
      <c r="R697" s="43">
        <f>VLOOKUP(M697,银行退!A:G,7,FALSE)</f>
        <v>1486</v>
      </c>
      <c r="S697" t="str">
        <f t="shared" si="31"/>
        <v/>
      </c>
      <c r="T697" t="e">
        <f>VLOOKUP(M697,银行退!A:J,10,FALSE)</f>
        <v>#N/A</v>
      </c>
      <c r="U697" s="17" t="e">
        <f>VLOOKUP(M697,银行退!A:K,11,FALSE)</f>
        <v>#N/A</v>
      </c>
      <c r="V697" t="str">
        <f t="shared" si="32"/>
        <v/>
      </c>
      <c r="W697" t="e">
        <f>VLOOKUP(B697,HIS解!F:H,3,FALSE)</f>
        <v>#N/A</v>
      </c>
    </row>
    <row r="698" spans="1:23" ht="14.25" hidden="1">
      <c r="A698" s="62">
        <v>42905.663275462961</v>
      </c>
      <c r="B698">
        <v>286502</v>
      </c>
      <c r="C698" t="s">
        <v>665</v>
      </c>
      <c r="D698" t="s">
        <v>666</v>
      </c>
      <c r="E698" t="s">
        <v>667</v>
      </c>
      <c r="F698" s="15">
        <v>1148</v>
      </c>
      <c r="G698" s="62">
        <v>42905.663275462961</v>
      </c>
      <c r="H698" t="s">
        <v>47</v>
      </c>
      <c r="I698" t="s">
        <v>47</v>
      </c>
      <c r="J698" t="s">
        <v>86</v>
      </c>
      <c r="K698" t="s">
        <v>36</v>
      </c>
      <c r="L698" t="s">
        <v>87</v>
      </c>
      <c r="M698" t="s">
        <v>1224</v>
      </c>
      <c r="N698" t="s">
        <v>1225</v>
      </c>
      <c r="O698" t="s">
        <v>1670</v>
      </c>
      <c r="P698">
        <f>VLOOKUP(B698,HIS退!B:F,5,FALSE)</f>
        <v>-1148</v>
      </c>
      <c r="Q698" t="str">
        <f t="shared" si="30"/>
        <v/>
      </c>
      <c r="R698" s="43">
        <f>VLOOKUP(M698,银行退!A:G,7,FALSE)</f>
        <v>1148</v>
      </c>
      <c r="S698" t="str">
        <f t="shared" si="31"/>
        <v/>
      </c>
      <c r="T698" t="e">
        <f>VLOOKUP(M698,银行退!A:J,10,FALSE)</f>
        <v>#N/A</v>
      </c>
      <c r="U698" s="17" t="e">
        <f>VLOOKUP(M698,银行退!A:K,11,FALSE)</f>
        <v>#N/A</v>
      </c>
      <c r="V698" t="str">
        <f t="shared" si="32"/>
        <v/>
      </c>
      <c r="W698" t="e">
        <f>VLOOKUP(B698,HIS解!F:H,3,FALSE)</f>
        <v>#N/A</v>
      </c>
    </row>
    <row r="699" spans="1:23" ht="14.25" hidden="1">
      <c r="A699" s="62">
        <v>42905.667187500003</v>
      </c>
      <c r="B699">
        <v>286752</v>
      </c>
      <c r="C699" t="s">
        <v>668</v>
      </c>
      <c r="D699" t="s">
        <v>669</v>
      </c>
      <c r="E699" t="s">
        <v>670</v>
      </c>
      <c r="F699" s="15">
        <v>148</v>
      </c>
      <c r="G699" s="62">
        <v>42905.667187500003</v>
      </c>
      <c r="H699" t="s">
        <v>47</v>
      </c>
      <c r="I699" t="s">
        <v>47</v>
      </c>
      <c r="J699" t="s">
        <v>86</v>
      </c>
      <c r="K699" t="s">
        <v>36</v>
      </c>
      <c r="L699" t="s">
        <v>87</v>
      </c>
      <c r="M699" t="s">
        <v>1226</v>
      </c>
      <c r="N699" t="s">
        <v>1227</v>
      </c>
      <c r="O699" t="s">
        <v>1672</v>
      </c>
      <c r="P699">
        <f>VLOOKUP(B699,HIS退!B:F,5,FALSE)</f>
        <v>-148</v>
      </c>
      <c r="Q699" t="str">
        <f t="shared" si="30"/>
        <v/>
      </c>
      <c r="R699" s="43">
        <f>VLOOKUP(M699,银行退!A:G,7,FALSE)</f>
        <v>148</v>
      </c>
      <c r="S699" t="str">
        <f t="shared" si="31"/>
        <v/>
      </c>
      <c r="T699" t="e">
        <f>VLOOKUP(M699,银行退!A:J,10,FALSE)</f>
        <v>#N/A</v>
      </c>
      <c r="U699" s="17" t="e">
        <f>VLOOKUP(M699,银行退!A:K,11,FALSE)</f>
        <v>#N/A</v>
      </c>
      <c r="V699" t="str">
        <f t="shared" si="32"/>
        <v/>
      </c>
      <c r="W699" t="e">
        <f>VLOOKUP(B699,HIS解!F:H,3,FALSE)</f>
        <v>#N/A</v>
      </c>
    </row>
    <row r="700" spans="1:23" ht="14.25" hidden="1">
      <c r="A700" s="62">
        <v>42905.675428240742</v>
      </c>
      <c r="B700">
        <v>287262</v>
      </c>
      <c r="C700" t="s">
        <v>671</v>
      </c>
      <c r="D700" t="s">
        <v>672</v>
      </c>
      <c r="E700" t="s">
        <v>673</v>
      </c>
      <c r="F700" s="15">
        <v>992</v>
      </c>
      <c r="G700" s="62">
        <v>42905.675428240742</v>
      </c>
      <c r="H700" t="s">
        <v>47</v>
      </c>
      <c r="I700" t="s">
        <v>47</v>
      </c>
      <c r="J700" t="s">
        <v>86</v>
      </c>
      <c r="K700" t="s">
        <v>36</v>
      </c>
      <c r="L700" t="s">
        <v>87</v>
      </c>
      <c r="M700" t="s">
        <v>1228</v>
      </c>
      <c r="N700" t="s">
        <v>1229</v>
      </c>
      <c r="O700" t="s">
        <v>1700</v>
      </c>
      <c r="P700">
        <f>VLOOKUP(B700,HIS退!B:F,5,FALSE)</f>
        <v>-992</v>
      </c>
      <c r="Q700" t="str">
        <f t="shared" si="30"/>
        <v/>
      </c>
      <c r="R700" s="43">
        <f>VLOOKUP(M700,银行退!A:G,7,FALSE)</f>
        <v>992</v>
      </c>
      <c r="S700" t="str">
        <f t="shared" si="31"/>
        <v/>
      </c>
      <c r="T700" t="e">
        <f>VLOOKUP(M700,银行退!A:J,10,FALSE)</f>
        <v>#N/A</v>
      </c>
      <c r="U700" s="17" t="e">
        <f>VLOOKUP(M700,银行退!A:K,11,FALSE)</f>
        <v>#N/A</v>
      </c>
      <c r="V700" t="str">
        <f t="shared" si="32"/>
        <v/>
      </c>
      <c r="W700" t="e">
        <f>VLOOKUP(B700,HIS解!F:H,3,FALSE)</f>
        <v>#N/A</v>
      </c>
    </row>
    <row r="701" spans="1:23" ht="14.25" hidden="1">
      <c r="A701" s="62">
        <v>42905.680972222224</v>
      </c>
      <c r="B701">
        <v>287600</v>
      </c>
      <c r="C701" t="s">
        <v>1230</v>
      </c>
      <c r="D701" t="s">
        <v>39</v>
      </c>
      <c r="E701" t="s">
        <v>92</v>
      </c>
      <c r="F701" s="15">
        <v>1400</v>
      </c>
      <c r="G701" s="62">
        <v>42905.680972222224</v>
      </c>
      <c r="H701" t="s">
        <v>47</v>
      </c>
      <c r="I701" t="s">
        <v>47</v>
      </c>
      <c r="J701" t="s">
        <v>86</v>
      </c>
      <c r="K701" t="s">
        <v>217</v>
      </c>
      <c r="L701" t="s">
        <v>87</v>
      </c>
      <c r="M701" t="s">
        <v>1231</v>
      </c>
      <c r="N701" t="s">
        <v>1232</v>
      </c>
      <c r="O701" t="s">
        <v>1674</v>
      </c>
      <c r="P701">
        <f>VLOOKUP(B701,HIS退!B:F,5,FALSE)</f>
        <v>-1400</v>
      </c>
      <c r="Q701" t="str">
        <f t="shared" si="30"/>
        <v/>
      </c>
      <c r="R701" s="43">
        <f>VLOOKUP(M701,银行退!A:G,7,FALSE)</f>
        <v>1400</v>
      </c>
      <c r="S701" t="str">
        <f t="shared" si="31"/>
        <v/>
      </c>
      <c r="T701">
        <f>VLOOKUP(M701,银行退!A:J,10,FALSE)</f>
        <v>1</v>
      </c>
      <c r="U701" s="17">
        <f>VLOOKUP(M701,银行退!A:K,11,FALSE)</f>
        <v>42906.682847222219</v>
      </c>
      <c r="V701">
        <f t="shared" si="32"/>
        <v>1</v>
      </c>
      <c r="W701">
        <f>VLOOKUP(B701,HIS解!F:H,3,FALSE)</f>
        <v>1400</v>
      </c>
    </row>
    <row r="702" spans="1:23" ht="14.25" hidden="1">
      <c r="A702" s="62">
        <v>42905.689131944448</v>
      </c>
      <c r="B702">
        <v>288028</v>
      </c>
      <c r="C702" t="s">
        <v>674</v>
      </c>
      <c r="D702" t="s">
        <v>675</v>
      </c>
      <c r="E702" t="s">
        <v>676</v>
      </c>
      <c r="F702" s="15">
        <v>187</v>
      </c>
      <c r="G702" s="62">
        <v>42905.689131944448</v>
      </c>
      <c r="H702" t="s">
        <v>47</v>
      </c>
      <c r="I702" t="s">
        <v>47</v>
      </c>
      <c r="J702" t="s">
        <v>86</v>
      </c>
      <c r="K702" t="s">
        <v>36</v>
      </c>
      <c r="L702" t="s">
        <v>87</v>
      </c>
      <c r="M702" t="s">
        <v>1233</v>
      </c>
      <c r="N702" t="s">
        <v>1234</v>
      </c>
      <c r="O702" t="s">
        <v>1676</v>
      </c>
      <c r="P702">
        <f>VLOOKUP(B702,HIS退!B:F,5,FALSE)</f>
        <v>-187</v>
      </c>
      <c r="Q702" t="str">
        <f t="shared" si="30"/>
        <v/>
      </c>
      <c r="R702" s="43">
        <f>VLOOKUP(M702,银行退!A:G,7,FALSE)</f>
        <v>187</v>
      </c>
      <c r="S702" t="str">
        <f t="shared" si="31"/>
        <v/>
      </c>
      <c r="T702" t="e">
        <f>VLOOKUP(M702,银行退!A:J,10,FALSE)</f>
        <v>#N/A</v>
      </c>
      <c r="U702" s="17" t="e">
        <f>VLOOKUP(M702,银行退!A:K,11,FALSE)</f>
        <v>#N/A</v>
      </c>
      <c r="V702" t="str">
        <f t="shared" si="32"/>
        <v/>
      </c>
      <c r="W702" t="e">
        <f>VLOOKUP(B702,HIS解!F:H,3,FALSE)</f>
        <v>#N/A</v>
      </c>
    </row>
    <row r="703" spans="1:23" ht="14.25" hidden="1">
      <c r="A703" s="62">
        <v>42905.689803240741</v>
      </c>
      <c r="B703">
        <v>0</v>
      </c>
      <c r="C703"/>
      <c r="D703" t="s">
        <v>678</v>
      </c>
      <c r="E703" t="s">
        <v>679</v>
      </c>
      <c r="F703" s="15">
        <v>50</v>
      </c>
      <c r="G703" s="62">
        <v>42905.689803240741</v>
      </c>
      <c r="H703" t="s">
        <v>47</v>
      </c>
      <c r="I703" t="s">
        <v>47</v>
      </c>
      <c r="J703" t="s">
        <v>88</v>
      </c>
      <c r="K703" t="s">
        <v>88</v>
      </c>
      <c r="L703" t="s">
        <v>87</v>
      </c>
      <c r="M703" t="s">
        <v>1235</v>
      </c>
      <c r="N703" t="s">
        <v>1236</v>
      </c>
      <c r="O703" t="s">
        <v>1678</v>
      </c>
      <c r="P703" t="e">
        <f>VLOOKUP(B703,HIS退!B:F,5,FALSE)</f>
        <v>#N/A</v>
      </c>
      <c r="Q703" t="e">
        <f t="shared" si="30"/>
        <v>#N/A</v>
      </c>
      <c r="R703" s="43" t="e">
        <f>VLOOKUP(M703,银行退!A:G,7,FALSE)</f>
        <v>#N/A</v>
      </c>
      <c r="S703" t="e">
        <f t="shared" si="31"/>
        <v>#N/A</v>
      </c>
      <c r="T703" t="e">
        <f>VLOOKUP(M703,银行退!A:J,10,FALSE)</f>
        <v>#N/A</v>
      </c>
      <c r="U703" s="17" t="e">
        <f>VLOOKUP(M703,银行退!A:K,11,FALSE)</f>
        <v>#N/A</v>
      </c>
      <c r="V703">
        <f t="shared" si="32"/>
        <v>1</v>
      </c>
      <c r="W703" t="e">
        <f>VLOOKUP(B703,HIS解!F:H,3,FALSE)</f>
        <v>#N/A</v>
      </c>
    </row>
    <row r="704" spans="1:23" ht="14.25" hidden="1">
      <c r="A704" s="62">
        <v>42905.692812499998</v>
      </c>
      <c r="B704">
        <v>288211</v>
      </c>
      <c r="C704" t="s">
        <v>677</v>
      </c>
      <c r="D704" t="s">
        <v>678</v>
      </c>
      <c r="E704" t="s">
        <v>679</v>
      </c>
      <c r="F704" s="15">
        <v>50</v>
      </c>
      <c r="G704" s="62">
        <v>42905.692812499998</v>
      </c>
      <c r="H704" t="s">
        <v>47</v>
      </c>
      <c r="I704" t="s">
        <v>47</v>
      </c>
      <c r="J704" t="s">
        <v>86</v>
      </c>
      <c r="K704" t="s">
        <v>36</v>
      </c>
      <c r="L704" t="s">
        <v>87</v>
      </c>
      <c r="M704" t="s">
        <v>1237</v>
      </c>
      <c r="N704" t="s">
        <v>1238</v>
      </c>
      <c r="O704" t="s">
        <v>1678</v>
      </c>
      <c r="P704">
        <f>VLOOKUP(B704,HIS退!B:F,5,FALSE)</f>
        <v>-50</v>
      </c>
      <c r="Q704" t="str">
        <f t="shared" si="30"/>
        <v/>
      </c>
      <c r="R704" s="43">
        <f>VLOOKUP(M704,银行退!A:G,7,FALSE)</f>
        <v>50</v>
      </c>
      <c r="S704" t="str">
        <f t="shared" si="31"/>
        <v/>
      </c>
      <c r="T704" t="e">
        <f>VLOOKUP(M704,银行退!A:J,10,FALSE)</f>
        <v>#N/A</v>
      </c>
      <c r="U704" s="17" t="e">
        <f>VLOOKUP(M704,银行退!A:K,11,FALSE)</f>
        <v>#N/A</v>
      </c>
      <c r="V704" t="str">
        <f t="shared" si="32"/>
        <v/>
      </c>
      <c r="W704" t="e">
        <f>VLOOKUP(B704,HIS解!F:H,3,FALSE)</f>
        <v>#N/A</v>
      </c>
    </row>
    <row r="705" spans="1:23" ht="14.25" hidden="1">
      <c r="A705" s="62">
        <v>42905.694178240738</v>
      </c>
      <c r="B705">
        <v>0</v>
      </c>
      <c r="C705"/>
      <c r="D705" t="s">
        <v>1239</v>
      </c>
      <c r="E705" t="s">
        <v>1240</v>
      </c>
      <c r="F705" s="15">
        <v>385</v>
      </c>
      <c r="G705" s="62">
        <v>42905.694178240738</v>
      </c>
      <c r="H705" t="s">
        <v>47</v>
      </c>
      <c r="I705" t="s">
        <v>47</v>
      </c>
      <c r="J705" t="s">
        <v>88</v>
      </c>
      <c r="K705" t="s">
        <v>88</v>
      </c>
      <c r="L705" t="s">
        <v>87</v>
      </c>
      <c r="M705" t="s">
        <v>1241</v>
      </c>
      <c r="N705" t="s">
        <v>1242</v>
      </c>
      <c r="O705" t="s">
        <v>8108</v>
      </c>
      <c r="P705" t="e">
        <f>VLOOKUP(B705,HIS退!B:F,5,FALSE)</f>
        <v>#N/A</v>
      </c>
      <c r="Q705" t="e">
        <f t="shared" si="30"/>
        <v>#N/A</v>
      </c>
      <c r="R705" s="43" t="e">
        <f>VLOOKUP(M705,银行退!A:G,7,FALSE)</f>
        <v>#N/A</v>
      </c>
      <c r="S705" t="e">
        <f t="shared" si="31"/>
        <v>#N/A</v>
      </c>
      <c r="T705" t="e">
        <f>VLOOKUP(M705,银行退!A:J,10,FALSE)</f>
        <v>#N/A</v>
      </c>
      <c r="U705" s="17" t="e">
        <f>VLOOKUP(M705,银行退!A:K,11,FALSE)</f>
        <v>#N/A</v>
      </c>
      <c r="V705">
        <f t="shared" si="32"/>
        <v>1</v>
      </c>
      <c r="W705" t="e">
        <f>VLOOKUP(B705,HIS解!F:H,3,FALSE)</f>
        <v>#N/A</v>
      </c>
    </row>
    <row r="706" spans="1:23" ht="14.25" hidden="1">
      <c r="A706" s="62">
        <v>42905.698703703703</v>
      </c>
      <c r="B706">
        <v>288522</v>
      </c>
      <c r="C706" t="s">
        <v>680</v>
      </c>
      <c r="D706" t="s">
        <v>681</v>
      </c>
      <c r="E706" t="s">
        <v>682</v>
      </c>
      <c r="F706" s="15">
        <v>155</v>
      </c>
      <c r="G706" s="62">
        <v>42905.698703703703</v>
      </c>
      <c r="H706" t="s">
        <v>47</v>
      </c>
      <c r="I706" t="s">
        <v>47</v>
      </c>
      <c r="J706" t="s">
        <v>86</v>
      </c>
      <c r="K706" t="s">
        <v>217</v>
      </c>
      <c r="L706" t="s">
        <v>87</v>
      </c>
      <c r="M706" t="s">
        <v>1243</v>
      </c>
      <c r="N706" t="s">
        <v>1244</v>
      </c>
      <c r="O706" t="s">
        <v>1680</v>
      </c>
      <c r="P706">
        <f>VLOOKUP(B706,HIS退!B:F,5,FALSE)</f>
        <v>-155</v>
      </c>
      <c r="Q706" t="str">
        <f t="shared" si="30"/>
        <v/>
      </c>
      <c r="R706" s="43">
        <f>VLOOKUP(M706,银行退!A:G,7,FALSE)</f>
        <v>155</v>
      </c>
      <c r="S706" t="str">
        <f t="shared" si="31"/>
        <v/>
      </c>
      <c r="T706">
        <f>VLOOKUP(M706,银行退!A:J,10,FALSE)</f>
        <v>1</v>
      </c>
      <c r="U706" s="17">
        <f>VLOOKUP(M706,银行退!A:K,11,FALSE)</f>
        <v>42906.682210648149</v>
      </c>
      <c r="V706">
        <f t="shared" si="32"/>
        <v>1</v>
      </c>
      <c r="W706">
        <f>VLOOKUP(B706,HIS解!F:H,3,FALSE)</f>
        <v>155</v>
      </c>
    </row>
    <row r="707" spans="1:23" ht="14.25" hidden="1">
      <c r="A707" s="62">
        <v>42905.71570601852</v>
      </c>
      <c r="B707">
        <v>289052</v>
      </c>
      <c r="C707" t="s">
        <v>683</v>
      </c>
      <c r="D707" t="s">
        <v>684</v>
      </c>
      <c r="E707" t="s">
        <v>685</v>
      </c>
      <c r="F707" s="15">
        <v>102</v>
      </c>
      <c r="G707" s="62">
        <v>42905.71570601852</v>
      </c>
      <c r="H707" t="s">
        <v>47</v>
      </c>
      <c r="I707" t="s">
        <v>47</v>
      </c>
      <c r="J707" t="s">
        <v>86</v>
      </c>
      <c r="K707" t="s">
        <v>36</v>
      </c>
      <c r="L707" t="s">
        <v>87</v>
      </c>
      <c r="M707" t="s">
        <v>1245</v>
      </c>
      <c r="N707" t="s">
        <v>1246</v>
      </c>
      <c r="O707" t="s">
        <v>1682</v>
      </c>
      <c r="P707">
        <f>VLOOKUP(B707,HIS退!B:F,5,FALSE)</f>
        <v>-102</v>
      </c>
      <c r="Q707" t="str">
        <f t="shared" ref="Q707:Q770" si="33">IF(P707=F707*-1,"",1)</f>
        <v/>
      </c>
      <c r="R707" s="43">
        <f>VLOOKUP(M707,银行退!A:G,7,FALSE)</f>
        <v>102</v>
      </c>
      <c r="S707" t="str">
        <f t="shared" ref="S707:S770" si="34">IF(R707=F707,"",1)</f>
        <v/>
      </c>
      <c r="T707" t="e">
        <f>VLOOKUP(M707,银行退!A:J,10,FALSE)</f>
        <v>#N/A</v>
      </c>
      <c r="U707" s="17" t="e">
        <f>VLOOKUP(M707,银行退!A:K,11,FALSE)</f>
        <v>#N/A</v>
      </c>
      <c r="V707" t="str">
        <f t="shared" ref="V707:V770" si="35">IF(ISNA(S707),1,IF(ISNA(T707)=FALSE,1,""))</f>
        <v/>
      </c>
      <c r="W707" t="e">
        <f>VLOOKUP(B707,HIS解!F:H,3,FALSE)</f>
        <v>#N/A</v>
      </c>
    </row>
    <row r="708" spans="1:23" ht="14.25" hidden="1">
      <c r="A708" s="62">
        <v>42905.730046296296</v>
      </c>
      <c r="B708">
        <v>289428</v>
      </c>
      <c r="C708" t="s">
        <v>686</v>
      </c>
      <c r="D708" t="s">
        <v>687</v>
      </c>
      <c r="E708" t="s">
        <v>688</v>
      </c>
      <c r="F708" s="15">
        <v>800</v>
      </c>
      <c r="G708" s="62">
        <v>42905.730046296296</v>
      </c>
      <c r="H708" t="s">
        <v>47</v>
      </c>
      <c r="I708" t="s">
        <v>47</v>
      </c>
      <c r="J708" t="s">
        <v>86</v>
      </c>
      <c r="K708" t="s">
        <v>36</v>
      </c>
      <c r="L708" t="s">
        <v>87</v>
      </c>
      <c r="M708" t="s">
        <v>1247</v>
      </c>
      <c r="N708" t="s">
        <v>1248</v>
      </c>
      <c r="O708" t="s">
        <v>1684</v>
      </c>
      <c r="P708">
        <f>VLOOKUP(B708,HIS退!B:F,5,FALSE)</f>
        <v>-800</v>
      </c>
      <c r="Q708" t="str">
        <f t="shared" si="33"/>
        <v/>
      </c>
      <c r="R708" s="43">
        <f>VLOOKUP(M708,银行退!A:G,7,FALSE)</f>
        <v>800</v>
      </c>
      <c r="S708" t="str">
        <f t="shared" si="34"/>
        <v/>
      </c>
      <c r="T708" t="e">
        <f>VLOOKUP(M708,银行退!A:J,10,FALSE)</f>
        <v>#N/A</v>
      </c>
      <c r="U708" s="17" t="e">
        <f>VLOOKUP(M708,银行退!A:K,11,FALSE)</f>
        <v>#N/A</v>
      </c>
      <c r="V708" t="str">
        <f t="shared" si="35"/>
        <v/>
      </c>
      <c r="W708" t="e">
        <f>VLOOKUP(B708,HIS解!F:H,3,FALSE)</f>
        <v>#N/A</v>
      </c>
    </row>
    <row r="709" spans="1:23" ht="14.25" hidden="1">
      <c r="A709" s="62">
        <v>42905.737638888888</v>
      </c>
      <c r="B709">
        <v>289568</v>
      </c>
      <c r="C709" t="s">
        <v>689</v>
      </c>
      <c r="D709" t="s">
        <v>690</v>
      </c>
      <c r="E709" t="s">
        <v>691</v>
      </c>
      <c r="F709" s="15">
        <v>500</v>
      </c>
      <c r="G709" s="62">
        <v>42905.737638888888</v>
      </c>
      <c r="H709" t="s">
        <v>47</v>
      </c>
      <c r="I709" t="s">
        <v>47</v>
      </c>
      <c r="J709" t="s">
        <v>86</v>
      </c>
      <c r="K709" t="s">
        <v>217</v>
      </c>
      <c r="L709" t="s">
        <v>87</v>
      </c>
      <c r="M709" t="s">
        <v>1249</v>
      </c>
      <c r="N709" t="s">
        <v>1250</v>
      </c>
      <c r="O709" t="s">
        <v>1686</v>
      </c>
      <c r="P709">
        <f>VLOOKUP(B709,HIS退!B:F,5,FALSE)</f>
        <v>-500</v>
      </c>
      <c r="Q709" t="str">
        <f t="shared" si="33"/>
        <v/>
      </c>
      <c r="R709" s="43">
        <f>VLOOKUP(M709,银行退!A:G,7,FALSE)</f>
        <v>500</v>
      </c>
      <c r="S709" t="str">
        <f t="shared" si="34"/>
        <v/>
      </c>
      <c r="T709">
        <f>VLOOKUP(M709,银行退!A:J,10,FALSE)</f>
        <v>1</v>
      </c>
      <c r="U709" s="17">
        <f>VLOOKUP(M709,银行退!A:K,11,FALSE)</f>
        <v>42906.683298611111</v>
      </c>
      <c r="V709">
        <f t="shared" si="35"/>
        <v>1</v>
      </c>
      <c r="W709">
        <f>VLOOKUP(B709,HIS解!F:H,3,FALSE)</f>
        <v>500</v>
      </c>
    </row>
    <row r="710" spans="1:23" ht="14.25" hidden="1">
      <c r="A710" s="62">
        <v>42905.772534722222</v>
      </c>
      <c r="B710">
        <v>289763</v>
      </c>
      <c r="C710" t="s">
        <v>692</v>
      </c>
      <c r="D710" t="s">
        <v>693</v>
      </c>
      <c r="E710" t="s">
        <v>694</v>
      </c>
      <c r="F710" s="15">
        <v>8000</v>
      </c>
      <c r="G710" s="62">
        <v>42905.772534722222</v>
      </c>
      <c r="H710" t="s">
        <v>47</v>
      </c>
      <c r="I710" t="s">
        <v>47</v>
      </c>
      <c r="J710" t="s">
        <v>86</v>
      </c>
      <c r="K710" t="s">
        <v>36</v>
      </c>
      <c r="L710" t="s">
        <v>87</v>
      </c>
      <c r="M710" t="s">
        <v>1251</v>
      </c>
      <c r="N710" t="s">
        <v>1252</v>
      </c>
      <c r="O710" t="s">
        <v>1688</v>
      </c>
      <c r="P710">
        <f>VLOOKUP(B710,HIS退!B:F,5,FALSE)</f>
        <v>-8000</v>
      </c>
      <c r="Q710" t="str">
        <f t="shared" si="33"/>
        <v/>
      </c>
      <c r="R710" s="43">
        <f>VLOOKUP(M710,银行退!A:G,7,FALSE)</f>
        <v>8000</v>
      </c>
      <c r="S710" t="str">
        <f t="shared" si="34"/>
        <v/>
      </c>
      <c r="T710" t="e">
        <f>VLOOKUP(M710,银行退!A:J,10,FALSE)</f>
        <v>#N/A</v>
      </c>
      <c r="U710" s="17" t="e">
        <f>VLOOKUP(M710,银行退!A:K,11,FALSE)</f>
        <v>#N/A</v>
      </c>
      <c r="V710" t="str">
        <f t="shared" si="35"/>
        <v/>
      </c>
      <c r="W710" t="e">
        <f>VLOOKUP(B710,HIS解!F:H,3,FALSE)</f>
        <v>#N/A</v>
      </c>
    </row>
    <row r="711" spans="1:23" ht="14.25" hidden="1">
      <c r="A711" s="62">
        <v>42905.869872685187</v>
      </c>
      <c r="B711">
        <v>290051</v>
      </c>
      <c r="C711" t="s">
        <v>695</v>
      </c>
      <c r="D711" t="s">
        <v>696</v>
      </c>
      <c r="E711" t="s">
        <v>697</v>
      </c>
      <c r="F711" s="15">
        <v>665</v>
      </c>
      <c r="G711" s="62">
        <v>42905.869872685187</v>
      </c>
      <c r="H711" t="s">
        <v>47</v>
      </c>
      <c r="I711" t="s">
        <v>47</v>
      </c>
      <c r="J711" t="s">
        <v>86</v>
      </c>
      <c r="K711" t="s">
        <v>36</v>
      </c>
      <c r="L711" t="s">
        <v>87</v>
      </c>
      <c r="M711" t="s">
        <v>1253</v>
      </c>
      <c r="N711" t="s">
        <v>1254</v>
      </c>
      <c r="O711" t="s">
        <v>1690</v>
      </c>
      <c r="P711">
        <f>VLOOKUP(B711,HIS退!B:F,5,FALSE)</f>
        <v>-665</v>
      </c>
      <c r="Q711" t="str">
        <f t="shared" si="33"/>
        <v/>
      </c>
      <c r="R711" s="43">
        <f>VLOOKUP(M711,银行退!A:G,7,FALSE)</f>
        <v>665</v>
      </c>
      <c r="S711" t="str">
        <f t="shared" si="34"/>
        <v/>
      </c>
      <c r="T711" t="e">
        <f>VLOOKUP(M711,银行退!A:J,10,FALSE)</f>
        <v>#N/A</v>
      </c>
      <c r="U711" s="17" t="e">
        <f>VLOOKUP(M711,银行退!A:K,11,FALSE)</f>
        <v>#N/A</v>
      </c>
      <c r="V711" t="str">
        <f t="shared" si="35"/>
        <v/>
      </c>
      <c r="W711" t="e">
        <f>VLOOKUP(B711,HIS解!F:H,3,FALSE)</f>
        <v>#N/A</v>
      </c>
    </row>
    <row r="712" spans="1:23" ht="14.25" hidden="1">
      <c r="A712" s="62">
        <v>42906.292083333334</v>
      </c>
      <c r="B712">
        <v>290546</v>
      </c>
      <c r="C712" t="s">
        <v>698</v>
      </c>
      <c r="D712" t="s">
        <v>699</v>
      </c>
      <c r="E712" t="s">
        <v>700</v>
      </c>
      <c r="F712" s="15">
        <v>732</v>
      </c>
      <c r="G712" s="62">
        <v>42906.292083333334</v>
      </c>
      <c r="H712" t="s">
        <v>47</v>
      </c>
      <c r="I712" t="s">
        <v>47</v>
      </c>
      <c r="J712" t="s">
        <v>86</v>
      </c>
      <c r="K712" t="s">
        <v>217</v>
      </c>
      <c r="L712" t="s">
        <v>87</v>
      </c>
      <c r="M712" t="s">
        <v>1255</v>
      </c>
      <c r="N712" t="s">
        <v>1256</v>
      </c>
      <c r="O712" t="s">
        <v>1702</v>
      </c>
      <c r="P712">
        <f>VLOOKUP(B712,HIS退!B:F,5,FALSE)</f>
        <v>-732</v>
      </c>
      <c r="Q712" t="str">
        <f t="shared" si="33"/>
        <v/>
      </c>
      <c r="R712" s="43">
        <f>VLOOKUP(M712,银行退!A:G,7,FALSE)</f>
        <v>732</v>
      </c>
      <c r="S712" t="str">
        <f t="shared" si="34"/>
        <v/>
      </c>
      <c r="T712">
        <f>VLOOKUP(M712,银行退!A:J,10,FALSE)</f>
        <v>1</v>
      </c>
      <c r="U712" s="17">
        <f>VLOOKUP(M712,银行退!A:K,11,FALSE)</f>
        <v>42906.68309027778</v>
      </c>
      <c r="V712">
        <f t="shared" si="35"/>
        <v>1</v>
      </c>
      <c r="W712">
        <f>VLOOKUP(B712,HIS解!F:H,3,FALSE)</f>
        <v>732</v>
      </c>
    </row>
    <row r="713" spans="1:23" ht="14.25" hidden="1">
      <c r="A713" s="62">
        <v>42906.353958333333</v>
      </c>
      <c r="B713">
        <v>292424</v>
      </c>
      <c r="C713" t="s">
        <v>701</v>
      </c>
      <c r="D713" t="s">
        <v>702</v>
      </c>
      <c r="E713" t="s">
        <v>703</v>
      </c>
      <c r="F713" s="15">
        <v>498</v>
      </c>
      <c r="G713" s="62">
        <v>42906.353958333333</v>
      </c>
      <c r="H713" t="s">
        <v>47</v>
      </c>
      <c r="I713" t="s">
        <v>47</v>
      </c>
      <c r="J713" t="s">
        <v>86</v>
      </c>
      <c r="K713" t="s">
        <v>36</v>
      </c>
      <c r="L713" t="s">
        <v>87</v>
      </c>
      <c r="M713" t="s">
        <v>1257</v>
      </c>
      <c r="N713" t="s">
        <v>1258</v>
      </c>
      <c r="O713" t="s">
        <v>1704</v>
      </c>
      <c r="P713">
        <f>VLOOKUP(B713,HIS退!B:F,5,FALSE)</f>
        <v>-498</v>
      </c>
      <c r="Q713" t="str">
        <f t="shared" si="33"/>
        <v/>
      </c>
      <c r="R713" s="43">
        <f>VLOOKUP(M713,银行退!A:G,7,FALSE)</f>
        <v>498</v>
      </c>
      <c r="S713" t="str">
        <f t="shared" si="34"/>
        <v/>
      </c>
      <c r="T713" t="e">
        <f>VLOOKUP(M713,银行退!A:J,10,FALSE)</f>
        <v>#N/A</v>
      </c>
      <c r="U713" s="17" t="e">
        <f>VLOOKUP(M713,银行退!A:K,11,FALSE)</f>
        <v>#N/A</v>
      </c>
      <c r="V713" t="str">
        <f t="shared" si="35"/>
        <v/>
      </c>
      <c r="W713" t="e">
        <f>VLOOKUP(B713,HIS解!F:H,3,FALSE)</f>
        <v>#N/A</v>
      </c>
    </row>
    <row r="714" spans="1:23" ht="14.25" hidden="1">
      <c r="A714" s="62">
        <v>42906.369675925926</v>
      </c>
      <c r="B714">
        <v>293755</v>
      </c>
      <c r="C714" t="s">
        <v>704</v>
      </c>
      <c r="D714" t="s">
        <v>705</v>
      </c>
      <c r="E714" t="s">
        <v>706</v>
      </c>
      <c r="F714" s="15">
        <v>2352</v>
      </c>
      <c r="G714" s="62">
        <v>42906.369675925926</v>
      </c>
      <c r="H714" t="s">
        <v>47</v>
      </c>
      <c r="I714" t="s">
        <v>47</v>
      </c>
      <c r="J714" t="s">
        <v>86</v>
      </c>
      <c r="K714" t="s">
        <v>36</v>
      </c>
      <c r="L714" t="s">
        <v>87</v>
      </c>
      <c r="M714" t="s">
        <v>1259</v>
      </c>
      <c r="N714" t="s">
        <v>1260</v>
      </c>
      <c r="O714" t="s">
        <v>1706</v>
      </c>
      <c r="P714">
        <f>VLOOKUP(B714,HIS退!B:F,5,FALSE)</f>
        <v>-2352</v>
      </c>
      <c r="Q714" t="str">
        <f t="shared" si="33"/>
        <v/>
      </c>
      <c r="R714" s="43">
        <f>VLOOKUP(M714,银行退!A:G,7,FALSE)</f>
        <v>2352</v>
      </c>
      <c r="S714" t="str">
        <f t="shared" si="34"/>
        <v/>
      </c>
      <c r="T714" t="e">
        <f>VLOOKUP(M714,银行退!A:J,10,FALSE)</f>
        <v>#N/A</v>
      </c>
      <c r="U714" s="17" t="e">
        <f>VLOOKUP(M714,银行退!A:K,11,FALSE)</f>
        <v>#N/A</v>
      </c>
      <c r="V714" t="str">
        <f t="shared" si="35"/>
        <v/>
      </c>
      <c r="W714" t="e">
        <f>VLOOKUP(B714,HIS解!F:H,3,FALSE)</f>
        <v>#N/A</v>
      </c>
    </row>
    <row r="715" spans="1:23" ht="14.25" hidden="1">
      <c r="A715" s="62">
        <v>42906.371342592596</v>
      </c>
      <c r="B715">
        <v>293920</v>
      </c>
      <c r="C715" t="s">
        <v>707</v>
      </c>
      <c r="D715" t="s">
        <v>708</v>
      </c>
      <c r="E715" t="s">
        <v>709</v>
      </c>
      <c r="F715" s="15">
        <v>1500</v>
      </c>
      <c r="G715" s="62">
        <v>42906.371342592596</v>
      </c>
      <c r="H715" t="s">
        <v>47</v>
      </c>
      <c r="I715" t="s">
        <v>47</v>
      </c>
      <c r="J715" t="s">
        <v>86</v>
      </c>
      <c r="K715" t="s">
        <v>36</v>
      </c>
      <c r="L715" t="s">
        <v>87</v>
      </c>
      <c r="M715" t="s">
        <v>1261</v>
      </c>
      <c r="N715" t="s">
        <v>1262</v>
      </c>
      <c r="O715" t="s">
        <v>1708</v>
      </c>
      <c r="P715">
        <f>VLOOKUP(B715,HIS退!B:F,5,FALSE)</f>
        <v>-1500</v>
      </c>
      <c r="Q715" t="str">
        <f t="shared" si="33"/>
        <v/>
      </c>
      <c r="R715" s="43">
        <f>VLOOKUP(M715,银行退!A:G,7,FALSE)</f>
        <v>1500</v>
      </c>
      <c r="S715" t="str">
        <f t="shared" si="34"/>
        <v/>
      </c>
      <c r="T715" t="e">
        <f>VLOOKUP(M715,银行退!A:J,10,FALSE)</f>
        <v>#N/A</v>
      </c>
      <c r="U715" s="17" t="e">
        <f>VLOOKUP(M715,银行退!A:K,11,FALSE)</f>
        <v>#N/A</v>
      </c>
      <c r="V715" t="str">
        <f t="shared" si="35"/>
        <v/>
      </c>
      <c r="W715" t="e">
        <f>VLOOKUP(B715,HIS解!F:H,3,FALSE)</f>
        <v>#N/A</v>
      </c>
    </row>
    <row r="716" spans="1:23" ht="14.25" hidden="1">
      <c r="A716" s="62">
        <v>42906.378958333335</v>
      </c>
      <c r="B716">
        <v>294595</v>
      </c>
      <c r="C716" t="s">
        <v>710</v>
      </c>
      <c r="D716" t="s">
        <v>711</v>
      </c>
      <c r="E716" t="s">
        <v>712</v>
      </c>
      <c r="F716" s="15">
        <v>299</v>
      </c>
      <c r="G716" s="62">
        <v>42906.378958333335</v>
      </c>
      <c r="H716" t="s">
        <v>47</v>
      </c>
      <c r="I716" t="s">
        <v>47</v>
      </c>
      <c r="J716" t="s">
        <v>86</v>
      </c>
      <c r="K716" t="s">
        <v>36</v>
      </c>
      <c r="L716" t="s">
        <v>87</v>
      </c>
      <c r="M716" t="s">
        <v>1263</v>
      </c>
      <c r="N716" t="s">
        <v>1264</v>
      </c>
      <c r="O716" t="s">
        <v>1710</v>
      </c>
      <c r="P716">
        <f>VLOOKUP(B716,HIS退!B:F,5,FALSE)</f>
        <v>-299</v>
      </c>
      <c r="Q716" t="str">
        <f t="shared" si="33"/>
        <v/>
      </c>
      <c r="R716" s="43">
        <f>VLOOKUP(M716,银行退!A:G,7,FALSE)</f>
        <v>299</v>
      </c>
      <c r="S716" t="str">
        <f t="shared" si="34"/>
        <v/>
      </c>
      <c r="T716" t="e">
        <f>VLOOKUP(M716,银行退!A:J,10,FALSE)</f>
        <v>#N/A</v>
      </c>
      <c r="U716" s="17" t="e">
        <f>VLOOKUP(M716,银行退!A:K,11,FALSE)</f>
        <v>#N/A</v>
      </c>
      <c r="V716" t="str">
        <f t="shared" si="35"/>
        <v/>
      </c>
      <c r="W716" t="e">
        <f>VLOOKUP(B716,HIS解!F:H,3,FALSE)</f>
        <v>#N/A</v>
      </c>
    </row>
    <row r="717" spans="1:23" ht="14.25" hidden="1">
      <c r="A717" s="62">
        <v>42906.380474537036</v>
      </c>
      <c r="B717">
        <v>294753</v>
      </c>
      <c r="C717" t="s">
        <v>713</v>
      </c>
      <c r="D717" t="s">
        <v>714</v>
      </c>
      <c r="E717" t="s">
        <v>715</v>
      </c>
      <c r="F717" s="15">
        <v>1996</v>
      </c>
      <c r="G717" s="62">
        <v>42906.380474537036</v>
      </c>
      <c r="H717" t="s">
        <v>47</v>
      </c>
      <c r="I717" t="s">
        <v>47</v>
      </c>
      <c r="J717" t="s">
        <v>86</v>
      </c>
      <c r="K717" t="s">
        <v>36</v>
      </c>
      <c r="L717" t="s">
        <v>87</v>
      </c>
      <c r="M717" t="s">
        <v>1265</v>
      </c>
      <c r="N717" t="s">
        <v>1266</v>
      </c>
      <c r="O717" t="s">
        <v>1712</v>
      </c>
      <c r="P717">
        <f>VLOOKUP(B717,HIS退!B:F,5,FALSE)</f>
        <v>-1996</v>
      </c>
      <c r="Q717" t="str">
        <f t="shared" si="33"/>
        <v/>
      </c>
      <c r="R717" s="43">
        <f>VLOOKUP(M717,银行退!A:G,7,FALSE)</f>
        <v>1996</v>
      </c>
      <c r="S717" t="str">
        <f t="shared" si="34"/>
        <v/>
      </c>
      <c r="T717" t="e">
        <f>VLOOKUP(M717,银行退!A:J,10,FALSE)</f>
        <v>#N/A</v>
      </c>
      <c r="U717" s="17" t="e">
        <f>VLOOKUP(M717,银行退!A:K,11,FALSE)</f>
        <v>#N/A</v>
      </c>
      <c r="V717" t="str">
        <f t="shared" si="35"/>
        <v/>
      </c>
      <c r="W717" t="e">
        <f>VLOOKUP(B717,HIS解!F:H,3,FALSE)</f>
        <v>#N/A</v>
      </c>
    </row>
    <row r="718" spans="1:23" ht="14.25" hidden="1">
      <c r="A718" s="62">
        <v>42906.381493055553</v>
      </c>
      <c r="B718">
        <v>294849</v>
      </c>
      <c r="C718" t="s">
        <v>716</v>
      </c>
      <c r="D718" t="s">
        <v>717</v>
      </c>
      <c r="E718" t="s">
        <v>718</v>
      </c>
      <c r="F718" s="15">
        <v>1500</v>
      </c>
      <c r="G718" s="62">
        <v>42906.381493055553</v>
      </c>
      <c r="H718" t="s">
        <v>47</v>
      </c>
      <c r="I718" t="s">
        <v>47</v>
      </c>
      <c r="J718" t="s">
        <v>86</v>
      </c>
      <c r="K718" t="s">
        <v>36</v>
      </c>
      <c r="L718" t="s">
        <v>87</v>
      </c>
      <c r="M718" t="s">
        <v>1267</v>
      </c>
      <c r="N718" t="s">
        <v>1268</v>
      </c>
      <c r="O718" t="s">
        <v>1714</v>
      </c>
      <c r="P718">
        <f>VLOOKUP(B718,HIS退!B:F,5,FALSE)</f>
        <v>-1500</v>
      </c>
      <c r="Q718" t="str">
        <f t="shared" si="33"/>
        <v/>
      </c>
      <c r="R718" s="43">
        <f>VLOOKUP(M718,银行退!A:G,7,FALSE)</f>
        <v>1500</v>
      </c>
      <c r="S718" t="str">
        <f t="shared" si="34"/>
        <v/>
      </c>
      <c r="T718" t="e">
        <f>VLOOKUP(M718,银行退!A:J,10,FALSE)</f>
        <v>#N/A</v>
      </c>
      <c r="U718" s="17" t="e">
        <f>VLOOKUP(M718,银行退!A:K,11,FALSE)</f>
        <v>#N/A</v>
      </c>
      <c r="V718" t="str">
        <f t="shared" si="35"/>
        <v/>
      </c>
      <c r="W718" t="e">
        <f>VLOOKUP(B718,HIS解!F:H,3,FALSE)</f>
        <v>#N/A</v>
      </c>
    </row>
    <row r="719" spans="1:23" ht="14.25" hidden="1">
      <c r="A719" s="62">
        <v>42906.387372685182</v>
      </c>
      <c r="B719">
        <v>295381</v>
      </c>
      <c r="C719" t="s">
        <v>719</v>
      </c>
      <c r="D719" t="s">
        <v>720</v>
      </c>
      <c r="E719" t="s">
        <v>721</v>
      </c>
      <c r="F719" s="15">
        <v>4000</v>
      </c>
      <c r="G719" s="62">
        <v>42906.387372685182</v>
      </c>
      <c r="H719" t="s">
        <v>47</v>
      </c>
      <c r="I719" t="s">
        <v>47</v>
      </c>
      <c r="J719" t="s">
        <v>86</v>
      </c>
      <c r="K719" t="s">
        <v>217</v>
      </c>
      <c r="L719" t="s">
        <v>87</v>
      </c>
      <c r="M719" t="s">
        <v>1269</v>
      </c>
      <c r="N719" t="s">
        <v>1270</v>
      </c>
      <c r="O719" t="s">
        <v>1716</v>
      </c>
      <c r="P719">
        <f>VLOOKUP(B719,HIS退!B:F,5,FALSE)</f>
        <v>-4000</v>
      </c>
      <c r="Q719" t="str">
        <f t="shared" si="33"/>
        <v/>
      </c>
      <c r="R719" s="43">
        <f>VLOOKUP(M719,银行退!A:G,7,FALSE)</f>
        <v>4000</v>
      </c>
      <c r="S719" t="str">
        <f t="shared" si="34"/>
        <v/>
      </c>
      <c r="T719">
        <f>VLOOKUP(M719,银行退!A:J,10,FALSE)</f>
        <v>1</v>
      </c>
      <c r="U719" s="17">
        <f>VLOOKUP(M719,银行退!A:K,11,FALSE)</f>
        <v>42906.68378472222</v>
      </c>
      <c r="V719">
        <f t="shared" si="35"/>
        <v>1</v>
      </c>
      <c r="W719">
        <f>VLOOKUP(B719,HIS解!F:H,3,FALSE)</f>
        <v>4000</v>
      </c>
    </row>
    <row r="720" spans="1:23" ht="14.25" hidden="1">
      <c r="A720" s="62">
        <v>42906.387476851851</v>
      </c>
      <c r="B720">
        <v>295389</v>
      </c>
      <c r="C720" t="s">
        <v>722</v>
      </c>
      <c r="D720" t="s">
        <v>723</v>
      </c>
      <c r="E720" t="s">
        <v>724</v>
      </c>
      <c r="F720" s="15">
        <v>300</v>
      </c>
      <c r="G720" s="62">
        <v>42906.387476851851</v>
      </c>
      <c r="H720" t="s">
        <v>47</v>
      </c>
      <c r="I720" t="s">
        <v>47</v>
      </c>
      <c r="J720" t="s">
        <v>86</v>
      </c>
      <c r="K720" t="s">
        <v>217</v>
      </c>
      <c r="L720" t="s">
        <v>87</v>
      </c>
      <c r="M720" t="s">
        <v>1271</v>
      </c>
      <c r="N720" t="s">
        <v>1272</v>
      </c>
      <c r="O720" t="s">
        <v>1718</v>
      </c>
      <c r="P720">
        <f>VLOOKUP(B720,HIS退!B:F,5,FALSE)</f>
        <v>-300</v>
      </c>
      <c r="Q720" t="str">
        <f t="shared" si="33"/>
        <v/>
      </c>
      <c r="R720" s="43">
        <f>VLOOKUP(M720,银行退!A:G,7,FALSE)</f>
        <v>300</v>
      </c>
      <c r="S720" t="str">
        <f t="shared" si="34"/>
        <v/>
      </c>
      <c r="T720">
        <f>VLOOKUP(M720,银行退!A:J,10,FALSE)</f>
        <v>1</v>
      </c>
      <c r="U720" s="17">
        <f>VLOOKUP(M720,银行退!A:K,11,FALSE)</f>
        <v>42906.683564814812</v>
      </c>
      <c r="V720">
        <f t="shared" si="35"/>
        <v>1</v>
      </c>
      <c r="W720">
        <f>VLOOKUP(B720,HIS解!F:H,3,FALSE)</f>
        <v>300</v>
      </c>
    </row>
    <row r="721" spans="1:23" ht="14.25" hidden="1">
      <c r="A721" s="62">
        <v>42906.394097222219</v>
      </c>
      <c r="B721">
        <v>295991</v>
      </c>
      <c r="C721" t="s">
        <v>725</v>
      </c>
      <c r="D721" t="s">
        <v>726</v>
      </c>
      <c r="E721" t="s">
        <v>727</v>
      </c>
      <c r="F721" s="15">
        <v>87</v>
      </c>
      <c r="G721" s="62">
        <v>42906.394097222219</v>
      </c>
      <c r="H721" t="s">
        <v>47</v>
      </c>
      <c r="I721" t="s">
        <v>47</v>
      </c>
      <c r="J721" t="s">
        <v>86</v>
      </c>
      <c r="K721" t="s">
        <v>36</v>
      </c>
      <c r="L721" t="s">
        <v>87</v>
      </c>
      <c r="M721" t="s">
        <v>1273</v>
      </c>
      <c r="N721" t="s">
        <v>1274</v>
      </c>
      <c r="O721" t="s">
        <v>1720</v>
      </c>
      <c r="P721">
        <f>VLOOKUP(B721,HIS退!B:F,5,FALSE)</f>
        <v>-87</v>
      </c>
      <c r="Q721" t="str">
        <f t="shared" si="33"/>
        <v/>
      </c>
      <c r="R721" s="43">
        <f>VLOOKUP(M721,银行退!A:G,7,FALSE)</f>
        <v>87</v>
      </c>
      <c r="S721" t="str">
        <f t="shared" si="34"/>
        <v/>
      </c>
      <c r="T721" t="e">
        <f>VLOOKUP(M721,银行退!A:J,10,FALSE)</f>
        <v>#N/A</v>
      </c>
      <c r="U721" s="17" t="e">
        <f>VLOOKUP(M721,银行退!A:K,11,FALSE)</f>
        <v>#N/A</v>
      </c>
      <c r="V721" t="str">
        <f t="shared" si="35"/>
        <v/>
      </c>
      <c r="W721" t="e">
        <f>VLOOKUP(B721,HIS解!F:H,3,FALSE)</f>
        <v>#N/A</v>
      </c>
    </row>
    <row r="722" spans="1:23" ht="14.25" hidden="1">
      <c r="A722" s="62">
        <v>42906.394988425927</v>
      </c>
      <c r="B722">
        <v>296088</v>
      </c>
      <c r="C722" t="s">
        <v>728</v>
      </c>
      <c r="D722" t="s">
        <v>81</v>
      </c>
      <c r="E722" t="s">
        <v>82</v>
      </c>
      <c r="F722" s="15">
        <v>996</v>
      </c>
      <c r="G722" s="62">
        <v>42906.394988425927</v>
      </c>
      <c r="H722" t="s">
        <v>47</v>
      </c>
      <c r="I722" t="s">
        <v>47</v>
      </c>
      <c r="J722" t="s">
        <v>86</v>
      </c>
      <c r="K722" t="s">
        <v>217</v>
      </c>
      <c r="L722" t="s">
        <v>87</v>
      </c>
      <c r="M722" t="s">
        <v>1275</v>
      </c>
      <c r="N722" t="s">
        <v>1276</v>
      </c>
      <c r="O722" t="s">
        <v>89</v>
      </c>
      <c r="P722">
        <f>VLOOKUP(B722,HIS退!B:F,5,FALSE)</f>
        <v>-996</v>
      </c>
      <c r="Q722" t="str">
        <f t="shared" si="33"/>
        <v/>
      </c>
      <c r="R722" s="43">
        <f>VLOOKUP(M722,银行退!A:G,7,FALSE)</f>
        <v>996</v>
      </c>
      <c r="S722" t="str">
        <f t="shared" si="34"/>
        <v/>
      </c>
      <c r="T722">
        <f>VLOOKUP(M722,银行退!A:J,10,FALSE)</f>
        <v>1</v>
      </c>
      <c r="U722" s="17">
        <f>VLOOKUP(M722,银行退!A:K,11,FALSE)</f>
        <v>42906.683969907404</v>
      </c>
      <c r="V722">
        <f t="shared" si="35"/>
        <v>1</v>
      </c>
      <c r="W722">
        <f>VLOOKUP(B722,HIS解!F:H,3,FALSE)</f>
        <v>996</v>
      </c>
    </row>
    <row r="723" spans="1:23" ht="14.25" hidden="1">
      <c r="A723" s="62">
        <v>42906.422442129631</v>
      </c>
      <c r="B723">
        <v>298758</v>
      </c>
      <c r="C723" t="s">
        <v>729</v>
      </c>
      <c r="D723" t="s">
        <v>730</v>
      </c>
      <c r="E723" t="s">
        <v>731</v>
      </c>
      <c r="F723" s="15">
        <v>737</v>
      </c>
      <c r="G723" s="62">
        <v>42906.422442129631</v>
      </c>
      <c r="H723" t="s">
        <v>47</v>
      </c>
      <c r="I723" t="s">
        <v>47</v>
      </c>
      <c r="J723" t="s">
        <v>86</v>
      </c>
      <c r="K723" t="s">
        <v>217</v>
      </c>
      <c r="L723" t="s">
        <v>87</v>
      </c>
      <c r="M723" t="s">
        <v>1277</v>
      </c>
      <c r="N723" t="s">
        <v>1278</v>
      </c>
      <c r="O723" t="s">
        <v>1723</v>
      </c>
      <c r="P723">
        <f>VLOOKUP(B723,HIS退!B:F,5,FALSE)</f>
        <v>-737</v>
      </c>
      <c r="Q723" t="str">
        <f t="shared" si="33"/>
        <v/>
      </c>
      <c r="R723" s="43">
        <f>VLOOKUP(M723,银行退!A:G,7,FALSE)</f>
        <v>737</v>
      </c>
      <c r="S723" t="str">
        <f t="shared" si="34"/>
        <v/>
      </c>
      <c r="T723">
        <f>VLOOKUP(M723,银行退!A:J,10,FALSE)</f>
        <v>1</v>
      </c>
      <c r="U723" s="17">
        <f>VLOOKUP(M723,银行退!A:K,11,FALSE)</f>
        <v>42906.684363425928</v>
      </c>
      <c r="V723">
        <f t="shared" si="35"/>
        <v>1</v>
      </c>
      <c r="W723">
        <f>VLOOKUP(B723,HIS解!F:H,3,FALSE)</f>
        <v>737</v>
      </c>
    </row>
    <row r="724" spans="1:23" ht="14.25" hidden="1">
      <c r="A724" s="62">
        <v>42906.424641203703</v>
      </c>
      <c r="B724">
        <v>298971</v>
      </c>
      <c r="C724" t="s">
        <v>732</v>
      </c>
      <c r="D724" t="s">
        <v>733</v>
      </c>
      <c r="E724" t="s">
        <v>734</v>
      </c>
      <c r="F724" s="15">
        <v>370</v>
      </c>
      <c r="G724" s="62">
        <v>42906.424641203703</v>
      </c>
      <c r="H724" t="s">
        <v>47</v>
      </c>
      <c r="I724" t="s">
        <v>47</v>
      </c>
      <c r="J724" t="s">
        <v>86</v>
      </c>
      <c r="K724" t="s">
        <v>36</v>
      </c>
      <c r="L724" t="s">
        <v>87</v>
      </c>
      <c r="M724" t="s">
        <v>1279</v>
      </c>
      <c r="N724" t="s">
        <v>1280</v>
      </c>
      <c r="O724" t="s">
        <v>1725</v>
      </c>
      <c r="P724">
        <f>VLOOKUP(B724,HIS退!B:F,5,FALSE)</f>
        <v>-370</v>
      </c>
      <c r="Q724" t="str">
        <f t="shared" si="33"/>
        <v/>
      </c>
      <c r="R724" s="43">
        <f>VLOOKUP(M724,银行退!A:G,7,FALSE)</f>
        <v>370</v>
      </c>
      <c r="S724" t="str">
        <f t="shared" si="34"/>
        <v/>
      </c>
      <c r="T724" t="e">
        <f>VLOOKUP(M724,银行退!A:J,10,FALSE)</f>
        <v>#N/A</v>
      </c>
      <c r="U724" s="17" t="e">
        <f>VLOOKUP(M724,银行退!A:K,11,FALSE)</f>
        <v>#N/A</v>
      </c>
      <c r="V724" t="str">
        <f t="shared" si="35"/>
        <v/>
      </c>
      <c r="W724" t="e">
        <f>VLOOKUP(B724,HIS解!F:H,3,FALSE)</f>
        <v>#N/A</v>
      </c>
    </row>
    <row r="725" spans="1:23" ht="14.25" hidden="1">
      <c r="A725" s="62">
        <v>42906.432060185187</v>
      </c>
      <c r="B725">
        <v>299585</v>
      </c>
      <c r="C725" t="s">
        <v>735</v>
      </c>
      <c r="D725" t="s">
        <v>736</v>
      </c>
      <c r="E725" t="s">
        <v>737</v>
      </c>
      <c r="F725" s="15">
        <v>290</v>
      </c>
      <c r="G725" s="62">
        <v>42906.432060185187</v>
      </c>
      <c r="H725" t="s">
        <v>47</v>
      </c>
      <c r="I725" t="s">
        <v>47</v>
      </c>
      <c r="J725" t="s">
        <v>86</v>
      </c>
      <c r="K725" t="s">
        <v>217</v>
      </c>
      <c r="L725" t="s">
        <v>87</v>
      </c>
      <c r="M725" t="s">
        <v>1281</v>
      </c>
      <c r="N725" t="s">
        <v>1282</v>
      </c>
      <c r="O725" t="s">
        <v>1727</v>
      </c>
      <c r="P725">
        <f>VLOOKUP(B725,HIS退!B:F,5,FALSE)</f>
        <v>-290</v>
      </c>
      <c r="Q725" t="str">
        <f t="shared" si="33"/>
        <v/>
      </c>
      <c r="R725" s="43">
        <f>VLOOKUP(M725,银行退!A:G,7,FALSE)</f>
        <v>290</v>
      </c>
      <c r="S725" t="str">
        <f t="shared" si="34"/>
        <v/>
      </c>
      <c r="T725">
        <f>VLOOKUP(M725,银行退!A:J,10,FALSE)</f>
        <v>1</v>
      </c>
      <c r="U725" s="17">
        <f>VLOOKUP(M725,银行退!A:K,11,FALSE)</f>
        <v>42906.68414351852</v>
      </c>
      <c r="V725">
        <f t="shared" si="35"/>
        <v>1</v>
      </c>
      <c r="W725">
        <f>VLOOKUP(B725,HIS解!F:H,3,FALSE)</f>
        <v>290</v>
      </c>
    </row>
    <row r="726" spans="1:23" ht="14.25" hidden="1">
      <c r="A726" s="62">
        <v>42906.434629629628</v>
      </c>
      <c r="B726">
        <v>299799</v>
      </c>
      <c r="C726" t="s">
        <v>738</v>
      </c>
      <c r="D726" t="s">
        <v>739</v>
      </c>
      <c r="E726" t="s">
        <v>740</v>
      </c>
      <c r="F726" s="15">
        <v>2467</v>
      </c>
      <c r="G726" s="62">
        <v>42906.434629629628</v>
      </c>
      <c r="H726" t="s">
        <v>47</v>
      </c>
      <c r="I726" t="s">
        <v>47</v>
      </c>
      <c r="J726" t="s">
        <v>86</v>
      </c>
      <c r="K726" t="s">
        <v>36</v>
      </c>
      <c r="L726" t="s">
        <v>87</v>
      </c>
      <c r="M726" t="s">
        <v>1283</v>
      </c>
      <c r="N726" t="s">
        <v>1284</v>
      </c>
      <c r="O726" t="s">
        <v>1729</v>
      </c>
      <c r="P726">
        <f>VLOOKUP(B726,HIS退!B:F,5,FALSE)</f>
        <v>-2467</v>
      </c>
      <c r="Q726" t="str">
        <f t="shared" si="33"/>
        <v/>
      </c>
      <c r="R726" s="43">
        <f>VLOOKUP(M726,银行退!A:G,7,FALSE)</f>
        <v>2467</v>
      </c>
      <c r="S726" t="str">
        <f t="shared" si="34"/>
        <v/>
      </c>
      <c r="T726" t="e">
        <f>VLOOKUP(M726,银行退!A:J,10,FALSE)</f>
        <v>#N/A</v>
      </c>
      <c r="U726" s="17" t="e">
        <f>VLOOKUP(M726,银行退!A:K,11,FALSE)</f>
        <v>#N/A</v>
      </c>
      <c r="V726" t="str">
        <f t="shared" si="35"/>
        <v/>
      </c>
      <c r="W726" t="e">
        <f>VLOOKUP(B726,HIS解!F:H,3,FALSE)</f>
        <v>#N/A</v>
      </c>
    </row>
    <row r="727" spans="1:23" ht="14.25" hidden="1">
      <c r="A727" s="62">
        <v>42906.437743055554</v>
      </c>
      <c r="B727">
        <v>300049</v>
      </c>
      <c r="C727" t="s">
        <v>741</v>
      </c>
      <c r="D727" t="s">
        <v>742</v>
      </c>
      <c r="E727" t="s">
        <v>743</v>
      </c>
      <c r="F727" s="15">
        <v>463</v>
      </c>
      <c r="G727" s="62">
        <v>42906.437743055554</v>
      </c>
      <c r="H727" t="s">
        <v>47</v>
      </c>
      <c r="I727" t="s">
        <v>47</v>
      </c>
      <c r="J727" t="s">
        <v>86</v>
      </c>
      <c r="K727" t="s">
        <v>36</v>
      </c>
      <c r="L727" t="s">
        <v>87</v>
      </c>
      <c r="M727" t="s">
        <v>1285</v>
      </c>
      <c r="N727" t="s">
        <v>1286</v>
      </c>
      <c r="O727" t="s">
        <v>1731</v>
      </c>
      <c r="P727">
        <f>VLOOKUP(B727,HIS退!B:F,5,FALSE)</f>
        <v>-463</v>
      </c>
      <c r="Q727" t="str">
        <f t="shared" si="33"/>
        <v/>
      </c>
      <c r="R727" s="43">
        <f>VLOOKUP(M727,银行退!A:G,7,FALSE)</f>
        <v>463</v>
      </c>
      <c r="S727" t="str">
        <f t="shared" si="34"/>
        <v/>
      </c>
      <c r="T727" t="e">
        <f>VLOOKUP(M727,银行退!A:J,10,FALSE)</f>
        <v>#N/A</v>
      </c>
      <c r="U727" s="17" t="e">
        <f>VLOOKUP(M727,银行退!A:K,11,FALSE)</f>
        <v>#N/A</v>
      </c>
      <c r="V727" t="str">
        <f t="shared" si="35"/>
        <v/>
      </c>
      <c r="W727" t="e">
        <f>VLOOKUP(B727,HIS解!F:H,3,FALSE)</f>
        <v>#N/A</v>
      </c>
    </row>
    <row r="728" spans="1:23" ht="14.25" hidden="1">
      <c r="A728" s="62">
        <v>42906.437800925924</v>
      </c>
      <c r="B728">
        <v>300057</v>
      </c>
      <c r="C728" t="s">
        <v>744</v>
      </c>
      <c r="D728" t="s">
        <v>745</v>
      </c>
      <c r="E728" t="s">
        <v>746</v>
      </c>
      <c r="F728" s="15">
        <v>2800</v>
      </c>
      <c r="G728" s="62">
        <v>42906.437800925924</v>
      </c>
      <c r="H728" t="s">
        <v>47</v>
      </c>
      <c r="I728" t="s">
        <v>47</v>
      </c>
      <c r="J728" t="s">
        <v>86</v>
      </c>
      <c r="K728" t="s">
        <v>36</v>
      </c>
      <c r="L728" t="s">
        <v>87</v>
      </c>
      <c r="M728" t="s">
        <v>1287</v>
      </c>
      <c r="N728" t="s">
        <v>1288</v>
      </c>
      <c r="O728" t="s">
        <v>1733</v>
      </c>
      <c r="P728">
        <f>VLOOKUP(B728,HIS退!B:F,5,FALSE)</f>
        <v>-2800</v>
      </c>
      <c r="Q728" t="str">
        <f t="shared" si="33"/>
        <v/>
      </c>
      <c r="R728" s="43">
        <f>VLOOKUP(M728,银行退!A:G,7,FALSE)</f>
        <v>2800</v>
      </c>
      <c r="S728" t="str">
        <f t="shared" si="34"/>
        <v/>
      </c>
      <c r="T728" t="e">
        <f>VLOOKUP(M728,银行退!A:J,10,FALSE)</f>
        <v>#N/A</v>
      </c>
      <c r="U728" s="17" t="e">
        <f>VLOOKUP(M728,银行退!A:K,11,FALSE)</f>
        <v>#N/A</v>
      </c>
      <c r="V728" t="str">
        <f t="shared" si="35"/>
        <v/>
      </c>
      <c r="W728" t="e">
        <f>VLOOKUP(B728,HIS解!F:H,3,FALSE)</f>
        <v>#N/A</v>
      </c>
    </row>
    <row r="729" spans="1:23" ht="14.25" hidden="1">
      <c r="A729" s="62">
        <v>42906.440509259257</v>
      </c>
      <c r="B729">
        <v>300329</v>
      </c>
      <c r="C729" t="s">
        <v>747</v>
      </c>
      <c r="D729" t="s">
        <v>748</v>
      </c>
      <c r="E729" t="s">
        <v>749</v>
      </c>
      <c r="F729" s="15">
        <v>2099</v>
      </c>
      <c r="G729" s="62">
        <v>42906.440509259257</v>
      </c>
      <c r="H729" t="s">
        <v>47</v>
      </c>
      <c r="I729" t="s">
        <v>47</v>
      </c>
      <c r="J729" t="s">
        <v>86</v>
      </c>
      <c r="K729" t="s">
        <v>36</v>
      </c>
      <c r="L729" t="s">
        <v>87</v>
      </c>
      <c r="M729" t="s">
        <v>1289</v>
      </c>
      <c r="N729" t="s">
        <v>1290</v>
      </c>
      <c r="O729" t="s">
        <v>1735</v>
      </c>
      <c r="P729">
        <f>VLOOKUP(B729,HIS退!B:F,5,FALSE)</f>
        <v>-2099</v>
      </c>
      <c r="Q729" t="str">
        <f t="shared" si="33"/>
        <v/>
      </c>
      <c r="R729" s="43">
        <f>VLOOKUP(M729,银行退!A:G,7,FALSE)</f>
        <v>2099</v>
      </c>
      <c r="S729" t="str">
        <f t="shared" si="34"/>
        <v/>
      </c>
      <c r="T729" t="e">
        <f>VLOOKUP(M729,银行退!A:J,10,FALSE)</f>
        <v>#N/A</v>
      </c>
      <c r="U729" s="17" t="e">
        <f>VLOOKUP(M729,银行退!A:K,11,FALSE)</f>
        <v>#N/A</v>
      </c>
      <c r="V729" t="str">
        <f t="shared" si="35"/>
        <v/>
      </c>
      <c r="W729" t="e">
        <f>VLOOKUP(B729,HIS解!F:H,3,FALSE)</f>
        <v>#N/A</v>
      </c>
    </row>
    <row r="730" spans="1:23" ht="14.25" hidden="1">
      <c r="A730" s="62">
        <v>42906.443182870367</v>
      </c>
      <c r="B730">
        <v>300535</v>
      </c>
      <c r="C730" t="s">
        <v>750</v>
      </c>
      <c r="D730" t="s">
        <v>751</v>
      </c>
      <c r="E730" t="s">
        <v>752</v>
      </c>
      <c r="F730" s="15">
        <v>246</v>
      </c>
      <c r="G730" s="62">
        <v>42906.443182870367</v>
      </c>
      <c r="H730" t="s">
        <v>47</v>
      </c>
      <c r="I730" t="s">
        <v>47</v>
      </c>
      <c r="J730" t="s">
        <v>86</v>
      </c>
      <c r="K730" t="s">
        <v>36</v>
      </c>
      <c r="L730" t="s">
        <v>87</v>
      </c>
      <c r="M730" t="s">
        <v>1291</v>
      </c>
      <c r="N730" t="s">
        <v>1292</v>
      </c>
      <c r="O730" t="s">
        <v>1737</v>
      </c>
      <c r="P730">
        <f>VLOOKUP(B730,HIS退!B:F,5,FALSE)</f>
        <v>-246</v>
      </c>
      <c r="Q730" t="str">
        <f t="shared" si="33"/>
        <v/>
      </c>
      <c r="R730" s="43">
        <f>VLOOKUP(M730,银行退!A:G,7,FALSE)</f>
        <v>246</v>
      </c>
      <c r="S730" t="str">
        <f t="shared" si="34"/>
        <v/>
      </c>
      <c r="T730" t="e">
        <f>VLOOKUP(M730,银行退!A:J,10,FALSE)</f>
        <v>#N/A</v>
      </c>
      <c r="U730" s="17" t="e">
        <f>VLOOKUP(M730,银行退!A:K,11,FALSE)</f>
        <v>#N/A</v>
      </c>
      <c r="V730" t="str">
        <f t="shared" si="35"/>
        <v/>
      </c>
      <c r="W730" t="e">
        <f>VLOOKUP(B730,HIS解!F:H,3,FALSE)</f>
        <v>#N/A</v>
      </c>
    </row>
    <row r="731" spans="1:23" ht="14.25" hidden="1">
      <c r="A731" s="62">
        <v>42906.455046296294</v>
      </c>
      <c r="B731">
        <v>301468</v>
      </c>
      <c r="C731" t="s">
        <v>753</v>
      </c>
      <c r="D731" t="s">
        <v>754</v>
      </c>
      <c r="E731" t="s">
        <v>755</v>
      </c>
      <c r="F731" s="15">
        <v>500</v>
      </c>
      <c r="G731" s="62">
        <v>42906.455046296294</v>
      </c>
      <c r="H731" t="s">
        <v>47</v>
      </c>
      <c r="I731" t="s">
        <v>47</v>
      </c>
      <c r="J731" t="s">
        <v>86</v>
      </c>
      <c r="K731" t="s">
        <v>36</v>
      </c>
      <c r="L731" t="s">
        <v>87</v>
      </c>
      <c r="M731" t="s">
        <v>1293</v>
      </c>
      <c r="N731" t="s">
        <v>1294</v>
      </c>
      <c r="O731" t="s">
        <v>1739</v>
      </c>
      <c r="P731">
        <f>VLOOKUP(B731,HIS退!B:F,5,FALSE)</f>
        <v>-500</v>
      </c>
      <c r="Q731" t="str">
        <f t="shared" si="33"/>
        <v/>
      </c>
      <c r="R731" s="43">
        <f>VLOOKUP(M731,银行退!A:G,7,FALSE)</f>
        <v>500</v>
      </c>
      <c r="S731" t="str">
        <f t="shared" si="34"/>
        <v/>
      </c>
      <c r="T731" t="e">
        <f>VLOOKUP(M731,银行退!A:J,10,FALSE)</f>
        <v>#N/A</v>
      </c>
      <c r="U731" s="17" t="e">
        <f>VLOOKUP(M731,银行退!A:K,11,FALSE)</f>
        <v>#N/A</v>
      </c>
      <c r="V731" t="str">
        <f t="shared" si="35"/>
        <v/>
      </c>
      <c r="W731" t="e">
        <f>VLOOKUP(B731,HIS解!F:H,3,FALSE)</f>
        <v>#N/A</v>
      </c>
    </row>
    <row r="732" spans="1:23" ht="14.25" hidden="1">
      <c r="A732" s="62">
        <v>42906.464131944442</v>
      </c>
      <c r="B732">
        <v>302141</v>
      </c>
      <c r="C732" t="s">
        <v>756</v>
      </c>
      <c r="D732" t="s">
        <v>757</v>
      </c>
      <c r="E732" t="s">
        <v>758</v>
      </c>
      <c r="F732" s="15">
        <v>1700</v>
      </c>
      <c r="G732" s="62">
        <v>42906.464131944442</v>
      </c>
      <c r="H732" t="s">
        <v>47</v>
      </c>
      <c r="I732" t="s">
        <v>47</v>
      </c>
      <c r="J732" t="s">
        <v>86</v>
      </c>
      <c r="K732" t="s">
        <v>36</v>
      </c>
      <c r="L732" t="s">
        <v>87</v>
      </c>
      <c r="M732" t="s">
        <v>1295</v>
      </c>
      <c r="N732" t="s">
        <v>1296</v>
      </c>
      <c r="O732" t="s">
        <v>1741</v>
      </c>
      <c r="P732">
        <f>VLOOKUP(B732,HIS退!B:F,5,FALSE)</f>
        <v>-1700</v>
      </c>
      <c r="Q732" t="str">
        <f t="shared" si="33"/>
        <v/>
      </c>
      <c r="R732" s="43">
        <f>VLOOKUP(M732,银行退!A:G,7,FALSE)</f>
        <v>1700</v>
      </c>
      <c r="S732" t="str">
        <f t="shared" si="34"/>
        <v/>
      </c>
      <c r="T732" t="e">
        <f>VLOOKUP(M732,银行退!A:J,10,FALSE)</f>
        <v>#N/A</v>
      </c>
      <c r="U732" s="17" t="e">
        <f>VLOOKUP(M732,银行退!A:K,11,FALSE)</f>
        <v>#N/A</v>
      </c>
      <c r="V732" t="str">
        <f t="shared" si="35"/>
        <v/>
      </c>
      <c r="W732" t="e">
        <f>VLOOKUP(B732,HIS解!F:H,3,FALSE)</f>
        <v>#N/A</v>
      </c>
    </row>
    <row r="733" spans="1:23" ht="14.25" hidden="1">
      <c r="A733" s="62">
        <v>42906.464791666665</v>
      </c>
      <c r="B733">
        <v>302191</v>
      </c>
      <c r="C733" t="s">
        <v>759</v>
      </c>
      <c r="D733" t="s">
        <v>760</v>
      </c>
      <c r="E733" t="s">
        <v>761</v>
      </c>
      <c r="F733" s="15">
        <v>1000</v>
      </c>
      <c r="G733" s="62">
        <v>42906.464791666665</v>
      </c>
      <c r="H733" t="s">
        <v>47</v>
      </c>
      <c r="I733" t="s">
        <v>47</v>
      </c>
      <c r="J733" t="s">
        <v>86</v>
      </c>
      <c r="K733" t="s">
        <v>36</v>
      </c>
      <c r="L733" t="s">
        <v>87</v>
      </c>
      <c r="M733" t="s">
        <v>1297</v>
      </c>
      <c r="N733" t="s">
        <v>1298</v>
      </c>
      <c r="O733" t="s">
        <v>1741</v>
      </c>
      <c r="P733">
        <f>VLOOKUP(B733,HIS退!B:F,5,FALSE)</f>
        <v>-1000</v>
      </c>
      <c r="Q733" t="str">
        <f t="shared" si="33"/>
        <v/>
      </c>
      <c r="R733" s="43">
        <f>VLOOKUP(M733,银行退!A:G,7,FALSE)</f>
        <v>1000</v>
      </c>
      <c r="S733" t="str">
        <f t="shared" si="34"/>
        <v/>
      </c>
      <c r="T733" t="e">
        <f>VLOOKUP(M733,银行退!A:J,10,FALSE)</f>
        <v>#N/A</v>
      </c>
      <c r="U733" s="17" t="e">
        <f>VLOOKUP(M733,银行退!A:K,11,FALSE)</f>
        <v>#N/A</v>
      </c>
      <c r="V733" t="str">
        <f t="shared" si="35"/>
        <v/>
      </c>
      <c r="W733" t="e">
        <f>VLOOKUP(B733,HIS解!F:H,3,FALSE)</f>
        <v>#N/A</v>
      </c>
    </row>
    <row r="734" spans="1:23" ht="14.25" hidden="1">
      <c r="A734" s="62">
        <v>42906.468090277776</v>
      </c>
      <c r="B734">
        <v>302427</v>
      </c>
      <c r="C734" t="s">
        <v>762</v>
      </c>
      <c r="D734" t="s">
        <v>763</v>
      </c>
      <c r="E734" t="s">
        <v>764</v>
      </c>
      <c r="F734" s="15">
        <v>14</v>
      </c>
      <c r="G734" s="62">
        <v>42906.468090277776</v>
      </c>
      <c r="H734" t="s">
        <v>47</v>
      </c>
      <c r="I734" t="s">
        <v>47</v>
      </c>
      <c r="J734" t="s">
        <v>86</v>
      </c>
      <c r="K734" t="s">
        <v>36</v>
      </c>
      <c r="L734" t="s">
        <v>87</v>
      </c>
      <c r="M734" t="s">
        <v>1299</v>
      </c>
      <c r="N734" t="s">
        <v>1300</v>
      </c>
      <c r="O734" t="s">
        <v>1744</v>
      </c>
      <c r="P734">
        <f>VLOOKUP(B734,HIS退!B:F,5,FALSE)</f>
        <v>-14</v>
      </c>
      <c r="Q734" t="str">
        <f t="shared" si="33"/>
        <v/>
      </c>
      <c r="R734" s="43">
        <f>VLOOKUP(M734,银行退!A:G,7,FALSE)</f>
        <v>14</v>
      </c>
      <c r="S734" t="str">
        <f t="shared" si="34"/>
        <v/>
      </c>
      <c r="T734" t="e">
        <f>VLOOKUP(M734,银行退!A:J,10,FALSE)</f>
        <v>#N/A</v>
      </c>
      <c r="U734" s="17" t="e">
        <f>VLOOKUP(M734,银行退!A:K,11,FALSE)</f>
        <v>#N/A</v>
      </c>
      <c r="V734" t="str">
        <f t="shared" si="35"/>
        <v/>
      </c>
      <c r="W734" t="e">
        <f>VLOOKUP(B734,HIS解!F:H,3,FALSE)</f>
        <v>#N/A</v>
      </c>
    </row>
    <row r="735" spans="1:23" ht="14.25" hidden="1">
      <c r="A735" s="62">
        <v>42906.488495370373</v>
      </c>
      <c r="B735">
        <v>303743</v>
      </c>
      <c r="C735" t="s">
        <v>765</v>
      </c>
      <c r="D735" t="s">
        <v>41</v>
      </c>
      <c r="E735" t="s">
        <v>42</v>
      </c>
      <c r="F735" s="15">
        <v>250</v>
      </c>
      <c r="G735" s="62">
        <v>42906.488495370373</v>
      </c>
      <c r="H735" t="s">
        <v>47</v>
      </c>
      <c r="I735" t="s">
        <v>47</v>
      </c>
      <c r="J735" t="s">
        <v>86</v>
      </c>
      <c r="K735" t="s">
        <v>36</v>
      </c>
      <c r="L735" t="s">
        <v>87</v>
      </c>
      <c r="M735" t="s">
        <v>1301</v>
      </c>
      <c r="N735" t="s">
        <v>1302</v>
      </c>
      <c r="O735" t="s">
        <v>45</v>
      </c>
      <c r="P735">
        <f>VLOOKUP(B735,HIS退!B:F,5,FALSE)</f>
        <v>-250</v>
      </c>
      <c r="Q735" t="str">
        <f t="shared" si="33"/>
        <v/>
      </c>
      <c r="R735" s="43">
        <f>VLOOKUP(M735,银行退!A:G,7,FALSE)</f>
        <v>250</v>
      </c>
      <c r="S735" t="str">
        <f t="shared" si="34"/>
        <v/>
      </c>
      <c r="T735" t="e">
        <f>VLOOKUP(M735,银行退!A:J,10,FALSE)</f>
        <v>#N/A</v>
      </c>
      <c r="U735" s="17" t="e">
        <f>VLOOKUP(M735,银行退!A:K,11,FALSE)</f>
        <v>#N/A</v>
      </c>
      <c r="V735" t="str">
        <f t="shared" si="35"/>
        <v/>
      </c>
      <c r="W735" t="e">
        <f>VLOOKUP(B735,HIS解!F:H,3,FALSE)</f>
        <v>#N/A</v>
      </c>
    </row>
    <row r="736" spans="1:23" ht="14.25" hidden="1">
      <c r="A736" s="62">
        <v>42906.492511574077</v>
      </c>
      <c r="B736">
        <v>303962</v>
      </c>
      <c r="C736" t="s">
        <v>766</v>
      </c>
      <c r="D736" t="s">
        <v>767</v>
      </c>
      <c r="E736" t="s">
        <v>768</v>
      </c>
      <c r="F736" s="15">
        <v>100</v>
      </c>
      <c r="G736" s="62">
        <v>42906.492511574077</v>
      </c>
      <c r="H736" t="s">
        <v>47</v>
      </c>
      <c r="I736" t="s">
        <v>47</v>
      </c>
      <c r="J736" t="s">
        <v>86</v>
      </c>
      <c r="K736" t="s">
        <v>36</v>
      </c>
      <c r="L736" t="s">
        <v>87</v>
      </c>
      <c r="M736" t="s">
        <v>1303</v>
      </c>
      <c r="N736" t="s">
        <v>1304</v>
      </c>
      <c r="O736" t="s">
        <v>1747</v>
      </c>
      <c r="P736">
        <f>VLOOKUP(B736,HIS退!B:F,5,FALSE)</f>
        <v>-100</v>
      </c>
      <c r="Q736" t="str">
        <f t="shared" si="33"/>
        <v/>
      </c>
      <c r="R736" s="43">
        <f>VLOOKUP(M736,银行退!A:G,7,FALSE)</f>
        <v>100</v>
      </c>
      <c r="S736" t="str">
        <f t="shared" si="34"/>
        <v/>
      </c>
      <c r="T736" t="e">
        <f>VLOOKUP(M736,银行退!A:J,10,FALSE)</f>
        <v>#N/A</v>
      </c>
      <c r="U736" s="17" t="e">
        <f>VLOOKUP(M736,银行退!A:K,11,FALSE)</f>
        <v>#N/A</v>
      </c>
      <c r="V736" t="str">
        <f t="shared" si="35"/>
        <v/>
      </c>
      <c r="W736" t="e">
        <f>VLOOKUP(B736,HIS解!F:H,3,FALSE)</f>
        <v>#N/A</v>
      </c>
    </row>
    <row r="737" spans="1:23" ht="14.25" hidden="1">
      <c r="A737" s="62">
        <v>42906.493761574071</v>
      </c>
      <c r="B737">
        <v>304016</v>
      </c>
      <c r="C737" t="s">
        <v>769</v>
      </c>
      <c r="D737" t="s">
        <v>770</v>
      </c>
      <c r="E737" t="s">
        <v>771</v>
      </c>
      <c r="F737" s="15">
        <v>241</v>
      </c>
      <c r="G737" s="62">
        <v>42906.493761574071</v>
      </c>
      <c r="H737" t="s">
        <v>47</v>
      </c>
      <c r="I737" t="s">
        <v>47</v>
      </c>
      <c r="J737" t="s">
        <v>86</v>
      </c>
      <c r="K737" t="s">
        <v>36</v>
      </c>
      <c r="L737" t="s">
        <v>87</v>
      </c>
      <c r="M737" t="s">
        <v>1305</v>
      </c>
      <c r="N737" t="s">
        <v>1306</v>
      </c>
      <c r="O737" t="s">
        <v>1749</v>
      </c>
      <c r="P737">
        <f>VLOOKUP(B737,HIS退!B:F,5,FALSE)</f>
        <v>-241</v>
      </c>
      <c r="Q737" t="str">
        <f t="shared" si="33"/>
        <v/>
      </c>
      <c r="R737" s="43">
        <f>VLOOKUP(M737,银行退!A:G,7,FALSE)</f>
        <v>241</v>
      </c>
      <c r="S737" t="str">
        <f t="shared" si="34"/>
        <v/>
      </c>
      <c r="T737" t="e">
        <f>VLOOKUP(M737,银行退!A:J,10,FALSE)</f>
        <v>#N/A</v>
      </c>
      <c r="U737" s="17" t="e">
        <f>VLOOKUP(M737,银行退!A:K,11,FALSE)</f>
        <v>#N/A</v>
      </c>
      <c r="V737" t="str">
        <f t="shared" si="35"/>
        <v/>
      </c>
      <c r="W737" t="e">
        <f>VLOOKUP(B737,HIS解!F:H,3,FALSE)</f>
        <v>#N/A</v>
      </c>
    </row>
    <row r="738" spans="1:23" ht="14.25" hidden="1">
      <c r="A738" s="62">
        <v>42906.49664351852</v>
      </c>
      <c r="B738">
        <v>304135</v>
      </c>
      <c r="C738" t="s">
        <v>772</v>
      </c>
      <c r="D738" t="s">
        <v>773</v>
      </c>
      <c r="E738" t="s">
        <v>774</v>
      </c>
      <c r="F738" s="15">
        <v>63</v>
      </c>
      <c r="G738" s="62">
        <v>42906.49664351852</v>
      </c>
      <c r="H738" t="s">
        <v>47</v>
      </c>
      <c r="I738" t="s">
        <v>47</v>
      </c>
      <c r="J738" t="s">
        <v>86</v>
      </c>
      <c r="K738" t="s">
        <v>217</v>
      </c>
      <c r="L738" t="s">
        <v>87</v>
      </c>
      <c r="M738" t="s">
        <v>1307</v>
      </c>
      <c r="N738" t="s">
        <v>1308</v>
      </c>
      <c r="O738" t="s">
        <v>1751</v>
      </c>
      <c r="P738">
        <f>VLOOKUP(B738,HIS退!B:F,5,FALSE)</f>
        <v>-63</v>
      </c>
      <c r="Q738" t="str">
        <f t="shared" si="33"/>
        <v/>
      </c>
      <c r="R738" s="43">
        <f>VLOOKUP(M738,银行退!A:G,7,FALSE)</f>
        <v>63</v>
      </c>
      <c r="S738" t="str">
        <f t="shared" si="34"/>
        <v/>
      </c>
      <c r="T738">
        <f>VLOOKUP(M738,银行退!A:J,10,FALSE)</f>
        <v>0</v>
      </c>
      <c r="U738" s="17">
        <f>VLOOKUP(M738,银行退!A:K,11,FALSE)</f>
        <v>0</v>
      </c>
      <c r="V738">
        <f t="shared" si="35"/>
        <v>1</v>
      </c>
      <c r="W738">
        <f>VLOOKUP(B738,HIS解!F:H,3,FALSE)</f>
        <v>63</v>
      </c>
    </row>
    <row r="739" spans="1:23" ht="14.25" hidden="1">
      <c r="A739" s="62">
        <v>42906.501354166663</v>
      </c>
      <c r="B739">
        <v>304320</v>
      </c>
      <c r="C739" t="s">
        <v>775</v>
      </c>
      <c r="D739" t="s">
        <v>776</v>
      </c>
      <c r="E739" t="s">
        <v>777</v>
      </c>
      <c r="F739" s="15">
        <v>63</v>
      </c>
      <c r="G739" s="62">
        <v>42906.501354166663</v>
      </c>
      <c r="H739" t="s">
        <v>47</v>
      </c>
      <c r="I739" t="s">
        <v>47</v>
      </c>
      <c r="J739" t="s">
        <v>86</v>
      </c>
      <c r="K739" t="s">
        <v>217</v>
      </c>
      <c r="L739" t="s">
        <v>87</v>
      </c>
      <c r="M739" t="s">
        <v>1309</v>
      </c>
      <c r="N739" t="s">
        <v>1310</v>
      </c>
      <c r="O739" t="s">
        <v>1751</v>
      </c>
      <c r="P739">
        <f>VLOOKUP(B739,HIS退!B:F,5,FALSE)</f>
        <v>-63</v>
      </c>
      <c r="Q739" t="str">
        <f t="shared" si="33"/>
        <v/>
      </c>
      <c r="R739" s="43">
        <f>VLOOKUP(M739,银行退!A:G,7,FALSE)</f>
        <v>63</v>
      </c>
      <c r="S739" t="str">
        <f t="shared" si="34"/>
        <v/>
      </c>
      <c r="T739">
        <f>VLOOKUP(M739,银行退!A:J,10,FALSE)</f>
        <v>1</v>
      </c>
      <c r="U739" s="17">
        <f>VLOOKUP(M739,银行退!A:K,11,FALSE)</f>
        <v>42906.684884259259</v>
      </c>
      <c r="V739">
        <f t="shared" si="35"/>
        <v>1</v>
      </c>
      <c r="W739">
        <f>VLOOKUP(B739,HIS解!F:H,3,FALSE)</f>
        <v>63</v>
      </c>
    </row>
    <row r="740" spans="1:23" ht="14.25" hidden="1">
      <c r="A740" s="62">
        <v>42906.551041666666</v>
      </c>
      <c r="B740">
        <v>304909</v>
      </c>
      <c r="C740" t="s">
        <v>778</v>
      </c>
      <c r="D740" t="s">
        <v>779</v>
      </c>
      <c r="E740" t="s">
        <v>780</v>
      </c>
      <c r="F740" s="15">
        <v>250</v>
      </c>
      <c r="G740" s="62">
        <v>42906.551041666666</v>
      </c>
      <c r="H740" t="s">
        <v>47</v>
      </c>
      <c r="I740" t="s">
        <v>47</v>
      </c>
      <c r="J740" t="s">
        <v>86</v>
      </c>
      <c r="K740" t="s">
        <v>36</v>
      </c>
      <c r="L740" t="s">
        <v>87</v>
      </c>
      <c r="M740" t="s">
        <v>1311</v>
      </c>
      <c r="N740" t="s">
        <v>1312</v>
      </c>
      <c r="O740" t="s">
        <v>1754</v>
      </c>
      <c r="P740">
        <f>VLOOKUP(B740,HIS退!B:F,5,FALSE)</f>
        <v>-250</v>
      </c>
      <c r="Q740" t="str">
        <f t="shared" si="33"/>
        <v/>
      </c>
      <c r="R740" s="43">
        <f>VLOOKUP(M740,银行退!A:G,7,FALSE)</f>
        <v>250</v>
      </c>
      <c r="S740" t="str">
        <f t="shared" si="34"/>
        <v/>
      </c>
      <c r="T740" t="e">
        <f>VLOOKUP(M740,银行退!A:J,10,FALSE)</f>
        <v>#N/A</v>
      </c>
      <c r="U740" s="17" t="e">
        <f>VLOOKUP(M740,银行退!A:K,11,FALSE)</f>
        <v>#N/A</v>
      </c>
      <c r="V740" t="str">
        <f t="shared" si="35"/>
        <v/>
      </c>
      <c r="W740" t="e">
        <f>VLOOKUP(B740,HIS解!F:H,3,FALSE)</f>
        <v>#N/A</v>
      </c>
    </row>
    <row r="741" spans="1:23" ht="14.25" hidden="1">
      <c r="A741" s="62">
        <v>42906.554062499999</v>
      </c>
      <c r="B741">
        <v>304930</v>
      </c>
      <c r="C741" t="s">
        <v>781</v>
      </c>
      <c r="D741" t="s">
        <v>782</v>
      </c>
      <c r="E741" t="s">
        <v>783</v>
      </c>
      <c r="F741" s="15">
        <v>800</v>
      </c>
      <c r="G741" s="62">
        <v>42906.554062499999</v>
      </c>
      <c r="H741" t="s">
        <v>47</v>
      </c>
      <c r="I741" t="s">
        <v>47</v>
      </c>
      <c r="J741" t="s">
        <v>86</v>
      </c>
      <c r="K741" t="s">
        <v>36</v>
      </c>
      <c r="L741" t="s">
        <v>87</v>
      </c>
      <c r="M741" t="s">
        <v>1313</v>
      </c>
      <c r="N741" t="s">
        <v>1314</v>
      </c>
      <c r="O741" t="s">
        <v>1756</v>
      </c>
      <c r="P741">
        <f>VLOOKUP(B741,HIS退!B:F,5,FALSE)</f>
        <v>-800</v>
      </c>
      <c r="Q741" t="str">
        <f t="shared" si="33"/>
        <v/>
      </c>
      <c r="R741" s="43">
        <f>VLOOKUP(M741,银行退!A:G,7,FALSE)</f>
        <v>800</v>
      </c>
      <c r="S741" t="str">
        <f t="shared" si="34"/>
        <v/>
      </c>
      <c r="T741" t="e">
        <f>VLOOKUP(M741,银行退!A:J,10,FALSE)</f>
        <v>#N/A</v>
      </c>
      <c r="U741" s="17" t="e">
        <f>VLOOKUP(M741,银行退!A:K,11,FALSE)</f>
        <v>#N/A</v>
      </c>
      <c r="V741" t="str">
        <f t="shared" si="35"/>
        <v/>
      </c>
      <c r="W741" t="e">
        <f>VLOOKUP(B741,HIS解!F:H,3,FALSE)</f>
        <v>#N/A</v>
      </c>
    </row>
    <row r="742" spans="1:23" ht="14.25" hidden="1">
      <c r="A742" s="62">
        <v>42906.567245370374</v>
      </c>
      <c r="B742">
        <v>305040</v>
      </c>
      <c r="C742" t="s">
        <v>784</v>
      </c>
      <c r="D742" t="s">
        <v>785</v>
      </c>
      <c r="E742" t="s">
        <v>786</v>
      </c>
      <c r="F742" s="15">
        <v>436</v>
      </c>
      <c r="G742" s="62">
        <v>42906.567245370374</v>
      </c>
      <c r="H742" t="s">
        <v>47</v>
      </c>
      <c r="I742" t="s">
        <v>47</v>
      </c>
      <c r="J742" t="s">
        <v>86</v>
      </c>
      <c r="K742" t="s">
        <v>36</v>
      </c>
      <c r="L742" t="s">
        <v>87</v>
      </c>
      <c r="M742" t="s">
        <v>1315</v>
      </c>
      <c r="N742" t="s">
        <v>1316</v>
      </c>
      <c r="O742" t="s">
        <v>1758</v>
      </c>
      <c r="P742">
        <f>VLOOKUP(B742,HIS退!B:F,5,FALSE)</f>
        <v>-436</v>
      </c>
      <c r="Q742" t="str">
        <f t="shared" si="33"/>
        <v/>
      </c>
      <c r="R742" s="43">
        <f>VLOOKUP(M742,银行退!A:G,7,FALSE)</f>
        <v>436</v>
      </c>
      <c r="S742" t="str">
        <f t="shared" si="34"/>
        <v/>
      </c>
      <c r="T742" t="e">
        <f>VLOOKUP(M742,银行退!A:J,10,FALSE)</f>
        <v>#N/A</v>
      </c>
      <c r="U742" s="17" t="e">
        <f>VLOOKUP(M742,银行退!A:K,11,FALSE)</f>
        <v>#N/A</v>
      </c>
      <c r="V742" t="str">
        <f t="shared" si="35"/>
        <v/>
      </c>
      <c r="W742" t="e">
        <f>VLOOKUP(B742,HIS解!F:H,3,FALSE)</f>
        <v>#N/A</v>
      </c>
    </row>
    <row r="743" spans="1:23" ht="14.25" hidden="1">
      <c r="A743" s="62">
        <v>42906.576493055552</v>
      </c>
      <c r="B743">
        <v>305183</v>
      </c>
      <c r="C743" t="s">
        <v>787</v>
      </c>
      <c r="D743" t="s">
        <v>788</v>
      </c>
      <c r="E743" t="s">
        <v>789</v>
      </c>
      <c r="F743" s="15">
        <v>1500</v>
      </c>
      <c r="G743" s="62">
        <v>42906.576493055552</v>
      </c>
      <c r="H743" t="s">
        <v>47</v>
      </c>
      <c r="I743" t="s">
        <v>47</v>
      </c>
      <c r="J743" t="s">
        <v>86</v>
      </c>
      <c r="K743" t="s">
        <v>36</v>
      </c>
      <c r="L743" t="s">
        <v>87</v>
      </c>
      <c r="M743" t="s">
        <v>1317</v>
      </c>
      <c r="N743" t="s">
        <v>1318</v>
      </c>
      <c r="O743" t="s">
        <v>1760</v>
      </c>
      <c r="P743">
        <f>VLOOKUP(B743,HIS退!B:F,5,FALSE)</f>
        <v>-1500</v>
      </c>
      <c r="Q743" t="str">
        <f t="shared" si="33"/>
        <v/>
      </c>
      <c r="R743" s="43">
        <f>VLOOKUP(M743,银行退!A:G,7,FALSE)</f>
        <v>1500</v>
      </c>
      <c r="S743" t="str">
        <f t="shared" si="34"/>
        <v/>
      </c>
      <c r="T743" t="e">
        <f>VLOOKUP(M743,银行退!A:J,10,FALSE)</f>
        <v>#N/A</v>
      </c>
      <c r="U743" s="17" t="e">
        <f>VLOOKUP(M743,银行退!A:K,11,FALSE)</f>
        <v>#N/A</v>
      </c>
      <c r="V743" t="str">
        <f t="shared" si="35"/>
        <v/>
      </c>
      <c r="W743" t="e">
        <f>VLOOKUP(B743,HIS解!F:H,3,FALSE)</f>
        <v>#N/A</v>
      </c>
    </row>
    <row r="744" spans="1:23" ht="14.25" hidden="1">
      <c r="A744" s="62">
        <v>42906.60050925926</v>
      </c>
      <c r="B744">
        <v>306206</v>
      </c>
      <c r="C744" t="s">
        <v>790</v>
      </c>
      <c r="D744" t="s">
        <v>791</v>
      </c>
      <c r="E744" t="s">
        <v>792</v>
      </c>
      <c r="F744" s="15">
        <v>3100</v>
      </c>
      <c r="G744" s="62">
        <v>42906.60050925926</v>
      </c>
      <c r="H744" t="s">
        <v>47</v>
      </c>
      <c r="I744" t="s">
        <v>47</v>
      </c>
      <c r="J744" t="s">
        <v>86</v>
      </c>
      <c r="K744" t="s">
        <v>36</v>
      </c>
      <c r="L744" t="s">
        <v>87</v>
      </c>
      <c r="M744" t="s">
        <v>1319</v>
      </c>
      <c r="N744" t="s">
        <v>1320</v>
      </c>
      <c r="O744" t="s">
        <v>1762</v>
      </c>
      <c r="P744">
        <f>VLOOKUP(B744,HIS退!B:F,5,FALSE)</f>
        <v>-3100</v>
      </c>
      <c r="Q744" t="str">
        <f t="shared" si="33"/>
        <v/>
      </c>
      <c r="R744" s="43">
        <f>VLOOKUP(M744,银行退!A:G,7,FALSE)</f>
        <v>3100</v>
      </c>
      <c r="S744" t="str">
        <f t="shared" si="34"/>
        <v/>
      </c>
      <c r="T744" t="e">
        <f>VLOOKUP(M744,银行退!A:J,10,FALSE)</f>
        <v>#N/A</v>
      </c>
      <c r="U744" s="17" t="e">
        <f>VLOOKUP(M744,银行退!A:K,11,FALSE)</f>
        <v>#N/A</v>
      </c>
      <c r="V744" t="str">
        <f t="shared" si="35"/>
        <v/>
      </c>
      <c r="W744" t="e">
        <f>VLOOKUP(B744,HIS解!F:H,3,FALSE)</f>
        <v>#N/A</v>
      </c>
    </row>
    <row r="745" spans="1:23" ht="14.25" hidden="1">
      <c r="A745" s="62">
        <v>42906.609884259262</v>
      </c>
      <c r="B745">
        <v>306858</v>
      </c>
      <c r="C745" t="s">
        <v>793</v>
      </c>
      <c r="D745" t="s">
        <v>794</v>
      </c>
      <c r="E745" t="s">
        <v>795</v>
      </c>
      <c r="F745" s="15">
        <v>24</v>
      </c>
      <c r="G745" s="62">
        <v>42906.609884259262</v>
      </c>
      <c r="H745" t="s">
        <v>47</v>
      </c>
      <c r="I745" t="s">
        <v>47</v>
      </c>
      <c r="J745" t="s">
        <v>86</v>
      </c>
      <c r="K745" t="s">
        <v>36</v>
      </c>
      <c r="L745" t="s">
        <v>87</v>
      </c>
      <c r="M745" t="s">
        <v>1321</v>
      </c>
      <c r="N745" t="s">
        <v>1322</v>
      </c>
      <c r="O745" t="s">
        <v>1764</v>
      </c>
      <c r="P745">
        <f>VLOOKUP(B745,HIS退!B:F,5,FALSE)</f>
        <v>-24</v>
      </c>
      <c r="Q745" t="str">
        <f t="shared" si="33"/>
        <v/>
      </c>
      <c r="R745" s="43">
        <f>VLOOKUP(M745,银行退!A:G,7,FALSE)</f>
        <v>24</v>
      </c>
      <c r="S745" t="str">
        <f t="shared" si="34"/>
        <v/>
      </c>
      <c r="T745" t="e">
        <f>VLOOKUP(M745,银行退!A:J,10,FALSE)</f>
        <v>#N/A</v>
      </c>
      <c r="U745" s="17" t="e">
        <f>VLOOKUP(M745,银行退!A:K,11,FALSE)</f>
        <v>#N/A</v>
      </c>
      <c r="V745" t="str">
        <f t="shared" si="35"/>
        <v/>
      </c>
      <c r="W745" t="e">
        <f>VLOOKUP(B745,HIS解!F:H,3,FALSE)</f>
        <v>#N/A</v>
      </c>
    </row>
    <row r="746" spans="1:23" ht="14.25" hidden="1">
      <c r="A746" s="62">
        <v>42906.612245370372</v>
      </c>
      <c r="B746">
        <v>307041</v>
      </c>
      <c r="C746" t="s">
        <v>796</v>
      </c>
      <c r="D746" t="s">
        <v>797</v>
      </c>
      <c r="E746" t="s">
        <v>798</v>
      </c>
      <c r="F746" s="15">
        <v>599</v>
      </c>
      <c r="G746" s="62">
        <v>42906.612245370372</v>
      </c>
      <c r="H746" t="s">
        <v>47</v>
      </c>
      <c r="I746" t="s">
        <v>47</v>
      </c>
      <c r="J746" t="s">
        <v>86</v>
      </c>
      <c r="K746" t="s">
        <v>36</v>
      </c>
      <c r="L746" t="s">
        <v>87</v>
      </c>
      <c r="M746" t="s">
        <v>1323</v>
      </c>
      <c r="N746" t="s">
        <v>1324</v>
      </c>
      <c r="O746" t="s">
        <v>1766</v>
      </c>
      <c r="P746">
        <f>VLOOKUP(B746,HIS退!B:F,5,FALSE)</f>
        <v>-599</v>
      </c>
      <c r="Q746" t="str">
        <f t="shared" si="33"/>
        <v/>
      </c>
      <c r="R746" s="43">
        <f>VLOOKUP(M746,银行退!A:G,7,FALSE)</f>
        <v>599</v>
      </c>
      <c r="S746" t="str">
        <f t="shared" si="34"/>
        <v/>
      </c>
      <c r="T746" t="e">
        <f>VLOOKUP(M746,银行退!A:J,10,FALSE)</f>
        <v>#N/A</v>
      </c>
      <c r="U746" s="17" t="e">
        <f>VLOOKUP(M746,银行退!A:K,11,FALSE)</f>
        <v>#N/A</v>
      </c>
      <c r="V746" t="str">
        <f t="shared" si="35"/>
        <v/>
      </c>
      <c r="W746" t="e">
        <f>VLOOKUP(B746,HIS解!F:H,3,FALSE)</f>
        <v>#N/A</v>
      </c>
    </row>
    <row r="747" spans="1:23" ht="14.25" hidden="1">
      <c r="A747" s="62">
        <v>42906.612743055557</v>
      </c>
      <c r="B747">
        <v>307078</v>
      </c>
      <c r="C747" t="s">
        <v>799</v>
      </c>
      <c r="D747" t="s">
        <v>797</v>
      </c>
      <c r="E747" t="s">
        <v>798</v>
      </c>
      <c r="F747" s="15">
        <v>2000</v>
      </c>
      <c r="G747" s="62">
        <v>42906.612743055557</v>
      </c>
      <c r="H747" t="s">
        <v>47</v>
      </c>
      <c r="I747" t="s">
        <v>47</v>
      </c>
      <c r="J747" t="s">
        <v>86</v>
      </c>
      <c r="K747" t="s">
        <v>36</v>
      </c>
      <c r="L747" t="s">
        <v>87</v>
      </c>
      <c r="M747" t="s">
        <v>1325</v>
      </c>
      <c r="N747" t="s">
        <v>1326</v>
      </c>
      <c r="O747" t="s">
        <v>1768</v>
      </c>
      <c r="P747">
        <f>VLOOKUP(B747,HIS退!B:F,5,FALSE)</f>
        <v>-2000</v>
      </c>
      <c r="Q747" t="str">
        <f t="shared" si="33"/>
        <v/>
      </c>
      <c r="R747" s="43">
        <f>VLOOKUP(M747,银行退!A:G,7,FALSE)</f>
        <v>2000</v>
      </c>
      <c r="S747" t="str">
        <f t="shared" si="34"/>
        <v/>
      </c>
      <c r="T747" t="e">
        <f>VLOOKUP(M747,银行退!A:J,10,FALSE)</f>
        <v>#N/A</v>
      </c>
      <c r="U747" s="17" t="e">
        <f>VLOOKUP(M747,银行退!A:K,11,FALSE)</f>
        <v>#N/A</v>
      </c>
      <c r="V747" t="str">
        <f t="shared" si="35"/>
        <v/>
      </c>
      <c r="W747" t="e">
        <f>VLOOKUP(B747,HIS解!F:H,3,FALSE)</f>
        <v>#N/A</v>
      </c>
    </row>
    <row r="748" spans="1:23" ht="14.25" hidden="1">
      <c r="A748" s="62">
        <v>42906.613275462965</v>
      </c>
      <c r="B748">
        <v>307108</v>
      </c>
      <c r="C748" t="s">
        <v>800</v>
      </c>
      <c r="D748" t="s">
        <v>801</v>
      </c>
      <c r="E748" t="s">
        <v>802</v>
      </c>
      <c r="F748" s="15">
        <v>500</v>
      </c>
      <c r="G748" s="62">
        <v>42906.613275462965</v>
      </c>
      <c r="H748" t="s">
        <v>47</v>
      </c>
      <c r="I748" t="s">
        <v>47</v>
      </c>
      <c r="J748" t="s">
        <v>86</v>
      </c>
      <c r="K748" t="s">
        <v>217</v>
      </c>
      <c r="L748" t="s">
        <v>87</v>
      </c>
      <c r="M748" t="s">
        <v>1327</v>
      </c>
      <c r="N748" t="s">
        <v>1328</v>
      </c>
      <c r="O748" t="s">
        <v>1770</v>
      </c>
      <c r="P748">
        <f>VLOOKUP(B748,HIS退!B:F,5,FALSE)</f>
        <v>-500</v>
      </c>
      <c r="Q748" t="str">
        <f t="shared" si="33"/>
        <v/>
      </c>
      <c r="R748" s="43">
        <f>VLOOKUP(M748,银行退!A:G,7,FALSE)</f>
        <v>500</v>
      </c>
      <c r="S748" t="str">
        <f t="shared" si="34"/>
        <v/>
      </c>
      <c r="T748">
        <f>VLOOKUP(M748,银行退!A:J,10,FALSE)</f>
        <v>1</v>
      </c>
      <c r="U748" s="17">
        <f>VLOOKUP(M748,银行退!A:K,11,FALSE)</f>
        <v>42906.684641203705</v>
      </c>
      <c r="V748">
        <f t="shared" si="35"/>
        <v>1</v>
      </c>
      <c r="W748">
        <f>VLOOKUP(B748,HIS解!F:H,3,FALSE)</f>
        <v>500</v>
      </c>
    </row>
    <row r="749" spans="1:23" ht="14.25" hidden="1">
      <c r="A749" s="62">
        <v>42906.631215277775</v>
      </c>
      <c r="B749">
        <v>308330</v>
      </c>
      <c r="C749" t="s">
        <v>803</v>
      </c>
      <c r="D749" t="s">
        <v>804</v>
      </c>
      <c r="E749" t="s">
        <v>805</v>
      </c>
      <c r="F749" s="15">
        <v>3</v>
      </c>
      <c r="G749" s="62">
        <v>42906.631215277775</v>
      </c>
      <c r="H749" t="s">
        <v>47</v>
      </c>
      <c r="I749" t="s">
        <v>47</v>
      </c>
      <c r="J749" t="s">
        <v>86</v>
      </c>
      <c r="K749" t="s">
        <v>36</v>
      </c>
      <c r="L749" t="s">
        <v>87</v>
      </c>
      <c r="M749" t="s">
        <v>1329</v>
      </c>
      <c r="N749" t="s">
        <v>1330</v>
      </c>
      <c r="O749" t="s">
        <v>1772</v>
      </c>
      <c r="P749">
        <f>VLOOKUP(B749,HIS退!B:F,5,FALSE)</f>
        <v>-3</v>
      </c>
      <c r="Q749" t="str">
        <f t="shared" si="33"/>
        <v/>
      </c>
      <c r="R749" s="43">
        <f>VLOOKUP(M749,银行退!A:G,7,FALSE)</f>
        <v>3</v>
      </c>
      <c r="S749" t="str">
        <f t="shared" si="34"/>
        <v/>
      </c>
      <c r="T749" t="e">
        <f>VLOOKUP(M749,银行退!A:J,10,FALSE)</f>
        <v>#N/A</v>
      </c>
      <c r="U749" s="17" t="e">
        <f>VLOOKUP(M749,银行退!A:K,11,FALSE)</f>
        <v>#N/A</v>
      </c>
      <c r="V749" t="str">
        <f t="shared" si="35"/>
        <v/>
      </c>
      <c r="W749" t="e">
        <f>VLOOKUP(B749,HIS解!F:H,3,FALSE)</f>
        <v>#N/A</v>
      </c>
    </row>
    <row r="750" spans="1:23" ht="14.25" hidden="1">
      <c r="A750" s="62">
        <v>42906.649502314816</v>
      </c>
      <c r="B750">
        <v>309439</v>
      </c>
      <c r="C750" t="s">
        <v>806</v>
      </c>
      <c r="D750" t="s">
        <v>807</v>
      </c>
      <c r="E750" t="s">
        <v>808</v>
      </c>
      <c r="F750" s="15">
        <v>500</v>
      </c>
      <c r="G750" s="62">
        <v>42906.649502314816</v>
      </c>
      <c r="H750" t="s">
        <v>47</v>
      </c>
      <c r="I750" t="s">
        <v>47</v>
      </c>
      <c r="J750" t="s">
        <v>86</v>
      </c>
      <c r="K750" t="s">
        <v>36</v>
      </c>
      <c r="L750" t="s">
        <v>87</v>
      </c>
      <c r="M750" t="s">
        <v>1331</v>
      </c>
      <c r="N750" t="s">
        <v>1332</v>
      </c>
      <c r="O750" t="s">
        <v>1774</v>
      </c>
      <c r="P750">
        <f>VLOOKUP(B750,HIS退!B:F,5,FALSE)</f>
        <v>-500</v>
      </c>
      <c r="Q750" t="str">
        <f t="shared" si="33"/>
        <v/>
      </c>
      <c r="R750" s="43">
        <f>VLOOKUP(M750,银行退!A:G,7,FALSE)</f>
        <v>500</v>
      </c>
      <c r="S750" t="str">
        <f t="shared" si="34"/>
        <v/>
      </c>
      <c r="T750" t="e">
        <f>VLOOKUP(M750,银行退!A:J,10,FALSE)</f>
        <v>#N/A</v>
      </c>
      <c r="U750" s="17" t="e">
        <f>VLOOKUP(M750,银行退!A:K,11,FALSE)</f>
        <v>#N/A</v>
      </c>
      <c r="V750" t="str">
        <f t="shared" si="35"/>
        <v/>
      </c>
      <c r="W750" t="e">
        <f>VLOOKUP(B750,HIS解!F:H,3,FALSE)</f>
        <v>#N/A</v>
      </c>
    </row>
    <row r="751" spans="1:23" ht="14.25" hidden="1">
      <c r="A751" s="62">
        <v>42906.65042824074</v>
      </c>
      <c r="B751">
        <v>309509</v>
      </c>
      <c r="C751" t="s">
        <v>809</v>
      </c>
      <c r="D751" t="s">
        <v>810</v>
      </c>
      <c r="E751" t="s">
        <v>811</v>
      </c>
      <c r="F751" s="15">
        <v>2400</v>
      </c>
      <c r="G751" s="62">
        <v>42906.65042824074</v>
      </c>
      <c r="H751" t="s">
        <v>47</v>
      </c>
      <c r="I751" t="s">
        <v>47</v>
      </c>
      <c r="J751" t="s">
        <v>86</v>
      </c>
      <c r="K751" t="s">
        <v>36</v>
      </c>
      <c r="L751" t="s">
        <v>87</v>
      </c>
      <c r="M751" t="s">
        <v>1333</v>
      </c>
      <c r="N751" t="s">
        <v>1334</v>
      </c>
      <c r="O751" t="s">
        <v>1774</v>
      </c>
      <c r="P751">
        <f>VLOOKUP(B751,HIS退!B:F,5,FALSE)</f>
        <v>-2400</v>
      </c>
      <c r="Q751" t="str">
        <f t="shared" si="33"/>
        <v/>
      </c>
      <c r="R751" s="43">
        <f>VLOOKUP(M751,银行退!A:G,7,FALSE)</f>
        <v>2400</v>
      </c>
      <c r="S751" t="str">
        <f t="shared" si="34"/>
        <v/>
      </c>
      <c r="T751" t="e">
        <f>VLOOKUP(M751,银行退!A:J,10,FALSE)</f>
        <v>#N/A</v>
      </c>
      <c r="U751" s="17" t="e">
        <f>VLOOKUP(M751,银行退!A:K,11,FALSE)</f>
        <v>#N/A</v>
      </c>
      <c r="V751" t="str">
        <f t="shared" si="35"/>
        <v/>
      </c>
      <c r="W751" t="e">
        <f>VLOOKUP(B751,HIS解!F:H,3,FALSE)</f>
        <v>#N/A</v>
      </c>
    </row>
    <row r="752" spans="1:23" ht="14.25" hidden="1">
      <c r="A752" s="62">
        <v>42906.656793981485</v>
      </c>
      <c r="B752">
        <v>309903</v>
      </c>
      <c r="C752" t="s">
        <v>812</v>
      </c>
      <c r="D752" t="s">
        <v>813</v>
      </c>
      <c r="E752" t="s">
        <v>814</v>
      </c>
      <c r="F752" s="15">
        <v>500</v>
      </c>
      <c r="G752" s="62">
        <v>42906.656793981485</v>
      </c>
      <c r="H752" t="s">
        <v>47</v>
      </c>
      <c r="I752" t="s">
        <v>47</v>
      </c>
      <c r="J752" t="s">
        <v>86</v>
      </c>
      <c r="K752" t="s">
        <v>36</v>
      </c>
      <c r="L752" t="s">
        <v>87</v>
      </c>
      <c r="M752" t="s">
        <v>1335</v>
      </c>
      <c r="N752" t="s">
        <v>1336</v>
      </c>
      <c r="O752" t="s">
        <v>1777</v>
      </c>
      <c r="P752">
        <f>VLOOKUP(B752,HIS退!B:F,5,FALSE)</f>
        <v>-500</v>
      </c>
      <c r="Q752" t="str">
        <f t="shared" si="33"/>
        <v/>
      </c>
      <c r="R752" s="43">
        <f>VLOOKUP(M752,银行退!A:G,7,FALSE)</f>
        <v>500</v>
      </c>
      <c r="S752" t="str">
        <f t="shared" si="34"/>
        <v/>
      </c>
      <c r="T752" t="e">
        <f>VLOOKUP(M752,银行退!A:J,10,FALSE)</f>
        <v>#N/A</v>
      </c>
      <c r="U752" s="17" t="e">
        <f>VLOOKUP(M752,银行退!A:K,11,FALSE)</f>
        <v>#N/A</v>
      </c>
      <c r="V752" t="str">
        <f t="shared" si="35"/>
        <v/>
      </c>
      <c r="W752" t="e">
        <f>VLOOKUP(B752,HIS解!F:H,3,FALSE)</f>
        <v>#N/A</v>
      </c>
    </row>
    <row r="753" spans="1:23" ht="14.25" hidden="1">
      <c r="A753" s="62">
        <v>42906.662048611113</v>
      </c>
      <c r="B753">
        <v>310206</v>
      </c>
      <c r="C753" t="s">
        <v>815</v>
      </c>
      <c r="D753" t="s">
        <v>816</v>
      </c>
      <c r="E753" t="s">
        <v>817</v>
      </c>
      <c r="F753" s="15">
        <v>1996</v>
      </c>
      <c r="G753" s="62">
        <v>42906.662048611113</v>
      </c>
      <c r="H753" t="s">
        <v>47</v>
      </c>
      <c r="I753" t="s">
        <v>47</v>
      </c>
      <c r="J753" t="s">
        <v>86</v>
      </c>
      <c r="K753" t="s">
        <v>36</v>
      </c>
      <c r="L753" t="s">
        <v>87</v>
      </c>
      <c r="M753" t="s">
        <v>1337</v>
      </c>
      <c r="N753" t="s">
        <v>1338</v>
      </c>
      <c r="O753" t="s">
        <v>1779</v>
      </c>
      <c r="P753">
        <f>VLOOKUP(B753,HIS退!B:F,5,FALSE)</f>
        <v>-1996</v>
      </c>
      <c r="Q753" t="str">
        <f t="shared" si="33"/>
        <v/>
      </c>
      <c r="R753" s="43">
        <f>VLOOKUP(M753,银行退!A:G,7,FALSE)</f>
        <v>1996</v>
      </c>
      <c r="S753" t="str">
        <f t="shared" si="34"/>
        <v/>
      </c>
      <c r="T753" t="e">
        <f>VLOOKUP(M753,银行退!A:J,10,FALSE)</f>
        <v>#N/A</v>
      </c>
      <c r="U753" s="17" t="e">
        <f>VLOOKUP(M753,银行退!A:K,11,FALSE)</f>
        <v>#N/A</v>
      </c>
      <c r="V753" t="str">
        <f t="shared" si="35"/>
        <v/>
      </c>
      <c r="W753" t="e">
        <f>VLOOKUP(B753,HIS解!F:H,3,FALSE)</f>
        <v>#N/A</v>
      </c>
    </row>
    <row r="754" spans="1:23" ht="14.25" hidden="1">
      <c r="A754" s="62">
        <v>42906.662164351852</v>
      </c>
      <c r="B754">
        <v>310213</v>
      </c>
      <c r="C754" t="s">
        <v>818</v>
      </c>
      <c r="D754" t="s">
        <v>819</v>
      </c>
      <c r="E754" t="s">
        <v>820</v>
      </c>
      <c r="F754" s="15">
        <v>200</v>
      </c>
      <c r="G754" s="62">
        <v>42906.662164351852</v>
      </c>
      <c r="H754" t="s">
        <v>47</v>
      </c>
      <c r="I754" t="s">
        <v>47</v>
      </c>
      <c r="J754" t="s">
        <v>86</v>
      </c>
      <c r="K754" t="s">
        <v>36</v>
      </c>
      <c r="L754" t="s">
        <v>87</v>
      </c>
      <c r="M754" t="s">
        <v>1339</v>
      </c>
      <c r="N754" t="s">
        <v>1340</v>
      </c>
      <c r="O754" t="s">
        <v>1781</v>
      </c>
      <c r="P754">
        <f>VLOOKUP(B754,HIS退!B:F,5,FALSE)</f>
        <v>-200</v>
      </c>
      <c r="Q754" t="str">
        <f t="shared" si="33"/>
        <v/>
      </c>
      <c r="R754" s="43">
        <f>VLOOKUP(M754,银行退!A:G,7,FALSE)</f>
        <v>200</v>
      </c>
      <c r="S754" t="str">
        <f t="shared" si="34"/>
        <v/>
      </c>
      <c r="T754" t="e">
        <f>VLOOKUP(M754,银行退!A:J,10,FALSE)</f>
        <v>#N/A</v>
      </c>
      <c r="U754" s="17" t="e">
        <f>VLOOKUP(M754,银行退!A:K,11,FALSE)</f>
        <v>#N/A</v>
      </c>
      <c r="V754" t="str">
        <f t="shared" si="35"/>
        <v/>
      </c>
      <c r="W754" t="e">
        <f>VLOOKUP(B754,HIS解!F:H,3,FALSE)</f>
        <v>#N/A</v>
      </c>
    </row>
    <row r="755" spans="1:23" ht="14.25" hidden="1">
      <c r="A755" s="62">
        <v>42906.662951388891</v>
      </c>
      <c r="B755">
        <v>310260</v>
      </c>
      <c r="C755" t="s">
        <v>821</v>
      </c>
      <c r="D755" t="s">
        <v>822</v>
      </c>
      <c r="E755" t="s">
        <v>823</v>
      </c>
      <c r="F755" s="15">
        <v>500</v>
      </c>
      <c r="G755" s="62">
        <v>42906.662951388891</v>
      </c>
      <c r="H755" t="s">
        <v>47</v>
      </c>
      <c r="I755" t="s">
        <v>47</v>
      </c>
      <c r="J755" t="s">
        <v>86</v>
      </c>
      <c r="K755" t="s">
        <v>217</v>
      </c>
      <c r="L755" t="s">
        <v>87</v>
      </c>
      <c r="M755" t="s">
        <v>1341</v>
      </c>
      <c r="N755" t="s">
        <v>1342</v>
      </c>
      <c r="O755" t="s">
        <v>1783</v>
      </c>
      <c r="P755">
        <f>VLOOKUP(B755,HIS退!B:F,5,FALSE)</f>
        <v>-500</v>
      </c>
      <c r="Q755" t="str">
        <f t="shared" si="33"/>
        <v/>
      </c>
      <c r="R755" s="43">
        <f>VLOOKUP(M755,银行退!A:G,7,FALSE)</f>
        <v>500</v>
      </c>
      <c r="S755" t="str">
        <f t="shared" si="34"/>
        <v/>
      </c>
      <c r="T755">
        <f>VLOOKUP(M755,银行退!A:J,10,FALSE)</f>
        <v>1</v>
      </c>
      <c r="U755" s="17">
        <f>VLOOKUP(M755,银行退!A:K,11,FALSE)</f>
        <v>42907.679143518515</v>
      </c>
      <c r="V755">
        <f t="shared" si="35"/>
        <v>1</v>
      </c>
      <c r="W755">
        <f>VLOOKUP(B755,HIS解!F:H,3,FALSE)</f>
        <v>500</v>
      </c>
    </row>
    <row r="756" spans="1:23" ht="14.25" hidden="1">
      <c r="A756" s="62">
        <v>42906.666122685187</v>
      </c>
      <c r="B756">
        <v>310406</v>
      </c>
      <c r="C756" t="s">
        <v>824</v>
      </c>
      <c r="D756" t="s">
        <v>825</v>
      </c>
      <c r="E756" t="s">
        <v>826</v>
      </c>
      <c r="F756" s="15">
        <v>1300</v>
      </c>
      <c r="G756" s="62">
        <v>42906.666122685187</v>
      </c>
      <c r="H756" t="s">
        <v>47</v>
      </c>
      <c r="I756" t="s">
        <v>47</v>
      </c>
      <c r="J756" t="s">
        <v>86</v>
      </c>
      <c r="K756" t="s">
        <v>36</v>
      </c>
      <c r="L756" t="s">
        <v>87</v>
      </c>
      <c r="M756" t="s">
        <v>1343</v>
      </c>
      <c r="N756" t="s">
        <v>1344</v>
      </c>
      <c r="O756" t="s">
        <v>1785</v>
      </c>
      <c r="P756">
        <f>VLOOKUP(B756,HIS退!B:F,5,FALSE)</f>
        <v>-1300</v>
      </c>
      <c r="Q756" t="str">
        <f t="shared" si="33"/>
        <v/>
      </c>
      <c r="R756" s="43">
        <f>VLOOKUP(M756,银行退!A:G,7,FALSE)</f>
        <v>1300</v>
      </c>
      <c r="S756" t="str">
        <f t="shared" si="34"/>
        <v/>
      </c>
      <c r="T756" t="e">
        <f>VLOOKUP(M756,银行退!A:J,10,FALSE)</f>
        <v>#N/A</v>
      </c>
      <c r="U756" s="17" t="e">
        <f>VLOOKUP(M756,银行退!A:K,11,FALSE)</f>
        <v>#N/A</v>
      </c>
      <c r="V756" t="str">
        <f t="shared" si="35"/>
        <v/>
      </c>
      <c r="W756" t="e">
        <f>VLOOKUP(B756,HIS解!F:H,3,FALSE)</f>
        <v>#N/A</v>
      </c>
    </row>
    <row r="757" spans="1:23" ht="14.25" hidden="1">
      <c r="A757" s="62">
        <v>42906.666898148149</v>
      </c>
      <c r="B757">
        <v>310440</v>
      </c>
      <c r="C757" t="s">
        <v>827</v>
      </c>
      <c r="D757" t="s">
        <v>828</v>
      </c>
      <c r="E757" t="s">
        <v>829</v>
      </c>
      <c r="F757" s="15">
        <v>374</v>
      </c>
      <c r="G757" s="62">
        <v>42906.666898148149</v>
      </c>
      <c r="H757" t="s">
        <v>47</v>
      </c>
      <c r="I757" t="s">
        <v>47</v>
      </c>
      <c r="J757" t="s">
        <v>86</v>
      </c>
      <c r="K757" t="s">
        <v>36</v>
      </c>
      <c r="L757" t="s">
        <v>87</v>
      </c>
      <c r="M757" t="s">
        <v>1345</v>
      </c>
      <c r="N757" t="s">
        <v>1346</v>
      </c>
      <c r="O757" t="s">
        <v>1787</v>
      </c>
      <c r="P757">
        <f>VLOOKUP(B757,HIS退!B:F,5,FALSE)</f>
        <v>-374</v>
      </c>
      <c r="Q757" t="str">
        <f t="shared" si="33"/>
        <v/>
      </c>
      <c r="R757" s="43">
        <f>VLOOKUP(M757,银行退!A:G,7,FALSE)</f>
        <v>374</v>
      </c>
      <c r="S757" t="str">
        <f t="shared" si="34"/>
        <v/>
      </c>
      <c r="T757" t="e">
        <f>VLOOKUP(M757,银行退!A:J,10,FALSE)</f>
        <v>#N/A</v>
      </c>
      <c r="U757" s="17" t="e">
        <f>VLOOKUP(M757,银行退!A:K,11,FALSE)</f>
        <v>#N/A</v>
      </c>
      <c r="V757" t="str">
        <f t="shared" si="35"/>
        <v/>
      </c>
      <c r="W757" t="e">
        <f>VLOOKUP(B757,HIS解!F:H,3,FALSE)</f>
        <v>#N/A</v>
      </c>
    </row>
    <row r="758" spans="1:23" ht="14.25" hidden="1">
      <c r="A758" s="62">
        <v>42906.667685185188</v>
      </c>
      <c r="B758">
        <v>310490</v>
      </c>
      <c r="C758" t="s">
        <v>830</v>
      </c>
      <c r="D758" t="s">
        <v>831</v>
      </c>
      <c r="E758" t="s">
        <v>832</v>
      </c>
      <c r="F758" s="15">
        <v>60</v>
      </c>
      <c r="G758" s="62">
        <v>42906.667685185188</v>
      </c>
      <c r="H758" t="s">
        <v>47</v>
      </c>
      <c r="I758" t="s">
        <v>47</v>
      </c>
      <c r="J758" t="s">
        <v>86</v>
      </c>
      <c r="K758" t="s">
        <v>36</v>
      </c>
      <c r="L758" t="s">
        <v>87</v>
      </c>
      <c r="M758" t="s">
        <v>1347</v>
      </c>
      <c r="N758" t="s">
        <v>1348</v>
      </c>
      <c r="O758" t="s">
        <v>1789</v>
      </c>
      <c r="P758">
        <f>VLOOKUP(B758,HIS退!B:F,5,FALSE)</f>
        <v>-60</v>
      </c>
      <c r="Q758" t="str">
        <f t="shared" si="33"/>
        <v/>
      </c>
      <c r="R758" s="43">
        <f>VLOOKUP(M758,银行退!A:G,7,FALSE)</f>
        <v>60</v>
      </c>
      <c r="S758" t="str">
        <f t="shared" si="34"/>
        <v/>
      </c>
      <c r="T758" t="e">
        <f>VLOOKUP(M758,银行退!A:J,10,FALSE)</f>
        <v>#N/A</v>
      </c>
      <c r="U758" s="17" t="e">
        <f>VLOOKUP(M758,银行退!A:K,11,FALSE)</f>
        <v>#N/A</v>
      </c>
      <c r="V758" t="str">
        <f t="shared" si="35"/>
        <v/>
      </c>
      <c r="W758" t="e">
        <f>VLOOKUP(B758,HIS解!F:H,3,FALSE)</f>
        <v>#N/A</v>
      </c>
    </row>
    <row r="759" spans="1:23" ht="14.25" hidden="1">
      <c r="A759" s="62">
        <v>42906.67019675926</v>
      </c>
      <c r="B759">
        <v>310627</v>
      </c>
      <c r="C759" t="s">
        <v>833</v>
      </c>
      <c r="D759" t="s">
        <v>834</v>
      </c>
      <c r="E759" t="s">
        <v>835</v>
      </c>
      <c r="F759" s="15">
        <v>2000</v>
      </c>
      <c r="G759" s="62">
        <v>42906.67019675926</v>
      </c>
      <c r="H759" t="s">
        <v>47</v>
      </c>
      <c r="I759" t="s">
        <v>47</v>
      </c>
      <c r="J759" t="s">
        <v>86</v>
      </c>
      <c r="K759" t="s">
        <v>36</v>
      </c>
      <c r="L759" t="s">
        <v>87</v>
      </c>
      <c r="M759" t="s">
        <v>1349</v>
      </c>
      <c r="N759" t="s">
        <v>1350</v>
      </c>
      <c r="O759" t="s">
        <v>1791</v>
      </c>
      <c r="P759">
        <f>VLOOKUP(B759,HIS退!B:F,5,FALSE)</f>
        <v>-2000</v>
      </c>
      <c r="Q759" t="str">
        <f t="shared" si="33"/>
        <v/>
      </c>
      <c r="R759" s="43">
        <f>VLOOKUP(M759,银行退!A:G,7,FALSE)</f>
        <v>2000</v>
      </c>
      <c r="S759" t="str">
        <f t="shared" si="34"/>
        <v/>
      </c>
      <c r="T759" t="e">
        <f>VLOOKUP(M759,银行退!A:J,10,FALSE)</f>
        <v>#N/A</v>
      </c>
      <c r="U759" s="17" t="e">
        <f>VLOOKUP(M759,银行退!A:K,11,FALSE)</f>
        <v>#N/A</v>
      </c>
      <c r="V759" t="str">
        <f t="shared" si="35"/>
        <v/>
      </c>
      <c r="W759" t="e">
        <f>VLOOKUP(B759,HIS解!F:H,3,FALSE)</f>
        <v>#N/A</v>
      </c>
    </row>
    <row r="760" spans="1:23" ht="14.25" hidden="1">
      <c r="A760" s="62">
        <v>42906.671331018515</v>
      </c>
      <c r="B760">
        <v>310691</v>
      </c>
      <c r="C760" t="s">
        <v>836</v>
      </c>
      <c r="D760" t="s">
        <v>837</v>
      </c>
      <c r="E760" t="s">
        <v>838</v>
      </c>
      <c r="F760" s="15">
        <v>278</v>
      </c>
      <c r="G760" s="62">
        <v>42906.671331018515</v>
      </c>
      <c r="H760" t="s">
        <v>47</v>
      </c>
      <c r="I760" t="s">
        <v>47</v>
      </c>
      <c r="J760" t="s">
        <v>86</v>
      </c>
      <c r="K760" t="s">
        <v>36</v>
      </c>
      <c r="L760" t="s">
        <v>87</v>
      </c>
      <c r="M760" t="s">
        <v>1351</v>
      </c>
      <c r="N760" t="s">
        <v>1352</v>
      </c>
      <c r="O760" t="s">
        <v>1793</v>
      </c>
      <c r="P760">
        <f>VLOOKUP(B760,HIS退!B:F,5,FALSE)</f>
        <v>-278</v>
      </c>
      <c r="Q760" t="str">
        <f t="shared" si="33"/>
        <v/>
      </c>
      <c r="R760" s="43">
        <f>VLOOKUP(M760,银行退!A:G,7,FALSE)</f>
        <v>278</v>
      </c>
      <c r="S760" t="str">
        <f t="shared" si="34"/>
        <v/>
      </c>
      <c r="T760" t="e">
        <f>VLOOKUP(M760,银行退!A:J,10,FALSE)</f>
        <v>#N/A</v>
      </c>
      <c r="U760" s="17" t="e">
        <f>VLOOKUP(M760,银行退!A:K,11,FALSE)</f>
        <v>#N/A</v>
      </c>
      <c r="V760" t="str">
        <f t="shared" si="35"/>
        <v/>
      </c>
      <c r="W760" t="e">
        <f>VLOOKUP(B760,HIS解!F:H,3,FALSE)</f>
        <v>#N/A</v>
      </c>
    </row>
    <row r="761" spans="1:23" ht="14.25" hidden="1">
      <c r="A761" s="62">
        <v>42906.675115740742</v>
      </c>
      <c r="B761">
        <v>310953</v>
      </c>
      <c r="C761" t="s">
        <v>839</v>
      </c>
      <c r="D761" t="s">
        <v>840</v>
      </c>
      <c r="E761" t="s">
        <v>841</v>
      </c>
      <c r="F761" s="15">
        <v>436</v>
      </c>
      <c r="G761" s="62">
        <v>42906.675115740742</v>
      </c>
      <c r="H761" t="s">
        <v>47</v>
      </c>
      <c r="I761" t="s">
        <v>47</v>
      </c>
      <c r="J761" t="s">
        <v>86</v>
      </c>
      <c r="K761" t="s">
        <v>217</v>
      </c>
      <c r="L761" t="s">
        <v>87</v>
      </c>
      <c r="M761" t="s">
        <v>1353</v>
      </c>
      <c r="N761" t="s">
        <v>1354</v>
      </c>
      <c r="O761" t="s">
        <v>1795</v>
      </c>
      <c r="P761">
        <f>VLOOKUP(B761,HIS退!B:F,5,FALSE)</f>
        <v>-436</v>
      </c>
      <c r="Q761" t="str">
        <f t="shared" si="33"/>
        <v/>
      </c>
      <c r="R761" s="43">
        <f>VLOOKUP(M761,银行退!A:G,7,FALSE)</f>
        <v>436</v>
      </c>
      <c r="S761" t="str">
        <f t="shared" si="34"/>
        <v/>
      </c>
      <c r="T761">
        <f>VLOOKUP(M761,银行退!A:J,10,FALSE)</f>
        <v>1</v>
      </c>
      <c r="U761" s="17">
        <f>VLOOKUP(M761,银行退!A:K,11,FALSE)</f>
        <v>42907.678935185184</v>
      </c>
      <c r="V761">
        <f t="shared" si="35"/>
        <v>1</v>
      </c>
      <c r="W761">
        <f>VLOOKUP(B761,HIS解!F:H,3,FALSE)</f>
        <v>436</v>
      </c>
    </row>
    <row r="762" spans="1:23" ht="14.25" hidden="1">
      <c r="A762" s="62">
        <v>42906.67732638889</v>
      </c>
      <c r="B762">
        <v>311079</v>
      </c>
      <c r="C762" t="s">
        <v>842</v>
      </c>
      <c r="D762" t="s">
        <v>843</v>
      </c>
      <c r="E762" t="s">
        <v>844</v>
      </c>
      <c r="F762" s="15">
        <v>261</v>
      </c>
      <c r="G762" s="62">
        <v>42906.67732638889</v>
      </c>
      <c r="H762" t="s">
        <v>47</v>
      </c>
      <c r="I762" t="s">
        <v>47</v>
      </c>
      <c r="J762" t="s">
        <v>86</v>
      </c>
      <c r="K762" t="s">
        <v>217</v>
      </c>
      <c r="L762" t="s">
        <v>87</v>
      </c>
      <c r="M762" t="s">
        <v>1355</v>
      </c>
      <c r="N762" t="s">
        <v>1356</v>
      </c>
      <c r="O762" t="s">
        <v>1797</v>
      </c>
      <c r="P762">
        <f>VLOOKUP(B762,HIS退!B:F,5,FALSE)</f>
        <v>-261</v>
      </c>
      <c r="Q762" t="str">
        <f t="shared" si="33"/>
        <v/>
      </c>
      <c r="R762" s="43">
        <f>VLOOKUP(M762,银行退!A:G,7,FALSE)</f>
        <v>261</v>
      </c>
      <c r="S762" t="str">
        <f t="shared" si="34"/>
        <v/>
      </c>
      <c r="T762">
        <f>VLOOKUP(M762,银行退!A:J,10,FALSE)</f>
        <v>1</v>
      </c>
      <c r="U762" s="17">
        <f>VLOOKUP(M762,银行退!A:K,11,FALSE)</f>
        <v>42907.677372685182</v>
      </c>
      <c r="V762">
        <f t="shared" si="35"/>
        <v>1</v>
      </c>
      <c r="W762">
        <f>VLOOKUP(B762,HIS解!F:H,3,FALSE)</f>
        <v>261</v>
      </c>
    </row>
    <row r="763" spans="1:23" ht="14.25" hidden="1">
      <c r="A763" s="62">
        <v>42906.68072916667</v>
      </c>
      <c r="B763">
        <v>311262</v>
      </c>
      <c r="C763" t="s">
        <v>845</v>
      </c>
      <c r="D763" t="s">
        <v>846</v>
      </c>
      <c r="E763" t="s">
        <v>847</v>
      </c>
      <c r="F763" s="15">
        <v>100</v>
      </c>
      <c r="G763" s="62">
        <v>42906.68072916667</v>
      </c>
      <c r="H763" t="s">
        <v>47</v>
      </c>
      <c r="I763" t="s">
        <v>47</v>
      </c>
      <c r="J763" t="s">
        <v>86</v>
      </c>
      <c r="K763" t="s">
        <v>36</v>
      </c>
      <c r="L763" t="s">
        <v>87</v>
      </c>
      <c r="M763" t="s">
        <v>1357</v>
      </c>
      <c r="N763" t="s">
        <v>1358</v>
      </c>
      <c r="O763" t="s">
        <v>1799</v>
      </c>
      <c r="P763">
        <f>VLOOKUP(B763,HIS退!B:F,5,FALSE)</f>
        <v>-100</v>
      </c>
      <c r="Q763" t="str">
        <f t="shared" si="33"/>
        <v/>
      </c>
      <c r="R763" s="43">
        <f>VLOOKUP(M763,银行退!A:G,7,FALSE)</f>
        <v>100</v>
      </c>
      <c r="S763" t="str">
        <f t="shared" si="34"/>
        <v/>
      </c>
      <c r="T763" t="e">
        <f>VLOOKUP(M763,银行退!A:J,10,FALSE)</f>
        <v>#N/A</v>
      </c>
      <c r="U763" s="17" t="e">
        <f>VLOOKUP(M763,银行退!A:K,11,FALSE)</f>
        <v>#N/A</v>
      </c>
      <c r="V763" t="str">
        <f t="shared" si="35"/>
        <v/>
      </c>
      <c r="W763" t="e">
        <f>VLOOKUP(B763,HIS解!F:H,3,FALSE)</f>
        <v>#N/A</v>
      </c>
    </row>
    <row r="764" spans="1:23" ht="14.25" hidden="1">
      <c r="A764" s="62">
        <v>42906.683113425926</v>
      </c>
      <c r="B764">
        <v>311409</v>
      </c>
      <c r="C764" t="s">
        <v>848</v>
      </c>
      <c r="D764" t="s">
        <v>849</v>
      </c>
      <c r="E764" t="s">
        <v>850</v>
      </c>
      <c r="F764" s="15">
        <v>743</v>
      </c>
      <c r="G764" s="62">
        <v>42906.683113425926</v>
      </c>
      <c r="H764" t="s">
        <v>47</v>
      </c>
      <c r="I764" t="s">
        <v>47</v>
      </c>
      <c r="J764" t="s">
        <v>86</v>
      </c>
      <c r="K764" t="s">
        <v>36</v>
      </c>
      <c r="L764" t="s">
        <v>87</v>
      </c>
      <c r="M764" t="s">
        <v>1359</v>
      </c>
      <c r="N764" t="s">
        <v>1360</v>
      </c>
      <c r="O764" t="s">
        <v>1660</v>
      </c>
      <c r="P764">
        <f>VLOOKUP(B764,HIS退!B:F,5,FALSE)</f>
        <v>-743</v>
      </c>
      <c r="Q764" t="str">
        <f t="shared" si="33"/>
        <v/>
      </c>
      <c r="R764" s="43">
        <f>VLOOKUP(M764,银行退!A:G,7,FALSE)</f>
        <v>743</v>
      </c>
      <c r="S764" t="str">
        <f t="shared" si="34"/>
        <v/>
      </c>
      <c r="T764" t="e">
        <f>VLOOKUP(M764,银行退!A:J,10,FALSE)</f>
        <v>#N/A</v>
      </c>
      <c r="U764" s="17" t="e">
        <f>VLOOKUP(M764,银行退!A:K,11,FALSE)</f>
        <v>#N/A</v>
      </c>
      <c r="V764" t="str">
        <f t="shared" si="35"/>
        <v/>
      </c>
      <c r="W764" t="e">
        <f>VLOOKUP(B764,HIS解!F:H,3,FALSE)</f>
        <v>#N/A</v>
      </c>
    </row>
    <row r="765" spans="1:23" ht="14.25" hidden="1">
      <c r="A765" s="62">
        <v>42906.686122685183</v>
      </c>
      <c r="B765">
        <v>311559</v>
      </c>
      <c r="C765" t="s">
        <v>851</v>
      </c>
      <c r="D765" t="s">
        <v>852</v>
      </c>
      <c r="E765" t="s">
        <v>853</v>
      </c>
      <c r="F765" s="15">
        <v>53</v>
      </c>
      <c r="G765" s="62">
        <v>42906.686122685183</v>
      </c>
      <c r="H765" t="s">
        <v>47</v>
      </c>
      <c r="I765" t="s">
        <v>47</v>
      </c>
      <c r="J765" t="s">
        <v>86</v>
      </c>
      <c r="K765" t="s">
        <v>36</v>
      </c>
      <c r="L765" t="s">
        <v>87</v>
      </c>
      <c r="M765" t="s">
        <v>1361</v>
      </c>
      <c r="N765" t="s">
        <v>1362</v>
      </c>
      <c r="O765" t="s">
        <v>1802</v>
      </c>
      <c r="P765">
        <f>VLOOKUP(B765,HIS退!B:F,5,FALSE)</f>
        <v>-53</v>
      </c>
      <c r="Q765" t="str">
        <f t="shared" si="33"/>
        <v/>
      </c>
      <c r="R765" s="43">
        <f>VLOOKUP(M765,银行退!A:G,7,FALSE)</f>
        <v>53</v>
      </c>
      <c r="S765" t="str">
        <f t="shared" si="34"/>
        <v/>
      </c>
      <c r="T765" t="e">
        <f>VLOOKUP(M765,银行退!A:J,10,FALSE)</f>
        <v>#N/A</v>
      </c>
      <c r="U765" s="17" t="e">
        <f>VLOOKUP(M765,银行退!A:K,11,FALSE)</f>
        <v>#N/A</v>
      </c>
      <c r="V765" t="str">
        <f t="shared" si="35"/>
        <v/>
      </c>
      <c r="W765" t="e">
        <f>VLOOKUP(B765,HIS解!F:H,3,FALSE)</f>
        <v>#N/A</v>
      </c>
    </row>
    <row r="766" spans="1:23" ht="14.25" hidden="1">
      <c r="A766" s="62">
        <v>42906.686631944445</v>
      </c>
      <c r="B766">
        <v>311579</v>
      </c>
      <c r="C766" t="s">
        <v>854</v>
      </c>
      <c r="D766" t="s">
        <v>855</v>
      </c>
      <c r="E766" t="s">
        <v>856</v>
      </c>
      <c r="F766" s="15">
        <v>91</v>
      </c>
      <c r="G766" s="62">
        <v>42906.686631944445</v>
      </c>
      <c r="H766" t="s">
        <v>47</v>
      </c>
      <c r="I766" t="s">
        <v>47</v>
      </c>
      <c r="J766" t="s">
        <v>86</v>
      </c>
      <c r="K766" t="s">
        <v>36</v>
      </c>
      <c r="L766" t="s">
        <v>87</v>
      </c>
      <c r="M766" t="s">
        <v>1363</v>
      </c>
      <c r="N766" t="s">
        <v>1364</v>
      </c>
      <c r="O766" t="s">
        <v>1804</v>
      </c>
      <c r="P766">
        <f>VLOOKUP(B766,HIS退!B:F,5,FALSE)</f>
        <v>-91</v>
      </c>
      <c r="Q766" t="str">
        <f t="shared" si="33"/>
        <v/>
      </c>
      <c r="R766" s="43">
        <f>VLOOKUP(M766,银行退!A:G,7,FALSE)</f>
        <v>91</v>
      </c>
      <c r="S766" t="str">
        <f t="shared" si="34"/>
        <v/>
      </c>
      <c r="T766" t="e">
        <f>VLOOKUP(M766,银行退!A:J,10,FALSE)</f>
        <v>#N/A</v>
      </c>
      <c r="U766" s="17" t="e">
        <f>VLOOKUP(M766,银行退!A:K,11,FALSE)</f>
        <v>#N/A</v>
      </c>
      <c r="V766" t="str">
        <f t="shared" si="35"/>
        <v/>
      </c>
      <c r="W766" t="e">
        <f>VLOOKUP(B766,HIS解!F:H,3,FALSE)</f>
        <v>#N/A</v>
      </c>
    </row>
    <row r="767" spans="1:23" ht="14.25" hidden="1">
      <c r="A767" s="62">
        <v>42906.687280092592</v>
      </c>
      <c r="B767">
        <v>311607</v>
      </c>
      <c r="C767" t="s">
        <v>857</v>
      </c>
      <c r="D767" t="s">
        <v>858</v>
      </c>
      <c r="E767" t="s">
        <v>859</v>
      </c>
      <c r="F767" s="15">
        <v>509</v>
      </c>
      <c r="G767" s="62">
        <v>42906.687280092592</v>
      </c>
      <c r="H767" t="s">
        <v>47</v>
      </c>
      <c r="I767" t="s">
        <v>47</v>
      </c>
      <c r="J767" t="s">
        <v>86</v>
      </c>
      <c r="K767" t="s">
        <v>36</v>
      </c>
      <c r="L767" t="s">
        <v>87</v>
      </c>
      <c r="M767" t="s">
        <v>1365</v>
      </c>
      <c r="N767" t="s">
        <v>1366</v>
      </c>
      <c r="O767" t="s">
        <v>1806</v>
      </c>
      <c r="P767">
        <f>VLOOKUP(B767,HIS退!B:F,5,FALSE)</f>
        <v>-509</v>
      </c>
      <c r="Q767" t="str">
        <f t="shared" si="33"/>
        <v/>
      </c>
      <c r="R767" s="43">
        <f>VLOOKUP(M767,银行退!A:G,7,FALSE)</f>
        <v>509</v>
      </c>
      <c r="S767" t="str">
        <f t="shared" si="34"/>
        <v/>
      </c>
      <c r="T767" t="e">
        <f>VLOOKUP(M767,银行退!A:J,10,FALSE)</f>
        <v>#N/A</v>
      </c>
      <c r="U767" s="17" t="e">
        <f>VLOOKUP(M767,银行退!A:K,11,FALSE)</f>
        <v>#N/A</v>
      </c>
      <c r="V767" t="str">
        <f t="shared" si="35"/>
        <v/>
      </c>
      <c r="W767" t="e">
        <f>VLOOKUP(B767,HIS解!F:H,3,FALSE)</f>
        <v>#N/A</v>
      </c>
    </row>
    <row r="768" spans="1:23" ht="14.25" hidden="1">
      <c r="A768" s="62">
        <v>42906.692777777775</v>
      </c>
      <c r="B768">
        <v>311867</v>
      </c>
      <c r="C768" t="s">
        <v>860</v>
      </c>
      <c r="D768" t="s">
        <v>861</v>
      </c>
      <c r="E768" t="s">
        <v>862</v>
      </c>
      <c r="F768" s="15">
        <v>700</v>
      </c>
      <c r="G768" s="62">
        <v>42906.692777777775</v>
      </c>
      <c r="H768" t="s">
        <v>47</v>
      </c>
      <c r="I768" t="s">
        <v>47</v>
      </c>
      <c r="J768" t="s">
        <v>86</v>
      </c>
      <c r="K768" t="s">
        <v>36</v>
      </c>
      <c r="L768" t="s">
        <v>87</v>
      </c>
      <c r="M768" t="s">
        <v>1367</v>
      </c>
      <c r="N768" t="s">
        <v>1368</v>
      </c>
      <c r="O768" t="s">
        <v>1808</v>
      </c>
      <c r="P768">
        <f>VLOOKUP(B768,HIS退!B:F,5,FALSE)</f>
        <v>-700</v>
      </c>
      <c r="Q768" t="str">
        <f t="shared" si="33"/>
        <v/>
      </c>
      <c r="R768" s="43">
        <f>VLOOKUP(M768,银行退!A:G,7,FALSE)</f>
        <v>700</v>
      </c>
      <c r="S768" t="str">
        <f t="shared" si="34"/>
        <v/>
      </c>
      <c r="T768" t="e">
        <f>VLOOKUP(M768,银行退!A:J,10,FALSE)</f>
        <v>#N/A</v>
      </c>
      <c r="U768" s="17" t="e">
        <f>VLOOKUP(M768,银行退!A:K,11,FALSE)</f>
        <v>#N/A</v>
      </c>
      <c r="V768" t="str">
        <f t="shared" si="35"/>
        <v/>
      </c>
      <c r="W768" t="e">
        <f>VLOOKUP(B768,HIS解!F:H,3,FALSE)</f>
        <v>#N/A</v>
      </c>
    </row>
    <row r="769" spans="1:23" ht="14.25" hidden="1">
      <c r="A769" s="62">
        <v>42906.693611111114</v>
      </c>
      <c r="B769">
        <v>311917</v>
      </c>
      <c r="C769" t="s">
        <v>863</v>
      </c>
      <c r="D769" t="s">
        <v>861</v>
      </c>
      <c r="E769" t="s">
        <v>862</v>
      </c>
      <c r="F769" s="15">
        <v>12</v>
      </c>
      <c r="G769" s="62">
        <v>42906.693611111114</v>
      </c>
      <c r="H769" t="s">
        <v>47</v>
      </c>
      <c r="I769" t="s">
        <v>47</v>
      </c>
      <c r="J769" t="s">
        <v>86</v>
      </c>
      <c r="K769" t="s">
        <v>36</v>
      </c>
      <c r="L769" t="s">
        <v>87</v>
      </c>
      <c r="M769" t="s">
        <v>1369</v>
      </c>
      <c r="N769" t="s">
        <v>1370</v>
      </c>
      <c r="O769" t="s">
        <v>1808</v>
      </c>
      <c r="P769">
        <f>VLOOKUP(B769,HIS退!B:F,5,FALSE)</f>
        <v>-12</v>
      </c>
      <c r="Q769" t="str">
        <f t="shared" si="33"/>
        <v/>
      </c>
      <c r="R769" s="43">
        <f>VLOOKUP(M769,银行退!A:G,7,FALSE)</f>
        <v>12</v>
      </c>
      <c r="S769" t="str">
        <f t="shared" si="34"/>
        <v/>
      </c>
      <c r="T769" t="e">
        <f>VLOOKUP(M769,银行退!A:J,10,FALSE)</f>
        <v>#N/A</v>
      </c>
      <c r="U769" s="17" t="e">
        <f>VLOOKUP(M769,银行退!A:K,11,FALSE)</f>
        <v>#N/A</v>
      </c>
      <c r="V769" t="str">
        <f t="shared" si="35"/>
        <v/>
      </c>
      <c r="W769" t="e">
        <f>VLOOKUP(B769,HIS解!F:H,3,FALSE)</f>
        <v>#N/A</v>
      </c>
    </row>
    <row r="770" spans="1:23" ht="14.25" hidden="1">
      <c r="A770" s="62">
        <v>42906.695185185185</v>
      </c>
      <c r="B770">
        <v>311991</v>
      </c>
      <c r="C770" t="s">
        <v>864</v>
      </c>
      <c r="D770" t="s">
        <v>865</v>
      </c>
      <c r="E770" t="s">
        <v>866</v>
      </c>
      <c r="F770" s="15">
        <v>50</v>
      </c>
      <c r="G770" s="62">
        <v>42906.695185185185</v>
      </c>
      <c r="H770" t="s">
        <v>47</v>
      </c>
      <c r="I770" t="s">
        <v>47</v>
      </c>
      <c r="J770" t="s">
        <v>86</v>
      </c>
      <c r="K770" t="s">
        <v>36</v>
      </c>
      <c r="L770" t="s">
        <v>87</v>
      </c>
      <c r="M770" t="s">
        <v>1371</v>
      </c>
      <c r="N770" t="s">
        <v>1372</v>
      </c>
      <c r="O770" t="s">
        <v>1811</v>
      </c>
      <c r="P770">
        <f>VLOOKUP(B770,HIS退!B:F,5,FALSE)</f>
        <v>-50</v>
      </c>
      <c r="Q770" t="str">
        <f t="shared" si="33"/>
        <v/>
      </c>
      <c r="R770" s="43">
        <f>VLOOKUP(M770,银行退!A:G,7,FALSE)</f>
        <v>50</v>
      </c>
      <c r="S770" t="str">
        <f t="shared" si="34"/>
        <v/>
      </c>
      <c r="T770" t="e">
        <f>VLOOKUP(M770,银行退!A:J,10,FALSE)</f>
        <v>#N/A</v>
      </c>
      <c r="U770" s="17" t="e">
        <f>VLOOKUP(M770,银行退!A:K,11,FALSE)</f>
        <v>#N/A</v>
      </c>
      <c r="V770" t="str">
        <f t="shared" si="35"/>
        <v/>
      </c>
      <c r="W770" t="e">
        <f>VLOOKUP(B770,HIS解!F:H,3,FALSE)</f>
        <v>#N/A</v>
      </c>
    </row>
    <row r="771" spans="1:23" ht="14.25" hidden="1">
      <c r="A771" s="62">
        <v>42906.695636574077</v>
      </c>
      <c r="B771">
        <v>312028</v>
      </c>
      <c r="C771" t="s">
        <v>867</v>
      </c>
      <c r="D771" t="s">
        <v>868</v>
      </c>
      <c r="E771" t="s">
        <v>869</v>
      </c>
      <c r="F771" s="15">
        <v>40</v>
      </c>
      <c r="G771" s="62">
        <v>42906.695636574077</v>
      </c>
      <c r="H771" t="s">
        <v>47</v>
      </c>
      <c r="I771" t="s">
        <v>47</v>
      </c>
      <c r="J771" t="s">
        <v>86</v>
      </c>
      <c r="K771" t="s">
        <v>36</v>
      </c>
      <c r="L771" t="s">
        <v>87</v>
      </c>
      <c r="M771" t="s">
        <v>1373</v>
      </c>
      <c r="N771" t="s">
        <v>1374</v>
      </c>
      <c r="O771" t="s">
        <v>1811</v>
      </c>
      <c r="P771">
        <f>VLOOKUP(B771,HIS退!B:F,5,FALSE)</f>
        <v>-40</v>
      </c>
      <c r="Q771" t="str">
        <f t="shared" ref="Q771:Q834" si="36">IF(P771=F771*-1,"",1)</f>
        <v/>
      </c>
      <c r="R771" s="43">
        <f>VLOOKUP(M771,银行退!A:G,7,FALSE)</f>
        <v>40</v>
      </c>
      <c r="S771" t="str">
        <f t="shared" ref="S771:S834" si="37">IF(R771=F771,"",1)</f>
        <v/>
      </c>
      <c r="T771" t="e">
        <f>VLOOKUP(M771,银行退!A:J,10,FALSE)</f>
        <v>#N/A</v>
      </c>
      <c r="U771" s="17" t="e">
        <f>VLOOKUP(M771,银行退!A:K,11,FALSE)</f>
        <v>#N/A</v>
      </c>
      <c r="V771" t="str">
        <f t="shared" ref="V771:V834" si="38">IF(ISNA(S771),1,IF(ISNA(T771)=FALSE,1,""))</f>
        <v/>
      </c>
      <c r="W771" t="e">
        <f>VLOOKUP(B771,HIS解!F:H,3,FALSE)</f>
        <v>#N/A</v>
      </c>
    </row>
    <row r="772" spans="1:23" ht="14.25" hidden="1">
      <c r="A772" s="62">
        <v>42906.699907407405</v>
      </c>
      <c r="B772">
        <v>312206</v>
      </c>
      <c r="C772" t="s">
        <v>870</v>
      </c>
      <c r="D772" t="s">
        <v>871</v>
      </c>
      <c r="E772" t="s">
        <v>872</v>
      </c>
      <c r="F772" s="15">
        <v>630</v>
      </c>
      <c r="G772" s="62">
        <v>42906.699907407405</v>
      </c>
      <c r="H772" t="s">
        <v>47</v>
      </c>
      <c r="I772" t="s">
        <v>47</v>
      </c>
      <c r="J772" t="s">
        <v>86</v>
      </c>
      <c r="K772" t="s">
        <v>36</v>
      </c>
      <c r="L772" t="s">
        <v>87</v>
      </c>
      <c r="M772" t="s">
        <v>1375</v>
      </c>
      <c r="N772" t="s">
        <v>1376</v>
      </c>
      <c r="O772" t="s">
        <v>1814</v>
      </c>
      <c r="P772">
        <f>VLOOKUP(B772,HIS退!B:F,5,FALSE)</f>
        <v>-630</v>
      </c>
      <c r="Q772" t="str">
        <f t="shared" si="36"/>
        <v/>
      </c>
      <c r="R772" s="43">
        <f>VLOOKUP(M772,银行退!A:G,7,FALSE)</f>
        <v>630</v>
      </c>
      <c r="S772" t="str">
        <f t="shared" si="37"/>
        <v/>
      </c>
      <c r="T772" t="e">
        <f>VLOOKUP(M772,银行退!A:J,10,FALSE)</f>
        <v>#N/A</v>
      </c>
      <c r="U772" s="17" t="e">
        <f>VLOOKUP(M772,银行退!A:K,11,FALSE)</f>
        <v>#N/A</v>
      </c>
      <c r="V772" t="str">
        <f t="shared" si="38"/>
        <v/>
      </c>
      <c r="W772" t="e">
        <f>VLOOKUP(B772,HIS解!F:H,3,FALSE)</f>
        <v>#N/A</v>
      </c>
    </row>
    <row r="773" spans="1:23" ht="14.25" hidden="1">
      <c r="A773" s="62">
        <v>42906.702210648145</v>
      </c>
      <c r="B773">
        <v>312295</v>
      </c>
      <c r="C773" t="s">
        <v>873</v>
      </c>
      <c r="D773" t="s">
        <v>874</v>
      </c>
      <c r="E773" t="s">
        <v>875</v>
      </c>
      <c r="F773" s="15">
        <v>96</v>
      </c>
      <c r="G773" s="62">
        <v>42906.702210648145</v>
      </c>
      <c r="H773" t="s">
        <v>47</v>
      </c>
      <c r="I773" t="s">
        <v>47</v>
      </c>
      <c r="J773" t="s">
        <v>86</v>
      </c>
      <c r="K773" t="s">
        <v>36</v>
      </c>
      <c r="L773" t="s">
        <v>87</v>
      </c>
      <c r="M773" t="s">
        <v>1377</v>
      </c>
      <c r="N773" t="s">
        <v>1378</v>
      </c>
      <c r="O773" t="s">
        <v>1816</v>
      </c>
      <c r="P773">
        <f>VLOOKUP(B773,HIS退!B:F,5,FALSE)</f>
        <v>-96</v>
      </c>
      <c r="Q773" t="str">
        <f t="shared" si="36"/>
        <v/>
      </c>
      <c r="R773" s="43">
        <f>VLOOKUP(M773,银行退!A:G,7,FALSE)</f>
        <v>96</v>
      </c>
      <c r="S773" t="str">
        <f t="shared" si="37"/>
        <v/>
      </c>
      <c r="T773" t="e">
        <f>VLOOKUP(M773,银行退!A:J,10,FALSE)</f>
        <v>#N/A</v>
      </c>
      <c r="U773" s="17" t="e">
        <f>VLOOKUP(M773,银行退!A:K,11,FALSE)</f>
        <v>#N/A</v>
      </c>
      <c r="V773" t="str">
        <f t="shared" si="38"/>
        <v/>
      </c>
      <c r="W773" t="e">
        <f>VLOOKUP(B773,HIS解!F:H,3,FALSE)</f>
        <v>#N/A</v>
      </c>
    </row>
    <row r="774" spans="1:23" ht="14.25" hidden="1">
      <c r="A774" s="62">
        <v>42906.702372685184</v>
      </c>
      <c r="B774">
        <v>312301</v>
      </c>
      <c r="C774" t="s">
        <v>876</v>
      </c>
      <c r="D774" t="s">
        <v>877</v>
      </c>
      <c r="E774" t="s">
        <v>878</v>
      </c>
      <c r="F774" s="15">
        <v>150</v>
      </c>
      <c r="G774" s="62">
        <v>42906.702372685184</v>
      </c>
      <c r="H774" t="s">
        <v>47</v>
      </c>
      <c r="I774" t="s">
        <v>47</v>
      </c>
      <c r="J774" t="s">
        <v>86</v>
      </c>
      <c r="K774" t="s">
        <v>36</v>
      </c>
      <c r="L774" t="s">
        <v>87</v>
      </c>
      <c r="M774" t="s">
        <v>1379</v>
      </c>
      <c r="N774" t="s">
        <v>1380</v>
      </c>
      <c r="O774" t="s">
        <v>1818</v>
      </c>
      <c r="P774">
        <f>VLOOKUP(B774,HIS退!B:F,5,FALSE)</f>
        <v>-150</v>
      </c>
      <c r="Q774" t="str">
        <f t="shared" si="36"/>
        <v/>
      </c>
      <c r="R774" s="43">
        <f>VLOOKUP(M774,银行退!A:G,7,FALSE)</f>
        <v>150</v>
      </c>
      <c r="S774" t="str">
        <f t="shared" si="37"/>
        <v/>
      </c>
      <c r="T774" t="e">
        <f>VLOOKUP(M774,银行退!A:J,10,FALSE)</f>
        <v>#N/A</v>
      </c>
      <c r="U774" s="17" t="e">
        <f>VLOOKUP(M774,银行退!A:K,11,FALSE)</f>
        <v>#N/A</v>
      </c>
      <c r="V774" t="str">
        <f t="shared" si="38"/>
        <v/>
      </c>
      <c r="W774" t="e">
        <f>VLOOKUP(B774,HIS解!F:H,3,FALSE)</f>
        <v>#N/A</v>
      </c>
    </row>
    <row r="775" spans="1:23" ht="14.25" hidden="1">
      <c r="A775" s="62">
        <v>42906.709548611114</v>
      </c>
      <c r="B775">
        <v>312565</v>
      </c>
      <c r="C775" t="s">
        <v>879</v>
      </c>
      <c r="D775" t="s">
        <v>880</v>
      </c>
      <c r="E775" t="s">
        <v>881</v>
      </c>
      <c r="F775" s="15">
        <v>54</v>
      </c>
      <c r="G775" s="62">
        <v>42906.709548611114</v>
      </c>
      <c r="H775" t="s">
        <v>47</v>
      </c>
      <c r="I775" t="s">
        <v>47</v>
      </c>
      <c r="J775" t="s">
        <v>86</v>
      </c>
      <c r="K775" t="s">
        <v>36</v>
      </c>
      <c r="L775" t="s">
        <v>87</v>
      </c>
      <c r="M775" t="s">
        <v>1381</v>
      </c>
      <c r="N775" t="s">
        <v>1382</v>
      </c>
      <c r="O775" t="s">
        <v>1820</v>
      </c>
      <c r="P775">
        <f>VLOOKUP(B775,HIS退!B:F,5,FALSE)</f>
        <v>-54</v>
      </c>
      <c r="Q775" t="str">
        <f t="shared" si="36"/>
        <v/>
      </c>
      <c r="R775" s="43">
        <f>VLOOKUP(M775,银行退!A:G,7,FALSE)</f>
        <v>54</v>
      </c>
      <c r="S775" t="str">
        <f t="shared" si="37"/>
        <v/>
      </c>
      <c r="T775" t="e">
        <f>VLOOKUP(M775,银行退!A:J,10,FALSE)</f>
        <v>#N/A</v>
      </c>
      <c r="U775" s="17" t="e">
        <f>VLOOKUP(M775,银行退!A:K,11,FALSE)</f>
        <v>#N/A</v>
      </c>
      <c r="V775" t="str">
        <f t="shared" si="38"/>
        <v/>
      </c>
      <c r="W775" t="e">
        <f>VLOOKUP(B775,HIS解!F:H,3,FALSE)</f>
        <v>#N/A</v>
      </c>
    </row>
    <row r="776" spans="1:23" ht="14.25" hidden="1">
      <c r="A776" s="62">
        <v>42906.713055555556</v>
      </c>
      <c r="B776">
        <v>312713</v>
      </c>
      <c r="C776" t="s">
        <v>882</v>
      </c>
      <c r="D776" t="s">
        <v>883</v>
      </c>
      <c r="E776" t="s">
        <v>884</v>
      </c>
      <c r="F776" s="15">
        <v>700</v>
      </c>
      <c r="G776" s="62">
        <v>42906.713055555556</v>
      </c>
      <c r="H776" t="s">
        <v>47</v>
      </c>
      <c r="I776" t="s">
        <v>47</v>
      </c>
      <c r="J776" t="s">
        <v>86</v>
      </c>
      <c r="K776" t="s">
        <v>36</v>
      </c>
      <c r="L776" t="s">
        <v>87</v>
      </c>
      <c r="M776" t="s">
        <v>1383</v>
      </c>
      <c r="N776" t="s">
        <v>1384</v>
      </c>
      <c r="O776" t="s">
        <v>1822</v>
      </c>
      <c r="P776">
        <f>VLOOKUP(B776,HIS退!B:F,5,FALSE)</f>
        <v>-700</v>
      </c>
      <c r="Q776" t="str">
        <f t="shared" si="36"/>
        <v/>
      </c>
      <c r="R776" s="43">
        <f>VLOOKUP(M776,银行退!A:G,7,FALSE)</f>
        <v>700</v>
      </c>
      <c r="S776" t="str">
        <f t="shared" si="37"/>
        <v/>
      </c>
      <c r="T776" t="e">
        <f>VLOOKUP(M776,银行退!A:J,10,FALSE)</f>
        <v>#N/A</v>
      </c>
      <c r="U776" s="17" t="e">
        <f>VLOOKUP(M776,银行退!A:K,11,FALSE)</f>
        <v>#N/A</v>
      </c>
      <c r="V776" t="str">
        <f t="shared" si="38"/>
        <v/>
      </c>
      <c r="W776" t="e">
        <f>VLOOKUP(B776,HIS解!F:H,3,FALSE)</f>
        <v>#N/A</v>
      </c>
    </row>
    <row r="777" spans="1:23" ht="14.25" hidden="1">
      <c r="A777" s="62">
        <v>42906.722627314812</v>
      </c>
      <c r="B777">
        <v>313025</v>
      </c>
      <c r="C777" t="s">
        <v>885</v>
      </c>
      <c r="D777" t="s">
        <v>886</v>
      </c>
      <c r="E777" t="s">
        <v>887</v>
      </c>
      <c r="F777" s="15">
        <v>1536</v>
      </c>
      <c r="G777" s="62">
        <v>42906.722627314812</v>
      </c>
      <c r="H777" t="s">
        <v>47</v>
      </c>
      <c r="I777" t="s">
        <v>47</v>
      </c>
      <c r="J777" t="s">
        <v>86</v>
      </c>
      <c r="K777" t="s">
        <v>217</v>
      </c>
      <c r="L777" t="s">
        <v>87</v>
      </c>
      <c r="M777" t="s">
        <v>1385</v>
      </c>
      <c r="N777" t="s">
        <v>1386</v>
      </c>
      <c r="O777" t="s">
        <v>1824</v>
      </c>
      <c r="P777">
        <f>VLOOKUP(B777,HIS退!B:F,5,FALSE)</f>
        <v>-1536</v>
      </c>
      <c r="Q777" t="str">
        <f t="shared" si="36"/>
        <v/>
      </c>
      <c r="R777" s="43">
        <f>VLOOKUP(M777,银行退!A:G,7,FALSE)</f>
        <v>1536</v>
      </c>
      <c r="S777" t="str">
        <f t="shared" si="37"/>
        <v/>
      </c>
      <c r="T777">
        <f>VLOOKUP(M777,银行退!A:J,10,FALSE)</f>
        <v>1</v>
      </c>
      <c r="U777" s="17">
        <f>VLOOKUP(M777,银行退!A:K,11,FALSE)</f>
        <v>42907.677569444444</v>
      </c>
      <c r="V777">
        <f t="shared" si="38"/>
        <v>1</v>
      </c>
      <c r="W777">
        <f>VLOOKUP(B777,HIS解!F:H,3,FALSE)</f>
        <v>1536</v>
      </c>
    </row>
    <row r="778" spans="1:23" ht="14.25" hidden="1">
      <c r="A778" s="62">
        <v>42906.760127314818</v>
      </c>
      <c r="B778">
        <v>313573</v>
      </c>
      <c r="C778" t="s">
        <v>888</v>
      </c>
      <c r="D778" t="s">
        <v>889</v>
      </c>
      <c r="E778" t="s">
        <v>890</v>
      </c>
      <c r="F778" s="15">
        <v>173</v>
      </c>
      <c r="G778" s="62">
        <v>42906.760127314818</v>
      </c>
      <c r="H778" t="s">
        <v>47</v>
      </c>
      <c r="I778" t="s">
        <v>47</v>
      </c>
      <c r="J778" t="s">
        <v>86</v>
      </c>
      <c r="K778" t="s">
        <v>36</v>
      </c>
      <c r="L778" t="s">
        <v>87</v>
      </c>
      <c r="M778" t="s">
        <v>1387</v>
      </c>
      <c r="N778" t="s">
        <v>1388</v>
      </c>
      <c r="O778" t="s">
        <v>1826</v>
      </c>
      <c r="P778">
        <f>VLOOKUP(B778,HIS退!B:F,5,FALSE)</f>
        <v>-173</v>
      </c>
      <c r="Q778" t="str">
        <f t="shared" si="36"/>
        <v/>
      </c>
      <c r="R778" s="43">
        <f>VLOOKUP(M778,银行退!A:G,7,FALSE)</f>
        <v>173</v>
      </c>
      <c r="S778" t="str">
        <f t="shared" si="37"/>
        <v/>
      </c>
      <c r="T778" t="e">
        <f>VLOOKUP(M778,银行退!A:J,10,FALSE)</f>
        <v>#N/A</v>
      </c>
      <c r="U778" s="17" t="e">
        <f>VLOOKUP(M778,银行退!A:K,11,FALSE)</f>
        <v>#N/A</v>
      </c>
      <c r="V778" t="str">
        <f t="shared" si="38"/>
        <v/>
      </c>
      <c r="W778" t="e">
        <f>VLOOKUP(B778,HIS解!F:H,3,FALSE)</f>
        <v>#N/A</v>
      </c>
    </row>
    <row r="779" spans="1:23" ht="14.25">
      <c r="A779" s="62">
        <v>42907.339918981481</v>
      </c>
      <c r="B779">
        <v>315309</v>
      </c>
      <c r="C779" t="s">
        <v>1845</v>
      </c>
      <c r="D779" t="s">
        <v>1846</v>
      </c>
      <c r="E779" t="s">
        <v>1847</v>
      </c>
      <c r="F779" s="15">
        <v>452</v>
      </c>
      <c r="G779" s="62">
        <v>42907.339918981481</v>
      </c>
      <c r="H779" t="s">
        <v>47</v>
      </c>
      <c r="I779" t="s">
        <v>47</v>
      </c>
      <c r="J779" t="s">
        <v>86</v>
      </c>
      <c r="K779" t="s">
        <v>217</v>
      </c>
      <c r="L779" t="s">
        <v>87</v>
      </c>
      <c r="M779" t="s">
        <v>1848</v>
      </c>
      <c r="N779" t="s">
        <v>1849</v>
      </c>
      <c r="O779" t="s">
        <v>1831</v>
      </c>
      <c r="P779">
        <f>VLOOKUP(B779,HIS退!B:F,5,FALSE)</f>
        <v>-452</v>
      </c>
      <c r="Q779" t="str">
        <f t="shared" si="36"/>
        <v/>
      </c>
      <c r="R779" s="43">
        <f>VLOOKUP(M779,银行退!A:G,7,FALSE)</f>
        <v>452</v>
      </c>
      <c r="S779" t="str">
        <f t="shared" si="37"/>
        <v/>
      </c>
      <c r="T779">
        <f>VLOOKUP(M779,银行退!A:J,10,FALSE)</f>
        <v>1</v>
      </c>
      <c r="U779" s="17">
        <f>VLOOKUP(M779,银行退!A:K,11,FALSE)</f>
        <v>42907.678136574075</v>
      </c>
      <c r="V779">
        <f t="shared" si="38"/>
        <v>1</v>
      </c>
      <c r="W779" t="e">
        <f>VLOOKUP(B779,HIS解!F:H,3,FALSE)</f>
        <v>#N/A</v>
      </c>
    </row>
    <row r="780" spans="1:23" ht="14.25">
      <c r="A780" s="62">
        <v>42907.343761574077</v>
      </c>
      <c r="B780">
        <v>315569</v>
      </c>
      <c r="C780" t="s">
        <v>1850</v>
      </c>
      <c r="D780" t="s">
        <v>1851</v>
      </c>
      <c r="E780" t="s">
        <v>1852</v>
      </c>
      <c r="F780" s="15">
        <v>492</v>
      </c>
      <c r="G780" s="62">
        <v>42907.343761574077</v>
      </c>
      <c r="H780" t="s">
        <v>47</v>
      </c>
      <c r="I780" t="s">
        <v>47</v>
      </c>
      <c r="J780" t="s">
        <v>86</v>
      </c>
      <c r="K780" t="s">
        <v>217</v>
      </c>
      <c r="L780" t="s">
        <v>87</v>
      </c>
      <c r="M780" t="s">
        <v>1853</v>
      </c>
      <c r="N780" t="s">
        <v>1854</v>
      </c>
      <c r="O780" t="s">
        <v>1832</v>
      </c>
      <c r="P780">
        <f>VLOOKUP(B780,HIS退!B:F,5,FALSE)</f>
        <v>-492</v>
      </c>
      <c r="Q780" t="str">
        <f t="shared" si="36"/>
        <v/>
      </c>
      <c r="R780" s="43">
        <f>VLOOKUP(M780,银行退!A:G,7,FALSE)</f>
        <v>492</v>
      </c>
      <c r="S780" t="str">
        <f t="shared" si="37"/>
        <v/>
      </c>
      <c r="T780">
        <f>VLOOKUP(M780,银行退!A:J,10,FALSE)</f>
        <v>1</v>
      </c>
      <c r="U780" s="17">
        <f>VLOOKUP(M780,银行退!A:K,11,FALSE)</f>
        <v>42907.679513888892</v>
      </c>
      <c r="V780">
        <f t="shared" si="38"/>
        <v>1</v>
      </c>
      <c r="W780" t="e">
        <f>VLOOKUP(B780,HIS解!F:H,3,FALSE)</f>
        <v>#N/A</v>
      </c>
    </row>
    <row r="781" spans="1:23" ht="14.25" hidden="1">
      <c r="A781" s="62">
        <v>42907.370555555557</v>
      </c>
      <c r="B781">
        <v>317835</v>
      </c>
      <c r="C781" t="s">
        <v>1855</v>
      </c>
      <c r="D781" t="s">
        <v>1856</v>
      </c>
      <c r="E781" t="s">
        <v>1857</v>
      </c>
      <c r="F781" s="15">
        <v>496</v>
      </c>
      <c r="G781" s="62">
        <v>42907.370555555557</v>
      </c>
      <c r="H781" t="s">
        <v>47</v>
      </c>
      <c r="I781" t="s">
        <v>47</v>
      </c>
      <c r="J781" t="s">
        <v>86</v>
      </c>
      <c r="K781" t="s">
        <v>36</v>
      </c>
      <c r="L781" t="s">
        <v>87</v>
      </c>
      <c r="M781" t="s">
        <v>1858</v>
      </c>
      <c r="N781" t="s">
        <v>1859</v>
      </c>
      <c r="O781" t="s">
        <v>4585</v>
      </c>
      <c r="P781">
        <f>VLOOKUP(B781,HIS退!B:F,5,FALSE)</f>
        <v>-496</v>
      </c>
      <c r="Q781" t="str">
        <f t="shared" si="36"/>
        <v/>
      </c>
      <c r="R781" s="43">
        <f>VLOOKUP(M781,银行退!A:G,7,FALSE)</f>
        <v>496</v>
      </c>
      <c r="S781" t="str">
        <f t="shared" si="37"/>
        <v/>
      </c>
      <c r="T781" t="e">
        <f>VLOOKUP(M781,银行退!A:J,10,FALSE)</f>
        <v>#N/A</v>
      </c>
      <c r="U781" s="17" t="e">
        <f>VLOOKUP(M781,银行退!A:K,11,FALSE)</f>
        <v>#N/A</v>
      </c>
      <c r="V781" t="str">
        <f t="shared" si="38"/>
        <v/>
      </c>
      <c r="W781" t="e">
        <f>VLOOKUP(B781,HIS解!F:H,3,FALSE)</f>
        <v>#N/A</v>
      </c>
    </row>
    <row r="782" spans="1:23" ht="14.25" hidden="1">
      <c r="A782" s="62">
        <v>42907.375601851854</v>
      </c>
      <c r="B782">
        <v>318274</v>
      </c>
      <c r="C782" t="s">
        <v>1860</v>
      </c>
      <c r="D782" t="s">
        <v>1861</v>
      </c>
      <c r="E782" t="s">
        <v>1862</v>
      </c>
      <c r="F782" s="15">
        <v>135</v>
      </c>
      <c r="G782" s="62">
        <v>42907.375601851854</v>
      </c>
      <c r="H782" t="s">
        <v>47</v>
      </c>
      <c r="I782" t="s">
        <v>47</v>
      </c>
      <c r="J782" t="s">
        <v>86</v>
      </c>
      <c r="K782" t="s">
        <v>36</v>
      </c>
      <c r="L782" t="s">
        <v>87</v>
      </c>
      <c r="M782" t="s">
        <v>1863</v>
      </c>
      <c r="N782" t="s">
        <v>1864</v>
      </c>
      <c r="O782" t="s">
        <v>4586</v>
      </c>
      <c r="P782">
        <f>VLOOKUP(B782,HIS退!B:F,5,FALSE)</f>
        <v>-135</v>
      </c>
      <c r="Q782" t="str">
        <f t="shared" si="36"/>
        <v/>
      </c>
      <c r="R782" s="43">
        <f>VLOOKUP(M782,银行退!A:G,7,FALSE)</f>
        <v>135</v>
      </c>
      <c r="S782" t="str">
        <f t="shared" si="37"/>
        <v/>
      </c>
      <c r="T782" t="e">
        <f>VLOOKUP(M782,银行退!A:J,10,FALSE)</f>
        <v>#N/A</v>
      </c>
      <c r="U782" s="17" t="e">
        <f>VLOOKUP(M782,银行退!A:K,11,FALSE)</f>
        <v>#N/A</v>
      </c>
      <c r="V782" t="str">
        <f t="shared" si="38"/>
        <v/>
      </c>
      <c r="W782" t="e">
        <f>VLOOKUP(B782,HIS解!F:H,3,FALSE)</f>
        <v>#N/A</v>
      </c>
    </row>
    <row r="783" spans="1:23" ht="14.25" hidden="1">
      <c r="A783" s="62">
        <v>42907.394328703704</v>
      </c>
      <c r="B783">
        <v>319896</v>
      </c>
      <c r="C783" t="s">
        <v>1865</v>
      </c>
      <c r="D783" t="s">
        <v>1866</v>
      </c>
      <c r="E783" t="s">
        <v>1867</v>
      </c>
      <c r="F783" s="15">
        <v>500</v>
      </c>
      <c r="G783" s="62">
        <v>42907.394328703704</v>
      </c>
      <c r="H783" t="s">
        <v>47</v>
      </c>
      <c r="I783" t="s">
        <v>47</v>
      </c>
      <c r="J783" t="s">
        <v>86</v>
      </c>
      <c r="K783" t="s">
        <v>36</v>
      </c>
      <c r="L783" t="s">
        <v>87</v>
      </c>
      <c r="M783" t="s">
        <v>1868</v>
      </c>
      <c r="N783" t="s">
        <v>1869</v>
      </c>
      <c r="O783" t="s">
        <v>4587</v>
      </c>
      <c r="P783">
        <f>VLOOKUP(B783,HIS退!B:F,5,FALSE)</f>
        <v>-500</v>
      </c>
      <c r="Q783" t="str">
        <f t="shared" si="36"/>
        <v/>
      </c>
      <c r="R783" s="43">
        <f>VLOOKUP(M783,银行退!A:G,7,FALSE)</f>
        <v>500</v>
      </c>
      <c r="S783" t="str">
        <f t="shared" si="37"/>
        <v/>
      </c>
      <c r="T783" t="e">
        <f>VLOOKUP(M783,银行退!A:J,10,FALSE)</f>
        <v>#N/A</v>
      </c>
      <c r="U783" s="17" t="e">
        <f>VLOOKUP(M783,银行退!A:K,11,FALSE)</f>
        <v>#N/A</v>
      </c>
      <c r="V783" t="str">
        <f t="shared" si="38"/>
        <v/>
      </c>
      <c r="W783" t="e">
        <f>VLOOKUP(B783,HIS解!F:H,3,FALSE)</f>
        <v>#N/A</v>
      </c>
    </row>
    <row r="784" spans="1:23" ht="14.25" hidden="1">
      <c r="A784" s="62">
        <v>42907.397800925923</v>
      </c>
      <c r="B784">
        <v>320227</v>
      </c>
      <c r="C784" t="s">
        <v>1870</v>
      </c>
      <c r="D784" t="s">
        <v>1871</v>
      </c>
      <c r="E784" t="s">
        <v>1872</v>
      </c>
      <c r="F784" s="15">
        <v>50</v>
      </c>
      <c r="G784" s="62">
        <v>42907.397800925923</v>
      </c>
      <c r="H784" t="s">
        <v>47</v>
      </c>
      <c r="I784" t="s">
        <v>47</v>
      </c>
      <c r="J784" t="s">
        <v>86</v>
      </c>
      <c r="K784" t="s">
        <v>36</v>
      </c>
      <c r="L784" t="s">
        <v>87</v>
      </c>
      <c r="M784" t="s">
        <v>1873</v>
      </c>
      <c r="N784" t="s">
        <v>1874</v>
      </c>
      <c r="O784" t="s">
        <v>4588</v>
      </c>
      <c r="P784">
        <f>VLOOKUP(B784,HIS退!B:F,5,FALSE)</f>
        <v>-50</v>
      </c>
      <c r="Q784" t="str">
        <f t="shared" si="36"/>
        <v/>
      </c>
      <c r="R784" s="43">
        <f>VLOOKUP(M784,银行退!A:G,7,FALSE)</f>
        <v>50</v>
      </c>
      <c r="S784" t="str">
        <f t="shared" si="37"/>
        <v/>
      </c>
      <c r="T784" t="e">
        <f>VLOOKUP(M784,银行退!A:J,10,FALSE)</f>
        <v>#N/A</v>
      </c>
      <c r="U784" s="17" t="e">
        <f>VLOOKUP(M784,银行退!A:K,11,FALSE)</f>
        <v>#N/A</v>
      </c>
      <c r="V784" t="str">
        <f t="shared" si="38"/>
        <v/>
      </c>
      <c r="W784" t="e">
        <f>VLOOKUP(B784,HIS解!F:H,3,FALSE)</f>
        <v>#N/A</v>
      </c>
    </row>
    <row r="785" spans="1:23" ht="14.25" hidden="1">
      <c r="A785" s="62">
        <v>42907.399768518517</v>
      </c>
      <c r="B785">
        <v>320395</v>
      </c>
      <c r="C785" t="s">
        <v>1875</v>
      </c>
      <c r="D785" t="s">
        <v>1876</v>
      </c>
      <c r="E785" t="s">
        <v>1877</v>
      </c>
      <c r="F785" s="15">
        <v>50</v>
      </c>
      <c r="G785" s="62">
        <v>42907.399768518517</v>
      </c>
      <c r="H785" t="s">
        <v>47</v>
      </c>
      <c r="I785" t="s">
        <v>47</v>
      </c>
      <c r="J785" t="s">
        <v>86</v>
      </c>
      <c r="K785" t="s">
        <v>36</v>
      </c>
      <c r="L785" t="s">
        <v>87</v>
      </c>
      <c r="M785" t="s">
        <v>1878</v>
      </c>
      <c r="N785" t="s">
        <v>1879</v>
      </c>
      <c r="O785" t="s">
        <v>4588</v>
      </c>
      <c r="P785">
        <f>VLOOKUP(B785,HIS退!B:F,5,FALSE)</f>
        <v>-50</v>
      </c>
      <c r="Q785" t="str">
        <f t="shared" si="36"/>
        <v/>
      </c>
      <c r="R785" s="43">
        <f>VLOOKUP(M785,银行退!A:G,7,FALSE)</f>
        <v>50</v>
      </c>
      <c r="S785" t="str">
        <f t="shared" si="37"/>
        <v/>
      </c>
      <c r="T785" t="e">
        <f>VLOOKUP(M785,银行退!A:J,10,FALSE)</f>
        <v>#N/A</v>
      </c>
      <c r="U785" s="17" t="e">
        <f>VLOOKUP(M785,银行退!A:K,11,FALSE)</f>
        <v>#N/A</v>
      </c>
      <c r="V785" t="str">
        <f t="shared" si="38"/>
        <v/>
      </c>
      <c r="W785" t="e">
        <f>VLOOKUP(B785,HIS解!F:H,3,FALSE)</f>
        <v>#N/A</v>
      </c>
    </row>
    <row r="786" spans="1:23" ht="14.25" hidden="1">
      <c r="A786" s="62">
        <v>42907.400034722225</v>
      </c>
      <c r="B786">
        <v>320427</v>
      </c>
      <c r="C786" t="s">
        <v>1880</v>
      </c>
      <c r="D786" t="s">
        <v>1881</v>
      </c>
      <c r="E786" t="s">
        <v>1882</v>
      </c>
      <c r="F786" s="15">
        <v>600</v>
      </c>
      <c r="G786" s="62">
        <v>42907.400034722225</v>
      </c>
      <c r="H786" t="s">
        <v>47</v>
      </c>
      <c r="I786" t="s">
        <v>47</v>
      </c>
      <c r="J786" t="s">
        <v>86</v>
      </c>
      <c r="K786" t="s">
        <v>36</v>
      </c>
      <c r="L786" t="s">
        <v>87</v>
      </c>
      <c r="M786" t="s">
        <v>1883</v>
      </c>
      <c r="N786" t="s">
        <v>1884</v>
      </c>
      <c r="O786" t="s">
        <v>4589</v>
      </c>
      <c r="P786">
        <f>VLOOKUP(B786,HIS退!B:F,5,FALSE)</f>
        <v>-600</v>
      </c>
      <c r="Q786" t="str">
        <f t="shared" si="36"/>
        <v/>
      </c>
      <c r="R786" s="43">
        <f>VLOOKUP(M786,银行退!A:G,7,FALSE)</f>
        <v>600</v>
      </c>
      <c r="S786" t="str">
        <f t="shared" si="37"/>
        <v/>
      </c>
      <c r="T786" t="e">
        <f>VLOOKUP(M786,银行退!A:J,10,FALSE)</f>
        <v>#N/A</v>
      </c>
      <c r="U786" s="17" t="e">
        <f>VLOOKUP(M786,银行退!A:K,11,FALSE)</f>
        <v>#N/A</v>
      </c>
      <c r="V786" t="str">
        <f t="shared" si="38"/>
        <v/>
      </c>
      <c r="W786" t="e">
        <f>VLOOKUP(B786,HIS解!F:H,3,FALSE)</f>
        <v>#N/A</v>
      </c>
    </row>
    <row r="787" spans="1:23" ht="14.25" hidden="1">
      <c r="A787" s="62">
        <v>42907.401284722226</v>
      </c>
      <c r="B787">
        <v>320534</v>
      </c>
      <c r="C787" t="s">
        <v>1885</v>
      </c>
      <c r="D787" t="s">
        <v>1886</v>
      </c>
      <c r="E787" t="s">
        <v>1887</v>
      </c>
      <c r="F787" s="15">
        <v>150</v>
      </c>
      <c r="G787" s="62">
        <v>42907.401284722226</v>
      </c>
      <c r="H787" t="s">
        <v>47</v>
      </c>
      <c r="I787" t="s">
        <v>47</v>
      </c>
      <c r="J787" t="s">
        <v>86</v>
      </c>
      <c r="K787" t="s">
        <v>36</v>
      </c>
      <c r="L787" t="s">
        <v>87</v>
      </c>
      <c r="M787" t="s">
        <v>1888</v>
      </c>
      <c r="N787" t="s">
        <v>1889</v>
      </c>
      <c r="O787" t="s">
        <v>4590</v>
      </c>
      <c r="P787">
        <f>VLOOKUP(B787,HIS退!B:F,5,FALSE)</f>
        <v>-150</v>
      </c>
      <c r="Q787" t="str">
        <f t="shared" si="36"/>
        <v/>
      </c>
      <c r="R787" s="43">
        <f>VLOOKUP(M787,银行退!A:G,7,FALSE)</f>
        <v>150</v>
      </c>
      <c r="S787" t="str">
        <f t="shared" si="37"/>
        <v/>
      </c>
      <c r="T787" t="e">
        <f>VLOOKUP(M787,银行退!A:J,10,FALSE)</f>
        <v>#N/A</v>
      </c>
      <c r="U787" s="17" t="e">
        <f>VLOOKUP(M787,银行退!A:K,11,FALSE)</f>
        <v>#N/A</v>
      </c>
      <c r="V787" t="str">
        <f t="shared" si="38"/>
        <v/>
      </c>
      <c r="W787" t="e">
        <f>VLOOKUP(B787,HIS解!F:H,3,FALSE)</f>
        <v>#N/A</v>
      </c>
    </row>
    <row r="788" spans="1:23" ht="14.25" hidden="1">
      <c r="A788" s="62">
        <v>42907.415555555555</v>
      </c>
      <c r="B788">
        <v>321676</v>
      </c>
      <c r="C788" t="s">
        <v>1890</v>
      </c>
      <c r="D788" t="s">
        <v>1891</v>
      </c>
      <c r="E788" t="s">
        <v>1892</v>
      </c>
      <c r="F788" s="15">
        <v>1000</v>
      </c>
      <c r="G788" s="62">
        <v>42907.415555555555</v>
      </c>
      <c r="H788" t="s">
        <v>47</v>
      </c>
      <c r="I788" t="s">
        <v>47</v>
      </c>
      <c r="J788" t="s">
        <v>86</v>
      </c>
      <c r="K788" t="s">
        <v>36</v>
      </c>
      <c r="L788" t="s">
        <v>87</v>
      </c>
      <c r="M788" t="s">
        <v>1893</v>
      </c>
      <c r="N788" t="s">
        <v>1894</v>
      </c>
      <c r="O788" t="s">
        <v>4591</v>
      </c>
      <c r="P788">
        <f>VLOOKUP(B788,HIS退!B:F,5,FALSE)</f>
        <v>-1000</v>
      </c>
      <c r="Q788" t="str">
        <f t="shared" si="36"/>
        <v/>
      </c>
      <c r="R788" s="43">
        <f>VLOOKUP(M788,银行退!A:G,7,FALSE)</f>
        <v>1000</v>
      </c>
      <c r="S788" t="str">
        <f t="shared" si="37"/>
        <v/>
      </c>
      <c r="T788" t="e">
        <f>VLOOKUP(M788,银行退!A:J,10,FALSE)</f>
        <v>#N/A</v>
      </c>
      <c r="U788" s="17" t="e">
        <f>VLOOKUP(M788,银行退!A:K,11,FALSE)</f>
        <v>#N/A</v>
      </c>
      <c r="V788" t="str">
        <f t="shared" si="38"/>
        <v/>
      </c>
      <c r="W788" t="e">
        <f>VLOOKUP(B788,HIS解!F:H,3,FALSE)</f>
        <v>#N/A</v>
      </c>
    </row>
    <row r="789" spans="1:23" ht="14.25">
      <c r="A789" s="62">
        <v>42907.416851851849</v>
      </c>
      <c r="B789">
        <v>321767</v>
      </c>
      <c r="C789" t="s">
        <v>1895</v>
      </c>
      <c r="D789" t="s">
        <v>1896</v>
      </c>
      <c r="E789" t="s">
        <v>1897</v>
      </c>
      <c r="F789" s="15">
        <v>650</v>
      </c>
      <c r="G789" s="62">
        <v>42907.416851851849</v>
      </c>
      <c r="H789" t="s">
        <v>47</v>
      </c>
      <c r="I789" t="s">
        <v>47</v>
      </c>
      <c r="J789" t="s">
        <v>86</v>
      </c>
      <c r="K789" t="s">
        <v>217</v>
      </c>
      <c r="L789" t="s">
        <v>87</v>
      </c>
      <c r="M789" t="s">
        <v>1898</v>
      </c>
      <c r="N789" t="s">
        <v>1899</v>
      </c>
      <c r="O789" t="s">
        <v>1833</v>
      </c>
      <c r="P789">
        <f>VLOOKUP(B789,HIS退!B:F,5,FALSE)</f>
        <v>-650</v>
      </c>
      <c r="Q789" t="str">
        <f t="shared" si="36"/>
        <v/>
      </c>
      <c r="R789" s="43">
        <f>VLOOKUP(M789,银行退!A:G,7,FALSE)</f>
        <v>650</v>
      </c>
      <c r="S789" t="str">
        <f t="shared" si="37"/>
        <v/>
      </c>
      <c r="T789">
        <f>VLOOKUP(M789,银行退!A:J,10,FALSE)</f>
        <v>1</v>
      </c>
      <c r="U789" s="17">
        <f>VLOOKUP(M789,银行退!A:K,11,FALSE)</f>
        <v>42907.679837962962</v>
      </c>
      <c r="V789">
        <f t="shared" si="38"/>
        <v>1</v>
      </c>
      <c r="W789" t="e">
        <f>VLOOKUP(B789,HIS解!F:H,3,FALSE)</f>
        <v>#N/A</v>
      </c>
    </row>
    <row r="790" spans="1:23" ht="14.25" hidden="1">
      <c r="A790" s="62">
        <v>42907.418657407405</v>
      </c>
      <c r="B790">
        <v>321920</v>
      </c>
      <c r="C790" t="s">
        <v>1900</v>
      </c>
      <c r="D790" t="s">
        <v>1901</v>
      </c>
      <c r="E790" t="s">
        <v>1902</v>
      </c>
      <c r="F790" s="15">
        <v>994</v>
      </c>
      <c r="G790" s="62">
        <v>42907.418657407405</v>
      </c>
      <c r="H790" t="s">
        <v>47</v>
      </c>
      <c r="I790" t="s">
        <v>47</v>
      </c>
      <c r="J790" t="s">
        <v>86</v>
      </c>
      <c r="K790" t="s">
        <v>36</v>
      </c>
      <c r="L790" t="s">
        <v>87</v>
      </c>
      <c r="M790" t="s">
        <v>1903</v>
      </c>
      <c r="N790" t="s">
        <v>1904</v>
      </c>
      <c r="O790" t="s">
        <v>4592</v>
      </c>
      <c r="P790">
        <f>VLOOKUP(B790,HIS退!B:F,5,FALSE)</f>
        <v>-994</v>
      </c>
      <c r="Q790" t="str">
        <f t="shared" si="36"/>
        <v/>
      </c>
      <c r="R790" s="43">
        <f>VLOOKUP(M790,银行退!A:G,7,FALSE)</f>
        <v>994</v>
      </c>
      <c r="S790" t="str">
        <f t="shared" si="37"/>
        <v/>
      </c>
      <c r="T790" t="e">
        <f>VLOOKUP(M790,银行退!A:J,10,FALSE)</f>
        <v>#N/A</v>
      </c>
      <c r="U790" s="17" t="e">
        <f>VLOOKUP(M790,银行退!A:K,11,FALSE)</f>
        <v>#N/A</v>
      </c>
      <c r="V790" t="str">
        <f t="shared" si="38"/>
        <v/>
      </c>
      <c r="W790" t="e">
        <f>VLOOKUP(B790,HIS解!F:H,3,FALSE)</f>
        <v>#N/A</v>
      </c>
    </row>
    <row r="791" spans="1:23" ht="14.25" hidden="1">
      <c r="A791" s="62">
        <v>42907.429456018515</v>
      </c>
      <c r="B791">
        <v>322745</v>
      </c>
      <c r="C791" t="s">
        <v>1905</v>
      </c>
      <c r="D791" t="s">
        <v>1906</v>
      </c>
      <c r="E791" t="s">
        <v>1907</v>
      </c>
      <c r="F791" s="15">
        <v>445</v>
      </c>
      <c r="G791" s="62">
        <v>42907.429456018515</v>
      </c>
      <c r="H791" t="s">
        <v>47</v>
      </c>
      <c r="I791" t="s">
        <v>47</v>
      </c>
      <c r="J791" t="s">
        <v>86</v>
      </c>
      <c r="K791" t="s">
        <v>36</v>
      </c>
      <c r="L791" t="s">
        <v>87</v>
      </c>
      <c r="M791" t="s">
        <v>1908</v>
      </c>
      <c r="N791" t="s">
        <v>1909</v>
      </c>
      <c r="O791" t="s">
        <v>4593</v>
      </c>
      <c r="P791">
        <f>VLOOKUP(B791,HIS退!B:F,5,FALSE)</f>
        <v>-445</v>
      </c>
      <c r="Q791" t="str">
        <f t="shared" si="36"/>
        <v/>
      </c>
      <c r="R791" s="43">
        <f>VLOOKUP(M791,银行退!A:G,7,FALSE)</f>
        <v>445</v>
      </c>
      <c r="S791" t="str">
        <f t="shared" si="37"/>
        <v/>
      </c>
      <c r="T791" t="e">
        <f>VLOOKUP(M791,银行退!A:J,10,FALSE)</f>
        <v>#N/A</v>
      </c>
      <c r="U791" s="17" t="e">
        <f>VLOOKUP(M791,银行退!A:K,11,FALSE)</f>
        <v>#N/A</v>
      </c>
      <c r="V791" t="str">
        <f t="shared" si="38"/>
        <v/>
      </c>
      <c r="W791" t="e">
        <f>VLOOKUP(B791,HIS解!F:H,3,FALSE)</f>
        <v>#N/A</v>
      </c>
    </row>
    <row r="792" spans="1:23" ht="14.25" hidden="1">
      <c r="A792" s="62">
        <v>42907.438668981478</v>
      </c>
      <c r="B792">
        <v>323471</v>
      </c>
      <c r="C792" t="s">
        <v>1910</v>
      </c>
      <c r="D792" t="s">
        <v>1911</v>
      </c>
      <c r="E792" t="s">
        <v>1912</v>
      </c>
      <c r="F792" s="15">
        <v>1000</v>
      </c>
      <c r="G792" s="62">
        <v>42907.438668981478</v>
      </c>
      <c r="H792" t="s">
        <v>47</v>
      </c>
      <c r="I792" t="s">
        <v>47</v>
      </c>
      <c r="J792" t="s">
        <v>86</v>
      </c>
      <c r="K792" t="s">
        <v>36</v>
      </c>
      <c r="L792" t="s">
        <v>87</v>
      </c>
      <c r="M792" t="s">
        <v>1913</v>
      </c>
      <c r="N792" t="s">
        <v>1914</v>
      </c>
      <c r="O792" t="s">
        <v>4594</v>
      </c>
      <c r="P792">
        <f>VLOOKUP(B792,HIS退!B:F,5,FALSE)</f>
        <v>-1000</v>
      </c>
      <c r="Q792" t="str">
        <f t="shared" si="36"/>
        <v/>
      </c>
      <c r="R792" s="43">
        <f>VLOOKUP(M792,银行退!A:G,7,FALSE)</f>
        <v>1000</v>
      </c>
      <c r="S792" t="str">
        <f t="shared" si="37"/>
        <v/>
      </c>
      <c r="T792" t="e">
        <f>VLOOKUP(M792,银行退!A:J,10,FALSE)</f>
        <v>#N/A</v>
      </c>
      <c r="U792" s="17" t="e">
        <f>VLOOKUP(M792,银行退!A:K,11,FALSE)</f>
        <v>#N/A</v>
      </c>
      <c r="V792" t="str">
        <f t="shared" si="38"/>
        <v/>
      </c>
      <c r="W792" t="e">
        <f>VLOOKUP(B792,HIS解!F:H,3,FALSE)</f>
        <v>#N/A</v>
      </c>
    </row>
    <row r="793" spans="1:23" ht="14.25" hidden="1">
      <c r="A793" s="62">
        <v>42907.443101851852</v>
      </c>
      <c r="B793">
        <v>323813</v>
      </c>
      <c r="C793" t="s">
        <v>1915</v>
      </c>
      <c r="D793" t="s">
        <v>1916</v>
      </c>
      <c r="E793" t="s">
        <v>1917</v>
      </c>
      <c r="F793" s="15">
        <v>240</v>
      </c>
      <c r="G793" s="62">
        <v>42907.443101851852</v>
      </c>
      <c r="H793" t="s">
        <v>47</v>
      </c>
      <c r="I793" t="s">
        <v>47</v>
      </c>
      <c r="J793" t="s">
        <v>86</v>
      </c>
      <c r="K793" t="s">
        <v>36</v>
      </c>
      <c r="L793" t="s">
        <v>87</v>
      </c>
      <c r="M793" t="s">
        <v>1918</v>
      </c>
      <c r="N793" t="s">
        <v>1919</v>
      </c>
      <c r="O793" t="s">
        <v>4595</v>
      </c>
      <c r="P793">
        <f>VLOOKUP(B793,HIS退!B:F,5,FALSE)</f>
        <v>-240</v>
      </c>
      <c r="Q793" t="str">
        <f t="shared" si="36"/>
        <v/>
      </c>
      <c r="R793" s="43">
        <f>VLOOKUP(M793,银行退!A:G,7,FALSE)</f>
        <v>240</v>
      </c>
      <c r="S793" t="str">
        <f t="shared" si="37"/>
        <v/>
      </c>
      <c r="T793" t="e">
        <f>VLOOKUP(M793,银行退!A:J,10,FALSE)</f>
        <v>#N/A</v>
      </c>
      <c r="U793" s="17" t="e">
        <f>VLOOKUP(M793,银行退!A:K,11,FALSE)</f>
        <v>#N/A</v>
      </c>
      <c r="V793" t="str">
        <f t="shared" si="38"/>
        <v/>
      </c>
      <c r="W793" t="e">
        <f>VLOOKUP(B793,HIS解!F:H,3,FALSE)</f>
        <v>#N/A</v>
      </c>
    </row>
    <row r="794" spans="1:23" ht="14.25" hidden="1">
      <c r="A794" s="62">
        <v>42907.452638888892</v>
      </c>
      <c r="B794">
        <v>324565</v>
      </c>
      <c r="C794" t="s">
        <v>1920</v>
      </c>
      <c r="D794" t="s">
        <v>1921</v>
      </c>
      <c r="E794" t="s">
        <v>1922</v>
      </c>
      <c r="F794" s="15">
        <v>600</v>
      </c>
      <c r="G794" s="62">
        <v>42907.452638888892</v>
      </c>
      <c r="H794" t="s">
        <v>47</v>
      </c>
      <c r="I794" t="s">
        <v>47</v>
      </c>
      <c r="J794" t="s">
        <v>86</v>
      </c>
      <c r="K794" t="s">
        <v>36</v>
      </c>
      <c r="L794" t="s">
        <v>87</v>
      </c>
      <c r="M794" t="s">
        <v>1923</v>
      </c>
      <c r="N794" t="s">
        <v>1924</v>
      </c>
      <c r="O794" t="s">
        <v>4596</v>
      </c>
      <c r="P794">
        <f>VLOOKUP(B794,HIS退!B:F,5,FALSE)</f>
        <v>-600</v>
      </c>
      <c r="Q794" t="str">
        <f t="shared" si="36"/>
        <v/>
      </c>
      <c r="R794" s="43">
        <f>VLOOKUP(M794,银行退!A:G,7,FALSE)</f>
        <v>600</v>
      </c>
      <c r="S794" t="str">
        <f t="shared" si="37"/>
        <v/>
      </c>
      <c r="T794" t="e">
        <f>VLOOKUP(M794,银行退!A:J,10,FALSE)</f>
        <v>#N/A</v>
      </c>
      <c r="U794" s="17" t="e">
        <f>VLOOKUP(M794,银行退!A:K,11,FALSE)</f>
        <v>#N/A</v>
      </c>
      <c r="V794" t="str">
        <f t="shared" si="38"/>
        <v/>
      </c>
      <c r="W794" t="e">
        <f>VLOOKUP(B794,HIS解!F:H,3,FALSE)</f>
        <v>#N/A</v>
      </c>
    </row>
    <row r="795" spans="1:23" ht="14.25">
      <c r="A795" s="62">
        <v>42907.46466435185</v>
      </c>
      <c r="B795">
        <v>325445</v>
      </c>
      <c r="C795" t="s">
        <v>1925</v>
      </c>
      <c r="D795" t="s">
        <v>1926</v>
      </c>
      <c r="E795" t="s">
        <v>1927</v>
      </c>
      <c r="F795" s="15">
        <v>69</v>
      </c>
      <c r="G795" s="62">
        <v>42907.46466435185</v>
      </c>
      <c r="H795" t="s">
        <v>47</v>
      </c>
      <c r="I795" t="s">
        <v>47</v>
      </c>
      <c r="J795" t="s">
        <v>86</v>
      </c>
      <c r="K795" t="s">
        <v>217</v>
      </c>
      <c r="L795" t="s">
        <v>87</v>
      </c>
      <c r="M795" t="s">
        <v>1928</v>
      </c>
      <c r="N795" t="s">
        <v>1929</v>
      </c>
      <c r="O795" t="s">
        <v>1836</v>
      </c>
      <c r="P795">
        <f>VLOOKUP(B795,HIS退!B:F,5,FALSE)</f>
        <v>-69</v>
      </c>
      <c r="Q795" t="str">
        <f t="shared" si="36"/>
        <v/>
      </c>
      <c r="R795" s="43">
        <f>VLOOKUP(M795,银行退!A:G,7,FALSE)</f>
        <v>69</v>
      </c>
      <c r="S795" t="str">
        <f t="shared" si="37"/>
        <v/>
      </c>
      <c r="T795">
        <f>VLOOKUP(M795,银行退!A:J,10,FALSE)</f>
        <v>1</v>
      </c>
      <c r="U795" s="17">
        <f>VLOOKUP(M795,银行退!A:K,11,FALSE)</f>
        <v>42907.681157407409</v>
      </c>
      <c r="V795">
        <f t="shared" si="38"/>
        <v>1</v>
      </c>
      <c r="W795" t="e">
        <f>VLOOKUP(B795,HIS解!F:H,3,FALSE)</f>
        <v>#N/A</v>
      </c>
    </row>
    <row r="796" spans="1:23" ht="14.25">
      <c r="A796" s="62">
        <v>42907.47216435185</v>
      </c>
      <c r="B796">
        <v>325942</v>
      </c>
      <c r="C796" t="s">
        <v>1930</v>
      </c>
      <c r="D796" t="s">
        <v>1931</v>
      </c>
      <c r="E796" t="s">
        <v>1932</v>
      </c>
      <c r="F796" s="15">
        <v>200</v>
      </c>
      <c r="G796" s="62">
        <v>42907.47216435185</v>
      </c>
      <c r="H796" t="s">
        <v>47</v>
      </c>
      <c r="I796" t="s">
        <v>47</v>
      </c>
      <c r="J796" t="s">
        <v>86</v>
      </c>
      <c r="K796" t="s">
        <v>217</v>
      </c>
      <c r="L796" t="s">
        <v>87</v>
      </c>
      <c r="M796" t="s">
        <v>1933</v>
      </c>
      <c r="N796" t="s">
        <v>1934</v>
      </c>
      <c r="O796" t="s">
        <v>1834</v>
      </c>
      <c r="P796">
        <f>VLOOKUP(B796,HIS退!B:F,5,FALSE)</f>
        <v>-200</v>
      </c>
      <c r="Q796" t="str">
        <f t="shared" si="36"/>
        <v/>
      </c>
      <c r="R796" s="43">
        <f>VLOOKUP(M796,银行退!A:G,7,FALSE)</f>
        <v>200</v>
      </c>
      <c r="S796" t="str">
        <f t="shared" si="37"/>
        <v/>
      </c>
      <c r="T796">
        <f>VLOOKUP(M796,银行退!A:J,10,FALSE)</f>
        <v>1</v>
      </c>
      <c r="U796" s="17">
        <f>VLOOKUP(M796,银行退!A:K,11,FALSE)</f>
        <v>42907.68074074074</v>
      </c>
      <c r="V796">
        <f t="shared" si="38"/>
        <v>1</v>
      </c>
      <c r="W796" t="e">
        <f>VLOOKUP(B796,HIS解!F:H,3,FALSE)</f>
        <v>#N/A</v>
      </c>
    </row>
    <row r="797" spans="1:23" ht="14.25">
      <c r="A797" s="62">
        <v>42907.472708333335</v>
      </c>
      <c r="B797">
        <v>325977</v>
      </c>
      <c r="C797" t="s">
        <v>1935</v>
      </c>
      <c r="D797" t="s">
        <v>1936</v>
      </c>
      <c r="E797" t="s">
        <v>1937</v>
      </c>
      <c r="F797" s="15">
        <v>104</v>
      </c>
      <c r="G797" s="62">
        <v>42907.472708333335</v>
      </c>
      <c r="H797" t="s">
        <v>47</v>
      </c>
      <c r="I797" t="s">
        <v>47</v>
      </c>
      <c r="J797" t="s">
        <v>86</v>
      </c>
      <c r="K797" t="s">
        <v>217</v>
      </c>
      <c r="L797" t="s">
        <v>87</v>
      </c>
      <c r="M797" t="s">
        <v>1938</v>
      </c>
      <c r="N797" t="s">
        <v>1939</v>
      </c>
      <c r="O797" t="s">
        <v>1834</v>
      </c>
      <c r="P797">
        <f>VLOOKUP(B797,HIS退!B:F,5,FALSE)</f>
        <v>-104</v>
      </c>
      <c r="Q797" t="str">
        <f t="shared" si="36"/>
        <v/>
      </c>
      <c r="R797" s="43">
        <f>VLOOKUP(M797,银行退!A:G,7,FALSE)</f>
        <v>104</v>
      </c>
      <c r="S797" t="str">
        <f t="shared" si="37"/>
        <v/>
      </c>
      <c r="T797">
        <f>VLOOKUP(M797,银行退!A:J,10,FALSE)</f>
        <v>1</v>
      </c>
      <c r="U797" s="17">
        <f>VLOOKUP(M797,银行退!A:K,11,FALSE)</f>
        <v>42907.680578703701</v>
      </c>
      <c r="V797">
        <f t="shared" si="38"/>
        <v>1</v>
      </c>
      <c r="W797" t="e">
        <f>VLOOKUP(B797,HIS解!F:H,3,FALSE)</f>
        <v>#N/A</v>
      </c>
    </row>
    <row r="798" spans="1:23" ht="14.25">
      <c r="A798" s="62">
        <v>42907.473194444443</v>
      </c>
      <c r="B798">
        <v>326005</v>
      </c>
      <c r="C798" t="s">
        <v>1940</v>
      </c>
      <c r="D798" t="s">
        <v>1941</v>
      </c>
      <c r="E798" t="s">
        <v>1942</v>
      </c>
      <c r="F798" s="15">
        <v>200</v>
      </c>
      <c r="G798" s="62">
        <v>42907.473194444443</v>
      </c>
      <c r="H798" t="s">
        <v>47</v>
      </c>
      <c r="I798" t="s">
        <v>47</v>
      </c>
      <c r="J798" t="s">
        <v>86</v>
      </c>
      <c r="K798" t="s">
        <v>217</v>
      </c>
      <c r="L798" t="s">
        <v>87</v>
      </c>
      <c r="M798" t="s">
        <v>1943</v>
      </c>
      <c r="N798" t="s">
        <v>1944</v>
      </c>
      <c r="O798" t="s">
        <v>1834</v>
      </c>
      <c r="P798">
        <f>VLOOKUP(B798,HIS退!B:F,5,FALSE)</f>
        <v>-200</v>
      </c>
      <c r="Q798" t="str">
        <f t="shared" si="36"/>
        <v/>
      </c>
      <c r="R798" s="43">
        <f>VLOOKUP(M798,银行退!A:G,7,FALSE)</f>
        <v>200</v>
      </c>
      <c r="S798" t="str">
        <f t="shared" si="37"/>
        <v/>
      </c>
      <c r="T798">
        <f>VLOOKUP(M798,银行退!A:J,10,FALSE)</f>
        <v>1</v>
      </c>
      <c r="U798" s="17">
        <f>VLOOKUP(M798,银行退!A:K,11,FALSE)</f>
        <v>42907.68074074074</v>
      </c>
      <c r="V798">
        <f t="shared" si="38"/>
        <v>1</v>
      </c>
      <c r="W798" t="e">
        <f>VLOOKUP(B798,HIS解!F:H,3,FALSE)</f>
        <v>#N/A</v>
      </c>
    </row>
    <row r="799" spans="1:23" ht="14.25" hidden="1">
      <c r="A799" s="62">
        <v>42907.4768287037</v>
      </c>
      <c r="B799">
        <v>326220</v>
      </c>
      <c r="C799" t="s">
        <v>1945</v>
      </c>
      <c r="D799" t="s">
        <v>1946</v>
      </c>
      <c r="E799" t="s">
        <v>1947</v>
      </c>
      <c r="F799" s="15">
        <v>32</v>
      </c>
      <c r="G799" s="62">
        <v>42907.4768287037</v>
      </c>
      <c r="H799" t="s">
        <v>47</v>
      </c>
      <c r="I799" t="s">
        <v>47</v>
      </c>
      <c r="J799" t="s">
        <v>86</v>
      </c>
      <c r="K799" t="s">
        <v>36</v>
      </c>
      <c r="L799" t="s">
        <v>87</v>
      </c>
      <c r="M799" t="s">
        <v>1948</v>
      </c>
      <c r="N799" t="s">
        <v>1949</v>
      </c>
      <c r="O799" t="s">
        <v>4597</v>
      </c>
      <c r="P799">
        <f>VLOOKUP(B799,HIS退!B:F,5,FALSE)</f>
        <v>-32</v>
      </c>
      <c r="Q799" t="str">
        <f t="shared" si="36"/>
        <v/>
      </c>
      <c r="R799" s="43">
        <f>VLOOKUP(M799,银行退!A:G,7,FALSE)</f>
        <v>32</v>
      </c>
      <c r="S799" t="str">
        <f t="shared" si="37"/>
        <v/>
      </c>
      <c r="T799" t="e">
        <f>VLOOKUP(M799,银行退!A:J,10,FALSE)</f>
        <v>#N/A</v>
      </c>
      <c r="U799" s="17" t="e">
        <f>VLOOKUP(M799,银行退!A:K,11,FALSE)</f>
        <v>#N/A</v>
      </c>
      <c r="V799" t="str">
        <f t="shared" si="38"/>
        <v/>
      </c>
      <c r="W799" t="e">
        <f>VLOOKUP(B799,HIS解!F:H,3,FALSE)</f>
        <v>#N/A</v>
      </c>
    </row>
    <row r="800" spans="1:23" ht="14.25" hidden="1">
      <c r="A800" s="62">
        <v>42907.47797453704</v>
      </c>
      <c r="B800">
        <v>326243</v>
      </c>
      <c r="C800"/>
      <c r="D800" t="s">
        <v>1950</v>
      </c>
      <c r="E800" t="s">
        <v>1951</v>
      </c>
      <c r="F800" s="15">
        <v>3500</v>
      </c>
      <c r="G800" s="62">
        <v>42907.47797453704</v>
      </c>
      <c r="H800" t="s">
        <v>47</v>
      </c>
      <c r="I800" t="s">
        <v>47</v>
      </c>
      <c r="J800" t="s">
        <v>1952</v>
      </c>
      <c r="K800" t="s">
        <v>85</v>
      </c>
      <c r="L800" t="s">
        <v>87</v>
      </c>
      <c r="M800" t="s">
        <v>1953</v>
      </c>
      <c r="N800" t="s">
        <v>1954</v>
      </c>
      <c r="O800" t="s">
        <v>4601</v>
      </c>
      <c r="P800">
        <f>VLOOKUP(B800,HIS退!B:F,5,FALSE)</f>
        <v>-3500</v>
      </c>
      <c r="Q800" t="str">
        <f t="shared" si="36"/>
        <v/>
      </c>
      <c r="R800" s="43" t="e">
        <f>VLOOKUP(M800,银行退!A:G,7,FALSE)</f>
        <v>#N/A</v>
      </c>
      <c r="S800" t="e">
        <f t="shared" si="37"/>
        <v>#N/A</v>
      </c>
      <c r="T800" t="e">
        <f>VLOOKUP(M800,银行退!A:J,10,FALSE)</f>
        <v>#N/A</v>
      </c>
      <c r="U800" s="17" t="e">
        <f>VLOOKUP(M800,银行退!A:K,11,FALSE)</f>
        <v>#N/A</v>
      </c>
      <c r="V800">
        <f t="shared" si="38"/>
        <v>1</v>
      </c>
      <c r="W800">
        <f>VLOOKUP(B800,HIS解!F:H,3,FALSE)</f>
        <v>3500</v>
      </c>
    </row>
    <row r="801" spans="1:23" ht="14.25">
      <c r="A801" s="62">
        <v>42907.481504629628</v>
      </c>
      <c r="B801">
        <v>326502</v>
      </c>
      <c r="C801" t="s">
        <v>1955</v>
      </c>
      <c r="D801" t="s">
        <v>1956</v>
      </c>
      <c r="E801" t="s">
        <v>1957</v>
      </c>
      <c r="F801" s="15">
        <v>3447</v>
      </c>
      <c r="G801" s="62">
        <v>42907.481504629628</v>
      </c>
      <c r="H801" t="s">
        <v>47</v>
      </c>
      <c r="I801" t="s">
        <v>47</v>
      </c>
      <c r="J801" t="s">
        <v>86</v>
      </c>
      <c r="K801" t="s">
        <v>217</v>
      </c>
      <c r="L801" t="s">
        <v>87</v>
      </c>
      <c r="M801" t="s">
        <v>1958</v>
      </c>
      <c r="N801" t="s">
        <v>1959</v>
      </c>
      <c r="O801" t="s">
        <v>1835</v>
      </c>
      <c r="P801">
        <f>VLOOKUP(B801,HIS退!B:F,5,FALSE)</f>
        <v>-3447</v>
      </c>
      <c r="Q801" t="str">
        <f t="shared" si="36"/>
        <v/>
      </c>
      <c r="R801" s="43">
        <f>VLOOKUP(M801,银行退!A:G,7,FALSE)</f>
        <v>3447</v>
      </c>
      <c r="S801" t="str">
        <f t="shared" si="37"/>
        <v/>
      </c>
      <c r="T801">
        <f>VLOOKUP(M801,银行退!A:J,10,FALSE)</f>
        <v>1</v>
      </c>
      <c r="U801" s="17">
        <f>VLOOKUP(M801,银行退!A:K,11,FALSE)</f>
        <v>42907.680405092593</v>
      </c>
      <c r="V801">
        <f t="shared" si="38"/>
        <v>1</v>
      </c>
      <c r="W801" t="e">
        <f>VLOOKUP(B801,HIS解!F:H,3,FALSE)</f>
        <v>#N/A</v>
      </c>
    </row>
    <row r="802" spans="1:23" ht="14.25" hidden="1">
      <c r="A802" s="62">
        <v>42907.486516203702</v>
      </c>
      <c r="B802">
        <v>326731</v>
      </c>
      <c r="C802" t="s">
        <v>1960</v>
      </c>
      <c r="D802" t="s">
        <v>1961</v>
      </c>
      <c r="E802" t="s">
        <v>1962</v>
      </c>
      <c r="F802" s="15">
        <v>20</v>
      </c>
      <c r="G802" s="62">
        <v>42907.486516203702</v>
      </c>
      <c r="H802" t="s">
        <v>47</v>
      </c>
      <c r="I802" t="s">
        <v>47</v>
      </c>
      <c r="J802" t="s">
        <v>86</v>
      </c>
      <c r="K802" t="s">
        <v>36</v>
      </c>
      <c r="L802" t="s">
        <v>87</v>
      </c>
      <c r="M802" t="s">
        <v>1963</v>
      </c>
      <c r="N802" t="s">
        <v>1964</v>
      </c>
      <c r="O802" t="s">
        <v>4598</v>
      </c>
      <c r="P802">
        <f>VLOOKUP(B802,HIS退!B:F,5,FALSE)</f>
        <v>-20</v>
      </c>
      <c r="Q802" t="str">
        <f t="shared" si="36"/>
        <v/>
      </c>
      <c r="R802" s="43">
        <f>VLOOKUP(M802,银行退!A:G,7,FALSE)</f>
        <v>20</v>
      </c>
      <c r="S802" t="str">
        <f t="shared" si="37"/>
        <v/>
      </c>
      <c r="T802" t="e">
        <f>VLOOKUP(M802,银行退!A:J,10,FALSE)</f>
        <v>#N/A</v>
      </c>
      <c r="U802" s="17" t="e">
        <f>VLOOKUP(M802,银行退!A:K,11,FALSE)</f>
        <v>#N/A</v>
      </c>
      <c r="V802" t="str">
        <f t="shared" si="38"/>
        <v/>
      </c>
      <c r="W802" t="e">
        <f>VLOOKUP(B802,HIS解!F:H,3,FALSE)</f>
        <v>#N/A</v>
      </c>
    </row>
    <row r="803" spans="1:23" ht="14.25" hidden="1">
      <c r="A803" s="62">
        <v>42907.487013888887</v>
      </c>
      <c r="B803">
        <v>326759</v>
      </c>
      <c r="C803" t="s">
        <v>1965</v>
      </c>
      <c r="D803" t="s">
        <v>1966</v>
      </c>
      <c r="E803" t="s">
        <v>1967</v>
      </c>
      <c r="F803" s="15">
        <v>2990</v>
      </c>
      <c r="G803" s="62">
        <v>42907.487013888887</v>
      </c>
      <c r="H803" t="s">
        <v>47</v>
      </c>
      <c r="I803" t="s">
        <v>47</v>
      </c>
      <c r="J803" t="s">
        <v>86</v>
      </c>
      <c r="K803" t="s">
        <v>36</v>
      </c>
      <c r="L803" t="s">
        <v>87</v>
      </c>
      <c r="M803" t="s">
        <v>1968</v>
      </c>
      <c r="N803" t="s">
        <v>1969</v>
      </c>
      <c r="O803" t="s">
        <v>4599</v>
      </c>
      <c r="P803">
        <f>VLOOKUP(B803,HIS退!B:F,5,FALSE)</f>
        <v>-2990</v>
      </c>
      <c r="Q803" t="str">
        <f t="shared" si="36"/>
        <v/>
      </c>
      <c r="R803" s="43">
        <f>VLOOKUP(M803,银行退!A:G,7,FALSE)</f>
        <v>2990</v>
      </c>
      <c r="S803" t="str">
        <f t="shared" si="37"/>
        <v/>
      </c>
      <c r="T803" t="e">
        <f>VLOOKUP(M803,银行退!A:J,10,FALSE)</f>
        <v>#N/A</v>
      </c>
      <c r="U803" s="17" t="e">
        <f>VLOOKUP(M803,银行退!A:K,11,FALSE)</f>
        <v>#N/A</v>
      </c>
      <c r="V803" t="str">
        <f t="shared" si="38"/>
        <v/>
      </c>
      <c r="W803" t="e">
        <f>VLOOKUP(B803,HIS解!F:H,3,FALSE)</f>
        <v>#N/A</v>
      </c>
    </row>
    <row r="804" spans="1:23" ht="14.25" hidden="1">
      <c r="A804" s="62">
        <v>42907.48951388889</v>
      </c>
      <c r="B804">
        <v>326873</v>
      </c>
      <c r="C804" t="s">
        <v>1970</v>
      </c>
      <c r="D804" t="s">
        <v>1971</v>
      </c>
      <c r="E804" t="s">
        <v>1972</v>
      </c>
      <c r="F804" s="15">
        <v>57</v>
      </c>
      <c r="G804" s="62">
        <v>42907.48951388889</v>
      </c>
      <c r="H804" t="s">
        <v>47</v>
      </c>
      <c r="I804" t="s">
        <v>47</v>
      </c>
      <c r="J804" t="s">
        <v>86</v>
      </c>
      <c r="K804" t="s">
        <v>36</v>
      </c>
      <c r="L804" t="s">
        <v>87</v>
      </c>
      <c r="M804" t="s">
        <v>1973</v>
      </c>
      <c r="N804" t="s">
        <v>1974</v>
      </c>
      <c r="O804" t="s">
        <v>4600</v>
      </c>
      <c r="P804">
        <f>VLOOKUP(B804,HIS退!B:F,5,FALSE)</f>
        <v>-57</v>
      </c>
      <c r="Q804" t="str">
        <f t="shared" si="36"/>
        <v/>
      </c>
      <c r="R804" s="43">
        <f>VLOOKUP(M804,银行退!A:G,7,FALSE)</f>
        <v>57</v>
      </c>
      <c r="S804" t="str">
        <f t="shared" si="37"/>
        <v/>
      </c>
      <c r="T804" t="e">
        <f>VLOOKUP(M804,银行退!A:J,10,FALSE)</f>
        <v>#N/A</v>
      </c>
      <c r="U804" s="17" t="e">
        <f>VLOOKUP(M804,银行退!A:K,11,FALSE)</f>
        <v>#N/A</v>
      </c>
      <c r="V804" t="str">
        <f t="shared" si="38"/>
        <v/>
      </c>
      <c r="W804" t="e">
        <f>VLOOKUP(B804,HIS解!F:H,3,FALSE)</f>
        <v>#N/A</v>
      </c>
    </row>
    <row r="805" spans="1:23" ht="14.25" hidden="1">
      <c r="A805" s="62">
        <v>42907.492384259262</v>
      </c>
      <c r="B805">
        <v>326936</v>
      </c>
      <c r="C805" t="s">
        <v>1975</v>
      </c>
      <c r="D805" t="s">
        <v>1950</v>
      </c>
      <c r="E805" t="s">
        <v>1951</v>
      </c>
      <c r="F805" s="15">
        <v>3500</v>
      </c>
      <c r="G805" s="62">
        <v>42907.492384259262</v>
      </c>
      <c r="H805" t="s">
        <v>47</v>
      </c>
      <c r="I805" t="s">
        <v>47</v>
      </c>
      <c r="J805" t="s">
        <v>86</v>
      </c>
      <c r="K805" t="s">
        <v>36</v>
      </c>
      <c r="L805" t="s">
        <v>87</v>
      </c>
      <c r="M805" t="s">
        <v>1976</v>
      </c>
      <c r="N805" t="s">
        <v>1977</v>
      </c>
      <c r="O805" t="s">
        <v>4601</v>
      </c>
      <c r="P805">
        <f>VLOOKUP(B805,HIS退!B:F,5,FALSE)</f>
        <v>-3500</v>
      </c>
      <c r="Q805" t="str">
        <f t="shared" si="36"/>
        <v/>
      </c>
      <c r="R805" s="43">
        <f>VLOOKUP(M805,银行退!A:G,7,FALSE)</f>
        <v>3500</v>
      </c>
      <c r="S805" t="str">
        <f t="shared" si="37"/>
        <v/>
      </c>
      <c r="T805" t="str">
        <f>VLOOKUP(M805,银行退!A:J,10,FALSE)</f>
        <v/>
      </c>
      <c r="U805" s="17">
        <f>VLOOKUP(M805,银行退!A:K,11,FALSE)</f>
        <v>0</v>
      </c>
      <c r="V805">
        <f t="shared" si="38"/>
        <v>1</v>
      </c>
      <c r="W805" t="e">
        <f>VLOOKUP(B805,HIS解!F:H,3,FALSE)</f>
        <v>#N/A</v>
      </c>
    </row>
    <row r="806" spans="1:23" ht="14.25" hidden="1">
      <c r="A806" s="62">
        <v>42907.493333333332</v>
      </c>
      <c r="B806">
        <v>326997</v>
      </c>
      <c r="C806" t="s">
        <v>1978</v>
      </c>
      <c r="D806" t="s">
        <v>1979</v>
      </c>
      <c r="E806" t="s">
        <v>1980</v>
      </c>
      <c r="F806" s="15">
        <v>204</v>
      </c>
      <c r="G806" s="62">
        <v>42907.493333333332</v>
      </c>
      <c r="H806" t="s">
        <v>47</v>
      </c>
      <c r="I806" t="s">
        <v>47</v>
      </c>
      <c r="J806" t="s">
        <v>86</v>
      </c>
      <c r="K806" t="s">
        <v>36</v>
      </c>
      <c r="L806" t="s">
        <v>87</v>
      </c>
      <c r="M806" t="s">
        <v>1981</v>
      </c>
      <c r="N806" t="s">
        <v>1982</v>
      </c>
      <c r="O806" t="s">
        <v>4602</v>
      </c>
      <c r="P806">
        <f>VLOOKUP(B806,HIS退!B:F,5,FALSE)</f>
        <v>-204</v>
      </c>
      <c r="Q806" t="str">
        <f t="shared" si="36"/>
        <v/>
      </c>
      <c r="R806" s="43">
        <f>VLOOKUP(M806,银行退!A:G,7,FALSE)</f>
        <v>204</v>
      </c>
      <c r="S806" t="str">
        <f t="shared" si="37"/>
        <v/>
      </c>
      <c r="T806" t="e">
        <f>VLOOKUP(M806,银行退!A:J,10,FALSE)</f>
        <v>#N/A</v>
      </c>
      <c r="U806" s="17" t="e">
        <f>VLOOKUP(M806,银行退!A:K,11,FALSE)</f>
        <v>#N/A</v>
      </c>
      <c r="V806" t="str">
        <f t="shared" si="38"/>
        <v/>
      </c>
      <c r="W806" t="e">
        <f>VLOOKUP(B806,HIS解!F:H,3,FALSE)</f>
        <v>#N/A</v>
      </c>
    </row>
    <row r="807" spans="1:23" ht="14.25" hidden="1">
      <c r="A807" s="62">
        <v>42907.494131944448</v>
      </c>
      <c r="B807">
        <v>327027</v>
      </c>
      <c r="C807" t="s">
        <v>1983</v>
      </c>
      <c r="D807" t="s">
        <v>1984</v>
      </c>
      <c r="E807" t="s">
        <v>1985</v>
      </c>
      <c r="F807" s="15">
        <v>434</v>
      </c>
      <c r="G807" s="62">
        <v>42907.494131944448</v>
      </c>
      <c r="H807" t="s">
        <v>47</v>
      </c>
      <c r="I807" t="s">
        <v>47</v>
      </c>
      <c r="J807" t="s">
        <v>86</v>
      </c>
      <c r="K807" t="s">
        <v>36</v>
      </c>
      <c r="L807" t="s">
        <v>87</v>
      </c>
      <c r="M807" t="s">
        <v>1986</v>
      </c>
      <c r="N807" t="s">
        <v>1987</v>
      </c>
      <c r="O807" t="s">
        <v>4602</v>
      </c>
      <c r="P807">
        <f>VLOOKUP(B807,HIS退!B:F,5,FALSE)</f>
        <v>-434</v>
      </c>
      <c r="Q807" t="str">
        <f t="shared" si="36"/>
        <v/>
      </c>
      <c r="R807" s="43">
        <f>VLOOKUP(M807,银行退!A:G,7,FALSE)</f>
        <v>434</v>
      </c>
      <c r="S807" t="str">
        <f t="shared" si="37"/>
        <v/>
      </c>
      <c r="T807" t="e">
        <f>VLOOKUP(M807,银行退!A:J,10,FALSE)</f>
        <v>#N/A</v>
      </c>
      <c r="U807" s="17" t="e">
        <f>VLOOKUP(M807,银行退!A:K,11,FALSE)</f>
        <v>#N/A</v>
      </c>
      <c r="V807" t="str">
        <f t="shared" si="38"/>
        <v/>
      </c>
      <c r="W807" t="e">
        <f>VLOOKUP(B807,HIS解!F:H,3,FALSE)</f>
        <v>#N/A</v>
      </c>
    </row>
    <row r="808" spans="1:23" ht="14.25">
      <c r="A808" s="62">
        <v>42907.497303240743</v>
      </c>
      <c r="B808">
        <v>327117</v>
      </c>
      <c r="C808" t="s">
        <v>1988</v>
      </c>
      <c r="D808" t="s">
        <v>1989</v>
      </c>
      <c r="E808" t="s">
        <v>1990</v>
      </c>
      <c r="F808" s="15">
        <v>800</v>
      </c>
      <c r="G808" s="62">
        <v>42907.497303240743</v>
      </c>
      <c r="H808" t="s">
        <v>47</v>
      </c>
      <c r="I808" t="s">
        <v>47</v>
      </c>
      <c r="J808" t="s">
        <v>86</v>
      </c>
      <c r="K808" t="s">
        <v>217</v>
      </c>
      <c r="L808" t="s">
        <v>87</v>
      </c>
      <c r="M808" t="s">
        <v>1991</v>
      </c>
      <c r="N808" t="s">
        <v>1992</v>
      </c>
      <c r="O808" t="s">
        <v>90</v>
      </c>
      <c r="P808">
        <f>VLOOKUP(B808,HIS退!B:F,5,FALSE)</f>
        <v>-800</v>
      </c>
      <c r="Q808" t="str">
        <f t="shared" si="36"/>
        <v/>
      </c>
      <c r="R808" s="43">
        <f>VLOOKUP(M808,银行退!A:G,7,FALSE)</f>
        <v>800</v>
      </c>
      <c r="S808" t="str">
        <f t="shared" si="37"/>
        <v/>
      </c>
      <c r="T808">
        <f>VLOOKUP(M808,银行退!A:J,10,FALSE)</f>
        <v>1</v>
      </c>
      <c r="U808" s="17">
        <f>VLOOKUP(M808,银行退!A:K,11,FALSE)</f>
        <v>42907.681377314817</v>
      </c>
      <c r="V808">
        <f t="shared" si="38"/>
        <v>1</v>
      </c>
      <c r="W808" t="e">
        <f>VLOOKUP(B808,HIS解!F:H,3,FALSE)</f>
        <v>#N/A</v>
      </c>
    </row>
    <row r="809" spans="1:23" ht="14.25" hidden="1">
      <c r="A809" s="62">
        <v>42907.51394675926</v>
      </c>
      <c r="B809">
        <v>327413</v>
      </c>
      <c r="C809" t="s">
        <v>1993</v>
      </c>
      <c r="D809" t="s">
        <v>1994</v>
      </c>
      <c r="E809" t="s">
        <v>1995</v>
      </c>
      <c r="F809" s="15">
        <v>1000</v>
      </c>
      <c r="G809" s="62">
        <v>42907.51394675926</v>
      </c>
      <c r="H809" t="s">
        <v>47</v>
      </c>
      <c r="I809" t="s">
        <v>47</v>
      </c>
      <c r="J809" t="s">
        <v>86</v>
      </c>
      <c r="K809" t="s">
        <v>36</v>
      </c>
      <c r="L809" t="s">
        <v>87</v>
      </c>
      <c r="M809" t="s">
        <v>1996</v>
      </c>
      <c r="N809" t="s">
        <v>1997</v>
      </c>
      <c r="O809" t="s">
        <v>4603</v>
      </c>
      <c r="P809">
        <f>VLOOKUP(B809,HIS退!B:F,5,FALSE)</f>
        <v>-1000</v>
      </c>
      <c r="Q809" t="str">
        <f t="shared" si="36"/>
        <v/>
      </c>
      <c r="R809" s="43">
        <f>VLOOKUP(M809,银行退!A:G,7,FALSE)</f>
        <v>1000</v>
      </c>
      <c r="S809" t="str">
        <f t="shared" si="37"/>
        <v/>
      </c>
      <c r="T809" t="e">
        <f>VLOOKUP(M809,银行退!A:J,10,FALSE)</f>
        <v>#N/A</v>
      </c>
      <c r="U809" s="17" t="e">
        <f>VLOOKUP(M809,银行退!A:K,11,FALSE)</f>
        <v>#N/A</v>
      </c>
      <c r="V809" t="str">
        <f t="shared" si="38"/>
        <v/>
      </c>
      <c r="W809" t="e">
        <f>VLOOKUP(B809,HIS解!F:H,3,FALSE)</f>
        <v>#N/A</v>
      </c>
    </row>
    <row r="810" spans="1:23" ht="14.25" hidden="1">
      <c r="A810" s="62">
        <v>42907.515682870369</v>
      </c>
      <c r="B810">
        <v>327440</v>
      </c>
      <c r="C810" t="s">
        <v>1998</v>
      </c>
      <c r="D810" t="s">
        <v>1999</v>
      </c>
      <c r="E810" t="s">
        <v>2000</v>
      </c>
      <c r="F810" s="15">
        <v>265</v>
      </c>
      <c r="G810" s="62">
        <v>42907.515682870369</v>
      </c>
      <c r="H810" t="s">
        <v>47</v>
      </c>
      <c r="I810" t="s">
        <v>47</v>
      </c>
      <c r="J810" t="s">
        <v>86</v>
      </c>
      <c r="K810" t="s">
        <v>36</v>
      </c>
      <c r="L810" t="s">
        <v>87</v>
      </c>
      <c r="M810" t="s">
        <v>2001</v>
      </c>
      <c r="N810" t="s">
        <v>2002</v>
      </c>
      <c r="O810" t="s">
        <v>4604</v>
      </c>
      <c r="P810">
        <f>VLOOKUP(B810,HIS退!B:F,5,FALSE)</f>
        <v>-265</v>
      </c>
      <c r="Q810" t="str">
        <f t="shared" si="36"/>
        <v/>
      </c>
      <c r="R810" s="43">
        <f>VLOOKUP(M810,银行退!A:G,7,FALSE)</f>
        <v>265</v>
      </c>
      <c r="S810" t="str">
        <f t="shared" si="37"/>
        <v/>
      </c>
      <c r="T810" t="e">
        <f>VLOOKUP(M810,银行退!A:J,10,FALSE)</f>
        <v>#N/A</v>
      </c>
      <c r="U810" s="17" t="e">
        <f>VLOOKUP(M810,银行退!A:K,11,FALSE)</f>
        <v>#N/A</v>
      </c>
      <c r="V810" t="str">
        <f t="shared" si="38"/>
        <v/>
      </c>
      <c r="W810" t="e">
        <f>VLOOKUP(B810,HIS解!F:H,3,FALSE)</f>
        <v>#N/A</v>
      </c>
    </row>
    <row r="811" spans="1:23" ht="14.25" hidden="1">
      <c r="A811" s="62">
        <v>42907.51834490741</v>
      </c>
      <c r="B811">
        <v>327480</v>
      </c>
      <c r="C811" t="s">
        <v>2003</v>
      </c>
      <c r="D811" t="s">
        <v>2004</v>
      </c>
      <c r="E811" t="s">
        <v>2005</v>
      </c>
      <c r="F811" s="15">
        <v>173</v>
      </c>
      <c r="G811" s="62">
        <v>42907.51834490741</v>
      </c>
      <c r="H811" t="s">
        <v>47</v>
      </c>
      <c r="I811" t="s">
        <v>47</v>
      </c>
      <c r="J811" t="s">
        <v>86</v>
      </c>
      <c r="K811" t="s">
        <v>36</v>
      </c>
      <c r="L811" t="s">
        <v>87</v>
      </c>
      <c r="M811" t="s">
        <v>2006</v>
      </c>
      <c r="N811" t="s">
        <v>2007</v>
      </c>
      <c r="O811" t="s">
        <v>4605</v>
      </c>
      <c r="P811">
        <f>VLOOKUP(B811,HIS退!B:F,5,FALSE)</f>
        <v>-173</v>
      </c>
      <c r="Q811" t="str">
        <f t="shared" si="36"/>
        <v/>
      </c>
      <c r="R811" s="43">
        <f>VLOOKUP(M811,银行退!A:G,7,FALSE)</f>
        <v>173</v>
      </c>
      <c r="S811" t="str">
        <f t="shared" si="37"/>
        <v/>
      </c>
      <c r="T811" t="e">
        <f>VLOOKUP(M811,银行退!A:J,10,FALSE)</f>
        <v>#N/A</v>
      </c>
      <c r="U811" s="17" t="e">
        <f>VLOOKUP(M811,银行退!A:K,11,FALSE)</f>
        <v>#N/A</v>
      </c>
      <c r="V811" t="str">
        <f t="shared" si="38"/>
        <v/>
      </c>
      <c r="W811" t="e">
        <f>VLOOKUP(B811,HIS解!F:H,3,FALSE)</f>
        <v>#N/A</v>
      </c>
    </row>
    <row r="812" spans="1:23" ht="14.25" hidden="1">
      <c r="A812" s="62">
        <v>42907.528344907405</v>
      </c>
      <c r="B812">
        <v>327572</v>
      </c>
      <c r="C812" t="s">
        <v>2008</v>
      </c>
      <c r="D812" t="s">
        <v>2009</v>
      </c>
      <c r="E812" t="s">
        <v>2010</v>
      </c>
      <c r="F812" s="15">
        <v>365</v>
      </c>
      <c r="G812" s="62">
        <v>42907.528344907405</v>
      </c>
      <c r="H812" t="s">
        <v>47</v>
      </c>
      <c r="I812" t="s">
        <v>47</v>
      </c>
      <c r="J812" t="s">
        <v>86</v>
      </c>
      <c r="K812" t="s">
        <v>36</v>
      </c>
      <c r="L812" t="s">
        <v>87</v>
      </c>
      <c r="M812" t="s">
        <v>2011</v>
      </c>
      <c r="N812" t="s">
        <v>2012</v>
      </c>
      <c r="O812" t="s">
        <v>4606</v>
      </c>
      <c r="P812">
        <f>VLOOKUP(B812,HIS退!B:F,5,FALSE)</f>
        <v>-365</v>
      </c>
      <c r="Q812" t="str">
        <f t="shared" si="36"/>
        <v/>
      </c>
      <c r="R812" s="43">
        <f>VLOOKUP(M812,银行退!A:G,7,FALSE)</f>
        <v>365</v>
      </c>
      <c r="S812" t="str">
        <f t="shared" si="37"/>
        <v/>
      </c>
      <c r="T812" t="e">
        <f>VLOOKUP(M812,银行退!A:J,10,FALSE)</f>
        <v>#N/A</v>
      </c>
      <c r="U812" s="17" t="e">
        <f>VLOOKUP(M812,银行退!A:K,11,FALSE)</f>
        <v>#N/A</v>
      </c>
      <c r="V812" t="str">
        <f t="shared" si="38"/>
        <v/>
      </c>
      <c r="W812" t="e">
        <f>VLOOKUP(B812,HIS解!F:H,3,FALSE)</f>
        <v>#N/A</v>
      </c>
    </row>
    <row r="813" spans="1:23" ht="14.25" hidden="1">
      <c r="A813" s="62">
        <v>42907.529976851853</v>
      </c>
      <c r="B813">
        <v>327584</v>
      </c>
      <c r="C813" t="s">
        <v>2013</v>
      </c>
      <c r="D813" t="s">
        <v>2014</v>
      </c>
      <c r="E813" t="s">
        <v>2015</v>
      </c>
      <c r="F813" s="15">
        <v>41</v>
      </c>
      <c r="G813" s="62">
        <v>42907.529976851853</v>
      </c>
      <c r="H813" t="s">
        <v>47</v>
      </c>
      <c r="I813" t="s">
        <v>47</v>
      </c>
      <c r="J813" t="s">
        <v>86</v>
      </c>
      <c r="K813" t="s">
        <v>36</v>
      </c>
      <c r="L813" t="s">
        <v>87</v>
      </c>
      <c r="M813" t="s">
        <v>2016</v>
      </c>
      <c r="N813" t="s">
        <v>2017</v>
      </c>
      <c r="O813" t="s">
        <v>4606</v>
      </c>
      <c r="P813">
        <f>VLOOKUP(B813,HIS退!B:F,5,FALSE)</f>
        <v>-41</v>
      </c>
      <c r="Q813" t="str">
        <f t="shared" si="36"/>
        <v/>
      </c>
      <c r="R813" s="43">
        <f>VLOOKUP(M813,银行退!A:G,7,FALSE)</f>
        <v>41</v>
      </c>
      <c r="S813" t="str">
        <f t="shared" si="37"/>
        <v/>
      </c>
      <c r="T813" t="e">
        <f>VLOOKUP(M813,银行退!A:J,10,FALSE)</f>
        <v>#N/A</v>
      </c>
      <c r="U813" s="17" t="e">
        <f>VLOOKUP(M813,银行退!A:K,11,FALSE)</f>
        <v>#N/A</v>
      </c>
      <c r="V813" t="str">
        <f t="shared" si="38"/>
        <v/>
      </c>
      <c r="W813" t="e">
        <f>VLOOKUP(B813,HIS解!F:H,3,FALSE)</f>
        <v>#N/A</v>
      </c>
    </row>
    <row r="814" spans="1:23" ht="14.25" hidden="1">
      <c r="A814" s="62">
        <v>42907.530856481484</v>
      </c>
      <c r="B814">
        <v>327588</v>
      </c>
      <c r="C814" t="s">
        <v>2018</v>
      </c>
      <c r="D814" t="s">
        <v>2019</v>
      </c>
      <c r="E814" t="s">
        <v>2020</v>
      </c>
      <c r="F814" s="15">
        <v>73</v>
      </c>
      <c r="G814" s="62">
        <v>42907.530856481484</v>
      </c>
      <c r="H814" t="s">
        <v>47</v>
      </c>
      <c r="I814" t="s">
        <v>47</v>
      </c>
      <c r="J814" t="s">
        <v>86</v>
      </c>
      <c r="K814" t="s">
        <v>36</v>
      </c>
      <c r="L814" t="s">
        <v>87</v>
      </c>
      <c r="M814" t="s">
        <v>2021</v>
      </c>
      <c r="N814" t="s">
        <v>2022</v>
      </c>
      <c r="O814" t="s">
        <v>4606</v>
      </c>
      <c r="P814">
        <f>VLOOKUP(B814,HIS退!B:F,5,FALSE)</f>
        <v>-73</v>
      </c>
      <c r="Q814" t="str">
        <f t="shared" si="36"/>
        <v/>
      </c>
      <c r="R814" s="43">
        <f>VLOOKUP(M814,银行退!A:G,7,FALSE)</f>
        <v>73</v>
      </c>
      <c r="S814" t="str">
        <f t="shared" si="37"/>
        <v/>
      </c>
      <c r="T814" t="e">
        <f>VLOOKUP(M814,银行退!A:J,10,FALSE)</f>
        <v>#N/A</v>
      </c>
      <c r="U814" s="17" t="e">
        <f>VLOOKUP(M814,银行退!A:K,11,FALSE)</f>
        <v>#N/A</v>
      </c>
      <c r="V814" t="str">
        <f t="shared" si="38"/>
        <v/>
      </c>
      <c r="W814" t="e">
        <f>VLOOKUP(B814,HIS解!F:H,3,FALSE)</f>
        <v>#N/A</v>
      </c>
    </row>
    <row r="815" spans="1:23" ht="14.25" hidden="1">
      <c r="A815" s="62">
        <v>42907.568182870367</v>
      </c>
      <c r="B815">
        <v>327829</v>
      </c>
      <c r="C815" t="s">
        <v>2023</v>
      </c>
      <c r="D815" t="s">
        <v>2024</v>
      </c>
      <c r="E815" t="s">
        <v>2025</v>
      </c>
      <c r="F815" s="15">
        <v>798</v>
      </c>
      <c r="G815" s="62">
        <v>42907.568182870367</v>
      </c>
      <c r="H815" t="s">
        <v>47</v>
      </c>
      <c r="I815" t="s">
        <v>47</v>
      </c>
      <c r="J815" t="s">
        <v>86</v>
      </c>
      <c r="K815" t="s">
        <v>36</v>
      </c>
      <c r="L815" t="s">
        <v>87</v>
      </c>
      <c r="M815" t="s">
        <v>2026</v>
      </c>
      <c r="N815" t="s">
        <v>2027</v>
      </c>
      <c r="O815" t="s">
        <v>4607</v>
      </c>
      <c r="P815">
        <f>VLOOKUP(B815,HIS退!B:F,5,FALSE)</f>
        <v>-798</v>
      </c>
      <c r="Q815" t="str">
        <f t="shared" si="36"/>
        <v/>
      </c>
      <c r="R815" s="43">
        <f>VLOOKUP(M815,银行退!A:G,7,FALSE)</f>
        <v>798</v>
      </c>
      <c r="S815" t="str">
        <f t="shared" si="37"/>
        <v/>
      </c>
      <c r="T815" t="e">
        <f>VLOOKUP(M815,银行退!A:J,10,FALSE)</f>
        <v>#N/A</v>
      </c>
      <c r="U815" s="17" t="e">
        <f>VLOOKUP(M815,银行退!A:K,11,FALSE)</f>
        <v>#N/A</v>
      </c>
      <c r="V815" t="str">
        <f t="shared" si="38"/>
        <v/>
      </c>
      <c r="W815" t="e">
        <f>VLOOKUP(B815,HIS解!F:H,3,FALSE)</f>
        <v>#N/A</v>
      </c>
    </row>
    <row r="816" spans="1:23" ht="14.25" hidden="1">
      <c r="A816" s="62">
        <v>42907.612500000003</v>
      </c>
      <c r="B816">
        <v>329474</v>
      </c>
      <c r="C816" t="s">
        <v>2028</v>
      </c>
      <c r="D816" t="s">
        <v>2029</v>
      </c>
      <c r="E816" t="s">
        <v>2030</v>
      </c>
      <c r="F816" s="15">
        <v>680</v>
      </c>
      <c r="G816" s="62">
        <v>42907.612500000003</v>
      </c>
      <c r="H816" t="s">
        <v>47</v>
      </c>
      <c r="I816" t="s">
        <v>47</v>
      </c>
      <c r="J816" t="s">
        <v>86</v>
      </c>
      <c r="K816" t="s">
        <v>36</v>
      </c>
      <c r="L816" t="s">
        <v>87</v>
      </c>
      <c r="M816" t="s">
        <v>2031</v>
      </c>
      <c r="N816" t="s">
        <v>2032</v>
      </c>
      <c r="O816" t="s">
        <v>4608</v>
      </c>
      <c r="P816">
        <f>VLOOKUP(B816,HIS退!B:F,5,FALSE)</f>
        <v>-680</v>
      </c>
      <c r="Q816" t="str">
        <f t="shared" si="36"/>
        <v/>
      </c>
      <c r="R816" s="43">
        <f>VLOOKUP(M816,银行退!A:G,7,FALSE)</f>
        <v>680</v>
      </c>
      <c r="S816" t="str">
        <f t="shared" si="37"/>
        <v/>
      </c>
      <c r="T816" t="e">
        <f>VLOOKUP(M816,银行退!A:J,10,FALSE)</f>
        <v>#N/A</v>
      </c>
      <c r="U816" s="17" t="e">
        <f>VLOOKUP(M816,银行退!A:K,11,FALSE)</f>
        <v>#N/A</v>
      </c>
      <c r="V816" t="str">
        <f t="shared" si="38"/>
        <v/>
      </c>
      <c r="W816" t="e">
        <f>VLOOKUP(B816,HIS解!F:H,3,FALSE)</f>
        <v>#N/A</v>
      </c>
    </row>
    <row r="817" spans="1:23" ht="14.25" hidden="1">
      <c r="A817" s="62">
        <v>42907.613553240742</v>
      </c>
      <c r="B817">
        <v>329559</v>
      </c>
      <c r="C817" t="s">
        <v>2033</v>
      </c>
      <c r="D817" t="s">
        <v>2034</v>
      </c>
      <c r="E817" t="s">
        <v>2035</v>
      </c>
      <c r="F817" s="15">
        <v>270</v>
      </c>
      <c r="G817" s="62">
        <v>42907.613553240742</v>
      </c>
      <c r="H817" t="s">
        <v>47</v>
      </c>
      <c r="I817" t="s">
        <v>47</v>
      </c>
      <c r="J817" t="s">
        <v>86</v>
      </c>
      <c r="K817" t="s">
        <v>36</v>
      </c>
      <c r="L817" t="s">
        <v>87</v>
      </c>
      <c r="M817" t="s">
        <v>2036</v>
      </c>
      <c r="N817" t="s">
        <v>2037</v>
      </c>
      <c r="O817" t="s">
        <v>4609</v>
      </c>
      <c r="P817">
        <f>VLOOKUP(B817,HIS退!B:F,5,FALSE)</f>
        <v>-270</v>
      </c>
      <c r="Q817" t="str">
        <f t="shared" si="36"/>
        <v/>
      </c>
      <c r="R817" s="43">
        <f>VLOOKUP(M817,银行退!A:G,7,FALSE)</f>
        <v>270</v>
      </c>
      <c r="S817" t="str">
        <f t="shared" si="37"/>
        <v/>
      </c>
      <c r="T817" t="e">
        <f>VLOOKUP(M817,银行退!A:J,10,FALSE)</f>
        <v>#N/A</v>
      </c>
      <c r="U817" s="17" t="e">
        <f>VLOOKUP(M817,银行退!A:K,11,FALSE)</f>
        <v>#N/A</v>
      </c>
      <c r="V817" t="str">
        <f t="shared" si="38"/>
        <v/>
      </c>
      <c r="W817" t="e">
        <f>VLOOKUP(B817,HIS解!F:H,3,FALSE)</f>
        <v>#N/A</v>
      </c>
    </row>
    <row r="818" spans="1:23" ht="14.25" hidden="1">
      <c r="A818" s="62">
        <v>42907.615358796298</v>
      </c>
      <c r="B818">
        <v>329680</v>
      </c>
      <c r="C818" t="s">
        <v>2038</v>
      </c>
      <c r="D818" t="s">
        <v>2039</v>
      </c>
      <c r="E818" t="s">
        <v>2040</v>
      </c>
      <c r="F818" s="15">
        <v>511</v>
      </c>
      <c r="G818" s="62">
        <v>42907.615358796298</v>
      </c>
      <c r="H818" t="s">
        <v>47</v>
      </c>
      <c r="I818" t="s">
        <v>47</v>
      </c>
      <c r="J818" t="s">
        <v>86</v>
      </c>
      <c r="K818" t="s">
        <v>36</v>
      </c>
      <c r="L818" t="s">
        <v>87</v>
      </c>
      <c r="M818" t="s">
        <v>2041</v>
      </c>
      <c r="N818" t="s">
        <v>2042</v>
      </c>
      <c r="O818" t="s">
        <v>4610</v>
      </c>
      <c r="P818">
        <f>VLOOKUP(B818,HIS退!B:F,5,FALSE)</f>
        <v>-511</v>
      </c>
      <c r="Q818" t="str">
        <f t="shared" si="36"/>
        <v/>
      </c>
      <c r="R818" s="43">
        <f>VLOOKUP(M818,银行退!A:G,7,FALSE)</f>
        <v>511</v>
      </c>
      <c r="S818" t="str">
        <f t="shared" si="37"/>
        <v/>
      </c>
      <c r="T818" t="e">
        <f>VLOOKUP(M818,银行退!A:J,10,FALSE)</f>
        <v>#N/A</v>
      </c>
      <c r="U818" s="17" t="e">
        <f>VLOOKUP(M818,银行退!A:K,11,FALSE)</f>
        <v>#N/A</v>
      </c>
      <c r="V818" t="str">
        <f t="shared" si="38"/>
        <v/>
      </c>
      <c r="W818" t="e">
        <f>VLOOKUP(B818,HIS解!F:H,3,FALSE)</f>
        <v>#N/A</v>
      </c>
    </row>
    <row r="819" spans="1:23" ht="14.25" hidden="1">
      <c r="A819" s="62">
        <v>42907.62</v>
      </c>
      <c r="B819">
        <v>329997</v>
      </c>
      <c r="C819" t="s">
        <v>2043</v>
      </c>
      <c r="D819" t="s">
        <v>2044</v>
      </c>
      <c r="E819" t="s">
        <v>2045</v>
      </c>
      <c r="F819" s="15">
        <v>700</v>
      </c>
      <c r="G819" s="62">
        <v>42907.62</v>
      </c>
      <c r="H819" t="s">
        <v>47</v>
      </c>
      <c r="I819" t="s">
        <v>47</v>
      </c>
      <c r="J819" t="s">
        <v>86</v>
      </c>
      <c r="K819" t="s">
        <v>36</v>
      </c>
      <c r="L819" t="s">
        <v>87</v>
      </c>
      <c r="M819" t="s">
        <v>2046</v>
      </c>
      <c r="N819" t="s">
        <v>2047</v>
      </c>
      <c r="O819" t="s">
        <v>4611</v>
      </c>
      <c r="P819">
        <f>VLOOKUP(B819,HIS退!B:F,5,FALSE)</f>
        <v>-700</v>
      </c>
      <c r="Q819" t="str">
        <f t="shared" si="36"/>
        <v/>
      </c>
      <c r="R819" s="43">
        <f>VLOOKUP(M819,银行退!A:G,7,FALSE)</f>
        <v>700</v>
      </c>
      <c r="S819" t="str">
        <f t="shared" si="37"/>
        <v/>
      </c>
      <c r="T819" t="e">
        <f>VLOOKUP(M819,银行退!A:J,10,FALSE)</f>
        <v>#N/A</v>
      </c>
      <c r="U819" s="17" t="e">
        <f>VLOOKUP(M819,银行退!A:K,11,FALSE)</f>
        <v>#N/A</v>
      </c>
      <c r="V819" t="str">
        <f t="shared" si="38"/>
        <v/>
      </c>
      <c r="W819" t="e">
        <f>VLOOKUP(B819,HIS解!F:H,3,FALSE)</f>
        <v>#N/A</v>
      </c>
    </row>
    <row r="820" spans="1:23" ht="14.25" hidden="1">
      <c r="A820" s="62">
        <v>42907.620358796295</v>
      </c>
      <c r="B820">
        <v>330023</v>
      </c>
      <c r="C820" t="s">
        <v>2048</v>
      </c>
      <c r="D820" t="s">
        <v>2049</v>
      </c>
      <c r="E820" t="s">
        <v>2050</v>
      </c>
      <c r="F820" s="15">
        <v>1000</v>
      </c>
      <c r="G820" s="62">
        <v>42907.620358796295</v>
      </c>
      <c r="H820" t="s">
        <v>47</v>
      </c>
      <c r="I820" t="s">
        <v>47</v>
      </c>
      <c r="J820" t="s">
        <v>86</v>
      </c>
      <c r="K820" t="s">
        <v>36</v>
      </c>
      <c r="L820" t="s">
        <v>87</v>
      </c>
      <c r="M820" t="s">
        <v>2051</v>
      </c>
      <c r="N820" t="s">
        <v>2052</v>
      </c>
      <c r="O820" t="s">
        <v>4612</v>
      </c>
      <c r="P820">
        <f>VLOOKUP(B820,HIS退!B:F,5,FALSE)</f>
        <v>-1000</v>
      </c>
      <c r="Q820" t="str">
        <f t="shared" si="36"/>
        <v/>
      </c>
      <c r="R820" s="43">
        <f>VLOOKUP(M820,银行退!A:G,7,FALSE)</f>
        <v>1000</v>
      </c>
      <c r="S820" t="str">
        <f t="shared" si="37"/>
        <v/>
      </c>
      <c r="T820" t="e">
        <f>VLOOKUP(M820,银行退!A:J,10,FALSE)</f>
        <v>#N/A</v>
      </c>
      <c r="U820" s="17" t="e">
        <f>VLOOKUP(M820,银行退!A:K,11,FALSE)</f>
        <v>#N/A</v>
      </c>
      <c r="V820" t="str">
        <f t="shared" si="38"/>
        <v/>
      </c>
      <c r="W820" t="e">
        <f>VLOOKUP(B820,HIS解!F:H,3,FALSE)</f>
        <v>#N/A</v>
      </c>
    </row>
    <row r="821" spans="1:23" ht="14.25" hidden="1">
      <c r="A821" s="62">
        <v>42907.623483796298</v>
      </c>
      <c r="B821">
        <v>330259</v>
      </c>
      <c r="C821" t="s">
        <v>2053</v>
      </c>
      <c r="D821" t="s">
        <v>2054</v>
      </c>
      <c r="E821" t="s">
        <v>2055</v>
      </c>
      <c r="F821" s="15">
        <v>1632</v>
      </c>
      <c r="G821" s="62">
        <v>42907.623483796298</v>
      </c>
      <c r="H821" t="s">
        <v>47</v>
      </c>
      <c r="I821" t="s">
        <v>47</v>
      </c>
      <c r="J821" t="s">
        <v>86</v>
      </c>
      <c r="K821" t="s">
        <v>36</v>
      </c>
      <c r="L821" t="s">
        <v>87</v>
      </c>
      <c r="M821" t="s">
        <v>2056</v>
      </c>
      <c r="N821" t="s">
        <v>2057</v>
      </c>
      <c r="O821" t="s">
        <v>4613</v>
      </c>
      <c r="P821">
        <f>VLOOKUP(B821,HIS退!B:F,5,FALSE)</f>
        <v>-1632</v>
      </c>
      <c r="Q821" t="str">
        <f t="shared" si="36"/>
        <v/>
      </c>
      <c r="R821" s="43">
        <f>VLOOKUP(M821,银行退!A:G,7,FALSE)</f>
        <v>1632</v>
      </c>
      <c r="S821" t="str">
        <f t="shared" si="37"/>
        <v/>
      </c>
      <c r="T821" t="e">
        <f>VLOOKUP(M821,银行退!A:J,10,FALSE)</f>
        <v>#N/A</v>
      </c>
      <c r="U821" s="17" t="e">
        <f>VLOOKUP(M821,银行退!A:K,11,FALSE)</f>
        <v>#N/A</v>
      </c>
      <c r="V821" t="str">
        <f t="shared" si="38"/>
        <v/>
      </c>
      <c r="W821" t="e">
        <f>VLOOKUP(B821,HIS解!F:H,3,FALSE)</f>
        <v>#N/A</v>
      </c>
    </row>
    <row r="822" spans="1:23" ht="14.25" hidden="1">
      <c r="A822" s="62">
        <v>42907.625</v>
      </c>
      <c r="B822">
        <v>330350</v>
      </c>
      <c r="C822" t="s">
        <v>2058</v>
      </c>
      <c r="D822" t="s">
        <v>2059</v>
      </c>
      <c r="E822" t="s">
        <v>2060</v>
      </c>
      <c r="F822" s="15">
        <v>1516</v>
      </c>
      <c r="G822" s="62">
        <v>42907.625</v>
      </c>
      <c r="H822" t="s">
        <v>47</v>
      </c>
      <c r="I822" t="s">
        <v>47</v>
      </c>
      <c r="J822" t="s">
        <v>86</v>
      </c>
      <c r="K822" t="s">
        <v>36</v>
      </c>
      <c r="L822" t="s">
        <v>87</v>
      </c>
      <c r="M822" t="s">
        <v>2061</v>
      </c>
      <c r="N822" t="s">
        <v>2062</v>
      </c>
      <c r="O822" t="s">
        <v>4614</v>
      </c>
      <c r="P822">
        <f>VLOOKUP(B822,HIS退!B:F,5,FALSE)</f>
        <v>-1516</v>
      </c>
      <c r="Q822" t="str">
        <f t="shared" si="36"/>
        <v/>
      </c>
      <c r="R822" s="43">
        <f>VLOOKUP(M822,银行退!A:G,7,FALSE)</f>
        <v>1516</v>
      </c>
      <c r="S822" t="str">
        <f t="shared" si="37"/>
        <v/>
      </c>
      <c r="T822" t="e">
        <f>VLOOKUP(M822,银行退!A:J,10,FALSE)</f>
        <v>#N/A</v>
      </c>
      <c r="U822" s="17" t="e">
        <f>VLOOKUP(M822,银行退!A:K,11,FALSE)</f>
        <v>#N/A</v>
      </c>
      <c r="V822" t="str">
        <f t="shared" si="38"/>
        <v/>
      </c>
      <c r="W822" t="e">
        <f>VLOOKUP(B822,HIS解!F:H,3,FALSE)</f>
        <v>#N/A</v>
      </c>
    </row>
    <row r="823" spans="1:23" ht="14.25" hidden="1">
      <c r="A823" s="62">
        <v>42907.625347222223</v>
      </c>
      <c r="B823">
        <v>330380</v>
      </c>
      <c r="C823" t="s">
        <v>2063</v>
      </c>
      <c r="D823" t="s">
        <v>2059</v>
      </c>
      <c r="E823" t="s">
        <v>2060</v>
      </c>
      <c r="F823" s="15">
        <v>300</v>
      </c>
      <c r="G823" s="62">
        <v>42907.625347222223</v>
      </c>
      <c r="H823" t="s">
        <v>47</v>
      </c>
      <c r="I823" t="s">
        <v>47</v>
      </c>
      <c r="J823" t="s">
        <v>86</v>
      </c>
      <c r="K823" t="s">
        <v>36</v>
      </c>
      <c r="L823" t="s">
        <v>87</v>
      </c>
      <c r="M823" t="s">
        <v>2064</v>
      </c>
      <c r="N823" t="s">
        <v>2065</v>
      </c>
      <c r="O823" t="s">
        <v>4614</v>
      </c>
      <c r="P823">
        <f>VLOOKUP(B823,HIS退!B:F,5,FALSE)</f>
        <v>-300</v>
      </c>
      <c r="Q823" t="str">
        <f t="shared" si="36"/>
        <v/>
      </c>
      <c r="R823" s="43">
        <f>VLOOKUP(M823,银行退!A:G,7,FALSE)</f>
        <v>300</v>
      </c>
      <c r="S823" t="str">
        <f t="shared" si="37"/>
        <v/>
      </c>
      <c r="T823" t="e">
        <f>VLOOKUP(M823,银行退!A:J,10,FALSE)</f>
        <v>#N/A</v>
      </c>
      <c r="U823" s="17" t="e">
        <f>VLOOKUP(M823,银行退!A:K,11,FALSE)</f>
        <v>#N/A</v>
      </c>
      <c r="V823" t="str">
        <f t="shared" si="38"/>
        <v/>
      </c>
      <c r="W823" t="e">
        <f>VLOOKUP(B823,HIS解!F:H,3,FALSE)</f>
        <v>#N/A</v>
      </c>
    </row>
    <row r="824" spans="1:23" ht="14.25" hidden="1">
      <c r="A824" s="62">
        <v>42907.627638888887</v>
      </c>
      <c r="B824">
        <v>330543</v>
      </c>
      <c r="C824" t="s">
        <v>2066</v>
      </c>
      <c r="D824" t="s">
        <v>2067</v>
      </c>
      <c r="E824" t="s">
        <v>2068</v>
      </c>
      <c r="F824" s="15">
        <v>3485</v>
      </c>
      <c r="G824" s="62">
        <v>42907.627638888887</v>
      </c>
      <c r="H824" t="s">
        <v>47</v>
      </c>
      <c r="I824" t="s">
        <v>47</v>
      </c>
      <c r="J824" t="s">
        <v>86</v>
      </c>
      <c r="K824" t="s">
        <v>36</v>
      </c>
      <c r="L824" t="s">
        <v>87</v>
      </c>
      <c r="M824" t="s">
        <v>2069</v>
      </c>
      <c r="N824" t="s">
        <v>2070</v>
      </c>
      <c r="O824" t="s">
        <v>4615</v>
      </c>
      <c r="P824">
        <f>VLOOKUP(B824,HIS退!B:F,5,FALSE)</f>
        <v>-3485</v>
      </c>
      <c r="Q824" t="str">
        <f t="shared" si="36"/>
        <v/>
      </c>
      <c r="R824" s="43">
        <f>VLOOKUP(M824,银行退!A:G,7,FALSE)</f>
        <v>3485</v>
      </c>
      <c r="S824" t="str">
        <f t="shared" si="37"/>
        <v/>
      </c>
      <c r="T824" t="e">
        <f>VLOOKUP(M824,银行退!A:J,10,FALSE)</f>
        <v>#N/A</v>
      </c>
      <c r="U824" s="17" t="e">
        <f>VLOOKUP(M824,银行退!A:K,11,FALSE)</f>
        <v>#N/A</v>
      </c>
      <c r="V824" t="str">
        <f t="shared" si="38"/>
        <v/>
      </c>
      <c r="W824" t="e">
        <f>VLOOKUP(B824,HIS解!F:H,3,FALSE)</f>
        <v>#N/A</v>
      </c>
    </row>
    <row r="825" spans="1:23" ht="14.25" hidden="1">
      <c r="A825" s="62">
        <v>42907.633252314816</v>
      </c>
      <c r="B825">
        <v>330871</v>
      </c>
      <c r="C825" t="s">
        <v>2071</v>
      </c>
      <c r="D825" t="s">
        <v>2072</v>
      </c>
      <c r="E825" t="s">
        <v>2073</v>
      </c>
      <c r="F825" s="15">
        <v>4000</v>
      </c>
      <c r="G825" s="62">
        <v>42907.633252314816</v>
      </c>
      <c r="H825" t="s">
        <v>47</v>
      </c>
      <c r="I825" t="s">
        <v>47</v>
      </c>
      <c r="J825" t="s">
        <v>86</v>
      </c>
      <c r="K825" t="s">
        <v>36</v>
      </c>
      <c r="L825" t="s">
        <v>87</v>
      </c>
      <c r="M825" t="s">
        <v>2074</v>
      </c>
      <c r="N825" t="s">
        <v>2075</v>
      </c>
      <c r="O825" t="s">
        <v>4616</v>
      </c>
      <c r="P825">
        <f>VLOOKUP(B825,HIS退!B:F,5,FALSE)</f>
        <v>-4000</v>
      </c>
      <c r="Q825" t="str">
        <f t="shared" si="36"/>
        <v/>
      </c>
      <c r="R825" s="43">
        <f>VLOOKUP(M825,银行退!A:G,7,FALSE)</f>
        <v>4000</v>
      </c>
      <c r="S825" t="str">
        <f t="shared" si="37"/>
        <v/>
      </c>
      <c r="T825" t="e">
        <f>VLOOKUP(M825,银行退!A:J,10,FALSE)</f>
        <v>#N/A</v>
      </c>
      <c r="U825" s="17" t="e">
        <f>VLOOKUP(M825,银行退!A:K,11,FALSE)</f>
        <v>#N/A</v>
      </c>
      <c r="V825" t="str">
        <f t="shared" si="38"/>
        <v/>
      </c>
      <c r="W825" t="e">
        <f>VLOOKUP(B825,HIS解!F:H,3,FALSE)</f>
        <v>#N/A</v>
      </c>
    </row>
    <row r="826" spans="1:23" ht="14.25" hidden="1">
      <c r="A826" s="62">
        <v>42907.634085648147</v>
      </c>
      <c r="B826">
        <v>330918</v>
      </c>
      <c r="C826" t="s">
        <v>2076</v>
      </c>
      <c r="D826" t="s">
        <v>2077</v>
      </c>
      <c r="E826" t="s">
        <v>2078</v>
      </c>
      <c r="F826" s="15">
        <v>800</v>
      </c>
      <c r="G826" s="62">
        <v>42907.634085648147</v>
      </c>
      <c r="H826" t="s">
        <v>47</v>
      </c>
      <c r="I826" t="s">
        <v>47</v>
      </c>
      <c r="J826" t="s">
        <v>86</v>
      </c>
      <c r="K826" t="s">
        <v>36</v>
      </c>
      <c r="L826" t="s">
        <v>87</v>
      </c>
      <c r="M826" t="s">
        <v>2079</v>
      </c>
      <c r="N826" t="s">
        <v>2080</v>
      </c>
      <c r="O826" t="s">
        <v>4617</v>
      </c>
      <c r="P826">
        <f>VLOOKUP(B826,HIS退!B:F,5,FALSE)</f>
        <v>-800</v>
      </c>
      <c r="Q826" t="str">
        <f t="shared" si="36"/>
        <v/>
      </c>
      <c r="R826" s="43">
        <f>VLOOKUP(M826,银行退!A:G,7,FALSE)</f>
        <v>800</v>
      </c>
      <c r="S826" t="str">
        <f t="shared" si="37"/>
        <v/>
      </c>
      <c r="T826" t="e">
        <f>VLOOKUP(M826,银行退!A:J,10,FALSE)</f>
        <v>#N/A</v>
      </c>
      <c r="U826" s="17" t="e">
        <f>VLOOKUP(M826,银行退!A:K,11,FALSE)</f>
        <v>#N/A</v>
      </c>
      <c r="V826" t="str">
        <f t="shared" si="38"/>
        <v/>
      </c>
      <c r="W826" t="e">
        <f>VLOOKUP(B826,HIS解!F:H,3,FALSE)</f>
        <v>#N/A</v>
      </c>
    </row>
    <row r="827" spans="1:23" ht="14.25">
      <c r="A827" s="62">
        <v>42907.646793981483</v>
      </c>
      <c r="B827">
        <v>331675</v>
      </c>
      <c r="C827" t="s">
        <v>2081</v>
      </c>
      <c r="D827" t="s">
        <v>2082</v>
      </c>
      <c r="E827" t="s">
        <v>2083</v>
      </c>
      <c r="F827" s="15">
        <v>1079</v>
      </c>
      <c r="G827" s="62">
        <v>42907.646793981483</v>
      </c>
      <c r="H827" t="s">
        <v>47</v>
      </c>
      <c r="I827" t="s">
        <v>47</v>
      </c>
      <c r="J827" t="s">
        <v>86</v>
      </c>
      <c r="K827" t="s">
        <v>217</v>
      </c>
      <c r="L827" t="s">
        <v>87</v>
      </c>
      <c r="M827" t="s">
        <v>2084</v>
      </c>
      <c r="N827" t="s">
        <v>2085</v>
      </c>
      <c r="O827" t="s">
        <v>1837</v>
      </c>
      <c r="P827">
        <f>VLOOKUP(B827,HIS退!B:F,5,FALSE)</f>
        <v>-1079</v>
      </c>
      <c r="Q827" t="str">
        <f t="shared" si="36"/>
        <v/>
      </c>
      <c r="R827" s="43">
        <f>VLOOKUP(M827,银行退!A:G,7,FALSE)</f>
        <v>1079</v>
      </c>
      <c r="S827" t="str">
        <f t="shared" si="37"/>
        <v/>
      </c>
      <c r="T827">
        <f>VLOOKUP(M827,银行退!A:J,10,FALSE)</f>
        <v>1</v>
      </c>
      <c r="U827" s="17">
        <f>VLOOKUP(M827,银行退!A:K,11,FALSE)</f>
        <v>42907.681631944448</v>
      </c>
      <c r="V827">
        <f t="shared" si="38"/>
        <v>1</v>
      </c>
      <c r="W827" t="e">
        <f>VLOOKUP(B827,HIS解!F:H,3,FALSE)</f>
        <v>#N/A</v>
      </c>
    </row>
    <row r="828" spans="1:23" ht="14.25" hidden="1">
      <c r="A828" s="62">
        <v>42907.647685185184</v>
      </c>
      <c r="B828">
        <v>331725</v>
      </c>
      <c r="C828" t="s">
        <v>2086</v>
      </c>
      <c r="D828" t="s">
        <v>2087</v>
      </c>
      <c r="E828" t="s">
        <v>2088</v>
      </c>
      <c r="F828" s="15">
        <v>600</v>
      </c>
      <c r="G828" s="62">
        <v>42907.647685185184</v>
      </c>
      <c r="H828" t="s">
        <v>47</v>
      </c>
      <c r="I828" t="s">
        <v>47</v>
      </c>
      <c r="J828" t="s">
        <v>86</v>
      </c>
      <c r="K828" t="s">
        <v>36</v>
      </c>
      <c r="L828" t="s">
        <v>87</v>
      </c>
      <c r="M828" t="s">
        <v>2089</v>
      </c>
      <c r="N828" t="s">
        <v>2090</v>
      </c>
      <c r="O828" t="s">
        <v>4618</v>
      </c>
      <c r="P828">
        <f>VLOOKUP(B828,HIS退!B:F,5,FALSE)</f>
        <v>-600</v>
      </c>
      <c r="Q828" t="str">
        <f t="shared" si="36"/>
        <v/>
      </c>
      <c r="R828" s="43">
        <f>VLOOKUP(M828,银行退!A:G,7,FALSE)</f>
        <v>600</v>
      </c>
      <c r="S828" t="str">
        <f t="shared" si="37"/>
        <v/>
      </c>
      <c r="T828" t="e">
        <f>VLOOKUP(M828,银行退!A:J,10,FALSE)</f>
        <v>#N/A</v>
      </c>
      <c r="U828" s="17" t="e">
        <f>VLOOKUP(M828,银行退!A:K,11,FALSE)</f>
        <v>#N/A</v>
      </c>
      <c r="V828" t="str">
        <f t="shared" si="38"/>
        <v/>
      </c>
      <c r="W828" t="e">
        <f>VLOOKUP(B828,HIS解!F:H,3,FALSE)</f>
        <v>#N/A</v>
      </c>
    </row>
    <row r="829" spans="1:23" ht="14.25" hidden="1">
      <c r="A829" s="62">
        <v>42907.647997685184</v>
      </c>
      <c r="B829">
        <v>331743</v>
      </c>
      <c r="C829" t="s">
        <v>2091</v>
      </c>
      <c r="D829" t="s">
        <v>2092</v>
      </c>
      <c r="E829" t="s">
        <v>2093</v>
      </c>
      <c r="F829" s="15">
        <v>41</v>
      </c>
      <c r="G829" s="62">
        <v>42907.647997685184</v>
      </c>
      <c r="H829" t="s">
        <v>47</v>
      </c>
      <c r="I829" t="s">
        <v>47</v>
      </c>
      <c r="J829" t="s">
        <v>86</v>
      </c>
      <c r="K829" t="s">
        <v>36</v>
      </c>
      <c r="L829" t="s">
        <v>87</v>
      </c>
      <c r="M829" t="s">
        <v>2094</v>
      </c>
      <c r="N829" t="s">
        <v>2095</v>
      </c>
      <c r="O829" t="s">
        <v>4619</v>
      </c>
      <c r="P829">
        <f>VLOOKUP(B829,HIS退!B:F,5,FALSE)</f>
        <v>-41</v>
      </c>
      <c r="Q829" t="str">
        <f t="shared" si="36"/>
        <v/>
      </c>
      <c r="R829" s="43">
        <f>VLOOKUP(M829,银行退!A:G,7,FALSE)</f>
        <v>41</v>
      </c>
      <c r="S829" t="str">
        <f t="shared" si="37"/>
        <v/>
      </c>
      <c r="T829" t="e">
        <f>VLOOKUP(M829,银行退!A:J,10,FALSE)</f>
        <v>#N/A</v>
      </c>
      <c r="U829" s="17" t="e">
        <f>VLOOKUP(M829,银行退!A:K,11,FALSE)</f>
        <v>#N/A</v>
      </c>
      <c r="V829" t="str">
        <f t="shared" si="38"/>
        <v/>
      </c>
      <c r="W829" t="e">
        <f>VLOOKUP(B829,HIS解!F:H,3,FALSE)</f>
        <v>#N/A</v>
      </c>
    </row>
    <row r="830" spans="1:23" ht="14.25" hidden="1">
      <c r="A830" s="62">
        <v>42907.649004629631</v>
      </c>
      <c r="B830">
        <v>331810</v>
      </c>
      <c r="C830" t="s">
        <v>2096</v>
      </c>
      <c r="D830" t="s">
        <v>2097</v>
      </c>
      <c r="E830" t="s">
        <v>2098</v>
      </c>
      <c r="F830" s="15">
        <v>900</v>
      </c>
      <c r="G830" s="62">
        <v>42907.649004629631</v>
      </c>
      <c r="H830" t="s">
        <v>47</v>
      </c>
      <c r="I830" t="s">
        <v>47</v>
      </c>
      <c r="J830" t="s">
        <v>86</v>
      </c>
      <c r="K830" t="s">
        <v>36</v>
      </c>
      <c r="L830" t="s">
        <v>87</v>
      </c>
      <c r="M830" t="s">
        <v>2099</v>
      </c>
      <c r="N830" t="s">
        <v>2100</v>
      </c>
      <c r="O830" t="s">
        <v>4620</v>
      </c>
      <c r="P830">
        <f>VLOOKUP(B830,HIS退!B:F,5,FALSE)</f>
        <v>-900</v>
      </c>
      <c r="Q830" t="str">
        <f t="shared" si="36"/>
        <v/>
      </c>
      <c r="R830" s="43">
        <f>VLOOKUP(M830,银行退!A:G,7,FALSE)</f>
        <v>900</v>
      </c>
      <c r="S830" t="str">
        <f t="shared" si="37"/>
        <v/>
      </c>
      <c r="T830" t="e">
        <f>VLOOKUP(M830,银行退!A:J,10,FALSE)</f>
        <v>#N/A</v>
      </c>
      <c r="U830" s="17" t="e">
        <f>VLOOKUP(M830,银行退!A:K,11,FALSE)</f>
        <v>#N/A</v>
      </c>
      <c r="V830" t="str">
        <f t="shared" si="38"/>
        <v/>
      </c>
      <c r="W830" t="e">
        <f>VLOOKUP(B830,HIS解!F:H,3,FALSE)</f>
        <v>#N/A</v>
      </c>
    </row>
    <row r="831" spans="1:23" ht="14.25">
      <c r="A831" s="62">
        <v>42907.651041666664</v>
      </c>
      <c r="B831">
        <v>331935</v>
      </c>
      <c r="C831" t="s">
        <v>2101</v>
      </c>
      <c r="D831" t="s">
        <v>2102</v>
      </c>
      <c r="E831" t="s">
        <v>2103</v>
      </c>
      <c r="F831" s="15">
        <v>1302</v>
      </c>
      <c r="G831" s="62">
        <v>42907.651041666664</v>
      </c>
      <c r="H831" t="s">
        <v>47</v>
      </c>
      <c r="I831" t="s">
        <v>47</v>
      </c>
      <c r="J831" t="s">
        <v>86</v>
      </c>
      <c r="K831" t="s">
        <v>217</v>
      </c>
      <c r="L831" t="s">
        <v>87</v>
      </c>
      <c r="M831" t="s">
        <v>2104</v>
      </c>
      <c r="N831" t="s">
        <v>2105</v>
      </c>
      <c r="O831" t="s">
        <v>1838</v>
      </c>
      <c r="P831">
        <f>VLOOKUP(B831,HIS退!B:F,5,FALSE)</f>
        <v>-1302</v>
      </c>
      <c r="Q831" t="str">
        <f t="shared" si="36"/>
        <v/>
      </c>
      <c r="R831" s="43">
        <f>VLOOKUP(M831,银行退!A:G,7,FALSE)</f>
        <v>1302</v>
      </c>
      <c r="S831" t="str">
        <f t="shared" si="37"/>
        <v/>
      </c>
      <c r="T831">
        <f>VLOOKUP(M831,银行退!A:J,10,FALSE)</f>
        <v>1</v>
      </c>
      <c r="U831" s="17">
        <f>VLOOKUP(M831,银行退!A:K,11,FALSE)</f>
        <v>42907.681851851848</v>
      </c>
      <c r="V831">
        <f t="shared" si="38"/>
        <v>1</v>
      </c>
      <c r="W831" t="e">
        <f>VLOOKUP(B831,HIS解!F:H,3,FALSE)</f>
        <v>#N/A</v>
      </c>
    </row>
    <row r="832" spans="1:23" ht="14.25" hidden="1">
      <c r="A832" s="62">
        <v>42907.652118055557</v>
      </c>
      <c r="B832">
        <v>331996</v>
      </c>
      <c r="C832" t="s">
        <v>2106</v>
      </c>
      <c r="D832" t="s">
        <v>2107</v>
      </c>
      <c r="E832" t="s">
        <v>2108</v>
      </c>
      <c r="F832" s="15">
        <v>1000</v>
      </c>
      <c r="G832" s="62">
        <v>42907.652118055557</v>
      </c>
      <c r="H832" t="s">
        <v>47</v>
      </c>
      <c r="I832" t="s">
        <v>47</v>
      </c>
      <c r="J832" t="s">
        <v>86</v>
      </c>
      <c r="K832" t="s">
        <v>36</v>
      </c>
      <c r="L832" t="s">
        <v>87</v>
      </c>
      <c r="M832" t="s">
        <v>2109</v>
      </c>
      <c r="N832" t="s">
        <v>2110</v>
      </c>
      <c r="O832" t="s">
        <v>4621</v>
      </c>
      <c r="P832">
        <f>VLOOKUP(B832,HIS退!B:F,5,FALSE)</f>
        <v>-1000</v>
      </c>
      <c r="Q832" t="str">
        <f t="shared" si="36"/>
        <v/>
      </c>
      <c r="R832" s="43">
        <f>VLOOKUP(M832,银行退!A:G,7,FALSE)</f>
        <v>1000</v>
      </c>
      <c r="S832" t="str">
        <f t="shared" si="37"/>
        <v/>
      </c>
      <c r="T832" t="e">
        <f>VLOOKUP(M832,银行退!A:J,10,FALSE)</f>
        <v>#N/A</v>
      </c>
      <c r="U832" s="17" t="e">
        <f>VLOOKUP(M832,银行退!A:K,11,FALSE)</f>
        <v>#N/A</v>
      </c>
      <c r="V832" t="str">
        <f t="shared" si="38"/>
        <v/>
      </c>
      <c r="W832" t="e">
        <f>VLOOKUP(B832,HIS解!F:H,3,FALSE)</f>
        <v>#N/A</v>
      </c>
    </row>
    <row r="833" spans="1:23" ht="14.25" hidden="1">
      <c r="A833" s="62">
        <v>42907.653749999998</v>
      </c>
      <c r="B833">
        <v>332071</v>
      </c>
      <c r="C833" t="s">
        <v>2111</v>
      </c>
      <c r="D833" t="s">
        <v>2112</v>
      </c>
      <c r="E833" t="s">
        <v>2113</v>
      </c>
      <c r="F833" s="15">
        <v>32</v>
      </c>
      <c r="G833" s="62">
        <v>42907.653749999998</v>
      </c>
      <c r="H833" t="s">
        <v>47</v>
      </c>
      <c r="I833" t="s">
        <v>47</v>
      </c>
      <c r="J833" t="s">
        <v>86</v>
      </c>
      <c r="K833" t="s">
        <v>36</v>
      </c>
      <c r="L833" t="s">
        <v>87</v>
      </c>
      <c r="M833" t="s">
        <v>2114</v>
      </c>
      <c r="N833" t="s">
        <v>2115</v>
      </c>
      <c r="O833" t="s">
        <v>4622</v>
      </c>
      <c r="P833">
        <f>VLOOKUP(B833,HIS退!B:F,5,FALSE)</f>
        <v>-32</v>
      </c>
      <c r="Q833" t="str">
        <f t="shared" si="36"/>
        <v/>
      </c>
      <c r="R833" s="43">
        <f>VLOOKUP(M833,银行退!A:G,7,FALSE)</f>
        <v>32</v>
      </c>
      <c r="S833" t="str">
        <f t="shared" si="37"/>
        <v/>
      </c>
      <c r="T833" t="e">
        <f>VLOOKUP(M833,银行退!A:J,10,FALSE)</f>
        <v>#N/A</v>
      </c>
      <c r="U833" s="17" t="e">
        <f>VLOOKUP(M833,银行退!A:K,11,FALSE)</f>
        <v>#N/A</v>
      </c>
      <c r="V833" t="str">
        <f t="shared" si="38"/>
        <v/>
      </c>
      <c r="W833" t="e">
        <f>VLOOKUP(B833,HIS解!F:H,3,FALSE)</f>
        <v>#N/A</v>
      </c>
    </row>
    <row r="834" spans="1:23" ht="14.25" hidden="1">
      <c r="A834" s="62">
        <v>42907.655381944445</v>
      </c>
      <c r="B834">
        <v>332179</v>
      </c>
      <c r="C834" t="s">
        <v>2116</v>
      </c>
      <c r="D834" t="s">
        <v>2117</v>
      </c>
      <c r="E834" t="s">
        <v>2118</v>
      </c>
      <c r="F834" s="15">
        <v>138</v>
      </c>
      <c r="G834" s="62">
        <v>42907.655381944445</v>
      </c>
      <c r="H834" t="s">
        <v>47</v>
      </c>
      <c r="I834" t="s">
        <v>47</v>
      </c>
      <c r="J834" t="s">
        <v>86</v>
      </c>
      <c r="K834" t="s">
        <v>36</v>
      </c>
      <c r="L834" t="s">
        <v>87</v>
      </c>
      <c r="M834" t="s">
        <v>2119</v>
      </c>
      <c r="N834" t="s">
        <v>2120</v>
      </c>
      <c r="O834" t="s">
        <v>4623</v>
      </c>
      <c r="P834">
        <f>VLOOKUP(B834,HIS退!B:F,5,FALSE)</f>
        <v>-138</v>
      </c>
      <c r="Q834" t="str">
        <f t="shared" si="36"/>
        <v/>
      </c>
      <c r="R834" s="43">
        <f>VLOOKUP(M834,银行退!A:G,7,FALSE)</f>
        <v>138</v>
      </c>
      <c r="S834" t="str">
        <f t="shared" si="37"/>
        <v/>
      </c>
      <c r="T834" t="e">
        <f>VLOOKUP(M834,银行退!A:J,10,FALSE)</f>
        <v>#N/A</v>
      </c>
      <c r="U834" s="17" t="e">
        <f>VLOOKUP(M834,银行退!A:K,11,FALSE)</f>
        <v>#N/A</v>
      </c>
      <c r="V834" t="str">
        <f t="shared" si="38"/>
        <v/>
      </c>
      <c r="W834" t="e">
        <f>VLOOKUP(B834,HIS解!F:H,3,FALSE)</f>
        <v>#N/A</v>
      </c>
    </row>
    <row r="835" spans="1:23" ht="14.25" hidden="1">
      <c r="A835" s="62">
        <v>42907.656053240738</v>
      </c>
      <c r="B835">
        <v>332223</v>
      </c>
      <c r="C835" t="s">
        <v>2121</v>
      </c>
      <c r="D835" t="s">
        <v>2122</v>
      </c>
      <c r="E835" t="s">
        <v>2123</v>
      </c>
      <c r="F835" s="15">
        <v>100</v>
      </c>
      <c r="G835" s="62">
        <v>42907.656053240738</v>
      </c>
      <c r="H835" t="s">
        <v>47</v>
      </c>
      <c r="I835" t="s">
        <v>47</v>
      </c>
      <c r="J835" t="s">
        <v>86</v>
      </c>
      <c r="K835" t="s">
        <v>36</v>
      </c>
      <c r="L835" t="s">
        <v>87</v>
      </c>
      <c r="M835" t="s">
        <v>2124</v>
      </c>
      <c r="N835" t="s">
        <v>2125</v>
      </c>
      <c r="O835" t="s">
        <v>4624</v>
      </c>
      <c r="P835">
        <f>VLOOKUP(B835,HIS退!B:F,5,FALSE)</f>
        <v>-100</v>
      </c>
      <c r="Q835" t="str">
        <f t="shared" ref="Q835:Q898" si="39">IF(P835=F835*-1,"",1)</f>
        <v/>
      </c>
      <c r="R835" s="43">
        <f>VLOOKUP(M835,银行退!A:G,7,FALSE)</f>
        <v>100</v>
      </c>
      <c r="S835" t="str">
        <f t="shared" ref="S835:S898" si="40">IF(R835=F835,"",1)</f>
        <v/>
      </c>
      <c r="T835" t="e">
        <f>VLOOKUP(M835,银行退!A:J,10,FALSE)</f>
        <v>#N/A</v>
      </c>
      <c r="U835" s="17" t="e">
        <f>VLOOKUP(M835,银行退!A:K,11,FALSE)</f>
        <v>#N/A</v>
      </c>
      <c r="V835" t="str">
        <f t="shared" ref="V835:V898" si="41">IF(ISNA(S835),1,IF(ISNA(T835)=FALSE,1,""))</f>
        <v/>
      </c>
      <c r="W835" t="e">
        <f>VLOOKUP(B835,HIS解!F:H,3,FALSE)</f>
        <v>#N/A</v>
      </c>
    </row>
    <row r="836" spans="1:23" ht="14.25" hidden="1">
      <c r="A836" s="62">
        <v>42907.657951388886</v>
      </c>
      <c r="B836">
        <v>332304</v>
      </c>
      <c r="C836" t="s">
        <v>2126</v>
      </c>
      <c r="D836" t="s">
        <v>2127</v>
      </c>
      <c r="E836" t="s">
        <v>2128</v>
      </c>
      <c r="F836" s="15">
        <v>100</v>
      </c>
      <c r="G836" s="62">
        <v>42907.657951388886</v>
      </c>
      <c r="H836" t="s">
        <v>47</v>
      </c>
      <c r="I836" t="s">
        <v>47</v>
      </c>
      <c r="J836" t="s">
        <v>86</v>
      </c>
      <c r="K836" t="s">
        <v>36</v>
      </c>
      <c r="L836" t="s">
        <v>87</v>
      </c>
      <c r="M836" t="s">
        <v>2129</v>
      </c>
      <c r="N836" t="s">
        <v>2130</v>
      </c>
      <c r="O836" t="s">
        <v>4625</v>
      </c>
      <c r="P836">
        <f>VLOOKUP(B836,HIS退!B:F,5,FALSE)</f>
        <v>-100</v>
      </c>
      <c r="Q836" t="str">
        <f t="shared" si="39"/>
        <v/>
      </c>
      <c r="R836" s="43">
        <f>VLOOKUP(M836,银行退!A:G,7,FALSE)</f>
        <v>100</v>
      </c>
      <c r="S836" t="str">
        <f t="shared" si="40"/>
        <v/>
      </c>
      <c r="T836" t="e">
        <f>VLOOKUP(M836,银行退!A:J,10,FALSE)</f>
        <v>#N/A</v>
      </c>
      <c r="U836" s="17" t="e">
        <f>VLOOKUP(M836,银行退!A:K,11,FALSE)</f>
        <v>#N/A</v>
      </c>
      <c r="V836" t="str">
        <f t="shared" si="41"/>
        <v/>
      </c>
      <c r="W836" t="e">
        <f>VLOOKUP(B836,HIS解!F:H,3,FALSE)</f>
        <v>#N/A</v>
      </c>
    </row>
    <row r="837" spans="1:23" ht="14.25">
      <c r="A837" s="62">
        <v>42907.65861111111</v>
      </c>
      <c r="B837">
        <v>332338</v>
      </c>
      <c r="C837" t="s">
        <v>2131</v>
      </c>
      <c r="D837" t="s">
        <v>2132</v>
      </c>
      <c r="E837" t="s">
        <v>2133</v>
      </c>
      <c r="F837" s="15">
        <v>812</v>
      </c>
      <c r="G837" s="62">
        <v>42907.65861111111</v>
      </c>
      <c r="H837" t="s">
        <v>47</v>
      </c>
      <c r="I837" t="s">
        <v>47</v>
      </c>
      <c r="J837" t="s">
        <v>86</v>
      </c>
      <c r="K837" t="s">
        <v>217</v>
      </c>
      <c r="L837" t="s">
        <v>87</v>
      </c>
      <c r="M837" t="s">
        <v>2134</v>
      </c>
      <c r="N837" t="s">
        <v>2135</v>
      </c>
      <c r="O837" t="s">
        <v>4626</v>
      </c>
      <c r="P837">
        <f>VLOOKUP(B837,HIS退!B:F,5,FALSE)</f>
        <v>-812</v>
      </c>
      <c r="Q837" t="str">
        <f t="shared" si="39"/>
        <v/>
      </c>
      <c r="R837" s="43">
        <f>VLOOKUP(M837,银行退!A:G,7,FALSE)</f>
        <v>812</v>
      </c>
      <c r="S837" t="str">
        <f t="shared" si="40"/>
        <v/>
      </c>
      <c r="T837">
        <f>VLOOKUP(M837,银行退!A:J,10,FALSE)</f>
        <v>1</v>
      </c>
      <c r="U837" s="17">
        <f>VLOOKUP(M837,银行退!A:K,11,FALSE)</f>
        <v>42908.659884259258</v>
      </c>
      <c r="V837">
        <f t="shared" si="41"/>
        <v>1</v>
      </c>
      <c r="W837" t="e">
        <f>VLOOKUP(B837,HIS解!F:H,3,FALSE)</f>
        <v>#N/A</v>
      </c>
    </row>
    <row r="838" spans="1:23" ht="14.25" hidden="1">
      <c r="A838" s="62">
        <v>42907.664756944447</v>
      </c>
      <c r="B838">
        <v>332657</v>
      </c>
      <c r="C838" t="s">
        <v>2136</v>
      </c>
      <c r="D838" t="s">
        <v>2137</v>
      </c>
      <c r="E838" t="s">
        <v>2138</v>
      </c>
      <c r="F838" s="15">
        <v>600</v>
      </c>
      <c r="G838" s="62">
        <v>42907.664756944447</v>
      </c>
      <c r="H838" t="s">
        <v>47</v>
      </c>
      <c r="I838" t="s">
        <v>47</v>
      </c>
      <c r="J838" t="s">
        <v>86</v>
      </c>
      <c r="K838" t="s">
        <v>36</v>
      </c>
      <c r="L838" t="s">
        <v>87</v>
      </c>
      <c r="M838" t="s">
        <v>2139</v>
      </c>
      <c r="N838" t="s">
        <v>2140</v>
      </c>
      <c r="O838" t="s">
        <v>4627</v>
      </c>
      <c r="P838">
        <f>VLOOKUP(B838,HIS退!B:F,5,FALSE)</f>
        <v>-600</v>
      </c>
      <c r="Q838" t="str">
        <f t="shared" si="39"/>
        <v/>
      </c>
      <c r="R838" s="43">
        <f>VLOOKUP(M838,银行退!A:G,7,FALSE)</f>
        <v>600</v>
      </c>
      <c r="S838" t="str">
        <f t="shared" si="40"/>
        <v/>
      </c>
      <c r="T838" t="e">
        <f>VLOOKUP(M838,银行退!A:J,10,FALSE)</f>
        <v>#N/A</v>
      </c>
      <c r="U838" s="17" t="e">
        <f>VLOOKUP(M838,银行退!A:K,11,FALSE)</f>
        <v>#N/A</v>
      </c>
      <c r="V838" t="str">
        <f t="shared" si="41"/>
        <v/>
      </c>
      <c r="W838" t="e">
        <f>VLOOKUP(B838,HIS解!F:H,3,FALSE)</f>
        <v>#N/A</v>
      </c>
    </row>
    <row r="839" spans="1:23" ht="14.25">
      <c r="A839" s="62">
        <v>42907.671354166669</v>
      </c>
      <c r="B839">
        <v>333005</v>
      </c>
      <c r="C839" t="s">
        <v>2141</v>
      </c>
      <c r="D839" t="s">
        <v>2142</v>
      </c>
      <c r="E839" t="s">
        <v>2143</v>
      </c>
      <c r="F839" s="15">
        <v>1164</v>
      </c>
      <c r="G839" s="62">
        <v>42907.671354166669</v>
      </c>
      <c r="H839" t="s">
        <v>47</v>
      </c>
      <c r="I839" t="s">
        <v>47</v>
      </c>
      <c r="J839" t="s">
        <v>86</v>
      </c>
      <c r="K839" t="s">
        <v>217</v>
      </c>
      <c r="L839" t="s">
        <v>87</v>
      </c>
      <c r="M839" t="s">
        <v>2144</v>
      </c>
      <c r="N839" t="s">
        <v>2145</v>
      </c>
      <c r="O839" t="s">
        <v>4628</v>
      </c>
      <c r="P839">
        <f>VLOOKUP(B839,HIS退!B:F,5,FALSE)</f>
        <v>-1164</v>
      </c>
      <c r="Q839" t="str">
        <f t="shared" si="39"/>
        <v/>
      </c>
      <c r="R839" s="43">
        <f>VLOOKUP(M839,银行退!A:G,7,FALSE)</f>
        <v>1164</v>
      </c>
      <c r="S839" t="str">
        <f t="shared" si="40"/>
        <v/>
      </c>
      <c r="T839">
        <f>VLOOKUP(M839,银行退!A:J,10,FALSE)</f>
        <v>1</v>
      </c>
      <c r="U839" s="17">
        <f>VLOOKUP(M839,银行退!A:K,11,FALSE)</f>
        <v>42908.659155092595</v>
      </c>
      <c r="V839">
        <f t="shared" si="41"/>
        <v>1</v>
      </c>
      <c r="W839" t="e">
        <f>VLOOKUP(B839,HIS解!F:H,3,FALSE)</f>
        <v>#N/A</v>
      </c>
    </row>
    <row r="840" spans="1:23" ht="14.25">
      <c r="A840" s="62">
        <v>42907.685891203706</v>
      </c>
      <c r="B840">
        <v>333701</v>
      </c>
      <c r="C840" t="s">
        <v>2146</v>
      </c>
      <c r="D840" t="s">
        <v>2147</v>
      </c>
      <c r="E840" t="s">
        <v>2148</v>
      </c>
      <c r="F840" s="15">
        <v>1080</v>
      </c>
      <c r="G840" s="62">
        <v>42907.685891203706</v>
      </c>
      <c r="H840" t="s">
        <v>47</v>
      </c>
      <c r="I840" t="s">
        <v>47</v>
      </c>
      <c r="J840" t="s">
        <v>86</v>
      </c>
      <c r="K840" t="s">
        <v>217</v>
      </c>
      <c r="L840" t="s">
        <v>87</v>
      </c>
      <c r="M840" t="s">
        <v>2149</v>
      </c>
      <c r="N840" t="s">
        <v>2150</v>
      </c>
      <c r="O840" t="s">
        <v>4629</v>
      </c>
      <c r="P840">
        <f>VLOOKUP(B840,HIS退!B:F,5,FALSE)</f>
        <v>-1080</v>
      </c>
      <c r="Q840" t="str">
        <f t="shared" si="39"/>
        <v/>
      </c>
      <c r="R840" s="43">
        <f>VLOOKUP(M840,银行退!A:G,7,FALSE)</f>
        <v>1080</v>
      </c>
      <c r="S840" t="str">
        <f t="shared" si="40"/>
        <v/>
      </c>
      <c r="T840">
        <f>VLOOKUP(M840,银行退!A:J,10,FALSE)</f>
        <v>1</v>
      </c>
      <c r="U840" s="17">
        <f>VLOOKUP(M840,银行退!A:K,11,FALSE)</f>
        <v>42908.659328703703</v>
      </c>
      <c r="V840">
        <f t="shared" si="41"/>
        <v>1</v>
      </c>
      <c r="W840" t="e">
        <f>VLOOKUP(B840,HIS解!F:H,3,FALSE)</f>
        <v>#N/A</v>
      </c>
    </row>
    <row r="841" spans="1:23" ht="14.25">
      <c r="A841" s="62">
        <v>42907.687685185185</v>
      </c>
      <c r="B841">
        <v>333792</v>
      </c>
      <c r="C841" t="s">
        <v>2151</v>
      </c>
      <c r="D841" t="s">
        <v>2152</v>
      </c>
      <c r="E841" t="s">
        <v>2153</v>
      </c>
      <c r="F841" s="15">
        <v>140</v>
      </c>
      <c r="G841" s="62">
        <v>42907.687685185185</v>
      </c>
      <c r="H841" t="s">
        <v>47</v>
      </c>
      <c r="I841" t="s">
        <v>47</v>
      </c>
      <c r="J841" t="s">
        <v>86</v>
      </c>
      <c r="K841" t="s">
        <v>217</v>
      </c>
      <c r="L841" t="s">
        <v>87</v>
      </c>
      <c r="M841" t="s">
        <v>2154</v>
      </c>
      <c r="N841" t="s">
        <v>2155</v>
      </c>
      <c r="O841" t="s">
        <v>4630</v>
      </c>
      <c r="P841">
        <f>VLOOKUP(B841,HIS退!B:F,5,FALSE)</f>
        <v>-140</v>
      </c>
      <c r="Q841" t="str">
        <f t="shared" si="39"/>
        <v/>
      </c>
      <c r="R841" s="43">
        <f>VLOOKUP(M841,银行退!A:G,7,FALSE)</f>
        <v>140</v>
      </c>
      <c r="S841" t="str">
        <f t="shared" si="40"/>
        <v/>
      </c>
      <c r="T841">
        <f>VLOOKUP(M841,银行退!A:J,10,FALSE)</f>
        <v>1</v>
      </c>
      <c r="U841" s="17">
        <f>VLOOKUP(M841,银行退!A:K,11,FALSE)</f>
        <v>42908.659699074073</v>
      </c>
      <c r="V841">
        <f t="shared" si="41"/>
        <v>1</v>
      </c>
      <c r="W841" t="e">
        <f>VLOOKUP(B841,HIS解!F:H,3,FALSE)</f>
        <v>#N/A</v>
      </c>
    </row>
    <row r="842" spans="1:23" ht="14.25" hidden="1">
      <c r="A842" s="62">
        <v>42907.691053240742</v>
      </c>
      <c r="B842">
        <v>333922</v>
      </c>
      <c r="C842" t="s">
        <v>2156</v>
      </c>
      <c r="D842" t="s">
        <v>2157</v>
      </c>
      <c r="E842" t="s">
        <v>2158</v>
      </c>
      <c r="F842" s="15">
        <v>4722</v>
      </c>
      <c r="G842" s="62">
        <v>42907.691053240742</v>
      </c>
      <c r="H842" t="s">
        <v>47</v>
      </c>
      <c r="I842" t="s">
        <v>47</v>
      </c>
      <c r="J842" t="s">
        <v>86</v>
      </c>
      <c r="K842" t="s">
        <v>36</v>
      </c>
      <c r="L842" t="s">
        <v>87</v>
      </c>
      <c r="M842" t="s">
        <v>2159</v>
      </c>
      <c r="N842" t="s">
        <v>2160</v>
      </c>
      <c r="O842" t="s">
        <v>4631</v>
      </c>
      <c r="P842">
        <f>VLOOKUP(B842,HIS退!B:F,5,FALSE)</f>
        <v>-4722</v>
      </c>
      <c r="Q842" t="str">
        <f t="shared" si="39"/>
        <v/>
      </c>
      <c r="R842" s="43">
        <f>VLOOKUP(M842,银行退!A:G,7,FALSE)</f>
        <v>4722</v>
      </c>
      <c r="S842" t="str">
        <f t="shared" si="40"/>
        <v/>
      </c>
      <c r="T842" t="e">
        <f>VLOOKUP(M842,银行退!A:J,10,FALSE)</f>
        <v>#N/A</v>
      </c>
      <c r="U842" s="17" t="e">
        <f>VLOOKUP(M842,银行退!A:K,11,FALSE)</f>
        <v>#N/A</v>
      </c>
      <c r="V842" t="str">
        <f t="shared" si="41"/>
        <v/>
      </c>
      <c r="W842" t="e">
        <f>VLOOKUP(B842,HIS解!F:H,3,FALSE)</f>
        <v>#N/A</v>
      </c>
    </row>
    <row r="843" spans="1:23" ht="14.25" hidden="1">
      <c r="A843" s="62">
        <v>42907.691932870373</v>
      </c>
      <c r="B843">
        <v>333973</v>
      </c>
      <c r="C843" t="s">
        <v>2161</v>
      </c>
      <c r="D843" t="s">
        <v>2162</v>
      </c>
      <c r="E843" t="s">
        <v>2163</v>
      </c>
      <c r="F843" s="15">
        <v>420</v>
      </c>
      <c r="G843" s="62">
        <v>42907.691932870373</v>
      </c>
      <c r="H843" t="s">
        <v>47</v>
      </c>
      <c r="I843" t="s">
        <v>47</v>
      </c>
      <c r="J843" t="s">
        <v>86</v>
      </c>
      <c r="K843" t="s">
        <v>36</v>
      </c>
      <c r="L843" t="s">
        <v>87</v>
      </c>
      <c r="M843" t="s">
        <v>2164</v>
      </c>
      <c r="N843" t="s">
        <v>2165</v>
      </c>
      <c r="O843" t="s">
        <v>4632</v>
      </c>
      <c r="P843">
        <f>VLOOKUP(B843,HIS退!B:F,5,FALSE)</f>
        <v>-420</v>
      </c>
      <c r="Q843" t="str">
        <f t="shared" si="39"/>
        <v/>
      </c>
      <c r="R843" s="43">
        <f>VLOOKUP(M843,银行退!A:G,7,FALSE)</f>
        <v>420</v>
      </c>
      <c r="S843" t="str">
        <f t="shared" si="40"/>
        <v/>
      </c>
      <c r="T843" t="e">
        <f>VLOOKUP(M843,银行退!A:J,10,FALSE)</f>
        <v>#N/A</v>
      </c>
      <c r="U843" s="17" t="e">
        <f>VLOOKUP(M843,银行退!A:K,11,FALSE)</f>
        <v>#N/A</v>
      </c>
      <c r="V843" t="str">
        <f t="shared" si="41"/>
        <v/>
      </c>
      <c r="W843" t="e">
        <f>VLOOKUP(B843,HIS解!F:H,3,FALSE)</f>
        <v>#N/A</v>
      </c>
    </row>
    <row r="844" spans="1:23" ht="14.25" hidden="1">
      <c r="A844" s="62">
        <v>42907.692523148151</v>
      </c>
      <c r="B844">
        <v>334004</v>
      </c>
      <c r="C844" t="s">
        <v>2166</v>
      </c>
      <c r="D844" t="s">
        <v>2167</v>
      </c>
      <c r="E844" t="s">
        <v>2168</v>
      </c>
      <c r="F844" s="15">
        <v>4</v>
      </c>
      <c r="G844" s="62">
        <v>42907.692523148151</v>
      </c>
      <c r="H844" t="s">
        <v>47</v>
      </c>
      <c r="I844" t="s">
        <v>47</v>
      </c>
      <c r="J844" t="s">
        <v>86</v>
      </c>
      <c r="K844" t="s">
        <v>36</v>
      </c>
      <c r="L844" t="s">
        <v>87</v>
      </c>
      <c r="M844" t="s">
        <v>2169</v>
      </c>
      <c r="N844" t="s">
        <v>2170</v>
      </c>
      <c r="O844" t="s">
        <v>4633</v>
      </c>
      <c r="P844">
        <f>VLOOKUP(B844,HIS退!B:F,5,FALSE)</f>
        <v>-4</v>
      </c>
      <c r="Q844" t="str">
        <f t="shared" si="39"/>
        <v/>
      </c>
      <c r="R844" s="43">
        <f>VLOOKUP(M844,银行退!A:G,7,FALSE)</f>
        <v>4</v>
      </c>
      <c r="S844" t="str">
        <f t="shared" si="40"/>
        <v/>
      </c>
      <c r="T844" t="e">
        <f>VLOOKUP(M844,银行退!A:J,10,FALSE)</f>
        <v>#N/A</v>
      </c>
      <c r="U844" s="17" t="e">
        <f>VLOOKUP(M844,银行退!A:K,11,FALSE)</f>
        <v>#N/A</v>
      </c>
      <c r="V844" t="str">
        <f t="shared" si="41"/>
        <v/>
      </c>
      <c r="W844" t="e">
        <f>VLOOKUP(B844,HIS解!F:H,3,FALSE)</f>
        <v>#N/A</v>
      </c>
    </row>
    <row r="845" spans="1:23" ht="14.25" hidden="1">
      <c r="A845" s="62">
        <v>42907.69259259259</v>
      </c>
      <c r="B845">
        <v>334006</v>
      </c>
      <c r="C845" t="s">
        <v>2171</v>
      </c>
      <c r="D845" t="s">
        <v>2172</v>
      </c>
      <c r="E845" t="s">
        <v>2173</v>
      </c>
      <c r="F845" s="15">
        <v>1211</v>
      </c>
      <c r="G845" s="62">
        <v>42907.69259259259</v>
      </c>
      <c r="H845" t="s">
        <v>47</v>
      </c>
      <c r="I845" t="s">
        <v>47</v>
      </c>
      <c r="J845" t="s">
        <v>86</v>
      </c>
      <c r="K845" t="s">
        <v>36</v>
      </c>
      <c r="L845" t="s">
        <v>87</v>
      </c>
      <c r="M845" t="s">
        <v>2174</v>
      </c>
      <c r="N845" t="s">
        <v>2175</v>
      </c>
      <c r="O845" t="s">
        <v>4634</v>
      </c>
      <c r="P845">
        <f>VLOOKUP(B845,HIS退!B:F,5,FALSE)</f>
        <v>-1211</v>
      </c>
      <c r="Q845" t="str">
        <f t="shared" si="39"/>
        <v/>
      </c>
      <c r="R845" s="43">
        <f>VLOOKUP(M845,银行退!A:G,7,FALSE)</f>
        <v>1211</v>
      </c>
      <c r="S845" t="str">
        <f t="shared" si="40"/>
        <v/>
      </c>
      <c r="T845" t="e">
        <f>VLOOKUP(M845,银行退!A:J,10,FALSE)</f>
        <v>#N/A</v>
      </c>
      <c r="U845" s="17" t="e">
        <f>VLOOKUP(M845,银行退!A:K,11,FALSE)</f>
        <v>#N/A</v>
      </c>
      <c r="V845" t="str">
        <f t="shared" si="41"/>
        <v/>
      </c>
      <c r="W845" t="e">
        <f>VLOOKUP(B845,HIS解!F:H,3,FALSE)</f>
        <v>#N/A</v>
      </c>
    </row>
    <row r="846" spans="1:23" ht="14.25" hidden="1">
      <c r="A846" s="62">
        <v>42907.696516203701</v>
      </c>
      <c r="B846">
        <v>334174</v>
      </c>
      <c r="C846" t="s">
        <v>2176</v>
      </c>
      <c r="D846" t="s">
        <v>2177</v>
      </c>
      <c r="E846" t="s">
        <v>2178</v>
      </c>
      <c r="F846" s="15">
        <v>40</v>
      </c>
      <c r="G846" s="62">
        <v>42907.696516203701</v>
      </c>
      <c r="H846" t="s">
        <v>47</v>
      </c>
      <c r="I846" t="s">
        <v>47</v>
      </c>
      <c r="J846" t="s">
        <v>86</v>
      </c>
      <c r="K846" t="s">
        <v>36</v>
      </c>
      <c r="L846" t="s">
        <v>87</v>
      </c>
      <c r="M846" t="s">
        <v>2179</v>
      </c>
      <c r="N846" t="s">
        <v>2180</v>
      </c>
      <c r="O846" t="s">
        <v>4635</v>
      </c>
      <c r="P846">
        <f>VLOOKUP(B846,HIS退!B:F,5,FALSE)</f>
        <v>-40</v>
      </c>
      <c r="Q846" t="str">
        <f t="shared" si="39"/>
        <v/>
      </c>
      <c r="R846" s="43">
        <f>VLOOKUP(M846,银行退!A:G,7,FALSE)</f>
        <v>40</v>
      </c>
      <c r="S846" t="str">
        <f t="shared" si="40"/>
        <v/>
      </c>
      <c r="T846" t="e">
        <f>VLOOKUP(M846,银行退!A:J,10,FALSE)</f>
        <v>#N/A</v>
      </c>
      <c r="U846" s="17" t="e">
        <f>VLOOKUP(M846,银行退!A:K,11,FALSE)</f>
        <v>#N/A</v>
      </c>
      <c r="V846" t="str">
        <f t="shared" si="41"/>
        <v/>
      </c>
      <c r="W846" t="e">
        <f>VLOOKUP(B846,HIS解!F:H,3,FALSE)</f>
        <v>#N/A</v>
      </c>
    </row>
    <row r="847" spans="1:23" ht="14.25">
      <c r="A847" s="62">
        <v>42907.706180555557</v>
      </c>
      <c r="B847">
        <v>334513</v>
      </c>
      <c r="C847" t="s">
        <v>2181</v>
      </c>
      <c r="D847" t="s">
        <v>2182</v>
      </c>
      <c r="E847" t="s">
        <v>2183</v>
      </c>
      <c r="F847" s="15">
        <v>412</v>
      </c>
      <c r="G847" s="62">
        <v>42907.706180555557</v>
      </c>
      <c r="H847" t="s">
        <v>47</v>
      </c>
      <c r="I847" t="s">
        <v>47</v>
      </c>
      <c r="J847" t="s">
        <v>86</v>
      </c>
      <c r="K847" t="s">
        <v>217</v>
      </c>
      <c r="L847" t="s">
        <v>87</v>
      </c>
      <c r="M847" t="s">
        <v>2184</v>
      </c>
      <c r="N847" t="s">
        <v>2185</v>
      </c>
      <c r="O847" t="s">
        <v>4636</v>
      </c>
      <c r="P847">
        <f>VLOOKUP(B847,HIS退!B:F,5,FALSE)</f>
        <v>-412</v>
      </c>
      <c r="Q847" t="str">
        <f t="shared" si="39"/>
        <v/>
      </c>
      <c r="R847" s="43">
        <f>VLOOKUP(M847,银行退!A:G,7,FALSE)</f>
        <v>412</v>
      </c>
      <c r="S847" t="str">
        <f t="shared" si="40"/>
        <v/>
      </c>
      <c r="T847">
        <f>VLOOKUP(M847,银行退!A:J,10,FALSE)</f>
        <v>1</v>
      </c>
      <c r="U847" s="17">
        <f>VLOOKUP(M847,银行退!A:K,11,FALSE)</f>
        <v>42908.659513888888</v>
      </c>
      <c r="V847">
        <f t="shared" si="41"/>
        <v>1</v>
      </c>
      <c r="W847" t="e">
        <f>VLOOKUP(B847,HIS解!F:H,3,FALSE)</f>
        <v>#N/A</v>
      </c>
    </row>
    <row r="848" spans="1:23" ht="14.25">
      <c r="A848" s="62">
        <v>42907.715104166666</v>
      </c>
      <c r="B848">
        <v>334834</v>
      </c>
      <c r="C848" t="s">
        <v>2186</v>
      </c>
      <c r="D848" t="s">
        <v>2187</v>
      </c>
      <c r="E848" t="s">
        <v>2188</v>
      </c>
      <c r="F848" s="15">
        <v>12</v>
      </c>
      <c r="G848" s="62">
        <v>42907.715104166666</v>
      </c>
      <c r="H848" t="s">
        <v>47</v>
      </c>
      <c r="I848" t="s">
        <v>47</v>
      </c>
      <c r="J848" t="s">
        <v>86</v>
      </c>
      <c r="K848" t="s">
        <v>36</v>
      </c>
      <c r="L848" t="s">
        <v>87</v>
      </c>
      <c r="M848" t="s">
        <v>2189</v>
      </c>
      <c r="N848" t="s">
        <v>2190</v>
      </c>
      <c r="O848" t="s">
        <v>4637</v>
      </c>
      <c r="P848">
        <f>VLOOKUP(B848,HIS退!B:F,5,FALSE)</f>
        <v>-12</v>
      </c>
      <c r="Q848" t="str">
        <f t="shared" si="39"/>
        <v/>
      </c>
      <c r="R848" s="43">
        <f>VLOOKUP(M848,银行退!A:G,7,FALSE)</f>
        <v>12</v>
      </c>
      <c r="S848" t="str">
        <f t="shared" si="40"/>
        <v/>
      </c>
      <c r="T848">
        <f>VLOOKUP(M848,银行退!A:J,10,FALSE)</f>
        <v>1</v>
      </c>
      <c r="U848" s="17">
        <f>VLOOKUP(M848,银行退!A:K,11,FALSE)</f>
        <v>42908.60423611111</v>
      </c>
      <c r="V848">
        <f t="shared" si="41"/>
        <v>1</v>
      </c>
      <c r="W848" t="e">
        <f>VLOOKUP(B848,HIS解!F:H,3,FALSE)</f>
        <v>#N/A</v>
      </c>
    </row>
    <row r="849" spans="1:23" ht="14.25" hidden="1">
      <c r="A849" s="62">
        <v>42907.732071759259</v>
      </c>
      <c r="B849">
        <v>335155</v>
      </c>
      <c r="C849" t="s">
        <v>2191</v>
      </c>
      <c r="D849" t="s">
        <v>2192</v>
      </c>
      <c r="E849" t="s">
        <v>2193</v>
      </c>
      <c r="F849" s="15">
        <v>564</v>
      </c>
      <c r="G849" s="62">
        <v>42907.732071759259</v>
      </c>
      <c r="H849" t="s">
        <v>47</v>
      </c>
      <c r="I849" t="s">
        <v>47</v>
      </c>
      <c r="J849" t="s">
        <v>86</v>
      </c>
      <c r="K849" t="s">
        <v>36</v>
      </c>
      <c r="L849" t="s">
        <v>87</v>
      </c>
      <c r="M849" t="s">
        <v>2194</v>
      </c>
      <c r="N849" t="s">
        <v>2195</v>
      </c>
      <c r="O849" t="s">
        <v>4638</v>
      </c>
      <c r="P849">
        <f>VLOOKUP(B849,HIS退!B:F,5,FALSE)</f>
        <v>-564</v>
      </c>
      <c r="Q849" t="str">
        <f t="shared" si="39"/>
        <v/>
      </c>
      <c r="R849" s="43">
        <f>VLOOKUP(M849,银行退!A:G,7,FALSE)</f>
        <v>564</v>
      </c>
      <c r="S849" t="str">
        <f t="shared" si="40"/>
        <v/>
      </c>
      <c r="T849" t="e">
        <f>VLOOKUP(M849,银行退!A:J,10,FALSE)</f>
        <v>#N/A</v>
      </c>
      <c r="U849" s="17" t="e">
        <f>VLOOKUP(M849,银行退!A:K,11,FALSE)</f>
        <v>#N/A</v>
      </c>
      <c r="V849" t="str">
        <f t="shared" si="41"/>
        <v/>
      </c>
      <c r="W849" t="e">
        <f>VLOOKUP(B849,HIS解!F:H,3,FALSE)</f>
        <v>#N/A</v>
      </c>
    </row>
    <row r="850" spans="1:23" ht="14.25" hidden="1">
      <c r="A850" s="62">
        <v>42907.7344212963</v>
      </c>
      <c r="B850">
        <v>335209</v>
      </c>
      <c r="C850" t="s">
        <v>2196</v>
      </c>
      <c r="D850" t="s">
        <v>2197</v>
      </c>
      <c r="E850" t="s">
        <v>2198</v>
      </c>
      <c r="F850" s="15">
        <v>211</v>
      </c>
      <c r="G850" s="62">
        <v>42907.7344212963</v>
      </c>
      <c r="H850" t="s">
        <v>47</v>
      </c>
      <c r="I850" t="s">
        <v>47</v>
      </c>
      <c r="J850" t="s">
        <v>86</v>
      </c>
      <c r="K850" t="s">
        <v>36</v>
      </c>
      <c r="L850" t="s">
        <v>87</v>
      </c>
      <c r="M850" t="s">
        <v>2199</v>
      </c>
      <c r="N850" t="s">
        <v>2200</v>
      </c>
      <c r="O850" t="s">
        <v>4639</v>
      </c>
      <c r="P850">
        <f>VLOOKUP(B850,HIS退!B:F,5,FALSE)</f>
        <v>-211</v>
      </c>
      <c r="Q850" t="str">
        <f t="shared" si="39"/>
        <v/>
      </c>
      <c r="R850" s="43">
        <f>VLOOKUP(M850,银行退!A:G,7,FALSE)</f>
        <v>211</v>
      </c>
      <c r="S850" t="str">
        <f t="shared" si="40"/>
        <v/>
      </c>
      <c r="T850" t="e">
        <f>VLOOKUP(M850,银行退!A:J,10,FALSE)</f>
        <v>#N/A</v>
      </c>
      <c r="U850" s="17" t="e">
        <f>VLOOKUP(M850,银行退!A:K,11,FALSE)</f>
        <v>#N/A</v>
      </c>
      <c r="V850" t="str">
        <f t="shared" si="41"/>
        <v/>
      </c>
      <c r="W850" t="e">
        <f>VLOOKUP(B850,HIS解!F:H,3,FALSE)</f>
        <v>#N/A</v>
      </c>
    </row>
    <row r="851" spans="1:23" ht="14.25" hidden="1">
      <c r="A851" s="62">
        <v>42907.735729166663</v>
      </c>
      <c r="B851">
        <v>335236</v>
      </c>
      <c r="C851" t="s">
        <v>2201</v>
      </c>
      <c r="D851" t="s">
        <v>2202</v>
      </c>
      <c r="E851" t="s">
        <v>2203</v>
      </c>
      <c r="F851" s="15">
        <v>407</v>
      </c>
      <c r="G851" s="62">
        <v>42907.735729166663</v>
      </c>
      <c r="H851" t="s">
        <v>47</v>
      </c>
      <c r="I851" t="s">
        <v>47</v>
      </c>
      <c r="J851" t="s">
        <v>86</v>
      </c>
      <c r="K851" t="s">
        <v>36</v>
      </c>
      <c r="L851" t="s">
        <v>87</v>
      </c>
      <c r="M851" t="s">
        <v>2204</v>
      </c>
      <c r="N851" t="s">
        <v>2205</v>
      </c>
      <c r="O851" t="s">
        <v>4640</v>
      </c>
      <c r="P851">
        <f>VLOOKUP(B851,HIS退!B:F,5,FALSE)</f>
        <v>-407</v>
      </c>
      <c r="Q851" t="str">
        <f t="shared" si="39"/>
        <v/>
      </c>
      <c r="R851" s="43">
        <f>VLOOKUP(M851,银行退!A:G,7,FALSE)</f>
        <v>407</v>
      </c>
      <c r="S851" t="str">
        <f t="shared" si="40"/>
        <v/>
      </c>
      <c r="T851" t="e">
        <f>VLOOKUP(M851,银行退!A:J,10,FALSE)</f>
        <v>#N/A</v>
      </c>
      <c r="U851" s="17" t="e">
        <f>VLOOKUP(M851,银行退!A:K,11,FALSE)</f>
        <v>#N/A</v>
      </c>
      <c r="V851" t="str">
        <f t="shared" si="41"/>
        <v/>
      </c>
      <c r="W851" t="e">
        <f>VLOOKUP(B851,HIS解!F:H,3,FALSE)</f>
        <v>#N/A</v>
      </c>
    </row>
    <row r="852" spans="1:23" ht="14.25">
      <c r="A852" s="62">
        <v>42907.736712962964</v>
      </c>
      <c r="B852">
        <v>335253</v>
      </c>
      <c r="C852" t="s">
        <v>2206</v>
      </c>
      <c r="D852" t="s">
        <v>2207</v>
      </c>
      <c r="E852" t="s">
        <v>2208</v>
      </c>
      <c r="F852" s="15">
        <v>314</v>
      </c>
      <c r="G852" s="62">
        <v>42907.736712962964</v>
      </c>
      <c r="H852" t="s">
        <v>47</v>
      </c>
      <c r="I852" t="s">
        <v>47</v>
      </c>
      <c r="J852" t="s">
        <v>86</v>
      </c>
      <c r="K852" t="s">
        <v>217</v>
      </c>
      <c r="L852" t="s">
        <v>87</v>
      </c>
      <c r="M852" t="s">
        <v>2209</v>
      </c>
      <c r="N852" t="s">
        <v>2210</v>
      </c>
      <c r="O852" t="s">
        <v>4641</v>
      </c>
      <c r="P852">
        <f>VLOOKUP(B852,HIS退!B:F,5,FALSE)</f>
        <v>-314</v>
      </c>
      <c r="Q852" t="str">
        <f t="shared" si="39"/>
        <v/>
      </c>
      <c r="R852" s="43">
        <f>VLOOKUP(M852,银行退!A:G,7,FALSE)</f>
        <v>314</v>
      </c>
      <c r="S852" t="str">
        <f t="shared" si="40"/>
        <v/>
      </c>
      <c r="T852">
        <f>VLOOKUP(M852,银行退!A:J,10,FALSE)</f>
        <v>1</v>
      </c>
      <c r="U852" s="17">
        <f>VLOOKUP(M852,银行退!A:K,11,FALSE)</f>
        <v>42908.660277777781</v>
      </c>
      <c r="V852">
        <f t="shared" si="41"/>
        <v>1</v>
      </c>
      <c r="W852" t="e">
        <f>VLOOKUP(B852,HIS解!F:H,3,FALSE)</f>
        <v>#N/A</v>
      </c>
    </row>
    <row r="853" spans="1:23" ht="14.25" hidden="1">
      <c r="A853" s="62">
        <v>42907.744872685187</v>
      </c>
      <c r="B853">
        <v>335341</v>
      </c>
      <c r="C853" t="s">
        <v>2211</v>
      </c>
      <c r="D853" t="s">
        <v>2212</v>
      </c>
      <c r="E853" t="s">
        <v>2213</v>
      </c>
      <c r="F853" s="15">
        <v>298</v>
      </c>
      <c r="G853" s="62">
        <v>42907.744872685187</v>
      </c>
      <c r="H853" t="s">
        <v>47</v>
      </c>
      <c r="I853" t="s">
        <v>47</v>
      </c>
      <c r="J853" t="s">
        <v>86</v>
      </c>
      <c r="K853" t="s">
        <v>36</v>
      </c>
      <c r="L853" t="s">
        <v>87</v>
      </c>
      <c r="M853" t="s">
        <v>2214</v>
      </c>
      <c r="N853" t="s">
        <v>2215</v>
      </c>
      <c r="O853" t="s">
        <v>4642</v>
      </c>
      <c r="P853">
        <f>VLOOKUP(B853,HIS退!B:F,5,FALSE)</f>
        <v>-298</v>
      </c>
      <c r="Q853" t="str">
        <f t="shared" si="39"/>
        <v/>
      </c>
      <c r="R853" s="43">
        <f>VLOOKUP(M853,银行退!A:G,7,FALSE)</f>
        <v>298</v>
      </c>
      <c r="S853" t="str">
        <f t="shared" si="40"/>
        <v/>
      </c>
      <c r="T853" t="e">
        <f>VLOOKUP(M853,银行退!A:J,10,FALSE)</f>
        <v>#N/A</v>
      </c>
      <c r="U853" s="17" t="e">
        <f>VLOOKUP(M853,银行退!A:K,11,FALSE)</f>
        <v>#N/A</v>
      </c>
      <c r="V853" t="str">
        <f t="shared" si="41"/>
        <v/>
      </c>
      <c r="W853" t="e">
        <f>VLOOKUP(B853,HIS解!F:H,3,FALSE)</f>
        <v>#N/A</v>
      </c>
    </row>
    <row r="854" spans="1:23" ht="14.25" hidden="1">
      <c r="A854" s="62">
        <v>42907.753576388888</v>
      </c>
      <c r="B854">
        <v>335426</v>
      </c>
      <c r="C854" t="s">
        <v>2216</v>
      </c>
      <c r="D854" t="s">
        <v>2217</v>
      </c>
      <c r="E854" t="s">
        <v>2218</v>
      </c>
      <c r="F854" s="15">
        <v>226</v>
      </c>
      <c r="G854" s="62">
        <v>42907.753576388888</v>
      </c>
      <c r="H854" t="s">
        <v>47</v>
      </c>
      <c r="I854" t="s">
        <v>47</v>
      </c>
      <c r="J854" t="s">
        <v>86</v>
      </c>
      <c r="K854" t="s">
        <v>36</v>
      </c>
      <c r="L854" t="s">
        <v>87</v>
      </c>
      <c r="M854" t="s">
        <v>2219</v>
      </c>
      <c r="N854" t="s">
        <v>2220</v>
      </c>
      <c r="O854" t="s">
        <v>4643</v>
      </c>
      <c r="P854">
        <f>VLOOKUP(B854,HIS退!B:F,5,FALSE)</f>
        <v>-226</v>
      </c>
      <c r="Q854" t="str">
        <f t="shared" si="39"/>
        <v/>
      </c>
      <c r="R854" s="43">
        <f>VLOOKUP(M854,银行退!A:G,7,FALSE)</f>
        <v>226</v>
      </c>
      <c r="S854" t="str">
        <f t="shared" si="40"/>
        <v/>
      </c>
      <c r="T854" t="e">
        <f>VLOOKUP(M854,银行退!A:J,10,FALSE)</f>
        <v>#N/A</v>
      </c>
      <c r="U854" s="17" t="e">
        <f>VLOOKUP(M854,银行退!A:K,11,FALSE)</f>
        <v>#N/A</v>
      </c>
      <c r="V854" t="str">
        <f t="shared" si="41"/>
        <v/>
      </c>
      <c r="W854" t="e">
        <f>VLOOKUP(B854,HIS解!F:H,3,FALSE)</f>
        <v>#N/A</v>
      </c>
    </row>
    <row r="855" spans="1:23" ht="14.25">
      <c r="A855" s="62">
        <v>42907.755381944444</v>
      </c>
      <c r="B855">
        <v>335438</v>
      </c>
      <c r="C855" t="s">
        <v>2221</v>
      </c>
      <c r="D855" t="s">
        <v>2222</v>
      </c>
      <c r="E855" t="s">
        <v>2223</v>
      </c>
      <c r="F855" s="15">
        <v>662</v>
      </c>
      <c r="G855" s="62">
        <v>42907.755381944444</v>
      </c>
      <c r="H855" t="s">
        <v>47</v>
      </c>
      <c r="I855" t="s">
        <v>47</v>
      </c>
      <c r="J855" t="s">
        <v>86</v>
      </c>
      <c r="K855" t="s">
        <v>217</v>
      </c>
      <c r="L855" t="s">
        <v>87</v>
      </c>
      <c r="M855" t="s">
        <v>2224</v>
      </c>
      <c r="N855" t="s">
        <v>2225</v>
      </c>
      <c r="O855" t="s">
        <v>4644</v>
      </c>
      <c r="P855">
        <f>VLOOKUP(B855,HIS退!B:F,5,FALSE)</f>
        <v>-662</v>
      </c>
      <c r="Q855" t="str">
        <f t="shared" si="39"/>
        <v/>
      </c>
      <c r="R855" s="43">
        <f>VLOOKUP(M855,银行退!A:G,7,FALSE)</f>
        <v>662</v>
      </c>
      <c r="S855" t="str">
        <f t="shared" si="40"/>
        <v/>
      </c>
      <c r="T855">
        <f>VLOOKUP(M855,银行退!A:J,10,FALSE)</f>
        <v>1</v>
      </c>
      <c r="U855" s="17">
        <f>VLOOKUP(M855,银行退!A:K,11,FALSE)</f>
        <v>42908.660439814812</v>
      </c>
      <c r="V855">
        <f t="shared" si="41"/>
        <v>1</v>
      </c>
      <c r="W855" t="e">
        <f>VLOOKUP(B855,HIS解!F:H,3,FALSE)</f>
        <v>#N/A</v>
      </c>
    </row>
    <row r="856" spans="1:23" ht="14.25" hidden="1">
      <c r="A856" s="62">
        <v>42907.767939814818</v>
      </c>
      <c r="B856">
        <v>335494</v>
      </c>
      <c r="C856" t="s">
        <v>2226</v>
      </c>
      <c r="D856" t="s">
        <v>2227</v>
      </c>
      <c r="E856" t="s">
        <v>2228</v>
      </c>
      <c r="F856" s="15">
        <v>1429</v>
      </c>
      <c r="G856" s="62">
        <v>42907.767939814818</v>
      </c>
      <c r="H856" t="s">
        <v>47</v>
      </c>
      <c r="I856" t="s">
        <v>47</v>
      </c>
      <c r="J856" t="s">
        <v>86</v>
      </c>
      <c r="K856" t="s">
        <v>36</v>
      </c>
      <c r="L856" t="s">
        <v>87</v>
      </c>
      <c r="M856" t="s">
        <v>2229</v>
      </c>
      <c r="N856" t="s">
        <v>2230</v>
      </c>
      <c r="O856" t="s">
        <v>4645</v>
      </c>
      <c r="P856">
        <f>VLOOKUP(B856,HIS退!B:F,5,FALSE)</f>
        <v>-1429</v>
      </c>
      <c r="Q856" t="str">
        <f t="shared" si="39"/>
        <v/>
      </c>
      <c r="R856" s="43">
        <f>VLOOKUP(M856,银行退!A:G,7,FALSE)</f>
        <v>1429</v>
      </c>
      <c r="S856" t="str">
        <f t="shared" si="40"/>
        <v/>
      </c>
      <c r="T856" t="e">
        <f>VLOOKUP(M856,银行退!A:J,10,FALSE)</f>
        <v>#N/A</v>
      </c>
      <c r="U856" s="17" t="e">
        <f>VLOOKUP(M856,银行退!A:K,11,FALSE)</f>
        <v>#N/A</v>
      </c>
      <c r="V856" t="str">
        <f t="shared" si="41"/>
        <v/>
      </c>
      <c r="W856" t="e">
        <f>VLOOKUP(B856,HIS解!F:H,3,FALSE)</f>
        <v>#N/A</v>
      </c>
    </row>
    <row r="857" spans="1:23" ht="14.25" hidden="1">
      <c r="A857" s="62">
        <v>42908.29892361111</v>
      </c>
      <c r="B857">
        <v>336356</v>
      </c>
      <c r="C857" t="s">
        <v>2231</v>
      </c>
      <c r="D857" t="s">
        <v>2232</v>
      </c>
      <c r="E857" t="s">
        <v>2233</v>
      </c>
      <c r="F857" s="15">
        <v>100</v>
      </c>
      <c r="G857" s="62">
        <v>42908.29892361111</v>
      </c>
      <c r="H857" t="s">
        <v>47</v>
      </c>
      <c r="I857" t="s">
        <v>47</v>
      </c>
      <c r="J857" t="s">
        <v>86</v>
      </c>
      <c r="K857" t="s">
        <v>36</v>
      </c>
      <c r="L857" t="s">
        <v>87</v>
      </c>
      <c r="M857" t="s">
        <v>2234</v>
      </c>
      <c r="N857" t="s">
        <v>2235</v>
      </c>
      <c r="O857" t="s">
        <v>4646</v>
      </c>
      <c r="P857">
        <f>VLOOKUP(B857,HIS退!B:F,5,FALSE)</f>
        <v>-100</v>
      </c>
      <c r="Q857" t="str">
        <f t="shared" si="39"/>
        <v/>
      </c>
      <c r="R857" s="43">
        <f>VLOOKUP(M857,银行退!A:G,7,FALSE)</f>
        <v>100</v>
      </c>
      <c r="S857" t="str">
        <f t="shared" si="40"/>
        <v/>
      </c>
      <c r="T857" t="e">
        <f>VLOOKUP(M857,银行退!A:J,10,FALSE)</f>
        <v>#N/A</v>
      </c>
      <c r="U857" s="17" t="e">
        <f>VLOOKUP(M857,银行退!A:K,11,FALSE)</f>
        <v>#N/A</v>
      </c>
      <c r="V857" t="str">
        <f t="shared" si="41"/>
        <v/>
      </c>
      <c r="W857" t="e">
        <f>VLOOKUP(B857,HIS解!F:H,3,FALSE)</f>
        <v>#N/A</v>
      </c>
    </row>
    <row r="858" spans="1:23" ht="14.25" hidden="1">
      <c r="A858" s="62">
        <v>42908.336585648147</v>
      </c>
      <c r="B858">
        <v>336983</v>
      </c>
      <c r="C858" t="s">
        <v>2236</v>
      </c>
      <c r="D858" t="s">
        <v>2237</v>
      </c>
      <c r="E858" t="s">
        <v>2238</v>
      </c>
      <c r="F858" s="15">
        <v>500</v>
      </c>
      <c r="G858" s="62">
        <v>42908.336585648147</v>
      </c>
      <c r="H858" t="s">
        <v>47</v>
      </c>
      <c r="I858" t="s">
        <v>47</v>
      </c>
      <c r="J858" t="s">
        <v>86</v>
      </c>
      <c r="K858" t="s">
        <v>36</v>
      </c>
      <c r="L858" t="s">
        <v>87</v>
      </c>
      <c r="M858" t="s">
        <v>2239</v>
      </c>
      <c r="N858" t="s">
        <v>2240</v>
      </c>
      <c r="O858" t="s">
        <v>4647</v>
      </c>
      <c r="P858">
        <f>VLOOKUP(B858,HIS退!B:F,5,FALSE)</f>
        <v>-500</v>
      </c>
      <c r="Q858" t="str">
        <f t="shared" si="39"/>
        <v/>
      </c>
      <c r="R858" s="43">
        <f>VLOOKUP(M858,银行退!A:G,7,FALSE)</f>
        <v>500</v>
      </c>
      <c r="S858" t="str">
        <f t="shared" si="40"/>
        <v/>
      </c>
      <c r="T858" t="e">
        <f>VLOOKUP(M858,银行退!A:J,10,FALSE)</f>
        <v>#N/A</v>
      </c>
      <c r="U858" s="17" t="e">
        <f>VLOOKUP(M858,银行退!A:K,11,FALSE)</f>
        <v>#N/A</v>
      </c>
      <c r="V858" t="str">
        <f t="shared" si="41"/>
        <v/>
      </c>
      <c r="W858" t="e">
        <f>VLOOKUP(B858,HIS解!F:H,3,FALSE)</f>
        <v>#N/A</v>
      </c>
    </row>
    <row r="859" spans="1:23" ht="14.25" hidden="1">
      <c r="A859" s="62">
        <v>42908.337905092594</v>
      </c>
      <c r="B859">
        <v>337057</v>
      </c>
      <c r="C859" t="s">
        <v>2241</v>
      </c>
      <c r="D859" t="s">
        <v>2242</v>
      </c>
      <c r="E859" t="s">
        <v>2243</v>
      </c>
      <c r="F859" s="15">
        <v>840</v>
      </c>
      <c r="G859" s="62">
        <v>42908.337905092594</v>
      </c>
      <c r="H859" t="s">
        <v>47</v>
      </c>
      <c r="I859" t="s">
        <v>47</v>
      </c>
      <c r="J859" t="s">
        <v>86</v>
      </c>
      <c r="K859" t="s">
        <v>36</v>
      </c>
      <c r="L859" t="s">
        <v>87</v>
      </c>
      <c r="M859" t="s">
        <v>2244</v>
      </c>
      <c r="N859" t="s">
        <v>2245</v>
      </c>
      <c r="O859" t="s">
        <v>4648</v>
      </c>
      <c r="P859">
        <f>VLOOKUP(B859,HIS退!B:F,5,FALSE)</f>
        <v>-840</v>
      </c>
      <c r="Q859" t="str">
        <f t="shared" si="39"/>
        <v/>
      </c>
      <c r="R859" s="43">
        <f>VLOOKUP(M859,银行退!A:G,7,FALSE)</f>
        <v>840</v>
      </c>
      <c r="S859" t="str">
        <f t="shared" si="40"/>
        <v/>
      </c>
      <c r="T859" t="e">
        <f>VLOOKUP(M859,银行退!A:J,10,FALSE)</f>
        <v>#N/A</v>
      </c>
      <c r="U859" s="17" t="e">
        <f>VLOOKUP(M859,银行退!A:K,11,FALSE)</f>
        <v>#N/A</v>
      </c>
      <c r="V859" t="str">
        <f t="shared" si="41"/>
        <v/>
      </c>
      <c r="W859" t="e">
        <f>VLOOKUP(B859,HIS解!F:H,3,FALSE)</f>
        <v>#N/A</v>
      </c>
    </row>
    <row r="860" spans="1:23" ht="14.25" hidden="1">
      <c r="A860" s="62">
        <v>42908.353298611109</v>
      </c>
      <c r="B860">
        <v>338149</v>
      </c>
      <c r="C860" t="s">
        <v>2246</v>
      </c>
      <c r="D860" t="s">
        <v>2247</v>
      </c>
      <c r="E860" t="s">
        <v>2248</v>
      </c>
      <c r="F860" s="15">
        <v>500</v>
      </c>
      <c r="G860" s="62">
        <v>42908.353298611109</v>
      </c>
      <c r="H860" t="s">
        <v>47</v>
      </c>
      <c r="I860" t="s">
        <v>47</v>
      </c>
      <c r="J860" t="s">
        <v>86</v>
      </c>
      <c r="K860" t="s">
        <v>36</v>
      </c>
      <c r="L860" t="s">
        <v>87</v>
      </c>
      <c r="M860" t="s">
        <v>2249</v>
      </c>
      <c r="N860" t="s">
        <v>2250</v>
      </c>
      <c r="O860" t="s">
        <v>4649</v>
      </c>
      <c r="P860">
        <f>VLOOKUP(B860,HIS退!B:F,5,FALSE)</f>
        <v>-500</v>
      </c>
      <c r="Q860" t="str">
        <f t="shared" si="39"/>
        <v/>
      </c>
      <c r="R860" s="43">
        <f>VLOOKUP(M860,银行退!A:G,7,FALSE)</f>
        <v>500</v>
      </c>
      <c r="S860" t="str">
        <f t="shared" si="40"/>
        <v/>
      </c>
      <c r="T860">
        <f>VLOOKUP(M860,银行退!A:J,10,FALSE)</f>
        <v>0</v>
      </c>
      <c r="U860" s="17">
        <f>VLOOKUP(M860,银行退!A:K,11,FALSE)</f>
        <v>0</v>
      </c>
      <c r="V860">
        <f t="shared" si="41"/>
        <v>1</v>
      </c>
      <c r="W860" t="e">
        <f>VLOOKUP(B860,HIS解!F:H,3,FALSE)</f>
        <v>#N/A</v>
      </c>
    </row>
    <row r="861" spans="1:23" ht="14.25" hidden="1">
      <c r="A861" s="62">
        <v>42908.354583333334</v>
      </c>
      <c r="B861">
        <v>338248</v>
      </c>
      <c r="C861" t="s">
        <v>2251</v>
      </c>
      <c r="D861" t="s">
        <v>2252</v>
      </c>
      <c r="E861" t="s">
        <v>2253</v>
      </c>
      <c r="F861" s="15">
        <v>1000</v>
      </c>
      <c r="G861" s="62">
        <v>42908.354583333334</v>
      </c>
      <c r="H861" t="s">
        <v>47</v>
      </c>
      <c r="I861" t="s">
        <v>47</v>
      </c>
      <c r="J861" t="s">
        <v>86</v>
      </c>
      <c r="K861" t="s">
        <v>36</v>
      </c>
      <c r="L861" t="s">
        <v>87</v>
      </c>
      <c r="M861" t="s">
        <v>2254</v>
      </c>
      <c r="N861" t="s">
        <v>2255</v>
      </c>
      <c r="O861" t="s">
        <v>4650</v>
      </c>
      <c r="P861">
        <f>VLOOKUP(B861,HIS退!B:F,5,FALSE)</f>
        <v>-1000</v>
      </c>
      <c r="Q861" t="str">
        <f t="shared" si="39"/>
        <v/>
      </c>
      <c r="R861" s="43">
        <f>VLOOKUP(M861,银行退!A:G,7,FALSE)</f>
        <v>1000</v>
      </c>
      <c r="S861" t="str">
        <f t="shared" si="40"/>
        <v/>
      </c>
      <c r="T861" t="e">
        <f>VLOOKUP(M861,银行退!A:J,10,FALSE)</f>
        <v>#N/A</v>
      </c>
      <c r="U861" s="17" t="e">
        <f>VLOOKUP(M861,银行退!A:K,11,FALSE)</f>
        <v>#N/A</v>
      </c>
      <c r="V861" t="str">
        <f t="shared" si="41"/>
        <v/>
      </c>
      <c r="W861" t="e">
        <f>VLOOKUP(B861,HIS解!F:H,3,FALSE)</f>
        <v>#N/A</v>
      </c>
    </row>
    <row r="862" spans="1:23" ht="14.25" hidden="1">
      <c r="A862" s="62">
        <v>42908.37027777778</v>
      </c>
      <c r="B862">
        <v>339483</v>
      </c>
      <c r="C862" t="s">
        <v>2256</v>
      </c>
      <c r="D862" t="s">
        <v>2257</v>
      </c>
      <c r="E862" t="s">
        <v>2258</v>
      </c>
      <c r="F862" s="15">
        <v>44</v>
      </c>
      <c r="G862" s="62">
        <v>42908.37027777778</v>
      </c>
      <c r="H862" t="s">
        <v>47</v>
      </c>
      <c r="I862" t="s">
        <v>47</v>
      </c>
      <c r="J862" t="s">
        <v>86</v>
      </c>
      <c r="K862" t="s">
        <v>36</v>
      </c>
      <c r="L862" t="s">
        <v>87</v>
      </c>
      <c r="M862" t="s">
        <v>2259</v>
      </c>
      <c r="N862" t="s">
        <v>2260</v>
      </c>
      <c r="O862" t="s">
        <v>4651</v>
      </c>
      <c r="P862">
        <f>VLOOKUP(B862,HIS退!B:F,5,FALSE)</f>
        <v>-44</v>
      </c>
      <c r="Q862" t="str">
        <f t="shared" si="39"/>
        <v/>
      </c>
      <c r="R862" s="43">
        <f>VLOOKUP(M862,银行退!A:G,7,FALSE)</f>
        <v>44</v>
      </c>
      <c r="S862" t="str">
        <f t="shared" si="40"/>
        <v/>
      </c>
      <c r="T862" t="e">
        <f>VLOOKUP(M862,银行退!A:J,10,FALSE)</f>
        <v>#N/A</v>
      </c>
      <c r="U862" s="17" t="e">
        <f>VLOOKUP(M862,银行退!A:K,11,FALSE)</f>
        <v>#N/A</v>
      </c>
      <c r="V862" t="str">
        <f t="shared" si="41"/>
        <v/>
      </c>
      <c r="W862" t="e">
        <f>VLOOKUP(B862,HIS解!F:H,3,FALSE)</f>
        <v>#N/A</v>
      </c>
    </row>
    <row r="863" spans="1:23" ht="14.25" hidden="1">
      <c r="A863" s="62">
        <v>42908.377708333333</v>
      </c>
      <c r="B863">
        <v>340077</v>
      </c>
      <c r="C863" t="s">
        <v>2261</v>
      </c>
      <c r="D863" t="s">
        <v>2262</v>
      </c>
      <c r="E863" t="s">
        <v>2263</v>
      </c>
      <c r="F863" s="15">
        <v>1092</v>
      </c>
      <c r="G863" s="62">
        <v>42908.377708333333</v>
      </c>
      <c r="H863" t="s">
        <v>47</v>
      </c>
      <c r="I863" t="s">
        <v>47</v>
      </c>
      <c r="J863" t="s">
        <v>86</v>
      </c>
      <c r="K863" t="s">
        <v>36</v>
      </c>
      <c r="L863" t="s">
        <v>87</v>
      </c>
      <c r="M863" t="s">
        <v>2264</v>
      </c>
      <c r="N863" t="s">
        <v>2265</v>
      </c>
      <c r="O863" t="s">
        <v>4652</v>
      </c>
      <c r="P863">
        <f>VLOOKUP(B863,HIS退!B:F,5,FALSE)</f>
        <v>-1092</v>
      </c>
      <c r="Q863" t="str">
        <f t="shared" si="39"/>
        <v/>
      </c>
      <c r="R863" s="43">
        <f>VLOOKUP(M863,银行退!A:G,7,FALSE)</f>
        <v>1092</v>
      </c>
      <c r="S863" t="str">
        <f t="shared" si="40"/>
        <v/>
      </c>
      <c r="T863">
        <f>VLOOKUP(M863,银行退!A:J,10,FALSE)</f>
        <v>0</v>
      </c>
      <c r="U863" s="17">
        <f>VLOOKUP(M863,银行退!A:K,11,FALSE)</f>
        <v>0</v>
      </c>
      <c r="V863">
        <f t="shared" si="41"/>
        <v>1</v>
      </c>
      <c r="W863" t="e">
        <f>VLOOKUP(B863,HIS解!F:H,3,FALSE)</f>
        <v>#N/A</v>
      </c>
    </row>
    <row r="864" spans="1:23" ht="14.25">
      <c r="A864" s="62">
        <v>42908.379201388889</v>
      </c>
      <c r="B864">
        <v>340180</v>
      </c>
      <c r="C864" t="s">
        <v>2266</v>
      </c>
      <c r="D864" t="s">
        <v>2267</v>
      </c>
      <c r="E864" t="s">
        <v>2268</v>
      </c>
      <c r="F864" s="15">
        <v>400</v>
      </c>
      <c r="G864" s="62">
        <v>42908.379201388889</v>
      </c>
      <c r="H864" t="s">
        <v>47</v>
      </c>
      <c r="I864" t="s">
        <v>47</v>
      </c>
      <c r="J864" t="s">
        <v>86</v>
      </c>
      <c r="K864" t="s">
        <v>36</v>
      </c>
      <c r="L864" t="s">
        <v>87</v>
      </c>
      <c r="M864" t="s">
        <v>2269</v>
      </c>
      <c r="N864" t="s">
        <v>2270</v>
      </c>
      <c r="O864" t="s">
        <v>4653</v>
      </c>
      <c r="P864">
        <f>VLOOKUP(B864,HIS退!B:F,5,FALSE)</f>
        <v>-400</v>
      </c>
      <c r="Q864" t="str">
        <f t="shared" si="39"/>
        <v/>
      </c>
      <c r="R864" s="43">
        <f>VLOOKUP(M864,银行退!A:G,7,FALSE)</f>
        <v>400</v>
      </c>
      <c r="S864" t="str">
        <f t="shared" si="40"/>
        <v/>
      </c>
      <c r="T864">
        <f>VLOOKUP(M864,银行退!A:J,10,FALSE)</f>
        <v>1</v>
      </c>
      <c r="U864" s="17">
        <f>VLOOKUP(M864,银行退!A:K,11,FALSE)</f>
        <v>42909.642569444448</v>
      </c>
      <c r="V864">
        <f t="shared" si="41"/>
        <v>1</v>
      </c>
      <c r="W864" t="e">
        <f>VLOOKUP(B864,HIS解!F:H,3,FALSE)</f>
        <v>#N/A</v>
      </c>
    </row>
    <row r="865" spans="1:23" ht="14.25" hidden="1">
      <c r="A865" s="62">
        <v>42908.381689814814</v>
      </c>
      <c r="B865">
        <v>340399</v>
      </c>
      <c r="C865" t="s">
        <v>2271</v>
      </c>
      <c r="D865" t="s">
        <v>2272</v>
      </c>
      <c r="E865" t="s">
        <v>2273</v>
      </c>
      <c r="F865" s="15">
        <v>72</v>
      </c>
      <c r="G865" s="62">
        <v>42908.381689814814</v>
      </c>
      <c r="H865" t="s">
        <v>47</v>
      </c>
      <c r="I865" t="s">
        <v>47</v>
      </c>
      <c r="J865" t="s">
        <v>86</v>
      </c>
      <c r="K865" t="s">
        <v>36</v>
      </c>
      <c r="L865" t="s">
        <v>87</v>
      </c>
      <c r="M865" t="s">
        <v>2274</v>
      </c>
      <c r="N865" t="s">
        <v>2275</v>
      </c>
      <c r="O865" t="s">
        <v>4654</v>
      </c>
      <c r="P865">
        <f>VLOOKUP(B865,HIS退!B:F,5,FALSE)</f>
        <v>-72</v>
      </c>
      <c r="Q865" t="str">
        <f t="shared" si="39"/>
        <v/>
      </c>
      <c r="R865" s="43">
        <f>VLOOKUP(M865,银行退!A:G,7,FALSE)</f>
        <v>72</v>
      </c>
      <c r="S865" t="str">
        <f t="shared" si="40"/>
        <v/>
      </c>
      <c r="T865" t="e">
        <f>VLOOKUP(M865,银行退!A:J,10,FALSE)</f>
        <v>#N/A</v>
      </c>
      <c r="U865" s="17" t="e">
        <f>VLOOKUP(M865,银行退!A:K,11,FALSE)</f>
        <v>#N/A</v>
      </c>
      <c r="V865" t="str">
        <f t="shared" si="41"/>
        <v/>
      </c>
      <c r="W865" t="e">
        <f>VLOOKUP(B865,HIS解!F:H,3,FALSE)</f>
        <v>#N/A</v>
      </c>
    </row>
    <row r="866" spans="1:23" ht="14.25" hidden="1">
      <c r="A866" s="62">
        <v>42908.390104166669</v>
      </c>
      <c r="B866">
        <v>341137</v>
      </c>
      <c r="C866" t="s">
        <v>2276</v>
      </c>
      <c r="D866" t="s">
        <v>2277</v>
      </c>
      <c r="E866" t="s">
        <v>2278</v>
      </c>
      <c r="F866" s="15">
        <v>1000</v>
      </c>
      <c r="G866" s="62">
        <v>42908.390104166669</v>
      </c>
      <c r="H866" t="s">
        <v>47</v>
      </c>
      <c r="I866" t="s">
        <v>47</v>
      </c>
      <c r="J866" t="s">
        <v>86</v>
      </c>
      <c r="K866" t="s">
        <v>36</v>
      </c>
      <c r="L866" t="s">
        <v>87</v>
      </c>
      <c r="M866" t="s">
        <v>2279</v>
      </c>
      <c r="N866" t="s">
        <v>2280</v>
      </c>
      <c r="O866" t="s">
        <v>4655</v>
      </c>
      <c r="P866">
        <f>VLOOKUP(B866,HIS退!B:F,5,FALSE)</f>
        <v>-1000</v>
      </c>
      <c r="Q866" t="str">
        <f t="shared" si="39"/>
        <v/>
      </c>
      <c r="R866" s="43">
        <f>VLOOKUP(M866,银行退!A:G,7,FALSE)</f>
        <v>1000</v>
      </c>
      <c r="S866" t="str">
        <f t="shared" si="40"/>
        <v/>
      </c>
      <c r="T866" t="e">
        <f>VLOOKUP(M866,银行退!A:J,10,FALSE)</f>
        <v>#N/A</v>
      </c>
      <c r="U866" s="17" t="e">
        <f>VLOOKUP(M866,银行退!A:K,11,FALSE)</f>
        <v>#N/A</v>
      </c>
      <c r="V866" t="str">
        <f t="shared" si="41"/>
        <v/>
      </c>
      <c r="W866" t="e">
        <f>VLOOKUP(B866,HIS解!F:H,3,FALSE)</f>
        <v>#N/A</v>
      </c>
    </row>
    <row r="867" spans="1:23" ht="14.25" hidden="1">
      <c r="A867" s="62">
        <v>42908.393252314818</v>
      </c>
      <c r="B867">
        <v>341400</v>
      </c>
      <c r="C867" t="s">
        <v>2281</v>
      </c>
      <c r="D867" t="s">
        <v>2282</v>
      </c>
      <c r="E867" t="s">
        <v>2283</v>
      </c>
      <c r="F867" s="15">
        <v>500</v>
      </c>
      <c r="G867" s="62">
        <v>42908.393252314818</v>
      </c>
      <c r="H867" t="s">
        <v>47</v>
      </c>
      <c r="I867" t="s">
        <v>47</v>
      </c>
      <c r="J867" t="s">
        <v>86</v>
      </c>
      <c r="K867" t="s">
        <v>36</v>
      </c>
      <c r="L867" t="s">
        <v>87</v>
      </c>
      <c r="M867" t="s">
        <v>2284</v>
      </c>
      <c r="N867" t="s">
        <v>2285</v>
      </c>
      <c r="O867" t="s">
        <v>4656</v>
      </c>
      <c r="P867">
        <f>VLOOKUP(B867,HIS退!B:F,5,FALSE)</f>
        <v>-500</v>
      </c>
      <c r="Q867" t="str">
        <f t="shared" si="39"/>
        <v/>
      </c>
      <c r="R867" s="43">
        <f>VLOOKUP(M867,银行退!A:G,7,FALSE)</f>
        <v>500</v>
      </c>
      <c r="S867" t="str">
        <f t="shared" si="40"/>
        <v/>
      </c>
      <c r="T867" t="e">
        <f>VLOOKUP(M867,银行退!A:J,10,FALSE)</f>
        <v>#N/A</v>
      </c>
      <c r="U867" s="17" t="e">
        <f>VLOOKUP(M867,银行退!A:K,11,FALSE)</f>
        <v>#N/A</v>
      </c>
      <c r="V867" t="str">
        <f t="shared" si="41"/>
        <v/>
      </c>
      <c r="W867" t="e">
        <f>VLOOKUP(B867,HIS解!F:H,3,FALSE)</f>
        <v>#N/A</v>
      </c>
    </row>
    <row r="868" spans="1:23" ht="14.25" hidden="1">
      <c r="A868" s="62">
        <v>42908.39570601852</v>
      </c>
      <c r="B868">
        <v>341626</v>
      </c>
      <c r="C868" t="s">
        <v>2286</v>
      </c>
      <c r="D868" t="s">
        <v>2287</v>
      </c>
      <c r="E868" t="s">
        <v>2288</v>
      </c>
      <c r="F868" s="15">
        <v>400</v>
      </c>
      <c r="G868" s="62">
        <v>42908.39570601852</v>
      </c>
      <c r="H868" t="s">
        <v>47</v>
      </c>
      <c r="I868" t="s">
        <v>47</v>
      </c>
      <c r="J868" t="s">
        <v>86</v>
      </c>
      <c r="K868" t="s">
        <v>36</v>
      </c>
      <c r="L868" t="s">
        <v>87</v>
      </c>
      <c r="M868" t="s">
        <v>2289</v>
      </c>
      <c r="N868" t="s">
        <v>2290</v>
      </c>
      <c r="O868" t="s">
        <v>4657</v>
      </c>
      <c r="P868">
        <f>VLOOKUP(B868,HIS退!B:F,5,FALSE)</f>
        <v>-400</v>
      </c>
      <c r="Q868" t="str">
        <f t="shared" si="39"/>
        <v/>
      </c>
      <c r="R868" s="43">
        <f>VLOOKUP(M868,银行退!A:G,7,FALSE)</f>
        <v>400</v>
      </c>
      <c r="S868" t="str">
        <f t="shared" si="40"/>
        <v/>
      </c>
      <c r="T868" t="e">
        <f>VLOOKUP(M868,银行退!A:J,10,FALSE)</f>
        <v>#N/A</v>
      </c>
      <c r="U868" s="17" t="e">
        <f>VLOOKUP(M868,银行退!A:K,11,FALSE)</f>
        <v>#N/A</v>
      </c>
      <c r="V868" t="str">
        <f t="shared" si="41"/>
        <v/>
      </c>
      <c r="W868" t="e">
        <f>VLOOKUP(B868,HIS解!F:H,3,FALSE)</f>
        <v>#N/A</v>
      </c>
    </row>
    <row r="869" spans="1:23" ht="14.25" hidden="1">
      <c r="A869" s="62">
        <v>42908.402604166666</v>
      </c>
      <c r="B869">
        <v>342203</v>
      </c>
      <c r="C869" t="s">
        <v>2291</v>
      </c>
      <c r="D869" t="s">
        <v>2292</v>
      </c>
      <c r="E869" t="s">
        <v>2293</v>
      </c>
      <c r="F869" s="15">
        <v>1096</v>
      </c>
      <c r="G869" s="62">
        <v>42908.402604166666</v>
      </c>
      <c r="H869" t="s">
        <v>47</v>
      </c>
      <c r="I869" t="s">
        <v>47</v>
      </c>
      <c r="J869" t="s">
        <v>86</v>
      </c>
      <c r="K869" t="s">
        <v>36</v>
      </c>
      <c r="L869" t="s">
        <v>87</v>
      </c>
      <c r="M869" t="s">
        <v>2294</v>
      </c>
      <c r="N869" t="s">
        <v>2295</v>
      </c>
      <c r="O869" t="s">
        <v>4658</v>
      </c>
      <c r="P869">
        <f>VLOOKUP(B869,HIS退!B:F,5,FALSE)</f>
        <v>-1096</v>
      </c>
      <c r="Q869" t="str">
        <f t="shared" si="39"/>
        <v/>
      </c>
      <c r="R869" s="43">
        <f>VLOOKUP(M869,银行退!A:G,7,FALSE)</f>
        <v>1096</v>
      </c>
      <c r="S869" t="str">
        <f t="shared" si="40"/>
        <v/>
      </c>
      <c r="T869" t="e">
        <f>VLOOKUP(M869,银行退!A:J,10,FALSE)</f>
        <v>#N/A</v>
      </c>
      <c r="U869" s="17" t="e">
        <f>VLOOKUP(M869,银行退!A:K,11,FALSE)</f>
        <v>#N/A</v>
      </c>
      <c r="V869" t="str">
        <f t="shared" si="41"/>
        <v/>
      </c>
      <c r="W869" t="e">
        <f>VLOOKUP(B869,HIS解!F:H,3,FALSE)</f>
        <v>#N/A</v>
      </c>
    </row>
    <row r="870" spans="1:23" ht="14.25" hidden="1">
      <c r="A870" s="62">
        <v>42908.414375</v>
      </c>
      <c r="B870">
        <v>343215</v>
      </c>
      <c r="C870" t="s">
        <v>2296</v>
      </c>
      <c r="D870" t="s">
        <v>2297</v>
      </c>
      <c r="E870" t="s">
        <v>2298</v>
      </c>
      <c r="F870" s="15">
        <v>490</v>
      </c>
      <c r="G870" s="62">
        <v>42908.414375</v>
      </c>
      <c r="H870" t="s">
        <v>47</v>
      </c>
      <c r="I870" t="s">
        <v>47</v>
      </c>
      <c r="J870" t="s">
        <v>86</v>
      </c>
      <c r="K870" t="s">
        <v>36</v>
      </c>
      <c r="L870" t="s">
        <v>87</v>
      </c>
      <c r="M870" t="s">
        <v>2299</v>
      </c>
      <c r="N870" t="s">
        <v>2300</v>
      </c>
      <c r="O870" t="s">
        <v>4659</v>
      </c>
      <c r="P870">
        <f>VLOOKUP(B870,HIS退!B:F,5,FALSE)</f>
        <v>-490</v>
      </c>
      <c r="Q870" t="str">
        <f t="shared" si="39"/>
        <v/>
      </c>
      <c r="R870" s="43">
        <f>VLOOKUP(M870,银行退!A:G,7,FALSE)</f>
        <v>490</v>
      </c>
      <c r="S870" t="str">
        <f t="shared" si="40"/>
        <v/>
      </c>
      <c r="T870" t="e">
        <f>VLOOKUP(M870,银行退!A:J,10,FALSE)</f>
        <v>#N/A</v>
      </c>
      <c r="U870" s="17" t="e">
        <f>VLOOKUP(M870,银行退!A:K,11,FALSE)</f>
        <v>#N/A</v>
      </c>
      <c r="V870" t="str">
        <f t="shared" si="41"/>
        <v/>
      </c>
      <c r="W870" t="e">
        <f>VLOOKUP(B870,HIS解!F:H,3,FALSE)</f>
        <v>#N/A</v>
      </c>
    </row>
    <row r="871" spans="1:23" ht="14.25" hidden="1">
      <c r="A871" s="62">
        <v>42908.414965277778</v>
      </c>
      <c r="B871">
        <v>343267</v>
      </c>
      <c r="C871" t="s">
        <v>2301</v>
      </c>
      <c r="D871" t="s">
        <v>2302</v>
      </c>
      <c r="E871" t="s">
        <v>2303</v>
      </c>
      <c r="F871" s="15">
        <v>47</v>
      </c>
      <c r="G871" s="62">
        <v>42908.414965277778</v>
      </c>
      <c r="H871" t="s">
        <v>47</v>
      </c>
      <c r="I871" t="s">
        <v>47</v>
      </c>
      <c r="J871" t="s">
        <v>86</v>
      </c>
      <c r="K871" t="s">
        <v>36</v>
      </c>
      <c r="L871" t="s">
        <v>87</v>
      </c>
      <c r="M871" t="s">
        <v>2304</v>
      </c>
      <c r="N871" t="s">
        <v>2305</v>
      </c>
      <c r="O871" t="s">
        <v>4660</v>
      </c>
      <c r="P871">
        <f>VLOOKUP(B871,HIS退!B:F,5,FALSE)</f>
        <v>-47</v>
      </c>
      <c r="Q871" t="str">
        <f t="shared" si="39"/>
        <v/>
      </c>
      <c r="R871" s="43">
        <f>VLOOKUP(M871,银行退!A:G,7,FALSE)</f>
        <v>47</v>
      </c>
      <c r="S871" t="str">
        <f t="shared" si="40"/>
        <v/>
      </c>
      <c r="T871" t="e">
        <f>VLOOKUP(M871,银行退!A:J,10,FALSE)</f>
        <v>#N/A</v>
      </c>
      <c r="U871" s="17" t="e">
        <f>VLOOKUP(M871,银行退!A:K,11,FALSE)</f>
        <v>#N/A</v>
      </c>
      <c r="V871" t="str">
        <f t="shared" si="41"/>
        <v/>
      </c>
      <c r="W871" t="e">
        <f>VLOOKUP(B871,HIS解!F:H,3,FALSE)</f>
        <v>#N/A</v>
      </c>
    </row>
    <row r="872" spans="1:23" ht="14.25" hidden="1">
      <c r="A872" s="62">
        <v>42908.416689814818</v>
      </c>
      <c r="B872">
        <v>343398</v>
      </c>
      <c r="C872" t="s">
        <v>2306</v>
      </c>
      <c r="D872" t="s">
        <v>2307</v>
      </c>
      <c r="E872" t="s">
        <v>2308</v>
      </c>
      <c r="F872" s="15">
        <v>500</v>
      </c>
      <c r="G872" s="62">
        <v>42908.416689814818</v>
      </c>
      <c r="H872" t="s">
        <v>47</v>
      </c>
      <c r="I872" t="s">
        <v>47</v>
      </c>
      <c r="J872" t="s">
        <v>86</v>
      </c>
      <c r="K872" t="s">
        <v>36</v>
      </c>
      <c r="L872" t="s">
        <v>87</v>
      </c>
      <c r="M872" t="s">
        <v>2309</v>
      </c>
      <c r="N872" t="s">
        <v>2310</v>
      </c>
      <c r="O872" t="s">
        <v>4661</v>
      </c>
      <c r="P872">
        <f>VLOOKUP(B872,HIS退!B:F,5,FALSE)</f>
        <v>-500</v>
      </c>
      <c r="Q872" t="str">
        <f t="shared" si="39"/>
        <v/>
      </c>
      <c r="R872" s="43">
        <f>VLOOKUP(M872,银行退!A:G,7,FALSE)</f>
        <v>500</v>
      </c>
      <c r="S872" t="str">
        <f t="shared" si="40"/>
        <v/>
      </c>
      <c r="T872" t="e">
        <f>VLOOKUP(M872,银行退!A:J,10,FALSE)</f>
        <v>#N/A</v>
      </c>
      <c r="U872" s="17" t="e">
        <f>VLOOKUP(M872,银行退!A:K,11,FALSE)</f>
        <v>#N/A</v>
      </c>
      <c r="V872" t="str">
        <f t="shared" si="41"/>
        <v/>
      </c>
      <c r="W872" t="e">
        <f>VLOOKUP(B872,HIS解!F:H,3,FALSE)</f>
        <v>#N/A</v>
      </c>
    </row>
    <row r="873" spans="1:23" ht="14.25" hidden="1">
      <c r="A873" s="62">
        <v>42908.422372685185</v>
      </c>
      <c r="B873">
        <v>343829</v>
      </c>
      <c r="C873" t="s">
        <v>2311</v>
      </c>
      <c r="D873" t="s">
        <v>2312</v>
      </c>
      <c r="E873" t="s">
        <v>2313</v>
      </c>
      <c r="F873" s="15">
        <v>35</v>
      </c>
      <c r="G873" s="62">
        <v>42908.422372685185</v>
      </c>
      <c r="H873" t="s">
        <v>47</v>
      </c>
      <c r="I873" t="s">
        <v>47</v>
      </c>
      <c r="J873" t="s">
        <v>86</v>
      </c>
      <c r="K873" t="s">
        <v>36</v>
      </c>
      <c r="L873" t="s">
        <v>87</v>
      </c>
      <c r="M873" t="s">
        <v>2314</v>
      </c>
      <c r="N873" t="s">
        <v>2315</v>
      </c>
      <c r="O873" t="s">
        <v>4662</v>
      </c>
      <c r="P873">
        <f>VLOOKUP(B873,HIS退!B:F,5,FALSE)</f>
        <v>-35</v>
      </c>
      <c r="Q873" t="str">
        <f t="shared" si="39"/>
        <v/>
      </c>
      <c r="R873" s="43">
        <f>VLOOKUP(M873,银行退!A:G,7,FALSE)</f>
        <v>35</v>
      </c>
      <c r="S873" t="str">
        <f t="shared" si="40"/>
        <v/>
      </c>
      <c r="T873" t="e">
        <f>VLOOKUP(M873,银行退!A:J,10,FALSE)</f>
        <v>#N/A</v>
      </c>
      <c r="U873" s="17" t="e">
        <f>VLOOKUP(M873,银行退!A:K,11,FALSE)</f>
        <v>#N/A</v>
      </c>
      <c r="V873" t="str">
        <f t="shared" si="41"/>
        <v/>
      </c>
      <c r="W873" t="e">
        <f>VLOOKUP(B873,HIS解!F:H,3,FALSE)</f>
        <v>#N/A</v>
      </c>
    </row>
    <row r="874" spans="1:23" ht="14.25" hidden="1">
      <c r="A874" s="62">
        <v>42908.424421296295</v>
      </c>
      <c r="B874">
        <v>344013</v>
      </c>
      <c r="C874" t="s">
        <v>2316</v>
      </c>
      <c r="D874" t="s">
        <v>2317</v>
      </c>
      <c r="E874" t="s">
        <v>2318</v>
      </c>
      <c r="F874" s="15">
        <v>350</v>
      </c>
      <c r="G874" s="62">
        <v>42908.424421296295</v>
      </c>
      <c r="H874" t="s">
        <v>47</v>
      </c>
      <c r="I874" t="s">
        <v>47</v>
      </c>
      <c r="J874" t="s">
        <v>86</v>
      </c>
      <c r="K874" t="s">
        <v>36</v>
      </c>
      <c r="L874" t="s">
        <v>87</v>
      </c>
      <c r="M874" t="s">
        <v>2319</v>
      </c>
      <c r="N874" t="s">
        <v>2320</v>
      </c>
      <c r="O874" t="s">
        <v>4663</v>
      </c>
      <c r="P874">
        <f>VLOOKUP(B874,HIS退!B:F,5,FALSE)</f>
        <v>-350</v>
      </c>
      <c r="Q874" t="str">
        <f t="shared" si="39"/>
        <v/>
      </c>
      <c r="R874" s="43">
        <f>VLOOKUP(M874,银行退!A:G,7,FALSE)</f>
        <v>350</v>
      </c>
      <c r="S874" t="str">
        <f t="shared" si="40"/>
        <v/>
      </c>
      <c r="T874" t="e">
        <f>VLOOKUP(M874,银行退!A:J,10,FALSE)</f>
        <v>#N/A</v>
      </c>
      <c r="U874" s="17" t="e">
        <f>VLOOKUP(M874,银行退!A:K,11,FALSE)</f>
        <v>#N/A</v>
      </c>
      <c r="V874" t="str">
        <f t="shared" si="41"/>
        <v/>
      </c>
      <c r="W874" t="e">
        <f>VLOOKUP(B874,HIS解!F:H,3,FALSE)</f>
        <v>#N/A</v>
      </c>
    </row>
    <row r="875" spans="1:23" ht="14.25" hidden="1">
      <c r="A875" s="62">
        <v>42908.430138888885</v>
      </c>
      <c r="B875">
        <v>344461</v>
      </c>
      <c r="C875" t="s">
        <v>2321</v>
      </c>
      <c r="D875" t="s">
        <v>2322</v>
      </c>
      <c r="E875" t="s">
        <v>2323</v>
      </c>
      <c r="F875" s="15">
        <v>782</v>
      </c>
      <c r="G875" s="62">
        <v>42908.430138888885</v>
      </c>
      <c r="H875" t="s">
        <v>47</v>
      </c>
      <c r="I875" t="s">
        <v>47</v>
      </c>
      <c r="J875" t="s">
        <v>86</v>
      </c>
      <c r="K875" t="s">
        <v>36</v>
      </c>
      <c r="L875" t="s">
        <v>87</v>
      </c>
      <c r="M875" t="s">
        <v>2324</v>
      </c>
      <c r="N875" t="s">
        <v>2325</v>
      </c>
      <c r="O875" t="s">
        <v>4664</v>
      </c>
      <c r="P875">
        <f>VLOOKUP(B875,HIS退!B:F,5,FALSE)</f>
        <v>-782</v>
      </c>
      <c r="Q875" t="str">
        <f t="shared" si="39"/>
        <v/>
      </c>
      <c r="R875" s="43">
        <f>VLOOKUP(M875,银行退!A:G,7,FALSE)</f>
        <v>782</v>
      </c>
      <c r="S875" t="str">
        <f t="shared" si="40"/>
        <v/>
      </c>
      <c r="T875" t="e">
        <f>VLOOKUP(M875,银行退!A:J,10,FALSE)</f>
        <v>#N/A</v>
      </c>
      <c r="U875" s="17" t="e">
        <f>VLOOKUP(M875,银行退!A:K,11,FALSE)</f>
        <v>#N/A</v>
      </c>
      <c r="V875" t="str">
        <f t="shared" si="41"/>
        <v/>
      </c>
      <c r="W875" t="e">
        <f>VLOOKUP(B875,HIS解!F:H,3,FALSE)</f>
        <v>#N/A</v>
      </c>
    </row>
    <row r="876" spans="1:23" ht="14.25" hidden="1">
      <c r="A876" s="62">
        <v>42908.432233796295</v>
      </c>
      <c r="B876">
        <v>344647</v>
      </c>
      <c r="C876" t="s">
        <v>2326</v>
      </c>
      <c r="D876" t="s">
        <v>2327</v>
      </c>
      <c r="E876" t="s">
        <v>2328</v>
      </c>
      <c r="F876" s="15">
        <v>496</v>
      </c>
      <c r="G876" s="62">
        <v>42908.432233796295</v>
      </c>
      <c r="H876" t="s">
        <v>47</v>
      </c>
      <c r="I876" t="s">
        <v>47</v>
      </c>
      <c r="J876" t="s">
        <v>86</v>
      </c>
      <c r="K876" t="s">
        <v>36</v>
      </c>
      <c r="L876" t="s">
        <v>87</v>
      </c>
      <c r="M876" t="s">
        <v>2329</v>
      </c>
      <c r="N876" t="s">
        <v>2330</v>
      </c>
      <c r="O876" t="s">
        <v>4665</v>
      </c>
      <c r="P876">
        <f>VLOOKUP(B876,HIS退!B:F,5,FALSE)</f>
        <v>-496</v>
      </c>
      <c r="Q876" t="str">
        <f t="shared" si="39"/>
        <v/>
      </c>
      <c r="R876" s="43">
        <f>VLOOKUP(M876,银行退!A:G,7,FALSE)</f>
        <v>496</v>
      </c>
      <c r="S876" t="str">
        <f t="shared" si="40"/>
        <v/>
      </c>
      <c r="T876" t="e">
        <f>VLOOKUP(M876,银行退!A:J,10,FALSE)</f>
        <v>#N/A</v>
      </c>
      <c r="U876" s="17" t="e">
        <f>VLOOKUP(M876,银行退!A:K,11,FALSE)</f>
        <v>#N/A</v>
      </c>
      <c r="V876" t="str">
        <f t="shared" si="41"/>
        <v/>
      </c>
      <c r="W876" t="e">
        <f>VLOOKUP(B876,HIS解!F:H,3,FALSE)</f>
        <v>#N/A</v>
      </c>
    </row>
    <row r="877" spans="1:23" ht="14.25" hidden="1">
      <c r="A877" s="62">
        <v>42908.433483796296</v>
      </c>
      <c r="B877">
        <v>344738</v>
      </c>
      <c r="C877" t="s">
        <v>2331</v>
      </c>
      <c r="D877" t="s">
        <v>2332</v>
      </c>
      <c r="E877" t="s">
        <v>2333</v>
      </c>
      <c r="F877" s="15">
        <v>2000</v>
      </c>
      <c r="G877" s="62">
        <v>42908.433483796296</v>
      </c>
      <c r="H877" t="s">
        <v>47</v>
      </c>
      <c r="I877" t="s">
        <v>47</v>
      </c>
      <c r="J877" t="s">
        <v>86</v>
      </c>
      <c r="K877" t="s">
        <v>36</v>
      </c>
      <c r="L877" t="s">
        <v>87</v>
      </c>
      <c r="M877" t="s">
        <v>2334</v>
      </c>
      <c r="N877" t="s">
        <v>2335</v>
      </c>
      <c r="O877" t="s">
        <v>4666</v>
      </c>
      <c r="P877">
        <f>VLOOKUP(B877,HIS退!B:F,5,FALSE)</f>
        <v>-2000</v>
      </c>
      <c r="Q877" t="str">
        <f t="shared" si="39"/>
        <v/>
      </c>
      <c r="R877" s="43">
        <f>VLOOKUP(M877,银行退!A:G,7,FALSE)</f>
        <v>2000</v>
      </c>
      <c r="S877" t="str">
        <f t="shared" si="40"/>
        <v/>
      </c>
      <c r="T877" t="e">
        <f>VLOOKUP(M877,银行退!A:J,10,FALSE)</f>
        <v>#N/A</v>
      </c>
      <c r="U877" s="17" t="e">
        <f>VLOOKUP(M877,银行退!A:K,11,FALSE)</f>
        <v>#N/A</v>
      </c>
      <c r="V877" t="str">
        <f t="shared" si="41"/>
        <v/>
      </c>
      <c r="W877" t="e">
        <f>VLOOKUP(B877,HIS解!F:H,3,FALSE)</f>
        <v>#N/A</v>
      </c>
    </row>
    <row r="878" spans="1:23" ht="14.25" hidden="1">
      <c r="A878" s="62">
        <v>42908.434131944443</v>
      </c>
      <c r="B878">
        <v>344778</v>
      </c>
      <c r="C878" t="s">
        <v>2336</v>
      </c>
      <c r="D878" t="s">
        <v>2337</v>
      </c>
      <c r="E878" t="s">
        <v>2338</v>
      </c>
      <c r="F878" s="15">
        <v>4900</v>
      </c>
      <c r="G878" s="62">
        <v>42908.434131944443</v>
      </c>
      <c r="H878" t="s">
        <v>47</v>
      </c>
      <c r="I878" t="s">
        <v>47</v>
      </c>
      <c r="J878" t="s">
        <v>86</v>
      </c>
      <c r="K878" t="s">
        <v>36</v>
      </c>
      <c r="L878" t="s">
        <v>87</v>
      </c>
      <c r="M878" t="s">
        <v>2339</v>
      </c>
      <c r="N878" t="s">
        <v>2340</v>
      </c>
      <c r="O878" t="s">
        <v>4667</v>
      </c>
      <c r="P878">
        <f>VLOOKUP(B878,HIS退!B:F,5,FALSE)</f>
        <v>-4900</v>
      </c>
      <c r="Q878" t="str">
        <f t="shared" si="39"/>
        <v/>
      </c>
      <c r="R878" s="43">
        <f>VLOOKUP(M878,银行退!A:G,7,FALSE)</f>
        <v>4900</v>
      </c>
      <c r="S878" t="str">
        <f t="shared" si="40"/>
        <v/>
      </c>
      <c r="T878" t="e">
        <f>VLOOKUP(M878,银行退!A:J,10,FALSE)</f>
        <v>#N/A</v>
      </c>
      <c r="U878" s="17" t="e">
        <f>VLOOKUP(M878,银行退!A:K,11,FALSE)</f>
        <v>#N/A</v>
      </c>
      <c r="V878" t="str">
        <f t="shared" si="41"/>
        <v/>
      </c>
      <c r="W878" t="e">
        <f>VLOOKUP(B878,HIS解!F:H,3,FALSE)</f>
        <v>#N/A</v>
      </c>
    </row>
    <row r="879" spans="1:23" ht="14.25" hidden="1">
      <c r="A879" s="62">
        <v>42908.437407407408</v>
      </c>
      <c r="B879">
        <v>345063</v>
      </c>
      <c r="C879" t="s">
        <v>2341</v>
      </c>
      <c r="D879" t="s">
        <v>2342</v>
      </c>
      <c r="E879" t="s">
        <v>2343</v>
      </c>
      <c r="F879" s="15">
        <v>316</v>
      </c>
      <c r="G879" s="62">
        <v>42908.437407407408</v>
      </c>
      <c r="H879" t="s">
        <v>47</v>
      </c>
      <c r="I879" t="s">
        <v>47</v>
      </c>
      <c r="J879" t="s">
        <v>86</v>
      </c>
      <c r="K879" t="s">
        <v>36</v>
      </c>
      <c r="L879" t="s">
        <v>87</v>
      </c>
      <c r="M879" t="s">
        <v>2344</v>
      </c>
      <c r="N879" t="s">
        <v>2345</v>
      </c>
      <c r="O879" t="s">
        <v>4668</v>
      </c>
      <c r="P879">
        <f>VLOOKUP(B879,HIS退!B:F,5,FALSE)</f>
        <v>-316</v>
      </c>
      <c r="Q879" t="str">
        <f t="shared" si="39"/>
        <v/>
      </c>
      <c r="R879" s="43">
        <f>VLOOKUP(M879,银行退!A:G,7,FALSE)</f>
        <v>316</v>
      </c>
      <c r="S879" t="str">
        <f t="shared" si="40"/>
        <v/>
      </c>
      <c r="T879" t="e">
        <f>VLOOKUP(M879,银行退!A:J,10,FALSE)</f>
        <v>#N/A</v>
      </c>
      <c r="U879" s="17" t="e">
        <f>VLOOKUP(M879,银行退!A:K,11,FALSE)</f>
        <v>#N/A</v>
      </c>
      <c r="V879" t="str">
        <f t="shared" si="41"/>
        <v/>
      </c>
      <c r="W879" t="e">
        <f>VLOOKUP(B879,HIS解!F:H,3,FALSE)</f>
        <v>#N/A</v>
      </c>
    </row>
    <row r="880" spans="1:23" ht="14.25" hidden="1">
      <c r="A880" s="62">
        <v>42908.443055555559</v>
      </c>
      <c r="B880">
        <v>345509</v>
      </c>
      <c r="C880" t="s">
        <v>2346</v>
      </c>
      <c r="D880" t="s">
        <v>2347</v>
      </c>
      <c r="E880" t="s">
        <v>2348</v>
      </c>
      <c r="F880" s="15">
        <v>216</v>
      </c>
      <c r="G880" s="62">
        <v>42908.443055555559</v>
      </c>
      <c r="H880" t="s">
        <v>47</v>
      </c>
      <c r="I880" t="s">
        <v>47</v>
      </c>
      <c r="J880" t="s">
        <v>86</v>
      </c>
      <c r="K880" t="s">
        <v>36</v>
      </c>
      <c r="L880" t="s">
        <v>87</v>
      </c>
      <c r="M880" t="s">
        <v>2349</v>
      </c>
      <c r="N880" t="s">
        <v>2350</v>
      </c>
      <c r="O880" t="s">
        <v>4669</v>
      </c>
      <c r="P880">
        <f>VLOOKUP(B880,HIS退!B:F,5,FALSE)</f>
        <v>-216</v>
      </c>
      <c r="Q880" t="str">
        <f t="shared" si="39"/>
        <v/>
      </c>
      <c r="R880" s="43">
        <f>VLOOKUP(M880,银行退!A:G,7,FALSE)</f>
        <v>216</v>
      </c>
      <c r="S880" t="str">
        <f t="shared" si="40"/>
        <v/>
      </c>
      <c r="T880" t="e">
        <f>VLOOKUP(M880,银行退!A:J,10,FALSE)</f>
        <v>#N/A</v>
      </c>
      <c r="U880" s="17" t="e">
        <f>VLOOKUP(M880,银行退!A:K,11,FALSE)</f>
        <v>#N/A</v>
      </c>
      <c r="V880" t="str">
        <f t="shared" si="41"/>
        <v/>
      </c>
      <c r="W880" t="e">
        <f>VLOOKUP(B880,HIS解!F:H,3,FALSE)</f>
        <v>#N/A</v>
      </c>
    </row>
    <row r="881" spans="1:23" ht="14.25" hidden="1">
      <c r="A881" s="62">
        <v>42908.446747685186</v>
      </c>
      <c r="B881">
        <v>345762</v>
      </c>
      <c r="C881" t="s">
        <v>2351</v>
      </c>
      <c r="D881" t="s">
        <v>2352</v>
      </c>
      <c r="E881" t="s">
        <v>2353</v>
      </c>
      <c r="F881" s="15">
        <v>151</v>
      </c>
      <c r="G881" s="62">
        <v>42908.446747685186</v>
      </c>
      <c r="H881" t="s">
        <v>47</v>
      </c>
      <c r="I881" t="s">
        <v>47</v>
      </c>
      <c r="J881" t="s">
        <v>86</v>
      </c>
      <c r="K881" t="s">
        <v>36</v>
      </c>
      <c r="L881" t="s">
        <v>87</v>
      </c>
      <c r="M881" t="s">
        <v>2354</v>
      </c>
      <c r="N881" t="s">
        <v>2355</v>
      </c>
      <c r="O881" t="s">
        <v>4670</v>
      </c>
      <c r="P881">
        <f>VLOOKUP(B881,HIS退!B:F,5,FALSE)</f>
        <v>-151</v>
      </c>
      <c r="Q881" t="str">
        <f t="shared" si="39"/>
        <v/>
      </c>
      <c r="R881" s="43">
        <f>VLOOKUP(M881,银行退!A:G,7,FALSE)</f>
        <v>151</v>
      </c>
      <c r="S881" t="str">
        <f t="shared" si="40"/>
        <v/>
      </c>
      <c r="T881" t="e">
        <f>VLOOKUP(M881,银行退!A:J,10,FALSE)</f>
        <v>#N/A</v>
      </c>
      <c r="U881" s="17" t="e">
        <f>VLOOKUP(M881,银行退!A:K,11,FALSE)</f>
        <v>#N/A</v>
      </c>
      <c r="V881" t="str">
        <f t="shared" si="41"/>
        <v/>
      </c>
      <c r="W881" t="e">
        <f>VLOOKUP(B881,HIS解!F:H,3,FALSE)</f>
        <v>#N/A</v>
      </c>
    </row>
    <row r="882" spans="1:23" ht="14.25" hidden="1">
      <c r="A882" s="62">
        <v>42908.450497685182</v>
      </c>
      <c r="B882">
        <v>346042</v>
      </c>
      <c r="C882" t="s">
        <v>2356</v>
      </c>
      <c r="D882" t="s">
        <v>2357</v>
      </c>
      <c r="E882" t="s">
        <v>2358</v>
      </c>
      <c r="F882" s="15">
        <v>190</v>
      </c>
      <c r="G882" s="62">
        <v>42908.450497685182</v>
      </c>
      <c r="H882" t="s">
        <v>47</v>
      </c>
      <c r="I882" t="s">
        <v>47</v>
      </c>
      <c r="J882" t="s">
        <v>86</v>
      </c>
      <c r="K882" t="s">
        <v>36</v>
      </c>
      <c r="L882" t="s">
        <v>87</v>
      </c>
      <c r="M882" t="s">
        <v>2359</v>
      </c>
      <c r="N882" t="s">
        <v>2360</v>
      </c>
      <c r="O882" t="s">
        <v>4671</v>
      </c>
      <c r="P882">
        <f>VLOOKUP(B882,HIS退!B:F,5,FALSE)</f>
        <v>-190</v>
      </c>
      <c r="Q882" t="str">
        <f t="shared" si="39"/>
        <v/>
      </c>
      <c r="R882" s="43">
        <f>VLOOKUP(M882,银行退!A:G,7,FALSE)</f>
        <v>190</v>
      </c>
      <c r="S882" t="str">
        <f t="shared" si="40"/>
        <v/>
      </c>
      <c r="T882" t="e">
        <f>VLOOKUP(M882,银行退!A:J,10,FALSE)</f>
        <v>#N/A</v>
      </c>
      <c r="U882" s="17" t="e">
        <f>VLOOKUP(M882,银行退!A:K,11,FALSE)</f>
        <v>#N/A</v>
      </c>
      <c r="V882" t="str">
        <f t="shared" si="41"/>
        <v/>
      </c>
      <c r="W882" t="e">
        <f>VLOOKUP(B882,HIS解!F:H,3,FALSE)</f>
        <v>#N/A</v>
      </c>
    </row>
    <row r="883" spans="1:23" ht="14.25" hidden="1">
      <c r="A883" s="62">
        <v>42908.455381944441</v>
      </c>
      <c r="B883">
        <v>346380</v>
      </c>
      <c r="C883" t="s">
        <v>2361</v>
      </c>
      <c r="D883" t="s">
        <v>2362</v>
      </c>
      <c r="E883" t="s">
        <v>2363</v>
      </c>
      <c r="F883" s="15">
        <v>490</v>
      </c>
      <c r="G883" s="62">
        <v>42908.455381944441</v>
      </c>
      <c r="H883" t="s">
        <v>47</v>
      </c>
      <c r="I883" t="s">
        <v>47</v>
      </c>
      <c r="J883" t="s">
        <v>86</v>
      </c>
      <c r="K883" t="s">
        <v>36</v>
      </c>
      <c r="L883" t="s">
        <v>87</v>
      </c>
      <c r="M883" t="s">
        <v>2364</v>
      </c>
      <c r="N883" t="s">
        <v>2365</v>
      </c>
      <c r="O883" t="s">
        <v>4672</v>
      </c>
      <c r="P883">
        <f>VLOOKUP(B883,HIS退!B:F,5,FALSE)</f>
        <v>-490</v>
      </c>
      <c r="Q883" t="str">
        <f t="shared" si="39"/>
        <v/>
      </c>
      <c r="R883" s="43">
        <f>VLOOKUP(M883,银行退!A:G,7,FALSE)</f>
        <v>490</v>
      </c>
      <c r="S883" t="str">
        <f t="shared" si="40"/>
        <v/>
      </c>
      <c r="T883" t="e">
        <f>VLOOKUP(M883,银行退!A:J,10,FALSE)</f>
        <v>#N/A</v>
      </c>
      <c r="U883" s="17" t="e">
        <f>VLOOKUP(M883,银行退!A:K,11,FALSE)</f>
        <v>#N/A</v>
      </c>
      <c r="V883" t="str">
        <f t="shared" si="41"/>
        <v/>
      </c>
      <c r="W883" t="e">
        <f>VLOOKUP(B883,HIS解!F:H,3,FALSE)</f>
        <v>#N/A</v>
      </c>
    </row>
    <row r="884" spans="1:23" ht="14.25" hidden="1">
      <c r="A884" s="62">
        <v>42908.455983796295</v>
      </c>
      <c r="B884">
        <v>346422</v>
      </c>
      <c r="C884" t="s">
        <v>2366</v>
      </c>
      <c r="D884" t="s">
        <v>2367</v>
      </c>
      <c r="E884" t="s">
        <v>2368</v>
      </c>
      <c r="F884" s="15">
        <v>230</v>
      </c>
      <c r="G884" s="62">
        <v>42908.455983796295</v>
      </c>
      <c r="H884" t="s">
        <v>47</v>
      </c>
      <c r="I884" t="s">
        <v>47</v>
      </c>
      <c r="J884" t="s">
        <v>86</v>
      </c>
      <c r="K884" t="s">
        <v>36</v>
      </c>
      <c r="L884" t="s">
        <v>87</v>
      </c>
      <c r="M884" t="s">
        <v>2369</v>
      </c>
      <c r="N884" t="s">
        <v>2370</v>
      </c>
      <c r="O884" t="s">
        <v>4673</v>
      </c>
      <c r="P884">
        <f>VLOOKUP(B884,HIS退!B:F,5,FALSE)</f>
        <v>-230</v>
      </c>
      <c r="Q884" t="str">
        <f t="shared" si="39"/>
        <v/>
      </c>
      <c r="R884" s="43">
        <f>VLOOKUP(M884,银行退!A:G,7,FALSE)</f>
        <v>230</v>
      </c>
      <c r="S884" t="str">
        <f t="shared" si="40"/>
        <v/>
      </c>
      <c r="T884" t="e">
        <f>VLOOKUP(M884,银行退!A:J,10,FALSE)</f>
        <v>#N/A</v>
      </c>
      <c r="U884" s="17" t="e">
        <f>VLOOKUP(M884,银行退!A:K,11,FALSE)</f>
        <v>#N/A</v>
      </c>
      <c r="V884" t="str">
        <f t="shared" si="41"/>
        <v/>
      </c>
      <c r="W884" t="e">
        <f>VLOOKUP(B884,HIS解!F:H,3,FALSE)</f>
        <v>#N/A</v>
      </c>
    </row>
    <row r="885" spans="1:23" ht="14.25" hidden="1">
      <c r="A885" s="62">
        <v>42908.45853009259</v>
      </c>
      <c r="B885">
        <v>346629</v>
      </c>
      <c r="C885" t="s">
        <v>2371</v>
      </c>
      <c r="D885" t="s">
        <v>2372</v>
      </c>
      <c r="E885" t="s">
        <v>2373</v>
      </c>
      <c r="F885" s="15">
        <v>1000</v>
      </c>
      <c r="G885" s="62">
        <v>42908.45853009259</v>
      </c>
      <c r="H885" t="s">
        <v>47</v>
      </c>
      <c r="I885" t="s">
        <v>47</v>
      </c>
      <c r="J885" t="s">
        <v>86</v>
      </c>
      <c r="K885" t="s">
        <v>36</v>
      </c>
      <c r="L885" t="s">
        <v>87</v>
      </c>
      <c r="M885" t="s">
        <v>2374</v>
      </c>
      <c r="N885" t="s">
        <v>2375</v>
      </c>
      <c r="O885" t="s">
        <v>4674</v>
      </c>
      <c r="P885">
        <f>VLOOKUP(B885,HIS退!B:F,5,FALSE)</f>
        <v>-1000</v>
      </c>
      <c r="Q885" t="str">
        <f t="shared" si="39"/>
        <v/>
      </c>
      <c r="R885" s="43">
        <f>VLOOKUP(M885,银行退!A:G,7,FALSE)</f>
        <v>1000</v>
      </c>
      <c r="S885" t="str">
        <f t="shared" si="40"/>
        <v/>
      </c>
      <c r="T885" t="e">
        <f>VLOOKUP(M885,银行退!A:J,10,FALSE)</f>
        <v>#N/A</v>
      </c>
      <c r="U885" s="17" t="e">
        <f>VLOOKUP(M885,银行退!A:K,11,FALSE)</f>
        <v>#N/A</v>
      </c>
      <c r="V885" t="str">
        <f t="shared" si="41"/>
        <v/>
      </c>
      <c r="W885" t="e">
        <f>VLOOKUP(B885,HIS解!F:H,3,FALSE)</f>
        <v>#N/A</v>
      </c>
    </row>
    <row r="886" spans="1:23" ht="14.25" hidden="1">
      <c r="A886" s="62">
        <v>42908.466874999998</v>
      </c>
      <c r="B886">
        <v>347156</v>
      </c>
      <c r="C886" t="s">
        <v>2376</v>
      </c>
      <c r="D886" t="s">
        <v>2377</v>
      </c>
      <c r="E886" t="s">
        <v>2378</v>
      </c>
      <c r="F886" s="15">
        <v>500</v>
      </c>
      <c r="G886" s="62">
        <v>42908.466874999998</v>
      </c>
      <c r="H886" t="s">
        <v>47</v>
      </c>
      <c r="I886" t="s">
        <v>47</v>
      </c>
      <c r="J886" t="s">
        <v>86</v>
      </c>
      <c r="K886" t="s">
        <v>36</v>
      </c>
      <c r="L886" t="s">
        <v>87</v>
      </c>
      <c r="M886" t="s">
        <v>2379</v>
      </c>
      <c r="N886" t="s">
        <v>2380</v>
      </c>
      <c r="O886" t="s">
        <v>4675</v>
      </c>
      <c r="P886">
        <f>VLOOKUP(B886,HIS退!B:F,5,FALSE)</f>
        <v>-500</v>
      </c>
      <c r="Q886" t="str">
        <f t="shared" si="39"/>
        <v/>
      </c>
      <c r="R886" s="43">
        <f>VLOOKUP(M886,银行退!A:G,7,FALSE)</f>
        <v>500</v>
      </c>
      <c r="S886" t="str">
        <f t="shared" si="40"/>
        <v/>
      </c>
      <c r="T886" t="e">
        <f>VLOOKUP(M886,银行退!A:J,10,FALSE)</f>
        <v>#N/A</v>
      </c>
      <c r="U886" s="17" t="e">
        <f>VLOOKUP(M886,银行退!A:K,11,FALSE)</f>
        <v>#N/A</v>
      </c>
      <c r="V886" t="str">
        <f t="shared" si="41"/>
        <v/>
      </c>
      <c r="W886" t="e">
        <f>VLOOKUP(B886,HIS解!F:H,3,FALSE)</f>
        <v>#N/A</v>
      </c>
    </row>
    <row r="887" spans="1:23" ht="14.25" hidden="1">
      <c r="A887" s="62">
        <v>42908.474652777775</v>
      </c>
      <c r="B887">
        <v>347635</v>
      </c>
      <c r="C887" t="s">
        <v>2381</v>
      </c>
      <c r="D887" t="s">
        <v>2382</v>
      </c>
      <c r="E887" t="s">
        <v>2383</v>
      </c>
      <c r="F887" s="15">
        <v>255</v>
      </c>
      <c r="G887" s="62">
        <v>42908.474652777775</v>
      </c>
      <c r="H887" t="s">
        <v>47</v>
      </c>
      <c r="I887" t="s">
        <v>47</v>
      </c>
      <c r="J887" t="s">
        <v>86</v>
      </c>
      <c r="K887" t="s">
        <v>36</v>
      </c>
      <c r="L887" t="s">
        <v>87</v>
      </c>
      <c r="M887" t="s">
        <v>2384</v>
      </c>
      <c r="N887" t="s">
        <v>2385</v>
      </c>
      <c r="O887" t="s">
        <v>4676</v>
      </c>
      <c r="P887">
        <f>VLOOKUP(B887,HIS退!B:F,5,FALSE)</f>
        <v>-255</v>
      </c>
      <c r="Q887" t="str">
        <f t="shared" si="39"/>
        <v/>
      </c>
      <c r="R887" s="43">
        <f>VLOOKUP(M887,银行退!A:G,7,FALSE)</f>
        <v>255</v>
      </c>
      <c r="S887" t="str">
        <f t="shared" si="40"/>
        <v/>
      </c>
      <c r="T887" t="e">
        <f>VLOOKUP(M887,银行退!A:J,10,FALSE)</f>
        <v>#N/A</v>
      </c>
      <c r="U887" s="17" t="e">
        <f>VLOOKUP(M887,银行退!A:K,11,FALSE)</f>
        <v>#N/A</v>
      </c>
      <c r="V887" t="str">
        <f t="shared" si="41"/>
        <v/>
      </c>
      <c r="W887" t="e">
        <f>VLOOKUP(B887,HIS解!F:H,3,FALSE)</f>
        <v>#N/A</v>
      </c>
    </row>
    <row r="888" spans="1:23" ht="14.25" hidden="1">
      <c r="A888" s="62">
        <v>42908.476944444446</v>
      </c>
      <c r="B888">
        <v>347756</v>
      </c>
      <c r="C888" t="s">
        <v>2386</v>
      </c>
      <c r="D888" t="s">
        <v>2387</v>
      </c>
      <c r="E888" t="s">
        <v>2388</v>
      </c>
      <c r="F888" s="15">
        <v>1</v>
      </c>
      <c r="G888" s="62">
        <v>42908.476944444446</v>
      </c>
      <c r="H888" t="s">
        <v>47</v>
      </c>
      <c r="I888" t="s">
        <v>47</v>
      </c>
      <c r="J888" t="s">
        <v>86</v>
      </c>
      <c r="K888" t="s">
        <v>36</v>
      </c>
      <c r="L888" t="s">
        <v>87</v>
      </c>
      <c r="M888" t="s">
        <v>2389</v>
      </c>
      <c r="N888" t="s">
        <v>2390</v>
      </c>
      <c r="O888" t="s">
        <v>4677</v>
      </c>
      <c r="P888">
        <f>VLOOKUP(B888,HIS退!B:F,5,FALSE)</f>
        <v>-1</v>
      </c>
      <c r="Q888" t="str">
        <f t="shared" si="39"/>
        <v/>
      </c>
      <c r="R888" s="43">
        <f>VLOOKUP(M888,银行退!A:G,7,FALSE)</f>
        <v>1</v>
      </c>
      <c r="S888" t="str">
        <f t="shared" si="40"/>
        <v/>
      </c>
      <c r="T888" t="e">
        <f>VLOOKUP(M888,银行退!A:J,10,FALSE)</f>
        <v>#N/A</v>
      </c>
      <c r="U888" s="17" t="e">
        <f>VLOOKUP(M888,银行退!A:K,11,FALSE)</f>
        <v>#N/A</v>
      </c>
      <c r="V888" t="str">
        <f t="shared" si="41"/>
        <v/>
      </c>
      <c r="W888" t="e">
        <f>VLOOKUP(B888,HIS解!F:H,3,FALSE)</f>
        <v>#N/A</v>
      </c>
    </row>
    <row r="889" spans="1:23" ht="14.25">
      <c r="A889" s="62">
        <v>42908.477210648147</v>
      </c>
      <c r="B889">
        <v>347768</v>
      </c>
      <c r="C889" t="s">
        <v>2391</v>
      </c>
      <c r="D889" t="s">
        <v>2392</v>
      </c>
      <c r="E889" t="s">
        <v>2393</v>
      </c>
      <c r="F889" s="15">
        <v>500</v>
      </c>
      <c r="G889" s="62">
        <v>42908.477210648147</v>
      </c>
      <c r="H889" t="s">
        <v>47</v>
      </c>
      <c r="I889" t="s">
        <v>47</v>
      </c>
      <c r="J889" t="s">
        <v>86</v>
      </c>
      <c r="K889" t="s">
        <v>217</v>
      </c>
      <c r="L889" t="s">
        <v>87</v>
      </c>
      <c r="M889" t="s">
        <v>2394</v>
      </c>
      <c r="N889" t="s">
        <v>2395</v>
      </c>
      <c r="O889" t="s">
        <v>4678</v>
      </c>
      <c r="P889">
        <f>VLOOKUP(B889,HIS退!B:F,5,FALSE)</f>
        <v>-500</v>
      </c>
      <c r="Q889" t="str">
        <f t="shared" si="39"/>
        <v/>
      </c>
      <c r="R889" s="43">
        <f>VLOOKUP(M889,银行退!A:G,7,FALSE)</f>
        <v>500</v>
      </c>
      <c r="S889" t="str">
        <f t="shared" si="40"/>
        <v/>
      </c>
      <c r="T889">
        <f>VLOOKUP(M889,银行退!A:J,10,FALSE)</f>
        <v>1</v>
      </c>
      <c r="U889" s="17">
        <f>VLOOKUP(M889,银行退!A:K,11,FALSE)</f>
        <v>42909.490266203706</v>
      </c>
      <c r="V889">
        <f t="shared" si="41"/>
        <v>1</v>
      </c>
      <c r="W889" t="e">
        <f>VLOOKUP(B889,HIS解!F:H,3,FALSE)</f>
        <v>#N/A</v>
      </c>
    </row>
    <row r="890" spans="1:23" ht="14.25">
      <c r="A890" s="62">
        <v>42908.477314814816</v>
      </c>
      <c r="B890">
        <v>347775</v>
      </c>
      <c r="C890" t="s">
        <v>2396</v>
      </c>
      <c r="D890" t="s">
        <v>2397</v>
      </c>
      <c r="E890" t="s">
        <v>2398</v>
      </c>
      <c r="F890" s="15">
        <v>46</v>
      </c>
      <c r="G890" s="62">
        <v>42908.477314814816</v>
      </c>
      <c r="H890" t="s">
        <v>47</v>
      </c>
      <c r="I890" t="s">
        <v>47</v>
      </c>
      <c r="J890" t="s">
        <v>86</v>
      </c>
      <c r="K890" t="s">
        <v>217</v>
      </c>
      <c r="L890" t="s">
        <v>87</v>
      </c>
      <c r="M890" t="s">
        <v>2399</v>
      </c>
      <c r="N890" t="s">
        <v>2400</v>
      </c>
      <c r="O890" t="s">
        <v>4679</v>
      </c>
      <c r="P890">
        <f>VLOOKUP(B890,HIS退!B:F,5,FALSE)</f>
        <v>-46</v>
      </c>
      <c r="Q890" t="str">
        <f t="shared" si="39"/>
        <v/>
      </c>
      <c r="R890" s="43">
        <f>VLOOKUP(M890,银行退!A:G,7,FALSE)</f>
        <v>46</v>
      </c>
      <c r="S890" t="str">
        <f t="shared" si="40"/>
        <v/>
      </c>
      <c r="T890">
        <f>VLOOKUP(M890,银行退!A:J,10,FALSE)</f>
        <v>1</v>
      </c>
      <c r="U890" s="17">
        <f>VLOOKUP(M890,银行退!A:K,11,FALSE)</f>
        <v>42908.660937499997</v>
      </c>
      <c r="V890">
        <f t="shared" si="41"/>
        <v>1</v>
      </c>
      <c r="W890" t="e">
        <f>VLOOKUP(B890,HIS解!F:H,3,FALSE)</f>
        <v>#N/A</v>
      </c>
    </row>
    <row r="891" spans="1:23" ht="14.25" hidden="1">
      <c r="A891" s="62">
        <v>42908.477592592593</v>
      </c>
      <c r="B891">
        <v>347784</v>
      </c>
      <c r="C891" t="s">
        <v>2401</v>
      </c>
      <c r="D891" t="s">
        <v>2402</v>
      </c>
      <c r="E891" t="s">
        <v>2403</v>
      </c>
      <c r="F891" s="15">
        <v>1</v>
      </c>
      <c r="G891" s="62">
        <v>42908.477592592593</v>
      </c>
      <c r="H891" t="s">
        <v>47</v>
      </c>
      <c r="I891" t="s">
        <v>47</v>
      </c>
      <c r="J891" t="s">
        <v>86</v>
      </c>
      <c r="K891" t="s">
        <v>36</v>
      </c>
      <c r="L891" t="s">
        <v>87</v>
      </c>
      <c r="M891" t="s">
        <v>2404</v>
      </c>
      <c r="N891" t="s">
        <v>2405</v>
      </c>
      <c r="O891" t="s">
        <v>4680</v>
      </c>
      <c r="P891">
        <f>VLOOKUP(B891,HIS退!B:F,5,FALSE)</f>
        <v>-1</v>
      </c>
      <c r="Q891" t="str">
        <f t="shared" si="39"/>
        <v/>
      </c>
      <c r="R891" s="43">
        <f>VLOOKUP(M891,银行退!A:G,7,FALSE)</f>
        <v>1</v>
      </c>
      <c r="S891" t="str">
        <f t="shared" si="40"/>
        <v/>
      </c>
      <c r="T891" t="e">
        <f>VLOOKUP(M891,银行退!A:J,10,FALSE)</f>
        <v>#N/A</v>
      </c>
      <c r="U891" s="17" t="e">
        <f>VLOOKUP(M891,银行退!A:K,11,FALSE)</f>
        <v>#N/A</v>
      </c>
      <c r="V891" t="str">
        <f t="shared" si="41"/>
        <v/>
      </c>
      <c r="W891" t="e">
        <f>VLOOKUP(B891,HIS解!F:H,3,FALSE)</f>
        <v>#N/A</v>
      </c>
    </row>
    <row r="892" spans="1:23" ht="14.25" hidden="1">
      <c r="A892" s="62">
        <v>42908.483414351853</v>
      </c>
      <c r="B892">
        <v>348034</v>
      </c>
      <c r="C892" t="s">
        <v>2406</v>
      </c>
      <c r="D892" t="s">
        <v>2407</v>
      </c>
      <c r="E892" t="s">
        <v>2408</v>
      </c>
      <c r="F892" s="15">
        <v>238</v>
      </c>
      <c r="G892" s="62">
        <v>42908.483414351853</v>
      </c>
      <c r="H892" t="s">
        <v>47</v>
      </c>
      <c r="I892" t="s">
        <v>47</v>
      </c>
      <c r="J892" t="s">
        <v>86</v>
      </c>
      <c r="K892" t="s">
        <v>36</v>
      </c>
      <c r="L892" t="s">
        <v>87</v>
      </c>
      <c r="M892" t="s">
        <v>2409</v>
      </c>
      <c r="N892" t="s">
        <v>2410</v>
      </c>
      <c r="O892" t="s">
        <v>4681</v>
      </c>
      <c r="P892">
        <f>VLOOKUP(B892,HIS退!B:F,5,FALSE)</f>
        <v>-238</v>
      </c>
      <c r="Q892" t="str">
        <f t="shared" si="39"/>
        <v/>
      </c>
      <c r="R892" s="43">
        <f>VLOOKUP(M892,银行退!A:G,7,FALSE)</f>
        <v>238</v>
      </c>
      <c r="S892" t="str">
        <f t="shared" si="40"/>
        <v/>
      </c>
      <c r="T892" t="e">
        <f>VLOOKUP(M892,银行退!A:J,10,FALSE)</f>
        <v>#N/A</v>
      </c>
      <c r="U892" s="17" t="e">
        <f>VLOOKUP(M892,银行退!A:K,11,FALSE)</f>
        <v>#N/A</v>
      </c>
      <c r="V892" t="str">
        <f t="shared" si="41"/>
        <v/>
      </c>
      <c r="W892" t="e">
        <f>VLOOKUP(B892,HIS解!F:H,3,FALSE)</f>
        <v>#N/A</v>
      </c>
    </row>
    <row r="893" spans="1:23" ht="14.25">
      <c r="A893" s="62">
        <v>42908.49664351852</v>
      </c>
      <c r="B893">
        <v>348508</v>
      </c>
      <c r="C893" t="s">
        <v>2411</v>
      </c>
      <c r="D893" t="s">
        <v>2412</v>
      </c>
      <c r="E893" t="s">
        <v>2413</v>
      </c>
      <c r="F893" s="15">
        <v>1860</v>
      </c>
      <c r="G893" s="62">
        <v>42908.49664351852</v>
      </c>
      <c r="H893" t="s">
        <v>47</v>
      </c>
      <c r="I893" t="s">
        <v>47</v>
      </c>
      <c r="J893" t="s">
        <v>86</v>
      </c>
      <c r="K893" t="s">
        <v>217</v>
      </c>
      <c r="L893" t="s">
        <v>87</v>
      </c>
      <c r="M893" t="s">
        <v>2414</v>
      </c>
      <c r="N893" t="s">
        <v>2415</v>
      </c>
      <c r="O893" t="s">
        <v>4682</v>
      </c>
      <c r="P893">
        <f>VLOOKUP(B893,HIS退!B:F,5,FALSE)</f>
        <v>-1860</v>
      </c>
      <c r="Q893" t="str">
        <f t="shared" si="39"/>
        <v/>
      </c>
      <c r="R893" s="43">
        <f>VLOOKUP(M893,银行退!A:G,7,FALSE)</f>
        <v>1860</v>
      </c>
      <c r="S893" t="str">
        <f t="shared" si="40"/>
        <v/>
      </c>
      <c r="T893">
        <f>VLOOKUP(M893,银行退!A:J,10,FALSE)</f>
        <v>1</v>
      </c>
      <c r="U893" s="17">
        <f>VLOOKUP(M893,银行退!A:K,11,FALSE)</f>
        <v>42908.660590277781</v>
      </c>
      <c r="V893">
        <f t="shared" si="41"/>
        <v>1</v>
      </c>
      <c r="W893" t="e">
        <f>VLOOKUP(B893,HIS解!F:H,3,FALSE)</f>
        <v>#N/A</v>
      </c>
    </row>
    <row r="894" spans="1:23" ht="14.25">
      <c r="A894" s="62">
        <v>42908.521851851852</v>
      </c>
      <c r="B894">
        <v>348981</v>
      </c>
      <c r="C894" t="s">
        <v>2416</v>
      </c>
      <c r="D894" t="s">
        <v>2417</v>
      </c>
      <c r="E894" t="s">
        <v>2418</v>
      </c>
      <c r="F894" s="15">
        <v>422</v>
      </c>
      <c r="G894" s="62">
        <v>42908.521851851852</v>
      </c>
      <c r="H894" t="s">
        <v>47</v>
      </c>
      <c r="I894" t="s">
        <v>47</v>
      </c>
      <c r="J894" t="s">
        <v>86</v>
      </c>
      <c r="K894" t="s">
        <v>217</v>
      </c>
      <c r="L894" t="s">
        <v>87</v>
      </c>
      <c r="M894" t="s">
        <v>2419</v>
      </c>
      <c r="N894" t="s">
        <v>2420</v>
      </c>
      <c r="O894" t="s">
        <v>4683</v>
      </c>
      <c r="P894">
        <f>VLOOKUP(B894,HIS退!B:F,5,FALSE)</f>
        <v>-422</v>
      </c>
      <c r="Q894" t="str">
        <f t="shared" si="39"/>
        <v/>
      </c>
      <c r="R894" s="43">
        <f>VLOOKUP(M894,银行退!A:G,7,FALSE)</f>
        <v>422</v>
      </c>
      <c r="S894" t="str">
        <f t="shared" si="40"/>
        <v/>
      </c>
      <c r="T894">
        <f>VLOOKUP(M894,银行退!A:J,10,FALSE)</f>
        <v>1</v>
      </c>
      <c r="U894" s="17">
        <f>VLOOKUP(M894,银行退!A:K,11,FALSE)</f>
        <v>42908.660763888889</v>
      </c>
      <c r="V894">
        <f t="shared" si="41"/>
        <v>1</v>
      </c>
      <c r="W894" t="e">
        <f>VLOOKUP(B894,HIS解!F:H,3,FALSE)</f>
        <v>#N/A</v>
      </c>
    </row>
    <row r="895" spans="1:23" ht="14.25" hidden="1">
      <c r="A895" s="62">
        <v>42908.531030092592</v>
      </c>
      <c r="B895">
        <v>349074</v>
      </c>
      <c r="C895" t="s">
        <v>2421</v>
      </c>
      <c r="D895" t="s">
        <v>2422</v>
      </c>
      <c r="E895" t="s">
        <v>2423</v>
      </c>
      <c r="F895" s="15">
        <v>662</v>
      </c>
      <c r="G895" s="62">
        <v>42908.531030092592</v>
      </c>
      <c r="H895" t="s">
        <v>47</v>
      </c>
      <c r="I895" t="s">
        <v>47</v>
      </c>
      <c r="J895" t="s">
        <v>86</v>
      </c>
      <c r="K895" t="s">
        <v>36</v>
      </c>
      <c r="L895" t="s">
        <v>87</v>
      </c>
      <c r="M895" t="s">
        <v>2424</v>
      </c>
      <c r="N895" t="s">
        <v>2425</v>
      </c>
      <c r="O895" t="s">
        <v>4684</v>
      </c>
      <c r="P895">
        <f>VLOOKUP(B895,HIS退!B:F,5,FALSE)</f>
        <v>-662</v>
      </c>
      <c r="Q895" t="str">
        <f t="shared" si="39"/>
        <v/>
      </c>
      <c r="R895" s="43">
        <f>VLOOKUP(M895,银行退!A:G,7,FALSE)</f>
        <v>662</v>
      </c>
      <c r="S895" t="str">
        <f t="shared" si="40"/>
        <v/>
      </c>
      <c r="T895" t="e">
        <f>VLOOKUP(M895,银行退!A:J,10,FALSE)</f>
        <v>#N/A</v>
      </c>
      <c r="U895" s="17" t="e">
        <f>VLOOKUP(M895,银行退!A:K,11,FALSE)</f>
        <v>#N/A</v>
      </c>
      <c r="V895" t="str">
        <f t="shared" si="41"/>
        <v/>
      </c>
      <c r="W895" t="e">
        <f>VLOOKUP(B895,HIS解!F:H,3,FALSE)</f>
        <v>#N/A</v>
      </c>
    </row>
    <row r="896" spans="1:23" ht="14.25" hidden="1">
      <c r="A896" s="62">
        <v>42908.551828703705</v>
      </c>
      <c r="B896">
        <v>349221</v>
      </c>
      <c r="C896" t="s">
        <v>2426</v>
      </c>
      <c r="D896" t="s">
        <v>2427</v>
      </c>
      <c r="E896" t="s">
        <v>2428</v>
      </c>
      <c r="F896" s="15">
        <v>100</v>
      </c>
      <c r="G896" s="62">
        <v>42908.551828703705</v>
      </c>
      <c r="H896" t="s">
        <v>47</v>
      </c>
      <c r="I896" t="s">
        <v>47</v>
      </c>
      <c r="J896" t="s">
        <v>86</v>
      </c>
      <c r="K896" t="s">
        <v>36</v>
      </c>
      <c r="L896" t="s">
        <v>87</v>
      </c>
      <c r="M896" t="s">
        <v>2429</v>
      </c>
      <c r="N896" t="s">
        <v>2430</v>
      </c>
      <c r="O896" t="s">
        <v>4685</v>
      </c>
      <c r="P896">
        <f>VLOOKUP(B896,HIS退!B:F,5,FALSE)</f>
        <v>-100</v>
      </c>
      <c r="Q896" t="str">
        <f t="shared" si="39"/>
        <v/>
      </c>
      <c r="R896" s="43">
        <f>VLOOKUP(M896,银行退!A:G,7,FALSE)</f>
        <v>100</v>
      </c>
      <c r="S896" t="str">
        <f t="shared" si="40"/>
        <v/>
      </c>
      <c r="T896" t="e">
        <f>VLOOKUP(M896,银行退!A:J,10,FALSE)</f>
        <v>#N/A</v>
      </c>
      <c r="U896" s="17" t="e">
        <f>VLOOKUP(M896,银行退!A:K,11,FALSE)</f>
        <v>#N/A</v>
      </c>
      <c r="V896" t="str">
        <f t="shared" si="41"/>
        <v/>
      </c>
      <c r="W896" t="e">
        <f>VLOOKUP(B896,HIS解!F:H,3,FALSE)</f>
        <v>#N/A</v>
      </c>
    </row>
    <row r="897" spans="1:23" ht="14.25" hidden="1">
      <c r="A897" s="62">
        <v>42908.555173611108</v>
      </c>
      <c r="B897">
        <v>349253</v>
      </c>
      <c r="C897" t="s">
        <v>2431</v>
      </c>
      <c r="D897" t="s">
        <v>2432</v>
      </c>
      <c r="E897" t="s">
        <v>2433</v>
      </c>
      <c r="F897" s="15">
        <v>400</v>
      </c>
      <c r="G897" s="62">
        <v>42908.555173611108</v>
      </c>
      <c r="H897" t="s">
        <v>47</v>
      </c>
      <c r="I897" t="s">
        <v>47</v>
      </c>
      <c r="J897" t="s">
        <v>86</v>
      </c>
      <c r="K897" t="s">
        <v>36</v>
      </c>
      <c r="L897" t="s">
        <v>87</v>
      </c>
      <c r="M897" t="s">
        <v>2434</v>
      </c>
      <c r="N897" t="s">
        <v>2435</v>
      </c>
      <c r="O897" t="s">
        <v>4686</v>
      </c>
      <c r="P897">
        <f>VLOOKUP(B897,HIS退!B:F,5,FALSE)</f>
        <v>-400</v>
      </c>
      <c r="Q897" t="str">
        <f t="shared" si="39"/>
        <v/>
      </c>
      <c r="R897" s="43">
        <f>VLOOKUP(M897,银行退!A:G,7,FALSE)</f>
        <v>400</v>
      </c>
      <c r="S897" t="str">
        <f t="shared" si="40"/>
        <v/>
      </c>
      <c r="T897" t="e">
        <f>VLOOKUP(M897,银行退!A:J,10,FALSE)</f>
        <v>#N/A</v>
      </c>
      <c r="U897" s="17" t="e">
        <f>VLOOKUP(M897,银行退!A:K,11,FALSE)</f>
        <v>#N/A</v>
      </c>
      <c r="V897" t="str">
        <f t="shared" si="41"/>
        <v/>
      </c>
      <c r="W897" t="e">
        <f>VLOOKUP(B897,HIS解!F:H,3,FALSE)</f>
        <v>#N/A</v>
      </c>
    </row>
    <row r="898" spans="1:23" ht="14.25" hidden="1">
      <c r="A898" s="62">
        <v>42908.563344907408</v>
      </c>
      <c r="B898">
        <v>349320</v>
      </c>
      <c r="C898" t="s">
        <v>2436</v>
      </c>
      <c r="D898" t="s">
        <v>2437</v>
      </c>
      <c r="E898" t="s">
        <v>2438</v>
      </c>
      <c r="F898" s="15">
        <v>9020</v>
      </c>
      <c r="G898" s="62">
        <v>42908.563344907408</v>
      </c>
      <c r="H898" t="s">
        <v>47</v>
      </c>
      <c r="I898" t="s">
        <v>47</v>
      </c>
      <c r="J898" t="s">
        <v>86</v>
      </c>
      <c r="K898" t="s">
        <v>36</v>
      </c>
      <c r="L898" t="s">
        <v>87</v>
      </c>
      <c r="M898" t="s">
        <v>2439</v>
      </c>
      <c r="N898" t="s">
        <v>2440</v>
      </c>
      <c r="O898" t="s">
        <v>4687</v>
      </c>
      <c r="P898">
        <f>VLOOKUP(B898,HIS退!B:F,5,FALSE)</f>
        <v>-9020</v>
      </c>
      <c r="Q898" t="str">
        <f t="shared" si="39"/>
        <v/>
      </c>
      <c r="R898" s="43">
        <f>VLOOKUP(M898,银行退!A:G,7,FALSE)</f>
        <v>9020</v>
      </c>
      <c r="S898" t="str">
        <f t="shared" si="40"/>
        <v/>
      </c>
      <c r="T898" t="e">
        <f>VLOOKUP(M898,银行退!A:J,10,FALSE)</f>
        <v>#N/A</v>
      </c>
      <c r="U898" s="17" t="e">
        <f>VLOOKUP(M898,银行退!A:K,11,FALSE)</f>
        <v>#N/A</v>
      </c>
      <c r="V898" t="str">
        <f t="shared" si="41"/>
        <v/>
      </c>
      <c r="W898" t="e">
        <f>VLOOKUP(B898,HIS解!F:H,3,FALSE)</f>
        <v>#N/A</v>
      </c>
    </row>
    <row r="899" spans="1:23" ht="14.25" hidden="1">
      <c r="A899" s="62">
        <v>42908.563379629632</v>
      </c>
      <c r="B899">
        <v>349322</v>
      </c>
      <c r="C899" t="s">
        <v>2441</v>
      </c>
      <c r="D899" t="s">
        <v>2442</v>
      </c>
      <c r="E899" t="s">
        <v>2443</v>
      </c>
      <c r="F899" s="15">
        <v>5000</v>
      </c>
      <c r="G899" s="62">
        <v>42908.563379629632</v>
      </c>
      <c r="H899" t="s">
        <v>47</v>
      </c>
      <c r="I899" t="s">
        <v>47</v>
      </c>
      <c r="J899" t="s">
        <v>86</v>
      </c>
      <c r="K899" t="s">
        <v>36</v>
      </c>
      <c r="L899" t="s">
        <v>87</v>
      </c>
      <c r="M899" t="s">
        <v>2444</v>
      </c>
      <c r="N899" t="s">
        <v>2445</v>
      </c>
      <c r="O899" t="s">
        <v>4688</v>
      </c>
      <c r="P899">
        <f>VLOOKUP(B899,HIS退!B:F,5,FALSE)</f>
        <v>-5000</v>
      </c>
      <c r="Q899" t="str">
        <f t="shared" ref="Q899:Q962" si="42">IF(P899=F899*-1,"",1)</f>
        <v/>
      </c>
      <c r="R899" s="43">
        <f>VLOOKUP(M899,银行退!A:G,7,FALSE)</f>
        <v>5000</v>
      </c>
      <c r="S899" t="str">
        <f t="shared" ref="S899:S962" si="43">IF(R899=F899,"",1)</f>
        <v/>
      </c>
      <c r="T899" t="e">
        <f>VLOOKUP(M899,银行退!A:J,10,FALSE)</f>
        <v>#N/A</v>
      </c>
      <c r="U899" s="17" t="e">
        <f>VLOOKUP(M899,银行退!A:K,11,FALSE)</f>
        <v>#N/A</v>
      </c>
      <c r="V899" t="str">
        <f t="shared" ref="V899:V962" si="44">IF(ISNA(S899),1,IF(ISNA(T899)=FALSE,1,""))</f>
        <v/>
      </c>
      <c r="W899" t="e">
        <f>VLOOKUP(B899,HIS解!F:H,3,FALSE)</f>
        <v>#N/A</v>
      </c>
    </row>
    <row r="900" spans="1:23" ht="14.25" hidden="1">
      <c r="A900" s="62">
        <v>42908.583634259259</v>
      </c>
      <c r="B900">
        <v>349643</v>
      </c>
      <c r="C900" t="s">
        <v>2446</v>
      </c>
      <c r="D900" t="s">
        <v>2447</v>
      </c>
      <c r="E900" t="s">
        <v>2448</v>
      </c>
      <c r="F900" s="15">
        <v>833</v>
      </c>
      <c r="G900" s="62">
        <v>42908.583634259259</v>
      </c>
      <c r="H900" t="s">
        <v>47</v>
      </c>
      <c r="I900" t="s">
        <v>47</v>
      </c>
      <c r="J900" t="s">
        <v>86</v>
      </c>
      <c r="K900" t="s">
        <v>36</v>
      </c>
      <c r="L900" t="s">
        <v>87</v>
      </c>
      <c r="M900" t="s">
        <v>2449</v>
      </c>
      <c r="N900" t="s">
        <v>2450</v>
      </c>
      <c r="O900" t="s">
        <v>4689</v>
      </c>
      <c r="P900">
        <f>VLOOKUP(B900,HIS退!B:F,5,FALSE)</f>
        <v>-833</v>
      </c>
      <c r="Q900" t="str">
        <f t="shared" si="42"/>
        <v/>
      </c>
      <c r="R900" s="43">
        <f>VLOOKUP(M900,银行退!A:G,7,FALSE)</f>
        <v>833</v>
      </c>
      <c r="S900" t="str">
        <f t="shared" si="43"/>
        <v/>
      </c>
      <c r="T900" t="e">
        <f>VLOOKUP(M900,银行退!A:J,10,FALSE)</f>
        <v>#N/A</v>
      </c>
      <c r="U900" s="17" t="e">
        <f>VLOOKUP(M900,银行退!A:K,11,FALSE)</f>
        <v>#N/A</v>
      </c>
      <c r="V900" t="str">
        <f t="shared" si="44"/>
        <v/>
      </c>
      <c r="W900" t="e">
        <f>VLOOKUP(B900,HIS解!F:H,3,FALSE)</f>
        <v>#N/A</v>
      </c>
    </row>
    <row r="901" spans="1:23" ht="14.25" hidden="1">
      <c r="A901" s="62">
        <v>42908.592106481483</v>
      </c>
      <c r="B901">
        <v>350020</v>
      </c>
      <c r="C901" t="s">
        <v>2451</v>
      </c>
      <c r="D901" t="s">
        <v>2452</v>
      </c>
      <c r="E901" t="s">
        <v>2453</v>
      </c>
      <c r="F901" s="15">
        <v>720</v>
      </c>
      <c r="G901" s="62">
        <v>42908.592106481483</v>
      </c>
      <c r="H901" t="s">
        <v>47</v>
      </c>
      <c r="I901" t="s">
        <v>47</v>
      </c>
      <c r="J901" t="s">
        <v>86</v>
      </c>
      <c r="K901" t="s">
        <v>36</v>
      </c>
      <c r="L901" t="s">
        <v>87</v>
      </c>
      <c r="M901" t="s">
        <v>2454</v>
      </c>
      <c r="N901" t="s">
        <v>2455</v>
      </c>
      <c r="O901" t="s">
        <v>4690</v>
      </c>
      <c r="P901">
        <f>VLOOKUP(B901,HIS退!B:F,5,FALSE)</f>
        <v>-720</v>
      </c>
      <c r="Q901" t="str">
        <f t="shared" si="42"/>
        <v/>
      </c>
      <c r="R901" s="43">
        <f>VLOOKUP(M901,银行退!A:G,7,FALSE)</f>
        <v>720</v>
      </c>
      <c r="S901" t="str">
        <f t="shared" si="43"/>
        <v/>
      </c>
      <c r="T901" t="e">
        <f>VLOOKUP(M901,银行退!A:J,10,FALSE)</f>
        <v>#N/A</v>
      </c>
      <c r="U901" s="17" t="e">
        <f>VLOOKUP(M901,银行退!A:K,11,FALSE)</f>
        <v>#N/A</v>
      </c>
      <c r="V901" t="str">
        <f t="shared" si="44"/>
        <v/>
      </c>
      <c r="W901" t="e">
        <f>VLOOKUP(B901,HIS解!F:H,3,FALSE)</f>
        <v>#N/A</v>
      </c>
    </row>
    <row r="902" spans="1:23" ht="14.25" hidden="1">
      <c r="A902" s="62">
        <v>42908.613287037035</v>
      </c>
      <c r="B902">
        <v>351222</v>
      </c>
      <c r="C902" t="s">
        <v>2456</v>
      </c>
      <c r="D902" t="s">
        <v>2457</v>
      </c>
      <c r="E902" t="s">
        <v>2458</v>
      </c>
      <c r="F902" s="15">
        <v>249</v>
      </c>
      <c r="G902" s="62">
        <v>42908.613287037035</v>
      </c>
      <c r="H902" t="s">
        <v>47</v>
      </c>
      <c r="I902" t="s">
        <v>47</v>
      </c>
      <c r="J902" t="s">
        <v>86</v>
      </c>
      <c r="K902" t="s">
        <v>36</v>
      </c>
      <c r="L902" t="s">
        <v>87</v>
      </c>
      <c r="M902" t="s">
        <v>2459</v>
      </c>
      <c r="N902" t="s">
        <v>2460</v>
      </c>
      <c r="O902" t="s">
        <v>4691</v>
      </c>
      <c r="P902">
        <f>VLOOKUP(B902,HIS退!B:F,5,FALSE)</f>
        <v>-249</v>
      </c>
      <c r="Q902" t="str">
        <f t="shared" si="42"/>
        <v/>
      </c>
      <c r="R902" s="43">
        <f>VLOOKUP(M902,银行退!A:G,7,FALSE)</f>
        <v>249</v>
      </c>
      <c r="S902" t="str">
        <f t="shared" si="43"/>
        <v/>
      </c>
      <c r="T902" t="e">
        <f>VLOOKUP(M902,银行退!A:J,10,FALSE)</f>
        <v>#N/A</v>
      </c>
      <c r="U902" s="17" t="e">
        <f>VLOOKUP(M902,银行退!A:K,11,FALSE)</f>
        <v>#N/A</v>
      </c>
      <c r="V902" t="str">
        <f t="shared" si="44"/>
        <v/>
      </c>
      <c r="W902" t="e">
        <f>VLOOKUP(B902,HIS解!F:H,3,FALSE)</f>
        <v>#N/A</v>
      </c>
    </row>
    <row r="903" spans="1:23" ht="14.25" hidden="1">
      <c r="A903" s="62">
        <v>42908.617210648146</v>
      </c>
      <c r="B903">
        <v>351464</v>
      </c>
      <c r="C903" t="s">
        <v>2461</v>
      </c>
      <c r="D903" t="s">
        <v>2462</v>
      </c>
      <c r="E903" t="s">
        <v>2463</v>
      </c>
      <c r="F903" s="15">
        <v>662</v>
      </c>
      <c r="G903" s="62">
        <v>42908.617210648146</v>
      </c>
      <c r="H903" t="s">
        <v>47</v>
      </c>
      <c r="I903" t="s">
        <v>47</v>
      </c>
      <c r="J903" t="s">
        <v>86</v>
      </c>
      <c r="K903" t="s">
        <v>36</v>
      </c>
      <c r="L903" t="s">
        <v>87</v>
      </c>
      <c r="M903" t="s">
        <v>2464</v>
      </c>
      <c r="N903" t="s">
        <v>2465</v>
      </c>
      <c r="O903" t="s">
        <v>4692</v>
      </c>
      <c r="P903">
        <f>VLOOKUP(B903,HIS退!B:F,5,FALSE)</f>
        <v>-662</v>
      </c>
      <c r="Q903" t="str">
        <f t="shared" si="42"/>
        <v/>
      </c>
      <c r="R903" s="43">
        <f>VLOOKUP(M903,银行退!A:G,7,FALSE)</f>
        <v>662</v>
      </c>
      <c r="S903" t="str">
        <f t="shared" si="43"/>
        <v/>
      </c>
      <c r="T903">
        <f>VLOOKUP(M903,银行退!A:J,10,FALSE)</f>
        <v>0</v>
      </c>
      <c r="U903" s="17">
        <f>VLOOKUP(M903,银行退!A:K,11,FALSE)</f>
        <v>0</v>
      </c>
      <c r="V903">
        <f t="shared" si="44"/>
        <v>1</v>
      </c>
      <c r="W903" t="e">
        <f>VLOOKUP(B903,HIS解!F:H,3,FALSE)</f>
        <v>#N/A</v>
      </c>
    </row>
    <row r="904" spans="1:23" ht="14.25" hidden="1">
      <c r="A904" s="62">
        <v>42908.617939814816</v>
      </c>
      <c r="B904">
        <v>351504</v>
      </c>
      <c r="C904" t="s">
        <v>2466</v>
      </c>
      <c r="D904" t="s">
        <v>2467</v>
      </c>
      <c r="E904" t="s">
        <v>2468</v>
      </c>
      <c r="F904" s="15">
        <v>355</v>
      </c>
      <c r="G904" s="62">
        <v>42908.617939814816</v>
      </c>
      <c r="H904" t="s">
        <v>47</v>
      </c>
      <c r="I904" t="s">
        <v>47</v>
      </c>
      <c r="J904" t="s">
        <v>86</v>
      </c>
      <c r="K904" t="s">
        <v>36</v>
      </c>
      <c r="L904" t="s">
        <v>87</v>
      </c>
      <c r="M904" t="s">
        <v>2469</v>
      </c>
      <c r="N904" t="s">
        <v>2470</v>
      </c>
      <c r="O904" t="s">
        <v>4693</v>
      </c>
      <c r="P904">
        <f>VLOOKUP(B904,HIS退!B:F,5,FALSE)</f>
        <v>-355</v>
      </c>
      <c r="Q904" t="str">
        <f t="shared" si="42"/>
        <v/>
      </c>
      <c r="R904" s="43">
        <f>VLOOKUP(M904,银行退!A:G,7,FALSE)</f>
        <v>355</v>
      </c>
      <c r="S904" t="str">
        <f t="shared" si="43"/>
        <v/>
      </c>
      <c r="T904" t="e">
        <f>VLOOKUP(M904,银行退!A:J,10,FALSE)</f>
        <v>#N/A</v>
      </c>
      <c r="U904" s="17" t="e">
        <f>VLOOKUP(M904,银行退!A:K,11,FALSE)</f>
        <v>#N/A</v>
      </c>
      <c r="V904" t="str">
        <f t="shared" si="44"/>
        <v/>
      </c>
      <c r="W904" t="e">
        <f>VLOOKUP(B904,HIS解!F:H,3,FALSE)</f>
        <v>#N/A</v>
      </c>
    </row>
    <row r="905" spans="1:23" ht="14.25" hidden="1">
      <c r="A905" s="62">
        <v>42908.627349537041</v>
      </c>
      <c r="B905">
        <v>352161</v>
      </c>
      <c r="C905" t="s">
        <v>2471</v>
      </c>
      <c r="D905" t="s">
        <v>2472</v>
      </c>
      <c r="E905" t="s">
        <v>2473</v>
      </c>
      <c r="F905" s="15">
        <v>162</v>
      </c>
      <c r="G905" s="62">
        <v>42908.627349537041</v>
      </c>
      <c r="H905" t="s">
        <v>47</v>
      </c>
      <c r="I905" t="s">
        <v>47</v>
      </c>
      <c r="J905" t="s">
        <v>86</v>
      </c>
      <c r="K905" t="s">
        <v>36</v>
      </c>
      <c r="L905" t="s">
        <v>87</v>
      </c>
      <c r="M905" t="s">
        <v>2474</v>
      </c>
      <c r="N905" t="s">
        <v>2475</v>
      </c>
      <c r="O905" t="s">
        <v>4694</v>
      </c>
      <c r="P905">
        <f>VLOOKUP(B905,HIS退!B:F,5,FALSE)</f>
        <v>-162</v>
      </c>
      <c r="Q905" t="str">
        <f t="shared" si="42"/>
        <v/>
      </c>
      <c r="R905" s="43">
        <f>VLOOKUP(M905,银行退!A:G,7,FALSE)</f>
        <v>162</v>
      </c>
      <c r="S905" t="str">
        <f t="shared" si="43"/>
        <v/>
      </c>
      <c r="T905" t="e">
        <f>VLOOKUP(M905,银行退!A:J,10,FALSE)</f>
        <v>#N/A</v>
      </c>
      <c r="U905" s="17" t="e">
        <f>VLOOKUP(M905,银行退!A:K,11,FALSE)</f>
        <v>#N/A</v>
      </c>
      <c r="V905" t="str">
        <f t="shared" si="44"/>
        <v/>
      </c>
      <c r="W905" t="e">
        <f>VLOOKUP(B905,HIS解!F:H,3,FALSE)</f>
        <v>#N/A</v>
      </c>
    </row>
    <row r="906" spans="1:23" ht="14.25" hidden="1">
      <c r="A906" s="62">
        <v>42908.638495370367</v>
      </c>
      <c r="B906">
        <v>352839</v>
      </c>
      <c r="C906" t="s">
        <v>2476</v>
      </c>
      <c r="D906" t="s">
        <v>2477</v>
      </c>
      <c r="E906" t="s">
        <v>2478</v>
      </c>
      <c r="F906" s="15">
        <v>219</v>
      </c>
      <c r="G906" s="62">
        <v>42908.638495370367</v>
      </c>
      <c r="H906" t="s">
        <v>47</v>
      </c>
      <c r="I906" t="s">
        <v>47</v>
      </c>
      <c r="J906" t="s">
        <v>86</v>
      </c>
      <c r="K906" t="s">
        <v>36</v>
      </c>
      <c r="L906" t="s">
        <v>87</v>
      </c>
      <c r="M906" t="s">
        <v>2479</v>
      </c>
      <c r="N906" t="s">
        <v>2480</v>
      </c>
      <c r="O906" t="s">
        <v>4695</v>
      </c>
      <c r="P906">
        <f>VLOOKUP(B906,HIS退!B:F,5,FALSE)</f>
        <v>-219</v>
      </c>
      <c r="Q906" t="str">
        <f t="shared" si="42"/>
        <v/>
      </c>
      <c r="R906" s="43">
        <f>VLOOKUP(M906,银行退!A:G,7,FALSE)</f>
        <v>219</v>
      </c>
      <c r="S906" t="str">
        <f t="shared" si="43"/>
        <v/>
      </c>
      <c r="T906" t="e">
        <f>VLOOKUP(M906,银行退!A:J,10,FALSE)</f>
        <v>#N/A</v>
      </c>
      <c r="U906" s="17" t="e">
        <f>VLOOKUP(M906,银行退!A:K,11,FALSE)</f>
        <v>#N/A</v>
      </c>
      <c r="V906" t="str">
        <f t="shared" si="44"/>
        <v/>
      </c>
      <c r="W906" t="e">
        <f>VLOOKUP(B906,HIS解!F:H,3,FALSE)</f>
        <v>#N/A</v>
      </c>
    </row>
    <row r="907" spans="1:23" ht="14.25" hidden="1">
      <c r="A907" s="62">
        <v>42908.645775462966</v>
      </c>
      <c r="B907">
        <v>353289</v>
      </c>
      <c r="C907" t="s">
        <v>2481</v>
      </c>
      <c r="D907" t="s">
        <v>2482</v>
      </c>
      <c r="E907" t="s">
        <v>2483</v>
      </c>
      <c r="F907" s="15">
        <v>300</v>
      </c>
      <c r="G907" s="62">
        <v>42908.645775462966</v>
      </c>
      <c r="H907" t="s">
        <v>47</v>
      </c>
      <c r="I907" t="s">
        <v>47</v>
      </c>
      <c r="J907" t="s">
        <v>86</v>
      </c>
      <c r="K907" t="s">
        <v>36</v>
      </c>
      <c r="L907" t="s">
        <v>87</v>
      </c>
      <c r="M907" t="s">
        <v>2484</v>
      </c>
      <c r="N907" t="s">
        <v>2485</v>
      </c>
      <c r="O907" t="s">
        <v>4696</v>
      </c>
      <c r="P907">
        <f>VLOOKUP(B907,HIS退!B:F,5,FALSE)</f>
        <v>-300</v>
      </c>
      <c r="Q907" t="str">
        <f t="shared" si="42"/>
        <v/>
      </c>
      <c r="R907" s="43">
        <f>VLOOKUP(M907,银行退!A:G,7,FALSE)</f>
        <v>300</v>
      </c>
      <c r="S907" t="str">
        <f t="shared" si="43"/>
        <v/>
      </c>
      <c r="T907" t="e">
        <f>VLOOKUP(M907,银行退!A:J,10,FALSE)</f>
        <v>#N/A</v>
      </c>
      <c r="U907" s="17" t="e">
        <f>VLOOKUP(M907,银行退!A:K,11,FALSE)</f>
        <v>#N/A</v>
      </c>
      <c r="V907" t="str">
        <f t="shared" si="44"/>
        <v/>
      </c>
      <c r="W907" t="e">
        <f>VLOOKUP(B907,HIS解!F:H,3,FALSE)</f>
        <v>#N/A</v>
      </c>
    </row>
    <row r="908" spans="1:23" ht="14.25" hidden="1">
      <c r="A908" s="62">
        <v>42908.646805555552</v>
      </c>
      <c r="B908">
        <v>353356</v>
      </c>
      <c r="C908" t="s">
        <v>2486</v>
      </c>
      <c r="D908" t="s">
        <v>2487</v>
      </c>
      <c r="E908" t="s">
        <v>2488</v>
      </c>
      <c r="F908" s="15">
        <v>466</v>
      </c>
      <c r="G908" s="62">
        <v>42908.646805555552</v>
      </c>
      <c r="H908" t="s">
        <v>47</v>
      </c>
      <c r="I908" t="s">
        <v>47</v>
      </c>
      <c r="J908" t="s">
        <v>86</v>
      </c>
      <c r="K908" t="s">
        <v>36</v>
      </c>
      <c r="L908" t="s">
        <v>87</v>
      </c>
      <c r="M908" t="s">
        <v>2489</v>
      </c>
      <c r="N908" t="s">
        <v>2490</v>
      </c>
      <c r="O908" t="s">
        <v>4697</v>
      </c>
      <c r="P908">
        <f>VLOOKUP(B908,HIS退!B:F,5,FALSE)</f>
        <v>-466</v>
      </c>
      <c r="Q908" t="str">
        <f t="shared" si="42"/>
        <v/>
      </c>
      <c r="R908" s="43">
        <f>VLOOKUP(M908,银行退!A:G,7,FALSE)</f>
        <v>466</v>
      </c>
      <c r="S908" t="str">
        <f t="shared" si="43"/>
        <v/>
      </c>
      <c r="T908" t="e">
        <f>VLOOKUP(M908,银行退!A:J,10,FALSE)</f>
        <v>#N/A</v>
      </c>
      <c r="U908" s="17" t="e">
        <f>VLOOKUP(M908,银行退!A:K,11,FALSE)</f>
        <v>#N/A</v>
      </c>
      <c r="V908" t="str">
        <f t="shared" si="44"/>
        <v/>
      </c>
      <c r="W908" t="e">
        <f>VLOOKUP(B908,HIS解!F:H,3,FALSE)</f>
        <v>#N/A</v>
      </c>
    </row>
    <row r="909" spans="1:23" ht="14.25" hidden="1">
      <c r="A909" s="62">
        <v>42908.6481712963</v>
      </c>
      <c r="B909">
        <v>353437</v>
      </c>
      <c r="C909" t="s">
        <v>2491</v>
      </c>
      <c r="D909" t="s">
        <v>2492</v>
      </c>
      <c r="E909" t="s">
        <v>2493</v>
      </c>
      <c r="F909" s="15">
        <v>500</v>
      </c>
      <c r="G909" s="62">
        <v>42908.6481712963</v>
      </c>
      <c r="H909" t="s">
        <v>47</v>
      </c>
      <c r="I909" t="s">
        <v>47</v>
      </c>
      <c r="J909" t="s">
        <v>86</v>
      </c>
      <c r="K909" t="s">
        <v>36</v>
      </c>
      <c r="L909" t="s">
        <v>87</v>
      </c>
      <c r="M909" t="s">
        <v>2494</v>
      </c>
      <c r="N909" t="s">
        <v>2495</v>
      </c>
      <c r="O909" t="s">
        <v>4698</v>
      </c>
      <c r="P909">
        <f>VLOOKUP(B909,HIS退!B:F,5,FALSE)</f>
        <v>-500</v>
      </c>
      <c r="Q909" t="str">
        <f t="shared" si="42"/>
        <v/>
      </c>
      <c r="R909" s="43">
        <f>VLOOKUP(M909,银行退!A:G,7,FALSE)</f>
        <v>500</v>
      </c>
      <c r="S909" t="str">
        <f t="shared" si="43"/>
        <v/>
      </c>
      <c r="T909" t="e">
        <f>VLOOKUP(M909,银行退!A:J,10,FALSE)</f>
        <v>#N/A</v>
      </c>
      <c r="U909" s="17" t="e">
        <f>VLOOKUP(M909,银行退!A:K,11,FALSE)</f>
        <v>#N/A</v>
      </c>
      <c r="V909" t="str">
        <f t="shared" si="44"/>
        <v/>
      </c>
      <c r="W909" t="e">
        <f>VLOOKUP(B909,HIS解!F:H,3,FALSE)</f>
        <v>#N/A</v>
      </c>
    </row>
    <row r="910" spans="1:23" ht="14.25" hidden="1">
      <c r="A910" s="62">
        <v>42908.651724537034</v>
      </c>
      <c r="B910">
        <v>353633</v>
      </c>
      <c r="C910" t="s">
        <v>2496</v>
      </c>
      <c r="D910" t="s">
        <v>2497</v>
      </c>
      <c r="E910" t="s">
        <v>2498</v>
      </c>
      <c r="F910" s="15">
        <v>500</v>
      </c>
      <c r="G910" s="62">
        <v>42908.651724537034</v>
      </c>
      <c r="H910" t="s">
        <v>47</v>
      </c>
      <c r="I910" t="s">
        <v>47</v>
      </c>
      <c r="J910" t="s">
        <v>86</v>
      </c>
      <c r="K910" t="s">
        <v>36</v>
      </c>
      <c r="L910" t="s">
        <v>87</v>
      </c>
      <c r="M910" t="s">
        <v>2499</v>
      </c>
      <c r="N910" t="s">
        <v>2500</v>
      </c>
      <c r="O910" t="s">
        <v>4699</v>
      </c>
      <c r="P910">
        <f>VLOOKUP(B910,HIS退!B:F,5,FALSE)</f>
        <v>-500</v>
      </c>
      <c r="Q910" t="str">
        <f t="shared" si="42"/>
        <v/>
      </c>
      <c r="R910" s="43">
        <f>VLOOKUP(M910,银行退!A:G,7,FALSE)</f>
        <v>500</v>
      </c>
      <c r="S910" t="str">
        <f t="shared" si="43"/>
        <v/>
      </c>
      <c r="T910" t="e">
        <f>VLOOKUP(M910,银行退!A:J,10,FALSE)</f>
        <v>#N/A</v>
      </c>
      <c r="U910" s="17" t="e">
        <f>VLOOKUP(M910,银行退!A:K,11,FALSE)</f>
        <v>#N/A</v>
      </c>
      <c r="V910" t="str">
        <f t="shared" si="44"/>
        <v/>
      </c>
      <c r="W910" t="e">
        <f>VLOOKUP(B910,HIS解!F:H,3,FALSE)</f>
        <v>#N/A</v>
      </c>
    </row>
    <row r="911" spans="1:23" ht="14.25" hidden="1">
      <c r="A911" s="62">
        <v>42908.652129629627</v>
      </c>
      <c r="B911">
        <v>353665</v>
      </c>
      <c r="C911" t="s">
        <v>2501</v>
      </c>
      <c r="D911" t="s">
        <v>2502</v>
      </c>
      <c r="E911" t="s">
        <v>2503</v>
      </c>
      <c r="F911" s="15">
        <v>100</v>
      </c>
      <c r="G911" s="62">
        <v>42908.652129629627</v>
      </c>
      <c r="H911" t="s">
        <v>47</v>
      </c>
      <c r="I911" t="s">
        <v>47</v>
      </c>
      <c r="J911" t="s">
        <v>86</v>
      </c>
      <c r="K911" t="s">
        <v>36</v>
      </c>
      <c r="L911" t="s">
        <v>87</v>
      </c>
      <c r="M911" t="s">
        <v>2504</v>
      </c>
      <c r="N911" t="s">
        <v>2505</v>
      </c>
      <c r="O911" t="s">
        <v>4700</v>
      </c>
      <c r="P911">
        <f>VLOOKUP(B911,HIS退!B:F,5,FALSE)</f>
        <v>-100</v>
      </c>
      <c r="Q911" t="str">
        <f t="shared" si="42"/>
        <v/>
      </c>
      <c r="R911" s="43">
        <f>VLOOKUP(M911,银行退!A:G,7,FALSE)</f>
        <v>100</v>
      </c>
      <c r="S911" t="str">
        <f t="shared" si="43"/>
        <v/>
      </c>
      <c r="T911" t="e">
        <f>VLOOKUP(M911,银行退!A:J,10,FALSE)</f>
        <v>#N/A</v>
      </c>
      <c r="U911" s="17" t="e">
        <f>VLOOKUP(M911,银行退!A:K,11,FALSE)</f>
        <v>#N/A</v>
      </c>
      <c r="V911" t="str">
        <f t="shared" si="44"/>
        <v/>
      </c>
      <c r="W911" t="e">
        <f>VLOOKUP(B911,HIS解!F:H,3,FALSE)</f>
        <v>#N/A</v>
      </c>
    </row>
    <row r="912" spans="1:23" ht="14.25" hidden="1">
      <c r="A912" s="62">
        <v>42908.655185185184</v>
      </c>
      <c r="B912">
        <v>353823</v>
      </c>
      <c r="C912" t="s">
        <v>2506</v>
      </c>
      <c r="D912" t="s">
        <v>2507</v>
      </c>
      <c r="E912" t="s">
        <v>2508</v>
      </c>
      <c r="F912" s="15">
        <v>353</v>
      </c>
      <c r="G912" s="62">
        <v>42908.655185185184</v>
      </c>
      <c r="H912" t="s">
        <v>47</v>
      </c>
      <c r="I912" t="s">
        <v>47</v>
      </c>
      <c r="J912" t="s">
        <v>86</v>
      </c>
      <c r="K912" t="s">
        <v>36</v>
      </c>
      <c r="L912" t="s">
        <v>87</v>
      </c>
      <c r="M912" t="s">
        <v>2509</v>
      </c>
      <c r="N912" t="s">
        <v>2510</v>
      </c>
      <c r="O912" t="s">
        <v>4701</v>
      </c>
      <c r="P912">
        <f>VLOOKUP(B912,HIS退!B:F,5,FALSE)</f>
        <v>-353</v>
      </c>
      <c r="Q912" t="str">
        <f t="shared" si="42"/>
        <v/>
      </c>
      <c r="R912" s="43">
        <f>VLOOKUP(M912,银行退!A:G,7,FALSE)</f>
        <v>353</v>
      </c>
      <c r="S912" t="str">
        <f t="shared" si="43"/>
        <v/>
      </c>
      <c r="T912" t="e">
        <f>VLOOKUP(M912,银行退!A:J,10,FALSE)</f>
        <v>#N/A</v>
      </c>
      <c r="U912" s="17" t="e">
        <f>VLOOKUP(M912,银行退!A:K,11,FALSE)</f>
        <v>#N/A</v>
      </c>
      <c r="V912" t="str">
        <f t="shared" si="44"/>
        <v/>
      </c>
      <c r="W912" t="e">
        <f>VLOOKUP(B912,HIS解!F:H,3,FALSE)</f>
        <v>#N/A</v>
      </c>
    </row>
    <row r="913" spans="1:23" ht="14.25" hidden="1">
      <c r="A913" s="62">
        <v>42908.658935185187</v>
      </c>
      <c r="B913">
        <v>354041</v>
      </c>
      <c r="C913" t="s">
        <v>2511</v>
      </c>
      <c r="D913" t="s">
        <v>2512</v>
      </c>
      <c r="E913" t="s">
        <v>2513</v>
      </c>
      <c r="F913" s="15">
        <v>103</v>
      </c>
      <c r="G913" s="62">
        <v>42908.658935185187</v>
      </c>
      <c r="H913" t="s">
        <v>47</v>
      </c>
      <c r="I913" t="s">
        <v>47</v>
      </c>
      <c r="J913" t="s">
        <v>86</v>
      </c>
      <c r="K913" t="s">
        <v>36</v>
      </c>
      <c r="L913" t="s">
        <v>87</v>
      </c>
      <c r="M913" t="s">
        <v>2514</v>
      </c>
      <c r="N913" t="s">
        <v>2515</v>
      </c>
      <c r="O913" t="s">
        <v>4702</v>
      </c>
      <c r="P913">
        <f>VLOOKUP(B913,HIS退!B:F,5,FALSE)</f>
        <v>-103</v>
      </c>
      <c r="Q913" t="str">
        <f t="shared" si="42"/>
        <v/>
      </c>
      <c r="R913" s="43">
        <f>VLOOKUP(M913,银行退!A:G,7,FALSE)</f>
        <v>103</v>
      </c>
      <c r="S913" t="str">
        <f t="shared" si="43"/>
        <v/>
      </c>
      <c r="T913" t="e">
        <f>VLOOKUP(M913,银行退!A:J,10,FALSE)</f>
        <v>#N/A</v>
      </c>
      <c r="U913" s="17" t="e">
        <f>VLOOKUP(M913,银行退!A:K,11,FALSE)</f>
        <v>#N/A</v>
      </c>
      <c r="V913" t="str">
        <f t="shared" si="44"/>
        <v/>
      </c>
      <c r="W913" t="e">
        <f>VLOOKUP(B913,HIS解!F:H,3,FALSE)</f>
        <v>#N/A</v>
      </c>
    </row>
    <row r="914" spans="1:23" ht="14.25" hidden="1">
      <c r="A914" s="62">
        <v>42908.663912037038</v>
      </c>
      <c r="B914">
        <v>354301</v>
      </c>
      <c r="C914" t="s">
        <v>2516</v>
      </c>
      <c r="D914" t="s">
        <v>2517</v>
      </c>
      <c r="E914" t="s">
        <v>2518</v>
      </c>
      <c r="F914" s="15">
        <v>996</v>
      </c>
      <c r="G914" s="62">
        <v>42908.663912037038</v>
      </c>
      <c r="H914" t="s">
        <v>47</v>
      </c>
      <c r="I914" t="s">
        <v>47</v>
      </c>
      <c r="J914" t="s">
        <v>86</v>
      </c>
      <c r="K914" t="s">
        <v>36</v>
      </c>
      <c r="L914" t="s">
        <v>87</v>
      </c>
      <c r="M914" t="s">
        <v>2519</v>
      </c>
      <c r="N914" t="s">
        <v>2520</v>
      </c>
      <c r="O914" t="s">
        <v>4703</v>
      </c>
      <c r="P914">
        <f>VLOOKUP(B914,HIS退!B:F,5,FALSE)</f>
        <v>-996</v>
      </c>
      <c r="Q914" t="str">
        <f t="shared" si="42"/>
        <v/>
      </c>
      <c r="R914" s="43">
        <f>VLOOKUP(M914,银行退!A:G,7,FALSE)</f>
        <v>996</v>
      </c>
      <c r="S914" t="str">
        <f t="shared" si="43"/>
        <v/>
      </c>
      <c r="T914" t="e">
        <f>VLOOKUP(M914,银行退!A:J,10,FALSE)</f>
        <v>#N/A</v>
      </c>
      <c r="U914" s="17" t="e">
        <f>VLOOKUP(M914,银行退!A:K,11,FALSE)</f>
        <v>#N/A</v>
      </c>
      <c r="V914" t="str">
        <f t="shared" si="44"/>
        <v/>
      </c>
      <c r="W914" t="e">
        <f>VLOOKUP(B914,HIS解!F:H,3,FALSE)</f>
        <v>#N/A</v>
      </c>
    </row>
    <row r="915" spans="1:23" ht="14.25" hidden="1">
      <c r="A915" s="62">
        <v>42908.665520833332</v>
      </c>
      <c r="B915">
        <v>354373</v>
      </c>
      <c r="C915" t="s">
        <v>2521</v>
      </c>
      <c r="D915" t="s">
        <v>2522</v>
      </c>
      <c r="E915" t="s">
        <v>2523</v>
      </c>
      <c r="F915" s="15">
        <v>864</v>
      </c>
      <c r="G915" s="62">
        <v>42908.665520833332</v>
      </c>
      <c r="H915" t="s">
        <v>47</v>
      </c>
      <c r="I915" t="s">
        <v>47</v>
      </c>
      <c r="J915" t="s">
        <v>86</v>
      </c>
      <c r="K915" t="s">
        <v>36</v>
      </c>
      <c r="L915" t="s">
        <v>87</v>
      </c>
      <c r="M915" t="s">
        <v>2524</v>
      </c>
      <c r="N915" t="s">
        <v>2525</v>
      </c>
      <c r="O915" t="s">
        <v>4704</v>
      </c>
      <c r="P915">
        <f>VLOOKUP(B915,HIS退!B:F,5,FALSE)</f>
        <v>-864</v>
      </c>
      <c r="Q915" t="str">
        <f t="shared" si="42"/>
        <v/>
      </c>
      <c r="R915" s="43">
        <f>VLOOKUP(M915,银行退!A:G,7,FALSE)</f>
        <v>864</v>
      </c>
      <c r="S915" t="str">
        <f t="shared" si="43"/>
        <v/>
      </c>
      <c r="T915" t="e">
        <f>VLOOKUP(M915,银行退!A:J,10,FALSE)</f>
        <v>#N/A</v>
      </c>
      <c r="U915" s="17" t="e">
        <f>VLOOKUP(M915,银行退!A:K,11,FALSE)</f>
        <v>#N/A</v>
      </c>
      <c r="V915" t="str">
        <f t="shared" si="44"/>
        <v/>
      </c>
      <c r="W915" t="e">
        <f>VLOOKUP(B915,HIS解!F:H,3,FALSE)</f>
        <v>#N/A</v>
      </c>
    </row>
    <row r="916" spans="1:23" ht="14.25" hidden="1">
      <c r="A916" s="62">
        <v>42908.671875</v>
      </c>
      <c r="B916">
        <v>354717</v>
      </c>
      <c r="C916" t="s">
        <v>2526</v>
      </c>
      <c r="D916" t="s">
        <v>2527</v>
      </c>
      <c r="E916" t="s">
        <v>2528</v>
      </c>
      <c r="F916" s="15">
        <v>1391</v>
      </c>
      <c r="G916" s="62">
        <v>42908.671875</v>
      </c>
      <c r="H916" t="s">
        <v>47</v>
      </c>
      <c r="I916" t="s">
        <v>47</v>
      </c>
      <c r="J916" t="s">
        <v>86</v>
      </c>
      <c r="K916" t="s">
        <v>36</v>
      </c>
      <c r="L916" t="s">
        <v>87</v>
      </c>
      <c r="M916" t="s">
        <v>2529</v>
      </c>
      <c r="N916" t="s">
        <v>2530</v>
      </c>
      <c r="O916" t="s">
        <v>4705</v>
      </c>
      <c r="P916">
        <f>VLOOKUP(B916,HIS退!B:F,5,FALSE)</f>
        <v>-1391</v>
      </c>
      <c r="Q916" t="str">
        <f t="shared" si="42"/>
        <v/>
      </c>
      <c r="R916" s="43">
        <f>VLOOKUP(M916,银行退!A:G,7,FALSE)</f>
        <v>1391</v>
      </c>
      <c r="S916" t="str">
        <f t="shared" si="43"/>
        <v/>
      </c>
      <c r="T916" t="e">
        <f>VLOOKUP(M916,银行退!A:J,10,FALSE)</f>
        <v>#N/A</v>
      </c>
      <c r="U916" s="17" t="e">
        <f>VLOOKUP(M916,银行退!A:K,11,FALSE)</f>
        <v>#N/A</v>
      </c>
      <c r="V916" t="str">
        <f t="shared" si="44"/>
        <v/>
      </c>
      <c r="W916" t="e">
        <f>VLOOKUP(B916,HIS解!F:H,3,FALSE)</f>
        <v>#N/A</v>
      </c>
    </row>
    <row r="917" spans="1:23" ht="14.25" hidden="1">
      <c r="A917" s="62">
        <v>42908.675127314818</v>
      </c>
      <c r="B917">
        <v>354851</v>
      </c>
      <c r="C917" t="s">
        <v>2531</v>
      </c>
      <c r="D917" t="s">
        <v>2532</v>
      </c>
      <c r="E917" t="s">
        <v>2533</v>
      </c>
      <c r="F917" s="15">
        <v>192</v>
      </c>
      <c r="G917" s="62">
        <v>42908.675127314818</v>
      </c>
      <c r="H917" t="s">
        <v>47</v>
      </c>
      <c r="I917" t="s">
        <v>47</v>
      </c>
      <c r="J917" t="s">
        <v>86</v>
      </c>
      <c r="K917" t="s">
        <v>36</v>
      </c>
      <c r="L917" t="s">
        <v>87</v>
      </c>
      <c r="M917" t="s">
        <v>2534</v>
      </c>
      <c r="N917" t="s">
        <v>2535</v>
      </c>
      <c r="O917" t="s">
        <v>4706</v>
      </c>
      <c r="P917">
        <f>VLOOKUP(B917,HIS退!B:F,5,FALSE)</f>
        <v>-192</v>
      </c>
      <c r="Q917" t="str">
        <f t="shared" si="42"/>
        <v/>
      </c>
      <c r="R917" s="43">
        <f>VLOOKUP(M917,银行退!A:G,7,FALSE)</f>
        <v>192</v>
      </c>
      <c r="S917" t="str">
        <f t="shared" si="43"/>
        <v/>
      </c>
      <c r="T917" t="e">
        <f>VLOOKUP(M917,银行退!A:J,10,FALSE)</f>
        <v>#N/A</v>
      </c>
      <c r="U917" s="17" t="e">
        <f>VLOOKUP(M917,银行退!A:K,11,FALSE)</f>
        <v>#N/A</v>
      </c>
      <c r="V917" t="str">
        <f t="shared" si="44"/>
        <v/>
      </c>
      <c r="W917" t="e">
        <f>VLOOKUP(B917,HIS解!F:H,3,FALSE)</f>
        <v>#N/A</v>
      </c>
    </row>
    <row r="918" spans="1:23" ht="14.25" hidden="1">
      <c r="A918" s="62">
        <v>42908.675428240742</v>
      </c>
      <c r="B918">
        <v>354867</v>
      </c>
      <c r="C918" t="s">
        <v>2536</v>
      </c>
      <c r="D918" t="s">
        <v>2537</v>
      </c>
      <c r="E918" t="s">
        <v>2538</v>
      </c>
      <c r="F918" s="15">
        <v>111</v>
      </c>
      <c r="G918" s="62">
        <v>42908.675428240742</v>
      </c>
      <c r="H918" t="s">
        <v>47</v>
      </c>
      <c r="I918" t="s">
        <v>47</v>
      </c>
      <c r="J918" t="s">
        <v>86</v>
      </c>
      <c r="K918" t="s">
        <v>36</v>
      </c>
      <c r="L918" t="s">
        <v>87</v>
      </c>
      <c r="M918" t="s">
        <v>2539</v>
      </c>
      <c r="N918" t="s">
        <v>2540</v>
      </c>
      <c r="O918" t="s">
        <v>4707</v>
      </c>
      <c r="P918">
        <f>VLOOKUP(B918,HIS退!B:F,5,FALSE)</f>
        <v>-111</v>
      </c>
      <c r="Q918" t="str">
        <f t="shared" si="42"/>
        <v/>
      </c>
      <c r="R918" s="43">
        <f>VLOOKUP(M918,银行退!A:G,7,FALSE)</f>
        <v>111</v>
      </c>
      <c r="S918" t="str">
        <f t="shared" si="43"/>
        <v/>
      </c>
      <c r="T918" t="e">
        <f>VLOOKUP(M918,银行退!A:J,10,FALSE)</f>
        <v>#N/A</v>
      </c>
      <c r="U918" s="17" t="e">
        <f>VLOOKUP(M918,银行退!A:K,11,FALSE)</f>
        <v>#N/A</v>
      </c>
      <c r="V918" t="str">
        <f t="shared" si="44"/>
        <v/>
      </c>
      <c r="W918" t="e">
        <f>VLOOKUP(B918,HIS解!F:H,3,FALSE)</f>
        <v>#N/A</v>
      </c>
    </row>
    <row r="919" spans="1:23" ht="14.25" hidden="1">
      <c r="A919" s="62">
        <v>42908.676192129627</v>
      </c>
      <c r="B919">
        <v>354905</v>
      </c>
      <c r="C919" t="s">
        <v>2541</v>
      </c>
      <c r="D919" t="s">
        <v>2542</v>
      </c>
      <c r="E919" t="s">
        <v>2543</v>
      </c>
      <c r="F919" s="15">
        <v>14</v>
      </c>
      <c r="G919" s="62">
        <v>42908.676192129627</v>
      </c>
      <c r="H919" t="s">
        <v>47</v>
      </c>
      <c r="I919" t="s">
        <v>47</v>
      </c>
      <c r="J919" t="s">
        <v>86</v>
      </c>
      <c r="K919" t="s">
        <v>36</v>
      </c>
      <c r="L919" t="s">
        <v>87</v>
      </c>
      <c r="M919" t="s">
        <v>2544</v>
      </c>
      <c r="N919" t="s">
        <v>2545</v>
      </c>
      <c r="O919" t="s">
        <v>4708</v>
      </c>
      <c r="P919">
        <f>VLOOKUP(B919,HIS退!B:F,5,FALSE)</f>
        <v>-14</v>
      </c>
      <c r="Q919" t="str">
        <f t="shared" si="42"/>
        <v/>
      </c>
      <c r="R919" s="43">
        <f>VLOOKUP(M919,银行退!A:G,7,FALSE)</f>
        <v>14</v>
      </c>
      <c r="S919" t="str">
        <f t="shared" si="43"/>
        <v/>
      </c>
      <c r="T919" t="e">
        <f>VLOOKUP(M919,银行退!A:J,10,FALSE)</f>
        <v>#N/A</v>
      </c>
      <c r="U919" s="17" t="e">
        <f>VLOOKUP(M919,银行退!A:K,11,FALSE)</f>
        <v>#N/A</v>
      </c>
      <c r="V919" t="str">
        <f t="shared" si="44"/>
        <v/>
      </c>
      <c r="W919" t="e">
        <f>VLOOKUP(B919,HIS解!F:H,3,FALSE)</f>
        <v>#N/A</v>
      </c>
    </row>
    <row r="920" spans="1:23" ht="14.25" hidden="1">
      <c r="A920" s="62">
        <v>42908.676805555559</v>
      </c>
      <c r="B920">
        <v>354934</v>
      </c>
      <c r="C920" t="s">
        <v>2546</v>
      </c>
      <c r="D920" t="s">
        <v>2547</v>
      </c>
      <c r="E920" t="s">
        <v>2548</v>
      </c>
      <c r="F920" s="15">
        <v>290</v>
      </c>
      <c r="G920" s="62">
        <v>42908.676805555559</v>
      </c>
      <c r="H920" t="s">
        <v>47</v>
      </c>
      <c r="I920" t="s">
        <v>47</v>
      </c>
      <c r="J920" t="s">
        <v>86</v>
      </c>
      <c r="K920" t="s">
        <v>36</v>
      </c>
      <c r="L920" t="s">
        <v>87</v>
      </c>
      <c r="M920" t="s">
        <v>2549</v>
      </c>
      <c r="N920" t="s">
        <v>2550</v>
      </c>
      <c r="O920" t="s">
        <v>4709</v>
      </c>
      <c r="P920">
        <f>VLOOKUP(B920,HIS退!B:F,5,FALSE)</f>
        <v>-290</v>
      </c>
      <c r="Q920" t="str">
        <f t="shared" si="42"/>
        <v/>
      </c>
      <c r="R920" s="43">
        <f>VLOOKUP(M920,银行退!A:G,7,FALSE)</f>
        <v>290</v>
      </c>
      <c r="S920" t="str">
        <f t="shared" si="43"/>
        <v/>
      </c>
      <c r="T920" t="e">
        <f>VLOOKUP(M920,银行退!A:J,10,FALSE)</f>
        <v>#N/A</v>
      </c>
      <c r="U920" s="17" t="e">
        <f>VLOOKUP(M920,银行退!A:K,11,FALSE)</f>
        <v>#N/A</v>
      </c>
      <c r="V920" t="str">
        <f t="shared" si="44"/>
        <v/>
      </c>
      <c r="W920" t="e">
        <f>VLOOKUP(B920,HIS解!F:H,3,FALSE)</f>
        <v>#N/A</v>
      </c>
    </row>
    <row r="921" spans="1:23" ht="14.25">
      <c r="A921" s="62">
        <v>42908.683206018519</v>
      </c>
      <c r="B921">
        <v>355215</v>
      </c>
      <c r="C921" t="s">
        <v>2551</v>
      </c>
      <c r="D921" t="s">
        <v>2552</v>
      </c>
      <c r="E921" t="s">
        <v>2553</v>
      </c>
      <c r="F921" s="15">
        <v>50</v>
      </c>
      <c r="G921" s="62">
        <v>42908.683206018519</v>
      </c>
      <c r="H921" t="s">
        <v>47</v>
      </c>
      <c r="I921" t="s">
        <v>47</v>
      </c>
      <c r="J921" t="s">
        <v>86</v>
      </c>
      <c r="K921" t="s">
        <v>217</v>
      </c>
      <c r="L921" t="s">
        <v>87</v>
      </c>
      <c r="M921" t="s">
        <v>2554</v>
      </c>
      <c r="N921" t="s">
        <v>2555</v>
      </c>
      <c r="O921" t="s">
        <v>4710</v>
      </c>
      <c r="P921">
        <f>VLOOKUP(B921,HIS退!B:F,5,FALSE)</f>
        <v>-50</v>
      </c>
      <c r="Q921" t="str">
        <f t="shared" si="42"/>
        <v/>
      </c>
      <c r="R921" s="43">
        <f>VLOOKUP(M921,银行退!A:G,7,FALSE)</f>
        <v>50</v>
      </c>
      <c r="S921" t="str">
        <f t="shared" si="43"/>
        <v/>
      </c>
      <c r="T921">
        <f>VLOOKUP(M921,银行退!A:J,10,FALSE)</f>
        <v>1</v>
      </c>
      <c r="U921" s="17">
        <f>VLOOKUP(M921,银行退!A:K,11,FALSE)</f>
        <v>42909.68377314815</v>
      </c>
      <c r="V921">
        <f t="shared" si="44"/>
        <v>1</v>
      </c>
      <c r="W921" t="e">
        <f>VLOOKUP(B921,HIS解!F:H,3,FALSE)</f>
        <v>#N/A</v>
      </c>
    </row>
    <row r="922" spans="1:23" ht="14.25" hidden="1">
      <c r="A922" s="62">
        <v>42908.68818287037</v>
      </c>
      <c r="B922">
        <v>355419</v>
      </c>
      <c r="C922" t="s">
        <v>2556</v>
      </c>
      <c r="D922" t="s">
        <v>2557</v>
      </c>
      <c r="E922" t="s">
        <v>2558</v>
      </c>
      <c r="F922" s="15">
        <v>600</v>
      </c>
      <c r="G922" s="62">
        <v>42908.68818287037</v>
      </c>
      <c r="H922" t="s">
        <v>47</v>
      </c>
      <c r="I922" t="s">
        <v>47</v>
      </c>
      <c r="J922" t="s">
        <v>86</v>
      </c>
      <c r="K922" t="s">
        <v>36</v>
      </c>
      <c r="L922" t="s">
        <v>87</v>
      </c>
      <c r="M922" t="s">
        <v>2559</v>
      </c>
      <c r="N922" t="s">
        <v>2560</v>
      </c>
      <c r="O922" t="s">
        <v>4711</v>
      </c>
      <c r="P922">
        <f>VLOOKUP(B922,HIS退!B:F,5,FALSE)</f>
        <v>-600</v>
      </c>
      <c r="Q922" t="str">
        <f t="shared" si="42"/>
        <v/>
      </c>
      <c r="R922" s="43">
        <f>VLOOKUP(M922,银行退!A:G,7,FALSE)</f>
        <v>600</v>
      </c>
      <c r="S922" t="str">
        <f t="shared" si="43"/>
        <v/>
      </c>
      <c r="T922" t="e">
        <f>VLOOKUP(M922,银行退!A:J,10,FALSE)</f>
        <v>#N/A</v>
      </c>
      <c r="U922" s="17" t="e">
        <f>VLOOKUP(M922,银行退!A:K,11,FALSE)</f>
        <v>#N/A</v>
      </c>
      <c r="V922" t="str">
        <f t="shared" si="44"/>
        <v/>
      </c>
      <c r="W922" t="e">
        <f>VLOOKUP(B922,HIS解!F:H,3,FALSE)</f>
        <v>#N/A</v>
      </c>
    </row>
    <row r="923" spans="1:23" ht="14.25" hidden="1">
      <c r="A923" s="62">
        <v>42908.693067129629</v>
      </c>
      <c r="B923">
        <v>355599</v>
      </c>
      <c r="C923" t="s">
        <v>2561</v>
      </c>
      <c r="D923" t="s">
        <v>2562</v>
      </c>
      <c r="E923" t="s">
        <v>2563</v>
      </c>
      <c r="F923" s="15">
        <v>293</v>
      </c>
      <c r="G923" s="62">
        <v>42908.693067129629</v>
      </c>
      <c r="H923" t="s">
        <v>47</v>
      </c>
      <c r="I923" t="s">
        <v>47</v>
      </c>
      <c r="J923" t="s">
        <v>86</v>
      </c>
      <c r="K923" t="s">
        <v>36</v>
      </c>
      <c r="L923" t="s">
        <v>87</v>
      </c>
      <c r="M923" t="s">
        <v>2564</v>
      </c>
      <c r="N923" t="s">
        <v>2565</v>
      </c>
      <c r="O923" t="s">
        <v>4712</v>
      </c>
      <c r="P923">
        <f>VLOOKUP(B923,HIS退!B:F,5,FALSE)</f>
        <v>-293</v>
      </c>
      <c r="Q923" t="str">
        <f t="shared" si="42"/>
        <v/>
      </c>
      <c r="R923" s="43">
        <f>VLOOKUP(M923,银行退!A:G,7,FALSE)</f>
        <v>293</v>
      </c>
      <c r="S923" t="str">
        <f t="shared" si="43"/>
        <v/>
      </c>
      <c r="T923" t="e">
        <f>VLOOKUP(M923,银行退!A:J,10,FALSE)</f>
        <v>#N/A</v>
      </c>
      <c r="U923" s="17" t="e">
        <f>VLOOKUP(M923,银行退!A:K,11,FALSE)</f>
        <v>#N/A</v>
      </c>
      <c r="V923" t="str">
        <f t="shared" si="44"/>
        <v/>
      </c>
      <c r="W923" t="e">
        <f>VLOOKUP(B923,HIS解!F:H,3,FALSE)</f>
        <v>#N/A</v>
      </c>
    </row>
    <row r="924" spans="1:23" ht="14.25">
      <c r="A924" s="62">
        <v>42908.693483796298</v>
      </c>
      <c r="B924">
        <v>355619</v>
      </c>
      <c r="C924" t="s">
        <v>2566</v>
      </c>
      <c r="D924" t="s">
        <v>2567</v>
      </c>
      <c r="E924" t="s">
        <v>2568</v>
      </c>
      <c r="F924" s="15">
        <v>67</v>
      </c>
      <c r="G924" s="62">
        <v>42908.693483796298</v>
      </c>
      <c r="H924" t="s">
        <v>47</v>
      </c>
      <c r="I924" t="s">
        <v>47</v>
      </c>
      <c r="J924" t="s">
        <v>86</v>
      </c>
      <c r="K924" t="s">
        <v>217</v>
      </c>
      <c r="L924" t="s">
        <v>87</v>
      </c>
      <c r="M924" t="s">
        <v>2569</v>
      </c>
      <c r="N924" t="s">
        <v>2570</v>
      </c>
      <c r="O924" t="s">
        <v>4713</v>
      </c>
      <c r="P924">
        <f>VLOOKUP(B924,HIS退!B:F,5,FALSE)</f>
        <v>-67</v>
      </c>
      <c r="Q924" t="str">
        <f t="shared" si="42"/>
        <v/>
      </c>
      <c r="R924" s="43">
        <f>VLOOKUP(M924,银行退!A:G,7,FALSE)</f>
        <v>67</v>
      </c>
      <c r="S924" t="str">
        <f t="shared" si="43"/>
        <v/>
      </c>
      <c r="T924">
        <f>VLOOKUP(M924,银行退!A:J,10,FALSE)</f>
        <v>1</v>
      </c>
      <c r="U924" s="17">
        <f>VLOOKUP(M924,银行退!A:K,11,FALSE)</f>
        <v>42909.490069444444</v>
      </c>
      <c r="V924">
        <f t="shared" si="44"/>
        <v>1</v>
      </c>
      <c r="W924" t="e">
        <f>VLOOKUP(B924,HIS解!F:H,3,FALSE)</f>
        <v>#N/A</v>
      </c>
    </row>
    <row r="925" spans="1:23" ht="14.25">
      <c r="A925" s="62">
        <v>42908.693993055553</v>
      </c>
      <c r="B925">
        <v>355639</v>
      </c>
      <c r="C925" t="s">
        <v>2571</v>
      </c>
      <c r="D925" t="s">
        <v>2572</v>
      </c>
      <c r="E925" t="s">
        <v>2573</v>
      </c>
      <c r="F925" s="15">
        <v>270</v>
      </c>
      <c r="G925" s="62">
        <v>42908.693993055553</v>
      </c>
      <c r="H925" t="s">
        <v>47</v>
      </c>
      <c r="I925" t="s">
        <v>47</v>
      </c>
      <c r="J925" t="s">
        <v>86</v>
      </c>
      <c r="K925" t="s">
        <v>217</v>
      </c>
      <c r="L925" t="s">
        <v>87</v>
      </c>
      <c r="M925" t="s">
        <v>2574</v>
      </c>
      <c r="N925" t="s">
        <v>2575</v>
      </c>
      <c r="O925" t="s">
        <v>4714</v>
      </c>
      <c r="P925">
        <f>VLOOKUP(B925,HIS退!B:F,5,FALSE)</f>
        <v>-270</v>
      </c>
      <c r="Q925" t="str">
        <f t="shared" si="42"/>
        <v/>
      </c>
      <c r="R925" s="43">
        <f>VLOOKUP(M925,银行退!A:G,7,FALSE)</f>
        <v>270</v>
      </c>
      <c r="S925" t="str">
        <f t="shared" si="43"/>
        <v/>
      </c>
      <c r="T925">
        <f>VLOOKUP(M925,银行退!A:J,10,FALSE)</f>
        <v>1</v>
      </c>
      <c r="U925" s="17">
        <f>VLOOKUP(M925,银行退!A:K,11,FALSE)</f>
        <v>42909.489849537036</v>
      </c>
      <c r="V925">
        <f t="shared" si="44"/>
        <v>1</v>
      </c>
      <c r="W925" t="e">
        <f>VLOOKUP(B925,HIS解!F:H,3,FALSE)</f>
        <v>#N/A</v>
      </c>
    </row>
    <row r="926" spans="1:23" ht="14.25" hidden="1">
      <c r="A926" s="62">
        <v>42908.694675925923</v>
      </c>
      <c r="B926">
        <v>355676</v>
      </c>
      <c r="C926" t="s">
        <v>2576</v>
      </c>
      <c r="D926" t="s">
        <v>2577</v>
      </c>
      <c r="E926" t="s">
        <v>2578</v>
      </c>
      <c r="F926" s="15">
        <v>7057</v>
      </c>
      <c r="G926" s="62">
        <v>42908.694675925923</v>
      </c>
      <c r="H926" t="s">
        <v>47</v>
      </c>
      <c r="I926" t="s">
        <v>47</v>
      </c>
      <c r="J926" t="s">
        <v>86</v>
      </c>
      <c r="K926" t="s">
        <v>36</v>
      </c>
      <c r="L926" t="s">
        <v>87</v>
      </c>
      <c r="M926" t="s">
        <v>2579</v>
      </c>
      <c r="N926" t="s">
        <v>2580</v>
      </c>
      <c r="O926" t="s">
        <v>4715</v>
      </c>
      <c r="P926">
        <f>VLOOKUP(B926,HIS退!B:F,5,FALSE)</f>
        <v>-7057</v>
      </c>
      <c r="Q926" t="str">
        <f t="shared" si="42"/>
        <v/>
      </c>
      <c r="R926" s="43">
        <f>VLOOKUP(M926,银行退!A:G,7,FALSE)</f>
        <v>7057</v>
      </c>
      <c r="S926" t="str">
        <f t="shared" si="43"/>
        <v/>
      </c>
      <c r="T926" t="e">
        <f>VLOOKUP(M926,银行退!A:J,10,FALSE)</f>
        <v>#N/A</v>
      </c>
      <c r="U926" s="17" t="e">
        <f>VLOOKUP(M926,银行退!A:K,11,FALSE)</f>
        <v>#N/A</v>
      </c>
      <c r="V926" t="str">
        <f t="shared" si="44"/>
        <v/>
      </c>
      <c r="W926" t="e">
        <f>VLOOKUP(B926,HIS解!F:H,3,FALSE)</f>
        <v>#N/A</v>
      </c>
    </row>
    <row r="927" spans="1:23" ht="14.25">
      <c r="A927" s="62">
        <v>42908.695185185185</v>
      </c>
      <c r="B927">
        <v>355700</v>
      </c>
      <c r="C927" t="s">
        <v>2581</v>
      </c>
      <c r="D927" t="s">
        <v>2582</v>
      </c>
      <c r="E927" t="s">
        <v>2583</v>
      </c>
      <c r="F927" s="15">
        <v>1830</v>
      </c>
      <c r="G927" s="62">
        <v>42908.695185185185</v>
      </c>
      <c r="H927" t="s">
        <v>47</v>
      </c>
      <c r="I927" t="s">
        <v>47</v>
      </c>
      <c r="J927" t="s">
        <v>86</v>
      </c>
      <c r="K927" t="s">
        <v>217</v>
      </c>
      <c r="L927" t="s">
        <v>87</v>
      </c>
      <c r="M927" t="s">
        <v>2584</v>
      </c>
      <c r="N927" t="s">
        <v>2585</v>
      </c>
      <c r="O927" t="s">
        <v>4715</v>
      </c>
      <c r="P927">
        <f>VLOOKUP(B927,HIS退!B:F,5,FALSE)</f>
        <v>-1830</v>
      </c>
      <c r="Q927" t="str">
        <f t="shared" si="42"/>
        <v/>
      </c>
      <c r="R927" s="43">
        <f>VLOOKUP(M927,银行退!A:G,7,FALSE)</f>
        <v>1830</v>
      </c>
      <c r="S927" t="str">
        <f t="shared" si="43"/>
        <v/>
      </c>
      <c r="T927">
        <f>VLOOKUP(M927,银行退!A:J,10,FALSE)</f>
        <v>1</v>
      </c>
      <c r="U927" s="17">
        <f>VLOOKUP(M927,银行退!A:K,11,FALSE)</f>
        <v>42909.489652777775</v>
      </c>
      <c r="V927">
        <f t="shared" si="44"/>
        <v>1</v>
      </c>
      <c r="W927" t="e">
        <f>VLOOKUP(B927,HIS解!F:H,3,FALSE)</f>
        <v>#N/A</v>
      </c>
    </row>
    <row r="928" spans="1:23" ht="14.25" hidden="1">
      <c r="A928" s="62">
        <v>42908.697905092595</v>
      </c>
      <c r="B928">
        <v>355799</v>
      </c>
      <c r="C928" t="s">
        <v>2586</v>
      </c>
      <c r="D928" t="s">
        <v>2587</v>
      </c>
      <c r="E928" t="s">
        <v>2588</v>
      </c>
      <c r="F928" s="15">
        <v>89</v>
      </c>
      <c r="G928" s="62">
        <v>42908.697905092595</v>
      </c>
      <c r="H928" t="s">
        <v>47</v>
      </c>
      <c r="I928" t="s">
        <v>47</v>
      </c>
      <c r="J928" t="s">
        <v>86</v>
      </c>
      <c r="K928" t="s">
        <v>36</v>
      </c>
      <c r="L928" t="s">
        <v>87</v>
      </c>
      <c r="M928" t="s">
        <v>2589</v>
      </c>
      <c r="N928" t="s">
        <v>2590</v>
      </c>
      <c r="O928" t="s">
        <v>4716</v>
      </c>
      <c r="P928">
        <f>VLOOKUP(B928,HIS退!B:F,5,FALSE)</f>
        <v>-89</v>
      </c>
      <c r="Q928" t="str">
        <f t="shared" si="42"/>
        <v/>
      </c>
      <c r="R928" s="43">
        <f>VLOOKUP(M928,银行退!A:G,7,FALSE)</f>
        <v>89</v>
      </c>
      <c r="S928" t="str">
        <f t="shared" si="43"/>
        <v/>
      </c>
      <c r="T928" t="e">
        <f>VLOOKUP(M928,银行退!A:J,10,FALSE)</f>
        <v>#N/A</v>
      </c>
      <c r="U928" s="17" t="e">
        <f>VLOOKUP(M928,银行退!A:K,11,FALSE)</f>
        <v>#N/A</v>
      </c>
      <c r="V928" t="str">
        <f t="shared" si="44"/>
        <v/>
      </c>
      <c r="W928" t="e">
        <f>VLOOKUP(B928,HIS解!F:H,3,FALSE)</f>
        <v>#N/A</v>
      </c>
    </row>
    <row r="929" spans="1:23" ht="14.25" hidden="1">
      <c r="A929" s="62">
        <v>42908.710150462961</v>
      </c>
      <c r="B929">
        <v>356219</v>
      </c>
      <c r="C929" t="s">
        <v>2591</v>
      </c>
      <c r="D929" t="s">
        <v>2592</v>
      </c>
      <c r="E929" t="s">
        <v>2593</v>
      </c>
      <c r="F929" s="15">
        <v>57</v>
      </c>
      <c r="G929" s="62">
        <v>42908.710150462961</v>
      </c>
      <c r="H929" t="s">
        <v>47</v>
      </c>
      <c r="I929" t="s">
        <v>47</v>
      </c>
      <c r="J929" t="s">
        <v>86</v>
      </c>
      <c r="K929" t="s">
        <v>36</v>
      </c>
      <c r="L929" t="s">
        <v>87</v>
      </c>
      <c r="M929" t="s">
        <v>2594</v>
      </c>
      <c r="N929" t="s">
        <v>2595</v>
      </c>
      <c r="O929" t="s">
        <v>4717</v>
      </c>
      <c r="P929">
        <f>VLOOKUP(B929,HIS退!B:F,5,FALSE)</f>
        <v>-57</v>
      </c>
      <c r="Q929" t="str">
        <f t="shared" si="42"/>
        <v/>
      </c>
      <c r="R929" s="43">
        <f>VLOOKUP(M929,银行退!A:G,7,FALSE)</f>
        <v>57</v>
      </c>
      <c r="S929" t="str">
        <f t="shared" si="43"/>
        <v/>
      </c>
      <c r="T929" t="e">
        <f>VLOOKUP(M929,银行退!A:J,10,FALSE)</f>
        <v>#N/A</v>
      </c>
      <c r="U929" s="17" t="e">
        <f>VLOOKUP(M929,银行退!A:K,11,FALSE)</f>
        <v>#N/A</v>
      </c>
      <c r="V929" t="str">
        <f t="shared" si="44"/>
        <v/>
      </c>
      <c r="W929" t="e">
        <f>VLOOKUP(B929,HIS解!F:H,3,FALSE)</f>
        <v>#N/A</v>
      </c>
    </row>
    <row r="930" spans="1:23" ht="14.25" hidden="1">
      <c r="A930" s="62">
        <v>42908.711145833331</v>
      </c>
      <c r="B930">
        <v>356251</v>
      </c>
      <c r="C930" t="s">
        <v>2596</v>
      </c>
      <c r="D930" t="s">
        <v>2597</v>
      </c>
      <c r="E930" t="s">
        <v>2598</v>
      </c>
      <c r="F930" s="15">
        <v>364</v>
      </c>
      <c r="G930" s="62">
        <v>42908.711145833331</v>
      </c>
      <c r="H930" t="s">
        <v>47</v>
      </c>
      <c r="I930" t="s">
        <v>47</v>
      </c>
      <c r="J930" t="s">
        <v>86</v>
      </c>
      <c r="K930" t="s">
        <v>36</v>
      </c>
      <c r="L930" t="s">
        <v>87</v>
      </c>
      <c r="M930" t="s">
        <v>2599</v>
      </c>
      <c r="N930" t="s">
        <v>2600</v>
      </c>
      <c r="O930" t="s">
        <v>4718</v>
      </c>
      <c r="P930">
        <f>VLOOKUP(B930,HIS退!B:F,5,FALSE)</f>
        <v>-364</v>
      </c>
      <c r="Q930" t="str">
        <f t="shared" si="42"/>
        <v/>
      </c>
      <c r="R930" s="43">
        <f>VLOOKUP(M930,银行退!A:G,7,FALSE)</f>
        <v>364</v>
      </c>
      <c r="S930" t="str">
        <f t="shared" si="43"/>
        <v/>
      </c>
      <c r="T930" t="e">
        <f>VLOOKUP(M930,银行退!A:J,10,FALSE)</f>
        <v>#N/A</v>
      </c>
      <c r="U930" s="17" t="e">
        <f>VLOOKUP(M930,银行退!A:K,11,FALSE)</f>
        <v>#N/A</v>
      </c>
      <c r="V930" t="str">
        <f t="shared" si="44"/>
        <v/>
      </c>
      <c r="W930" t="e">
        <f>VLOOKUP(B930,HIS解!F:H,3,FALSE)</f>
        <v>#N/A</v>
      </c>
    </row>
    <row r="931" spans="1:23" ht="14.25" hidden="1">
      <c r="A931" s="62">
        <v>42908.712152777778</v>
      </c>
      <c r="B931">
        <v>356291</v>
      </c>
      <c r="C931" t="s">
        <v>2601</v>
      </c>
      <c r="D931" t="s">
        <v>2602</v>
      </c>
      <c r="E931" t="s">
        <v>2603</v>
      </c>
      <c r="F931" s="15">
        <v>8500</v>
      </c>
      <c r="G931" s="62">
        <v>42908.712152777778</v>
      </c>
      <c r="H931" t="s">
        <v>47</v>
      </c>
      <c r="I931" t="s">
        <v>47</v>
      </c>
      <c r="J931" t="s">
        <v>86</v>
      </c>
      <c r="K931" t="s">
        <v>36</v>
      </c>
      <c r="L931" t="s">
        <v>87</v>
      </c>
      <c r="M931" t="s">
        <v>2604</v>
      </c>
      <c r="N931" t="s">
        <v>2605</v>
      </c>
      <c r="O931" t="s">
        <v>4719</v>
      </c>
      <c r="P931">
        <f>VLOOKUP(B931,HIS退!B:F,5,FALSE)</f>
        <v>-8500</v>
      </c>
      <c r="Q931" t="str">
        <f t="shared" si="42"/>
        <v/>
      </c>
      <c r="R931" s="43">
        <f>VLOOKUP(M931,银行退!A:G,7,FALSE)</f>
        <v>8500</v>
      </c>
      <c r="S931" t="str">
        <f t="shared" si="43"/>
        <v/>
      </c>
      <c r="T931" t="e">
        <f>VLOOKUP(M931,银行退!A:J,10,FALSE)</f>
        <v>#N/A</v>
      </c>
      <c r="U931" s="17" t="e">
        <f>VLOOKUP(M931,银行退!A:K,11,FALSE)</f>
        <v>#N/A</v>
      </c>
      <c r="V931" t="str">
        <f t="shared" si="44"/>
        <v/>
      </c>
      <c r="W931" t="e">
        <f>VLOOKUP(B931,HIS解!F:H,3,FALSE)</f>
        <v>#N/A</v>
      </c>
    </row>
    <row r="932" spans="1:23" ht="14.25" hidden="1">
      <c r="A932" s="62">
        <v>42908.723749999997</v>
      </c>
      <c r="B932">
        <v>356635</v>
      </c>
      <c r="C932" t="s">
        <v>2606</v>
      </c>
      <c r="D932" t="s">
        <v>2607</v>
      </c>
      <c r="E932" t="s">
        <v>2608</v>
      </c>
      <c r="F932" s="15">
        <v>630</v>
      </c>
      <c r="G932" s="62">
        <v>42908.723749999997</v>
      </c>
      <c r="H932" t="s">
        <v>47</v>
      </c>
      <c r="I932" t="s">
        <v>47</v>
      </c>
      <c r="J932" t="s">
        <v>86</v>
      </c>
      <c r="K932" t="s">
        <v>36</v>
      </c>
      <c r="L932" t="s">
        <v>87</v>
      </c>
      <c r="M932" t="s">
        <v>2609</v>
      </c>
      <c r="N932" t="s">
        <v>2610</v>
      </c>
      <c r="O932" t="s">
        <v>4720</v>
      </c>
      <c r="P932">
        <f>VLOOKUP(B932,HIS退!B:F,5,FALSE)</f>
        <v>-630</v>
      </c>
      <c r="Q932" t="str">
        <f t="shared" si="42"/>
        <v/>
      </c>
      <c r="R932" s="43">
        <f>VLOOKUP(M932,银行退!A:G,7,FALSE)</f>
        <v>630</v>
      </c>
      <c r="S932" t="str">
        <f t="shared" si="43"/>
        <v/>
      </c>
      <c r="T932" t="e">
        <f>VLOOKUP(M932,银行退!A:J,10,FALSE)</f>
        <v>#N/A</v>
      </c>
      <c r="U932" s="17" t="e">
        <f>VLOOKUP(M932,银行退!A:K,11,FALSE)</f>
        <v>#N/A</v>
      </c>
      <c r="V932" t="str">
        <f t="shared" si="44"/>
        <v/>
      </c>
      <c r="W932" t="e">
        <f>VLOOKUP(B932,HIS解!F:H,3,FALSE)</f>
        <v>#N/A</v>
      </c>
    </row>
    <row r="933" spans="1:23" ht="14.25" hidden="1">
      <c r="A933" s="62">
        <v>42908.725543981483</v>
      </c>
      <c r="B933">
        <v>356680</v>
      </c>
      <c r="C933" t="s">
        <v>2611</v>
      </c>
      <c r="D933" t="s">
        <v>2612</v>
      </c>
      <c r="E933" t="s">
        <v>2613</v>
      </c>
      <c r="F933" s="15">
        <v>26</v>
      </c>
      <c r="G933" s="62">
        <v>42908.725543981483</v>
      </c>
      <c r="H933" t="s">
        <v>47</v>
      </c>
      <c r="I933" t="s">
        <v>47</v>
      </c>
      <c r="J933" t="s">
        <v>86</v>
      </c>
      <c r="K933" t="s">
        <v>36</v>
      </c>
      <c r="L933" t="s">
        <v>87</v>
      </c>
      <c r="M933" t="s">
        <v>2614</v>
      </c>
      <c r="N933" t="s">
        <v>2615</v>
      </c>
      <c r="O933" t="s">
        <v>4721</v>
      </c>
      <c r="P933">
        <f>VLOOKUP(B933,HIS退!B:F,5,FALSE)</f>
        <v>-26</v>
      </c>
      <c r="Q933" t="str">
        <f t="shared" si="42"/>
        <v/>
      </c>
      <c r="R933" s="43">
        <f>VLOOKUP(M933,银行退!A:G,7,FALSE)</f>
        <v>26</v>
      </c>
      <c r="S933" t="str">
        <f t="shared" si="43"/>
        <v/>
      </c>
      <c r="T933" t="e">
        <f>VLOOKUP(M933,银行退!A:J,10,FALSE)</f>
        <v>#N/A</v>
      </c>
      <c r="U933" s="17" t="e">
        <f>VLOOKUP(M933,银行退!A:K,11,FALSE)</f>
        <v>#N/A</v>
      </c>
      <c r="V933" t="str">
        <f t="shared" si="44"/>
        <v/>
      </c>
      <c r="W933" t="e">
        <f>VLOOKUP(B933,HIS解!F:H,3,FALSE)</f>
        <v>#N/A</v>
      </c>
    </row>
    <row r="934" spans="1:23" ht="14.25" hidden="1">
      <c r="A934" s="62">
        <v>42908.729328703703</v>
      </c>
      <c r="B934">
        <v>356735</v>
      </c>
      <c r="C934" t="s">
        <v>2616</v>
      </c>
      <c r="D934" t="s">
        <v>2617</v>
      </c>
      <c r="E934" t="s">
        <v>2618</v>
      </c>
      <c r="F934" s="15">
        <v>185</v>
      </c>
      <c r="G934" s="62">
        <v>42908.729328703703</v>
      </c>
      <c r="H934" t="s">
        <v>47</v>
      </c>
      <c r="I934" t="s">
        <v>47</v>
      </c>
      <c r="J934" t="s">
        <v>86</v>
      </c>
      <c r="K934" t="s">
        <v>36</v>
      </c>
      <c r="L934" t="s">
        <v>87</v>
      </c>
      <c r="M934" t="s">
        <v>2619</v>
      </c>
      <c r="N934" t="s">
        <v>2620</v>
      </c>
      <c r="O934" t="s">
        <v>4722</v>
      </c>
      <c r="P934">
        <f>VLOOKUP(B934,HIS退!B:F,5,FALSE)</f>
        <v>-185</v>
      </c>
      <c r="Q934" t="str">
        <f t="shared" si="42"/>
        <v/>
      </c>
      <c r="R934" s="43">
        <f>VLOOKUP(M934,银行退!A:G,7,FALSE)</f>
        <v>185</v>
      </c>
      <c r="S934" t="str">
        <f t="shared" si="43"/>
        <v/>
      </c>
      <c r="T934" t="e">
        <f>VLOOKUP(M934,银行退!A:J,10,FALSE)</f>
        <v>#N/A</v>
      </c>
      <c r="U934" s="17" t="e">
        <f>VLOOKUP(M934,银行退!A:K,11,FALSE)</f>
        <v>#N/A</v>
      </c>
      <c r="V934" t="str">
        <f t="shared" si="44"/>
        <v/>
      </c>
      <c r="W934" t="e">
        <f>VLOOKUP(B934,HIS解!F:H,3,FALSE)</f>
        <v>#N/A</v>
      </c>
    </row>
    <row r="935" spans="1:23" ht="14.25" hidden="1">
      <c r="A935" s="62">
        <v>42908.73165509259</v>
      </c>
      <c r="B935">
        <v>356771</v>
      </c>
      <c r="C935" t="s">
        <v>2621</v>
      </c>
      <c r="D935" t="s">
        <v>2622</v>
      </c>
      <c r="E935" t="s">
        <v>2623</v>
      </c>
      <c r="F935" s="15">
        <v>1098</v>
      </c>
      <c r="G935" s="62">
        <v>42908.73165509259</v>
      </c>
      <c r="H935" t="s">
        <v>47</v>
      </c>
      <c r="I935" t="s">
        <v>47</v>
      </c>
      <c r="J935" t="s">
        <v>86</v>
      </c>
      <c r="K935" t="s">
        <v>36</v>
      </c>
      <c r="L935" t="s">
        <v>87</v>
      </c>
      <c r="M935" t="s">
        <v>2624</v>
      </c>
      <c r="N935" t="s">
        <v>2625</v>
      </c>
      <c r="O935" t="s">
        <v>4723</v>
      </c>
      <c r="P935">
        <f>VLOOKUP(B935,HIS退!B:F,5,FALSE)</f>
        <v>-1098</v>
      </c>
      <c r="Q935" t="str">
        <f t="shared" si="42"/>
        <v/>
      </c>
      <c r="R935" s="43">
        <f>VLOOKUP(M935,银行退!A:G,7,FALSE)</f>
        <v>1098</v>
      </c>
      <c r="S935" t="str">
        <f t="shared" si="43"/>
        <v/>
      </c>
      <c r="T935" t="e">
        <f>VLOOKUP(M935,银行退!A:J,10,FALSE)</f>
        <v>#N/A</v>
      </c>
      <c r="U935" s="17" t="e">
        <f>VLOOKUP(M935,银行退!A:K,11,FALSE)</f>
        <v>#N/A</v>
      </c>
      <c r="V935" t="str">
        <f t="shared" si="44"/>
        <v/>
      </c>
      <c r="W935" t="e">
        <f>VLOOKUP(B935,HIS解!F:H,3,FALSE)</f>
        <v>#N/A</v>
      </c>
    </row>
    <row r="936" spans="1:23" ht="14.25" hidden="1">
      <c r="A936" s="62">
        <v>42908.734085648146</v>
      </c>
      <c r="B936">
        <v>356808</v>
      </c>
      <c r="C936" t="s">
        <v>2626</v>
      </c>
      <c r="D936" t="s">
        <v>2627</v>
      </c>
      <c r="E936" t="s">
        <v>2628</v>
      </c>
      <c r="F936" s="15">
        <v>55</v>
      </c>
      <c r="G936" s="62">
        <v>42908.734085648146</v>
      </c>
      <c r="H936" t="s">
        <v>47</v>
      </c>
      <c r="I936" t="s">
        <v>47</v>
      </c>
      <c r="J936" t="s">
        <v>86</v>
      </c>
      <c r="K936" t="s">
        <v>36</v>
      </c>
      <c r="L936" t="s">
        <v>87</v>
      </c>
      <c r="M936" t="s">
        <v>2629</v>
      </c>
      <c r="N936" t="s">
        <v>2630</v>
      </c>
      <c r="O936" t="s">
        <v>4724</v>
      </c>
      <c r="P936">
        <f>VLOOKUP(B936,HIS退!B:F,5,FALSE)</f>
        <v>-55</v>
      </c>
      <c r="Q936" t="str">
        <f t="shared" si="42"/>
        <v/>
      </c>
      <c r="R936" s="43">
        <f>VLOOKUP(M936,银行退!A:G,7,FALSE)</f>
        <v>55</v>
      </c>
      <c r="S936" t="str">
        <f t="shared" si="43"/>
        <v/>
      </c>
      <c r="T936" t="e">
        <f>VLOOKUP(M936,银行退!A:J,10,FALSE)</f>
        <v>#N/A</v>
      </c>
      <c r="U936" s="17" t="e">
        <f>VLOOKUP(M936,银行退!A:K,11,FALSE)</f>
        <v>#N/A</v>
      </c>
      <c r="V936" t="str">
        <f t="shared" si="44"/>
        <v/>
      </c>
      <c r="W936" t="e">
        <f>VLOOKUP(B936,HIS解!F:H,3,FALSE)</f>
        <v>#N/A</v>
      </c>
    </row>
    <row r="937" spans="1:23" ht="14.25">
      <c r="A937" s="62">
        <v>42908.73709490741</v>
      </c>
      <c r="B937">
        <v>356842</v>
      </c>
      <c r="C937" t="s">
        <v>2631</v>
      </c>
      <c r="D937" t="s">
        <v>2632</v>
      </c>
      <c r="E937" t="s">
        <v>2633</v>
      </c>
      <c r="F937" s="15">
        <v>222</v>
      </c>
      <c r="G937" s="62">
        <v>42908.73709490741</v>
      </c>
      <c r="H937" t="s">
        <v>47</v>
      </c>
      <c r="I937" t="s">
        <v>47</v>
      </c>
      <c r="J937" t="s">
        <v>86</v>
      </c>
      <c r="K937" t="s">
        <v>217</v>
      </c>
      <c r="L937" t="s">
        <v>87</v>
      </c>
      <c r="M937" t="s">
        <v>2634</v>
      </c>
      <c r="N937" t="s">
        <v>2635</v>
      </c>
      <c r="O937" t="s">
        <v>4725</v>
      </c>
      <c r="P937">
        <f>VLOOKUP(B937,HIS退!B:F,5,FALSE)</f>
        <v>-222</v>
      </c>
      <c r="Q937" t="str">
        <f t="shared" si="42"/>
        <v/>
      </c>
      <c r="R937" s="43">
        <f>VLOOKUP(M937,银行退!A:G,7,FALSE)</f>
        <v>222</v>
      </c>
      <c r="S937" t="str">
        <f t="shared" si="43"/>
        <v/>
      </c>
      <c r="T937">
        <f>VLOOKUP(M937,银行退!A:J,10,FALSE)</f>
        <v>1</v>
      </c>
      <c r="U937" s="17">
        <f>VLOOKUP(M937,银行退!A:K,11,FALSE)</f>
        <v>42909.490740740737</v>
      </c>
      <c r="V937">
        <f t="shared" si="44"/>
        <v>1</v>
      </c>
      <c r="W937" t="e">
        <f>VLOOKUP(B937,HIS解!F:H,3,FALSE)</f>
        <v>#N/A</v>
      </c>
    </row>
    <row r="938" spans="1:23" ht="14.25" hidden="1">
      <c r="A938" s="62">
        <v>42908.737557870372</v>
      </c>
      <c r="B938">
        <v>356845</v>
      </c>
      <c r="C938" t="s">
        <v>2636</v>
      </c>
      <c r="D938" t="s">
        <v>2637</v>
      </c>
      <c r="E938" t="s">
        <v>2638</v>
      </c>
      <c r="F938" s="15">
        <v>500</v>
      </c>
      <c r="G938" s="62">
        <v>42908.737557870372</v>
      </c>
      <c r="H938" t="s">
        <v>47</v>
      </c>
      <c r="I938" t="s">
        <v>47</v>
      </c>
      <c r="J938" t="s">
        <v>86</v>
      </c>
      <c r="K938" t="s">
        <v>36</v>
      </c>
      <c r="L938" t="s">
        <v>87</v>
      </c>
      <c r="M938" t="s">
        <v>2639</v>
      </c>
      <c r="N938" t="s">
        <v>2640</v>
      </c>
      <c r="O938" t="s">
        <v>4726</v>
      </c>
      <c r="P938">
        <f>VLOOKUP(B938,HIS退!B:F,5,FALSE)</f>
        <v>-500</v>
      </c>
      <c r="Q938" t="str">
        <f t="shared" si="42"/>
        <v/>
      </c>
      <c r="R938" s="43">
        <f>VLOOKUP(M938,银行退!A:G,7,FALSE)</f>
        <v>500</v>
      </c>
      <c r="S938" t="str">
        <f t="shared" si="43"/>
        <v/>
      </c>
      <c r="T938" t="e">
        <f>VLOOKUP(M938,银行退!A:J,10,FALSE)</f>
        <v>#N/A</v>
      </c>
      <c r="U938" s="17" t="e">
        <f>VLOOKUP(M938,银行退!A:K,11,FALSE)</f>
        <v>#N/A</v>
      </c>
      <c r="V938" t="str">
        <f t="shared" si="44"/>
        <v/>
      </c>
      <c r="W938" t="e">
        <f>VLOOKUP(B938,HIS解!F:H,3,FALSE)</f>
        <v>#N/A</v>
      </c>
    </row>
    <row r="939" spans="1:23" ht="14.25" hidden="1">
      <c r="A939" s="62">
        <v>42908.741574074076</v>
      </c>
      <c r="B939">
        <v>356888</v>
      </c>
      <c r="C939" t="s">
        <v>2641</v>
      </c>
      <c r="D939" t="s">
        <v>2642</v>
      </c>
      <c r="E939" t="s">
        <v>2643</v>
      </c>
      <c r="F939" s="15">
        <v>521</v>
      </c>
      <c r="G939" s="62">
        <v>42908.741574074076</v>
      </c>
      <c r="H939" t="s">
        <v>47</v>
      </c>
      <c r="I939" t="s">
        <v>47</v>
      </c>
      <c r="J939" t="s">
        <v>86</v>
      </c>
      <c r="K939" t="s">
        <v>36</v>
      </c>
      <c r="L939" t="s">
        <v>87</v>
      </c>
      <c r="M939" t="s">
        <v>2644</v>
      </c>
      <c r="N939" t="s">
        <v>2645</v>
      </c>
      <c r="O939" t="s">
        <v>4727</v>
      </c>
      <c r="P939">
        <f>VLOOKUP(B939,HIS退!B:F,5,FALSE)</f>
        <v>-521</v>
      </c>
      <c r="Q939" t="str">
        <f t="shared" si="42"/>
        <v/>
      </c>
      <c r="R939" s="43">
        <f>VLOOKUP(M939,银行退!A:G,7,FALSE)</f>
        <v>521</v>
      </c>
      <c r="S939" t="str">
        <f t="shared" si="43"/>
        <v/>
      </c>
      <c r="T939" t="e">
        <f>VLOOKUP(M939,银行退!A:J,10,FALSE)</f>
        <v>#N/A</v>
      </c>
      <c r="U939" s="17" t="e">
        <f>VLOOKUP(M939,银行退!A:K,11,FALSE)</f>
        <v>#N/A</v>
      </c>
      <c r="V939" t="str">
        <f t="shared" si="44"/>
        <v/>
      </c>
      <c r="W939" t="e">
        <f>VLOOKUP(B939,HIS解!F:H,3,FALSE)</f>
        <v>#N/A</v>
      </c>
    </row>
    <row r="940" spans="1:23" ht="14.25" hidden="1">
      <c r="A940" s="62">
        <v>42908.74627314815</v>
      </c>
      <c r="B940">
        <v>356934</v>
      </c>
      <c r="C940" t="s">
        <v>2646</v>
      </c>
      <c r="D940" t="s">
        <v>2647</v>
      </c>
      <c r="E940" t="s">
        <v>2648</v>
      </c>
      <c r="F940" s="15">
        <v>417</v>
      </c>
      <c r="G940" s="62">
        <v>42908.74627314815</v>
      </c>
      <c r="H940" t="s">
        <v>47</v>
      </c>
      <c r="I940" t="s">
        <v>47</v>
      </c>
      <c r="J940" t="s">
        <v>86</v>
      </c>
      <c r="K940" t="s">
        <v>36</v>
      </c>
      <c r="L940" t="s">
        <v>87</v>
      </c>
      <c r="M940" t="s">
        <v>2649</v>
      </c>
      <c r="N940" t="s">
        <v>2650</v>
      </c>
      <c r="O940" t="s">
        <v>4728</v>
      </c>
      <c r="P940">
        <f>VLOOKUP(B940,HIS退!B:F,5,FALSE)</f>
        <v>-417</v>
      </c>
      <c r="Q940" t="str">
        <f t="shared" si="42"/>
        <v/>
      </c>
      <c r="R940" s="43">
        <f>VLOOKUP(M940,银行退!A:G,7,FALSE)</f>
        <v>417</v>
      </c>
      <c r="S940" t="str">
        <f t="shared" si="43"/>
        <v/>
      </c>
      <c r="T940" t="e">
        <f>VLOOKUP(M940,银行退!A:J,10,FALSE)</f>
        <v>#N/A</v>
      </c>
      <c r="U940" s="17" t="e">
        <f>VLOOKUP(M940,银行退!A:K,11,FALSE)</f>
        <v>#N/A</v>
      </c>
      <c r="V940" t="str">
        <f t="shared" si="44"/>
        <v/>
      </c>
      <c r="W940" t="e">
        <f>VLOOKUP(B940,HIS解!F:H,3,FALSE)</f>
        <v>#N/A</v>
      </c>
    </row>
    <row r="941" spans="1:23" ht="14.25" hidden="1">
      <c r="A941" s="62">
        <v>42908.746886574074</v>
      </c>
      <c r="B941">
        <v>356939</v>
      </c>
      <c r="C941" t="s">
        <v>2651</v>
      </c>
      <c r="D941" t="s">
        <v>233</v>
      </c>
      <c r="E941" t="s">
        <v>234</v>
      </c>
      <c r="F941" s="15">
        <v>335</v>
      </c>
      <c r="G941" s="62">
        <v>42908.746886574074</v>
      </c>
      <c r="H941" t="s">
        <v>47</v>
      </c>
      <c r="I941" t="s">
        <v>47</v>
      </c>
      <c r="J941" t="s">
        <v>86</v>
      </c>
      <c r="K941" t="s">
        <v>36</v>
      </c>
      <c r="L941" t="s">
        <v>87</v>
      </c>
      <c r="M941" t="s">
        <v>2652</v>
      </c>
      <c r="N941" t="s">
        <v>2653</v>
      </c>
      <c r="O941" t="s">
        <v>4729</v>
      </c>
      <c r="P941">
        <f>VLOOKUP(B941,HIS退!B:F,5,FALSE)</f>
        <v>-335</v>
      </c>
      <c r="Q941" t="str">
        <f t="shared" si="42"/>
        <v/>
      </c>
      <c r="R941" s="43">
        <f>VLOOKUP(M941,银行退!A:G,7,FALSE)</f>
        <v>335</v>
      </c>
      <c r="S941" t="str">
        <f t="shared" si="43"/>
        <v/>
      </c>
      <c r="T941" t="e">
        <f>VLOOKUP(M941,银行退!A:J,10,FALSE)</f>
        <v>#N/A</v>
      </c>
      <c r="U941" s="17" t="e">
        <f>VLOOKUP(M941,银行退!A:K,11,FALSE)</f>
        <v>#N/A</v>
      </c>
      <c r="V941" t="str">
        <f t="shared" si="44"/>
        <v/>
      </c>
      <c r="W941" t="e">
        <f>VLOOKUP(B941,HIS解!F:H,3,FALSE)</f>
        <v>#N/A</v>
      </c>
    </row>
    <row r="942" spans="1:23" ht="14.25" hidden="1">
      <c r="A942" s="62">
        <v>42909.340208333335</v>
      </c>
      <c r="B942">
        <v>358752</v>
      </c>
      <c r="C942" t="s">
        <v>2654</v>
      </c>
      <c r="D942" t="s">
        <v>2655</v>
      </c>
      <c r="E942" t="s">
        <v>2656</v>
      </c>
      <c r="F942" s="15">
        <v>589</v>
      </c>
      <c r="G942" s="62">
        <v>42909.340208333335</v>
      </c>
      <c r="H942" t="s">
        <v>47</v>
      </c>
      <c r="I942" t="s">
        <v>47</v>
      </c>
      <c r="J942" t="s">
        <v>86</v>
      </c>
      <c r="K942" t="s">
        <v>36</v>
      </c>
      <c r="L942" t="s">
        <v>87</v>
      </c>
      <c r="M942" t="s">
        <v>2657</v>
      </c>
      <c r="N942" t="s">
        <v>2658</v>
      </c>
      <c r="O942" t="s">
        <v>4730</v>
      </c>
      <c r="P942">
        <f>VLOOKUP(B942,HIS退!B:F,5,FALSE)</f>
        <v>-589</v>
      </c>
      <c r="Q942" t="str">
        <f t="shared" si="42"/>
        <v/>
      </c>
      <c r="R942" s="43">
        <f>VLOOKUP(M942,银行退!A:G,7,FALSE)</f>
        <v>589</v>
      </c>
      <c r="S942" t="str">
        <f t="shared" si="43"/>
        <v/>
      </c>
      <c r="T942" t="e">
        <f>VLOOKUP(M942,银行退!A:J,10,FALSE)</f>
        <v>#N/A</v>
      </c>
      <c r="U942" s="17" t="e">
        <f>VLOOKUP(M942,银行退!A:K,11,FALSE)</f>
        <v>#N/A</v>
      </c>
      <c r="V942" t="str">
        <f t="shared" si="44"/>
        <v/>
      </c>
      <c r="W942" t="e">
        <f>VLOOKUP(B942,HIS解!F:H,3,FALSE)</f>
        <v>#N/A</v>
      </c>
    </row>
    <row r="943" spans="1:23" ht="14.25" hidden="1">
      <c r="A943" s="62">
        <v>42909.366296296299</v>
      </c>
      <c r="B943">
        <v>360651</v>
      </c>
      <c r="C943" t="s">
        <v>2659</v>
      </c>
      <c r="D943" t="s">
        <v>2660</v>
      </c>
      <c r="E943" t="s">
        <v>2661</v>
      </c>
      <c r="F943" s="15">
        <v>500</v>
      </c>
      <c r="G943" s="62">
        <v>42909.366296296299</v>
      </c>
      <c r="H943" t="s">
        <v>47</v>
      </c>
      <c r="I943" t="s">
        <v>47</v>
      </c>
      <c r="J943" t="s">
        <v>86</v>
      </c>
      <c r="K943" t="s">
        <v>36</v>
      </c>
      <c r="L943" t="s">
        <v>87</v>
      </c>
      <c r="M943" t="s">
        <v>2662</v>
      </c>
      <c r="N943" t="s">
        <v>2663</v>
      </c>
      <c r="O943" t="s">
        <v>4731</v>
      </c>
      <c r="P943">
        <f>VLOOKUP(B943,HIS退!B:F,5,FALSE)</f>
        <v>-500</v>
      </c>
      <c r="Q943" t="str">
        <f t="shared" si="42"/>
        <v/>
      </c>
      <c r="R943" s="43">
        <f>VLOOKUP(M943,银行退!A:G,7,FALSE)</f>
        <v>500</v>
      </c>
      <c r="S943" t="str">
        <f t="shared" si="43"/>
        <v/>
      </c>
      <c r="T943" t="e">
        <f>VLOOKUP(M943,银行退!A:J,10,FALSE)</f>
        <v>#N/A</v>
      </c>
      <c r="U943" s="17" t="e">
        <f>VLOOKUP(M943,银行退!A:K,11,FALSE)</f>
        <v>#N/A</v>
      </c>
      <c r="V943" t="str">
        <f t="shared" si="44"/>
        <v/>
      </c>
      <c r="W943" t="e">
        <f>VLOOKUP(B943,HIS解!F:H,3,FALSE)</f>
        <v>#N/A</v>
      </c>
    </row>
    <row r="944" spans="1:23" ht="14.25" hidden="1">
      <c r="A944" s="62">
        <v>42909.371064814812</v>
      </c>
      <c r="B944">
        <v>361014</v>
      </c>
      <c r="C944" t="s">
        <v>2664</v>
      </c>
      <c r="D944" t="s">
        <v>2665</v>
      </c>
      <c r="E944" t="s">
        <v>2666</v>
      </c>
      <c r="F944" s="15">
        <v>49</v>
      </c>
      <c r="G944" s="62">
        <v>42909.371064814812</v>
      </c>
      <c r="H944" t="s">
        <v>47</v>
      </c>
      <c r="I944" t="s">
        <v>47</v>
      </c>
      <c r="J944" t="s">
        <v>86</v>
      </c>
      <c r="K944" t="s">
        <v>36</v>
      </c>
      <c r="L944" t="s">
        <v>87</v>
      </c>
      <c r="M944" t="s">
        <v>2667</v>
      </c>
      <c r="N944" t="s">
        <v>2668</v>
      </c>
      <c r="O944" t="s">
        <v>4732</v>
      </c>
      <c r="P944">
        <f>VLOOKUP(B944,HIS退!B:F,5,FALSE)</f>
        <v>-49</v>
      </c>
      <c r="Q944" t="str">
        <f t="shared" si="42"/>
        <v/>
      </c>
      <c r="R944" s="43">
        <f>VLOOKUP(M944,银行退!A:G,7,FALSE)</f>
        <v>49</v>
      </c>
      <c r="S944" t="str">
        <f t="shared" si="43"/>
        <v/>
      </c>
      <c r="T944" t="e">
        <f>VLOOKUP(M944,银行退!A:J,10,FALSE)</f>
        <v>#N/A</v>
      </c>
      <c r="U944" s="17" t="e">
        <f>VLOOKUP(M944,银行退!A:K,11,FALSE)</f>
        <v>#N/A</v>
      </c>
      <c r="V944" t="str">
        <f t="shared" si="44"/>
        <v/>
      </c>
      <c r="W944" t="e">
        <f>VLOOKUP(B944,HIS解!F:H,3,FALSE)</f>
        <v>#N/A</v>
      </c>
    </row>
    <row r="945" spans="1:23" ht="14.25" hidden="1">
      <c r="A945" s="62">
        <v>42909.373738425929</v>
      </c>
      <c r="B945">
        <v>361238</v>
      </c>
      <c r="C945" t="s">
        <v>2669</v>
      </c>
      <c r="D945" t="s">
        <v>2670</v>
      </c>
      <c r="E945" t="s">
        <v>2671</v>
      </c>
      <c r="F945" s="15">
        <v>170</v>
      </c>
      <c r="G945" s="62">
        <v>42909.373738425929</v>
      </c>
      <c r="H945" t="s">
        <v>47</v>
      </c>
      <c r="I945" t="s">
        <v>47</v>
      </c>
      <c r="J945" t="s">
        <v>86</v>
      </c>
      <c r="K945" t="s">
        <v>36</v>
      </c>
      <c r="L945" t="s">
        <v>87</v>
      </c>
      <c r="M945" t="s">
        <v>2672</v>
      </c>
      <c r="N945" t="s">
        <v>2673</v>
      </c>
      <c r="O945" t="s">
        <v>4733</v>
      </c>
      <c r="P945">
        <f>VLOOKUP(B945,HIS退!B:F,5,FALSE)</f>
        <v>-170</v>
      </c>
      <c r="Q945" t="str">
        <f t="shared" si="42"/>
        <v/>
      </c>
      <c r="R945" s="43">
        <f>VLOOKUP(M945,银行退!A:G,7,FALSE)</f>
        <v>170</v>
      </c>
      <c r="S945" t="str">
        <f t="shared" si="43"/>
        <v/>
      </c>
      <c r="T945" t="e">
        <f>VLOOKUP(M945,银行退!A:J,10,FALSE)</f>
        <v>#N/A</v>
      </c>
      <c r="U945" s="17" t="e">
        <f>VLOOKUP(M945,银行退!A:K,11,FALSE)</f>
        <v>#N/A</v>
      </c>
      <c r="V945" t="str">
        <f t="shared" si="44"/>
        <v/>
      </c>
      <c r="W945" t="e">
        <f>VLOOKUP(B945,HIS解!F:H,3,FALSE)</f>
        <v>#N/A</v>
      </c>
    </row>
    <row r="946" spans="1:23" ht="14.25" hidden="1">
      <c r="A946" s="62">
        <v>42909.380636574075</v>
      </c>
      <c r="B946">
        <v>361817</v>
      </c>
      <c r="C946" t="s">
        <v>2674</v>
      </c>
      <c r="D946" t="s">
        <v>2675</v>
      </c>
      <c r="E946" t="s">
        <v>2676</v>
      </c>
      <c r="F946" s="15">
        <v>765</v>
      </c>
      <c r="G946" s="62">
        <v>42909.380636574075</v>
      </c>
      <c r="H946" t="s">
        <v>47</v>
      </c>
      <c r="I946" t="s">
        <v>47</v>
      </c>
      <c r="J946" t="s">
        <v>86</v>
      </c>
      <c r="K946" t="s">
        <v>36</v>
      </c>
      <c r="L946" t="s">
        <v>87</v>
      </c>
      <c r="M946" t="s">
        <v>2677</v>
      </c>
      <c r="N946" t="s">
        <v>2678</v>
      </c>
      <c r="O946" t="s">
        <v>4734</v>
      </c>
      <c r="P946">
        <f>VLOOKUP(B946,HIS退!B:F,5,FALSE)</f>
        <v>-765</v>
      </c>
      <c r="Q946" t="str">
        <f t="shared" si="42"/>
        <v/>
      </c>
      <c r="R946" s="43">
        <f>VLOOKUP(M946,银行退!A:G,7,FALSE)</f>
        <v>765</v>
      </c>
      <c r="S946" t="str">
        <f t="shared" si="43"/>
        <v/>
      </c>
      <c r="T946" t="e">
        <f>VLOOKUP(M946,银行退!A:J,10,FALSE)</f>
        <v>#N/A</v>
      </c>
      <c r="U946" s="17" t="e">
        <f>VLOOKUP(M946,银行退!A:K,11,FALSE)</f>
        <v>#N/A</v>
      </c>
      <c r="V946" t="str">
        <f t="shared" si="44"/>
        <v/>
      </c>
      <c r="W946" t="e">
        <f>VLOOKUP(B946,HIS解!F:H,3,FALSE)</f>
        <v>#N/A</v>
      </c>
    </row>
    <row r="947" spans="1:23" ht="14.25" hidden="1">
      <c r="A947" s="62">
        <v>42909.384918981479</v>
      </c>
      <c r="B947">
        <v>362181</v>
      </c>
      <c r="C947" t="s">
        <v>2679</v>
      </c>
      <c r="D947" t="s">
        <v>2680</v>
      </c>
      <c r="E947" t="s">
        <v>2681</v>
      </c>
      <c r="F947" s="15">
        <v>1000</v>
      </c>
      <c r="G947" s="62">
        <v>42909.384918981479</v>
      </c>
      <c r="H947" t="s">
        <v>47</v>
      </c>
      <c r="I947" t="s">
        <v>47</v>
      </c>
      <c r="J947" t="s">
        <v>86</v>
      </c>
      <c r="K947" t="s">
        <v>36</v>
      </c>
      <c r="L947" t="s">
        <v>87</v>
      </c>
      <c r="M947" t="s">
        <v>2682</v>
      </c>
      <c r="N947" t="s">
        <v>2683</v>
      </c>
      <c r="O947" t="s">
        <v>4735</v>
      </c>
      <c r="P947">
        <f>VLOOKUP(B947,HIS退!B:F,5,FALSE)</f>
        <v>-1000</v>
      </c>
      <c r="Q947" t="str">
        <f t="shared" si="42"/>
        <v/>
      </c>
      <c r="R947" s="43">
        <f>VLOOKUP(M947,银行退!A:G,7,FALSE)</f>
        <v>1000</v>
      </c>
      <c r="S947" t="str">
        <f t="shared" si="43"/>
        <v/>
      </c>
      <c r="T947" t="e">
        <f>VLOOKUP(M947,银行退!A:J,10,FALSE)</f>
        <v>#N/A</v>
      </c>
      <c r="U947" s="17" t="e">
        <f>VLOOKUP(M947,银行退!A:K,11,FALSE)</f>
        <v>#N/A</v>
      </c>
      <c r="V947" t="str">
        <f t="shared" si="44"/>
        <v/>
      </c>
      <c r="W947" t="e">
        <f>VLOOKUP(B947,HIS解!F:H,3,FALSE)</f>
        <v>#N/A</v>
      </c>
    </row>
    <row r="948" spans="1:23" ht="14.25" hidden="1">
      <c r="A948" s="62">
        <v>42909.39435185185</v>
      </c>
      <c r="B948">
        <v>362963</v>
      </c>
      <c r="C948" t="s">
        <v>2684</v>
      </c>
      <c r="D948" t="s">
        <v>2685</v>
      </c>
      <c r="E948" t="s">
        <v>2686</v>
      </c>
      <c r="F948" s="15">
        <v>301</v>
      </c>
      <c r="G948" s="62">
        <v>42909.39435185185</v>
      </c>
      <c r="H948" t="s">
        <v>47</v>
      </c>
      <c r="I948" t="s">
        <v>47</v>
      </c>
      <c r="J948" t="s">
        <v>86</v>
      </c>
      <c r="K948" t="s">
        <v>36</v>
      </c>
      <c r="L948" t="s">
        <v>87</v>
      </c>
      <c r="M948" t="s">
        <v>2687</v>
      </c>
      <c r="N948" t="s">
        <v>2688</v>
      </c>
      <c r="O948" t="s">
        <v>4736</v>
      </c>
      <c r="P948">
        <f>VLOOKUP(B948,HIS退!B:F,5,FALSE)</f>
        <v>-301</v>
      </c>
      <c r="Q948" t="str">
        <f t="shared" si="42"/>
        <v/>
      </c>
      <c r="R948" s="43">
        <f>VLOOKUP(M948,银行退!A:G,7,FALSE)</f>
        <v>301</v>
      </c>
      <c r="S948" t="str">
        <f t="shared" si="43"/>
        <v/>
      </c>
      <c r="T948" t="e">
        <f>VLOOKUP(M948,银行退!A:J,10,FALSE)</f>
        <v>#N/A</v>
      </c>
      <c r="U948" s="17" t="e">
        <f>VLOOKUP(M948,银行退!A:K,11,FALSE)</f>
        <v>#N/A</v>
      </c>
      <c r="V948" t="str">
        <f t="shared" si="44"/>
        <v/>
      </c>
      <c r="W948" t="e">
        <f>VLOOKUP(B948,HIS解!F:H,3,FALSE)</f>
        <v>#N/A</v>
      </c>
    </row>
    <row r="949" spans="1:23" ht="14.25">
      <c r="A949" s="62">
        <v>42909.396828703706</v>
      </c>
      <c r="B949">
        <v>363160</v>
      </c>
      <c r="C949" t="s">
        <v>2689</v>
      </c>
      <c r="D949" t="s">
        <v>2690</v>
      </c>
      <c r="E949" t="s">
        <v>2691</v>
      </c>
      <c r="F949" s="15">
        <v>264</v>
      </c>
      <c r="G949" s="62">
        <v>42909.396828703706</v>
      </c>
      <c r="H949" t="s">
        <v>47</v>
      </c>
      <c r="I949" t="s">
        <v>47</v>
      </c>
      <c r="J949" t="s">
        <v>86</v>
      </c>
      <c r="K949" t="s">
        <v>217</v>
      </c>
      <c r="L949" t="s">
        <v>87</v>
      </c>
      <c r="M949" t="s">
        <v>2692</v>
      </c>
      <c r="N949" t="s">
        <v>2693</v>
      </c>
      <c r="O949" t="s">
        <v>4736</v>
      </c>
      <c r="P949">
        <f>VLOOKUP(B949,HIS退!B:F,5,FALSE)</f>
        <v>-264</v>
      </c>
      <c r="Q949" t="str">
        <f t="shared" si="42"/>
        <v/>
      </c>
      <c r="R949" s="43">
        <f>VLOOKUP(M949,银行退!A:G,7,FALSE)</f>
        <v>264</v>
      </c>
      <c r="S949" t="str">
        <f t="shared" si="43"/>
        <v/>
      </c>
      <c r="T949">
        <f>VLOOKUP(M949,银行退!A:J,10,FALSE)</f>
        <v>1</v>
      </c>
      <c r="U949" s="17">
        <f>VLOOKUP(M949,银行退!A:K,11,FALSE)</f>
        <v>42909.49046296296</v>
      </c>
      <c r="V949">
        <f t="shared" si="44"/>
        <v>1</v>
      </c>
      <c r="W949" t="e">
        <f>VLOOKUP(B949,HIS解!F:H,3,FALSE)</f>
        <v>#N/A</v>
      </c>
    </row>
    <row r="950" spans="1:23" ht="14.25" hidden="1">
      <c r="A950" s="62">
        <v>42909.398981481485</v>
      </c>
      <c r="B950">
        <v>363335</v>
      </c>
      <c r="C950" t="s">
        <v>2694</v>
      </c>
      <c r="D950" t="s">
        <v>2695</v>
      </c>
      <c r="E950" t="s">
        <v>2696</v>
      </c>
      <c r="F950" s="15">
        <v>133</v>
      </c>
      <c r="G950" s="62">
        <v>42909.398981481485</v>
      </c>
      <c r="H950" t="s">
        <v>47</v>
      </c>
      <c r="I950" t="s">
        <v>47</v>
      </c>
      <c r="J950" t="s">
        <v>86</v>
      </c>
      <c r="K950" t="s">
        <v>36</v>
      </c>
      <c r="L950" t="s">
        <v>87</v>
      </c>
      <c r="M950" t="s">
        <v>2697</v>
      </c>
      <c r="N950" t="s">
        <v>2698</v>
      </c>
      <c r="O950" t="s">
        <v>4737</v>
      </c>
      <c r="P950">
        <f>VLOOKUP(B950,HIS退!B:F,5,FALSE)</f>
        <v>-133</v>
      </c>
      <c r="Q950" t="str">
        <f t="shared" si="42"/>
        <v/>
      </c>
      <c r="R950" s="43">
        <f>VLOOKUP(M950,银行退!A:G,7,FALSE)</f>
        <v>133</v>
      </c>
      <c r="S950" t="str">
        <f t="shared" si="43"/>
        <v/>
      </c>
      <c r="T950" t="e">
        <f>VLOOKUP(M950,银行退!A:J,10,FALSE)</f>
        <v>#N/A</v>
      </c>
      <c r="U950" s="17" t="e">
        <f>VLOOKUP(M950,银行退!A:K,11,FALSE)</f>
        <v>#N/A</v>
      </c>
      <c r="V950" t="str">
        <f t="shared" si="44"/>
        <v/>
      </c>
      <c r="W950" t="e">
        <f>VLOOKUP(B950,HIS解!F:H,3,FALSE)</f>
        <v>#N/A</v>
      </c>
    </row>
    <row r="951" spans="1:23" ht="14.25" hidden="1">
      <c r="A951" s="62">
        <v>42909.401967592596</v>
      </c>
      <c r="B951">
        <v>363586</v>
      </c>
      <c r="C951" t="s">
        <v>2699</v>
      </c>
      <c r="D951" t="s">
        <v>2700</v>
      </c>
      <c r="E951" t="s">
        <v>2701</v>
      </c>
      <c r="F951" s="15">
        <v>81</v>
      </c>
      <c r="G951" s="62">
        <v>42909.401967592596</v>
      </c>
      <c r="H951" t="s">
        <v>47</v>
      </c>
      <c r="I951" t="s">
        <v>47</v>
      </c>
      <c r="J951" t="s">
        <v>86</v>
      </c>
      <c r="K951" t="s">
        <v>36</v>
      </c>
      <c r="L951" t="s">
        <v>87</v>
      </c>
      <c r="M951" t="s">
        <v>2702</v>
      </c>
      <c r="N951" t="s">
        <v>2703</v>
      </c>
      <c r="O951" t="s">
        <v>4738</v>
      </c>
      <c r="P951">
        <f>VLOOKUP(B951,HIS退!B:F,5,FALSE)</f>
        <v>-81</v>
      </c>
      <c r="Q951" t="str">
        <f t="shared" si="42"/>
        <v/>
      </c>
      <c r="R951" s="43">
        <f>VLOOKUP(M951,银行退!A:G,7,FALSE)</f>
        <v>81</v>
      </c>
      <c r="S951" t="str">
        <f t="shared" si="43"/>
        <v/>
      </c>
      <c r="T951" t="e">
        <f>VLOOKUP(M951,银行退!A:J,10,FALSE)</f>
        <v>#N/A</v>
      </c>
      <c r="U951" s="17" t="e">
        <f>VLOOKUP(M951,银行退!A:K,11,FALSE)</f>
        <v>#N/A</v>
      </c>
      <c r="V951" t="str">
        <f t="shared" si="44"/>
        <v/>
      </c>
      <c r="W951" t="e">
        <f>VLOOKUP(B951,HIS解!F:H,3,FALSE)</f>
        <v>#N/A</v>
      </c>
    </row>
    <row r="952" spans="1:23" ht="14.25">
      <c r="A952" s="62">
        <v>42909.406655092593</v>
      </c>
      <c r="B952">
        <v>364022</v>
      </c>
      <c r="C952" t="s">
        <v>2704</v>
      </c>
      <c r="D952" t="s">
        <v>2705</v>
      </c>
      <c r="E952" t="s">
        <v>2706</v>
      </c>
      <c r="F952" s="15">
        <v>296</v>
      </c>
      <c r="G952" s="62">
        <v>42909.406655092593</v>
      </c>
      <c r="H952" t="s">
        <v>47</v>
      </c>
      <c r="I952" t="s">
        <v>47</v>
      </c>
      <c r="J952" t="s">
        <v>86</v>
      </c>
      <c r="K952" t="s">
        <v>217</v>
      </c>
      <c r="L952" t="s">
        <v>87</v>
      </c>
      <c r="M952" t="s">
        <v>2707</v>
      </c>
      <c r="N952" t="s">
        <v>2708</v>
      </c>
      <c r="O952" t="s">
        <v>4739</v>
      </c>
      <c r="P952">
        <f>VLOOKUP(B952,HIS退!B:F,5,FALSE)</f>
        <v>-296</v>
      </c>
      <c r="Q952" t="str">
        <f t="shared" si="42"/>
        <v/>
      </c>
      <c r="R952" s="43">
        <f>VLOOKUP(M952,银行退!A:G,7,FALSE)</f>
        <v>296</v>
      </c>
      <c r="S952" t="str">
        <f t="shared" si="43"/>
        <v/>
      </c>
      <c r="T952">
        <f>VLOOKUP(M952,银行退!A:J,10,FALSE)</f>
        <v>1</v>
      </c>
      <c r="U952" s="17">
        <f>VLOOKUP(M952,银行退!A:K,11,FALSE)</f>
        <v>42909.490937499999</v>
      </c>
      <c r="V952">
        <f t="shared" si="44"/>
        <v>1</v>
      </c>
      <c r="W952" t="e">
        <f>VLOOKUP(B952,HIS解!F:H,3,FALSE)</f>
        <v>#N/A</v>
      </c>
    </row>
    <row r="953" spans="1:23" ht="14.25" hidden="1">
      <c r="A953" s="62">
        <v>42909.406921296293</v>
      </c>
      <c r="B953">
        <v>364032</v>
      </c>
      <c r="C953" t="s">
        <v>2709</v>
      </c>
      <c r="D953" t="s">
        <v>2710</v>
      </c>
      <c r="E953" t="s">
        <v>2711</v>
      </c>
      <c r="F953" s="15">
        <v>2300</v>
      </c>
      <c r="G953" s="62">
        <v>42909.406921296293</v>
      </c>
      <c r="H953" t="s">
        <v>47</v>
      </c>
      <c r="I953" t="s">
        <v>47</v>
      </c>
      <c r="J953" t="s">
        <v>86</v>
      </c>
      <c r="K953" t="s">
        <v>36</v>
      </c>
      <c r="L953" t="s">
        <v>87</v>
      </c>
      <c r="M953" t="s">
        <v>2712</v>
      </c>
      <c r="N953" t="s">
        <v>2713</v>
      </c>
      <c r="O953" t="s">
        <v>4740</v>
      </c>
      <c r="P953">
        <f>VLOOKUP(B953,HIS退!B:F,5,FALSE)</f>
        <v>-2300</v>
      </c>
      <c r="Q953" t="str">
        <f t="shared" si="42"/>
        <v/>
      </c>
      <c r="R953" s="43">
        <f>VLOOKUP(M953,银行退!A:G,7,FALSE)</f>
        <v>2300</v>
      </c>
      <c r="S953" t="str">
        <f t="shared" si="43"/>
        <v/>
      </c>
      <c r="T953" t="e">
        <f>VLOOKUP(M953,银行退!A:J,10,FALSE)</f>
        <v>#N/A</v>
      </c>
      <c r="U953" s="17" t="e">
        <f>VLOOKUP(M953,银行退!A:K,11,FALSE)</f>
        <v>#N/A</v>
      </c>
      <c r="V953" t="str">
        <f t="shared" si="44"/>
        <v/>
      </c>
      <c r="W953" t="e">
        <f>VLOOKUP(B953,HIS解!F:H,3,FALSE)</f>
        <v>#N/A</v>
      </c>
    </row>
    <row r="954" spans="1:23" ht="14.25" hidden="1">
      <c r="A954" s="62">
        <v>42909.421099537038</v>
      </c>
      <c r="B954">
        <v>365237</v>
      </c>
      <c r="C954" t="s">
        <v>2714</v>
      </c>
      <c r="D954" t="s">
        <v>2715</v>
      </c>
      <c r="E954" t="s">
        <v>2716</v>
      </c>
      <c r="F954" s="15">
        <v>350</v>
      </c>
      <c r="G954" s="62">
        <v>42909.421099537038</v>
      </c>
      <c r="H954" t="s">
        <v>47</v>
      </c>
      <c r="I954" t="s">
        <v>47</v>
      </c>
      <c r="J954" t="s">
        <v>86</v>
      </c>
      <c r="K954" t="s">
        <v>36</v>
      </c>
      <c r="L954" t="s">
        <v>87</v>
      </c>
      <c r="M954" t="s">
        <v>2717</v>
      </c>
      <c r="N954" t="s">
        <v>2718</v>
      </c>
      <c r="O954" t="s">
        <v>4741</v>
      </c>
      <c r="P954">
        <f>VLOOKUP(B954,HIS退!B:F,5,FALSE)</f>
        <v>-350</v>
      </c>
      <c r="Q954" t="str">
        <f t="shared" si="42"/>
        <v/>
      </c>
      <c r="R954" s="43">
        <f>VLOOKUP(M954,银行退!A:G,7,FALSE)</f>
        <v>350</v>
      </c>
      <c r="S954" t="str">
        <f t="shared" si="43"/>
        <v/>
      </c>
      <c r="T954" t="e">
        <f>VLOOKUP(M954,银行退!A:J,10,FALSE)</f>
        <v>#N/A</v>
      </c>
      <c r="U954" s="17" t="e">
        <f>VLOOKUP(M954,银行退!A:K,11,FALSE)</f>
        <v>#N/A</v>
      </c>
      <c r="V954" t="str">
        <f t="shared" si="44"/>
        <v/>
      </c>
      <c r="W954" t="e">
        <f>VLOOKUP(B954,HIS解!F:H,3,FALSE)</f>
        <v>#N/A</v>
      </c>
    </row>
    <row r="955" spans="1:23" ht="14.25" hidden="1">
      <c r="A955" s="62">
        <v>42909.421643518515</v>
      </c>
      <c r="B955">
        <v>365280</v>
      </c>
      <c r="C955" t="s">
        <v>2719</v>
      </c>
      <c r="D955" t="s">
        <v>2720</v>
      </c>
      <c r="E955" t="s">
        <v>2721</v>
      </c>
      <c r="F955" s="15">
        <v>3000</v>
      </c>
      <c r="G955" s="62">
        <v>42909.421643518515</v>
      </c>
      <c r="H955" t="s">
        <v>47</v>
      </c>
      <c r="I955" t="s">
        <v>47</v>
      </c>
      <c r="J955" t="s">
        <v>86</v>
      </c>
      <c r="K955" t="s">
        <v>36</v>
      </c>
      <c r="L955" t="s">
        <v>87</v>
      </c>
      <c r="M955" t="s">
        <v>2722</v>
      </c>
      <c r="N955" t="s">
        <v>2723</v>
      </c>
      <c r="O955" t="s">
        <v>4742</v>
      </c>
      <c r="P955">
        <f>VLOOKUP(B955,HIS退!B:F,5,FALSE)</f>
        <v>-3000</v>
      </c>
      <c r="Q955" t="str">
        <f t="shared" si="42"/>
        <v/>
      </c>
      <c r="R955" s="43">
        <f>VLOOKUP(M955,银行退!A:G,7,FALSE)</f>
        <v>3000</v>
      </c>
      <c r="S955" t="str">
        <f t="shared" si="43"/>
        <v/>
      </c>
      <c r="T955" t="e">
        <f>VLOOKUP(M955,银行退!A:J,10,FALSE)</f>
        <v>#N/A</v>
      </c>
      <c r="U955" s="17" t="e">
        <f>VLOOKUP(M955,银行退!A:K,11,FALSE)</f>
        <v>#N/A</v>
      </c>
      <c r="V955" t="str">
        <f t="shared" si="44"/>
        <v/>
      </c>
      <c r="W955" t="e">
        <f>VLOOKUP(B955,HIS解!F:H,3,FALSE)</f>
        <v>#N/A</v>
      </c>
    </row>
    <row r="956" spans="1:23" ht="14.25" hidden="1">
      <c r="A956" s="62">
        <v>42909.424641203703</v>
      </c>
      <c r="B956">
        <v>365493</v>
      </c>
      <c r="C956" t="s">
        <v>2724</v>
      </c>
      <c r="D956" t="s">
        <v>2725</v>
      </c>
      <c r="E956" t="s">
        <v>2726</v>
      </c>
      <c r="F956" s="15">
        <v>50</v>
      </c>
      <c r="G956" s="62">
        <v>42909.424641203703</v>
      </c>
      <c r="H956" t="s">
        <v>47</v>
      </c>
      <c r="I956" t="s">
        <v>47</v>
      </c>
      <c r="J956" t="s">
        <v>86</v>
      </c>
      <c r="K956" t="s">
        <v>36</v>
      </c>
      <c r="L956" t="s">
        <v>87</v>
      </c>
      <c r="M956" t="s">
        <v>2727</v>
      </c>
      <c r="N956" t="s">
        <v>2728</v>
      </c>
      <c r="O956" t="s">
        <v>4743</v>
      </c>
      <c r="P956">
        <f>VLOOKUP(B956,HIS退!B:F,5,FALSE)</f>
        <v>-50</v>
      </c>
      <c r="Q956" t="str">
        <f t="shared" si="42"/>
        <v/>
      </c>
      <c r="R956" s="43">
        <f>VLOOKUP(M956,银行退!A:G,7,FALSE)</f>
        <v>50</v>
      </c>
      <c r="S956" t="str">
        <f t="shared" si="43"/>
        <v/>
      </c>
      <c r="T956" t="e">
        <f>VLOOKUP(M956,银行退!A:J,10,FALSE)</f>
        <v>#N/A</v>
      </c>
      <c r="U956" s="17" t="e">
        <f>VLOOKUP(M956,银行退!A:K,11,FALSE)</f>
        <v>#N/A</v>
      </c>
      <c r="V956" t="str">
        <f t="shared" si="44"/>
        <v/>
      </c>
      <c r="W956" t="e">
        <f>VLOOKUP(B956,HIS解!F:H,3,FALSE)</f>
        <v>#N/A</v>
      </c>
    </row>
    <row r="957" spans="1:23" ht="14.25" hidden="1">
      <c r="A957" s="62">
        <v>42909.429606481484</v>
      </c>
      <c r="B957">
        <v>365840</v>
      </c>
      <c r="C957" t="s">
        <v>2729</v>
      </c>
      <c r="D957" t="s">
        <v>2730</v>
      </c>
      <c r="E957" t="s">
        <v>2731</v>
      </c>
      <c r="F957" s="15">
        <v>3014</v>
      </c>
      <c r="G957" s="62">
        <v>42909.429606481484</v>
      </c>
      <c r="H957" t="s">
        <v>47</v>
      </c>
      <c r="I957" t="s">
        <v>47</v>
      </c>
      <c r="J957" t="s">
        <v>86</v>
      </c>
      <c r="K957" t="s">
        <v>36</v>
      </c>
      <c r="L957" t="s">
        <v>87</v>
      </c>
      <c r="M957" t="s">
        <v>2732</v>
      </c>
      <c r="N957" t="s">
        <v>2733</v>
      </c>
      <c r="O957" t="s">
        <v>4744</v>
      </c>
      <c r="P957">
        <f>VLOOKUP(B957,HIS退!B:F,5,FALSE)</f>
        <v>-3014</v>
      </c>
      <c r="Q957" t="str">
        <f t="shared" si="42"/>
        <v/>
      </c>
      <c r="R957" s="43">
        <f>VLOOKUP(M957,银行退!A:G,7,FALSE)</f>
        <v>3014</v>
      </c>
      <c r="S957" t="str">
        <f t="shared" si="43"/>
        <v/>
      </c>
      <c r="T957" t="e">
        <f>VLOOKUP(M957,银行退!A:J,10,FALSE)</f>
        <v>#N/A</v>
      </c>
      <c r="U957" s="17" t="e">
        <f>VLOOKUP(M957,银行退!A:K,11,FALSE)</f>
        <v>#N/A</v>
      </c>
      <c r="V957" t="str">
        <f t="shared" si="44"/>
        <v/>
      </c>
      <c r="W957" t="e">
        <f>VLOOKUP(B957,HIS解!F:H,3,FALSE)</f>
        <v>#N/A</v>
      </c>
    </row>
    <row r="958" spans="1:23" ht="14.25" hidden="1">
      <c r="A958" s="62">
        <v>42909.441076388888</v>
      </c>
      <c r="B958">
        <v>366697</v>
      </c>
      <c r="C958" t="s">
        <v>2734</v>
      </c>
      <c r="D958" t="s">
        <v>2735</v>
      </c>
      <c r="E958" t="s">
        <v>2736</v>
      </c>
      <c r="F958" s="15">
        <v>3000</v>
      </c>
      <c r="G958" s="62">
        <v>42909.441076388888</v>
      </c>
      <c r="H958" t="s">
        <v>47</v>
      </c>
      <c r="I958" t="s">
        <v>47</v>
      </c>
      <c r="J958" t="s">
        <v>86</v>
      </c>
      <c r="K958" t="s">
        <v>36</v>
      </c>
      <c r="L958" t="s">
        <v>87</v>
      </c>
      <c r="M958" t="s">
        <v>2737</v>
      </c>
      <c r="N958" t="s">
        <v>2738</v>
      </c>
      <c r="O958" t="s">
        <v>4745</v>
      </c>
      <c r="P958">
        <f>VLOOKUP(B958,HIS退!B:F,5,FALSE)</f>
        <v>-3000</v>
      </c>
      <c r="Q958" t="str">
        <f t="shared" si="42"/>
        <v/>
      </c>
      <c r="R958" s="43">
        <f>VLOOKUP(M958,银行退!A:G,7,FALSE)</f>
        <v>3000</v>
      </c>
      <c r="S958" t="str">
        <f t="shared" si="43"/>
        <v/>
      </c>
      <c r="T958" t="e">
        <f>VLOOKUP(M958,银行退!A:J,10,FALSE)</f>
        <v>#N/A</v>
      </c>
      <c r="U958" s="17" t="e">
        <f>VLOOKUP(M958,银行退!A:K,11,FALSE)</f>
        <v>#N/A</v>
      </c>
      <c r="V958" t="str">
        <f t="shared" si="44"/>
        <v/>
      </c>
      <c r="W958" t="e">
        <f>VLOOKUP(B958,HIS解!F:H,3,FALSE)</f>
        <v>#N/A</v>
      </c>
    </row>
    <row r="959" spans="1:23" ht="14.25" hidden="1">
      <c r="A959" s="62">
        <v>42909.441076388888</v>
      </c>
      <c r="B959">
        <v>0</v>
      </c>
      <c r="C959"/>
      <c r="D959" t="s">
        <v>2735</v>
      </c>
      <c r="E959" t="s">
        <v>2736</v>
      </c>
      <c r="F959" s="15">
        <v>3000</v>
      </c>
      <c r="G959" s="62">
        <v>42909.441076388888</v>
      </c>
      <c r="H959" t="s">
        <v>47</v>
      </c>
      <c r="I959" t="s">
        <v>47</v>
      </c>
      <c r="J959" t="s">
        <v>88</v>
      </c>
      <c r="K959" t="s">
        <v>85</v>
      </c>
      <c r="L959" t="s">
        <v>87</v>
      </c>
      <c r="M959" t="s">
        <v>2739</v>
      </c>
      <c r="N959" t="s">
        <v>2740</v>
      </c>
      <c r="O959" t="s">
        <v>4745</v>
      </c>
      <c r="P959" t="e">
        <f>VLOOKUP(B959,HIS退!B:F,5,FALSE)</f>
        <v>#N/A</v>
      </c>
      <c r="Q959" t="e">
        <f t="shared" si="42"/>
        <v>#N/A</v>
      </c>
      <c r="R959" s="43" t="e">
        <f>VLOOKUP(M959,银行退!A:G,7,FALSE)</f>
        <v>#N/A</v>
      </c>
      <c r="S959" t="e">
        <f t="shared" si="43"/>
        <v>#N/A</v>
      </c>
      <c r="T959" t="e">
        <f>VLOOKUP(M959,银行退!A:J,10,FALSE)</f>
        <v>#N/A</v>
      </c>
      <c r="U959" s="17" t="e">
        <f>VLOOKUP(M959,银行退!A:K,11,FALSE)</f>
        <v>#N/A</v>
      </c>
      <c r="V959">
        <f t="shared" si="44"/>
        <v>1</v>
      </c>
      <c r="W959" t="e">
        <f>VLOOKUP(B959,HIS解!F:H,3,FALSE)</f>
        <v>#N/A</v>
      </c>
    </row>
    <row r="960" spans="1:23" ht="14.25" hidden="1">
      <c r="A960" s="62">
        <v>42909.441412037035</v>
      </c>
      <c r="B960">
        <v>366723</v>
      </c>
      <c r="C960" t="s">
        <v>2741</v>
      </c>
      <c r="D960" t="s">
        <v>2742</v>
      </c>
      <c r="E960" t="s">
        <v>2743</v>
      </c>
      <c r="F960" s="15">
        <v>2000</v>
      </c>
      <c r="G960" s="62">
        <v>42909.441412037035</v>
      </c>
      <c r="H960" t="s">
        <v>47</v>
      </c>
      <c r="I960" t="s">
        <v>47</v>
      </c>
      <c r="J960" t="s">
        <v>86</v>
      </c>
      <c r="K960" t="s">
        <v>36</v>
      </c>
      <c r="L960" t="s">
        <v>87</v>
      </c>
      <c r="M960" t="s">
        <v>2744</v>
      </c>
      <c r="N960" t="s">
        <v>2745</v>
      </c>
      <c r="O960" t="s">
        <v>4746</v>
      </c>
      <c r="P960">
        <f>VLOOKUP(B960,HIS退!B:F,5,FALSE)</f>
        <v>-2000</v>
      </c>
      <c r="Q960" t="str">
        <f t="shared" si="42"/>
        <v/>
      </c>
      <c r="R960" s="43">
        <f>VLOOKUP(M960,银行退!A:G,7,FALSE)</f>
        <v>2000</v>
      </c>
      <c r="S960" t="str">
        <f t="shared" si="43"/>
        <v/>
      </c>
      <c r="T960" t="e">
        <f>VLOOKUP(M960,银行退!A:J,10,FALSE)</f>
        <v>#N/A</v>
      </c>
      <c r="U960" s="17" t="e">
        <f>VLOOKUP(M960,银行退!A:K,11,FALSE)</f>
        <v>#N/A</v>
      </c>
      <c r="V960" t="str">
        <f t="shared" si="44"/>
        <v/>
      </c>
      <c r="W960" t="e">
        <f>VLOOKUP(B960,HIS解!F:H,3,FALSE)</f>
        <v>#N/A</v>
      </c>
    </row>
    <row r="961" spans="1:23" ht="14.25" hidden="1">
      <c r="A961" s="62">
        <v>42909.445821759262</v>
      </c>
      <c r="B961">
        <v>367076</v>
      </c>
      <c r="C961" t="s">
        <v>2746</v>
      </c>
      <c r="D961" t="s">
        <v>2747</v>
      </c>
      <c r="E961" t="s">
        <v>2748</v>
      </c>
      <c r="F961" s="15">
        <v>450</v>
      </c>
      <c r="G961" s="62">
        <v>42909.445821759262</v>
      </c>
      <c r="H961" t="s">
        <v>47</v>
      </c>
      <c r="I961" t="s">
        <v>47</v>
      </c>
      <c r="J961" t="s">
        <v>86</v>
      </c>
      <c r="K961" t="s">
        <v>36</v>
      </c>
      <c r="L961" t="s">
        <v>87</v>
      </c>
      <c r="M961" t="s">
        <v>2749</v>
      </c>
      <c r="N961" t="s">
        <v>2750</v>
      </c>
      <c r="O961" t="s">
        <v>4747</v>
      </c>
      <c r="P961">
        <f>VLOOKUP(B961,HIS退!B:F,5,FALSE)</f>
        <v>-450</v>
      </c>
      <c r="Q961" t="str">
        <f t="shared" si="42"/>
        <v/>
      </c>
      <c r="R961" s="43">
        <f>VLOOKUP(M961,银行退!A:G,7,FALSE)</f>
        <v>450</v>
      </c>
      <c r="S961" t="str">
        <f t="shared" si="43"/>
        <v/>
      </c>
      <c r="T961" t="e">
        <f>VLOOKUP(M961,银行退!A:J,10,FALSE)</f>
        <v>#N/A</v>
      </c>
      <c r="U961" s="17" t="e">
        <f>VLOOKUP(M961,银行退!A:K,11,FALSE)</f>
        <v>#N/A</v>
      </c>
      <c r="V961" t="str">
        <f t="shared" si="44"/>
        <v/>
      </c>
      <c r="W961" t="e">
        <f>VLOOKUP(B961,HIS解!F:H,3,FALSE)</f>
        <v>#N/A</v>
      </c>
    </row>
    <row r="962" spans="1:23" ht="14.25" hidden="1">
      <c r="A962" s="62">
        <v>42909.450590277775</v>
      </c>
      <c r="B962">
        <v>367426</v>
      </c>
      <c r="C962" t="s">
        <v>2751</v>
      </c>
      <c r="D962" t="s">
        <v>2752</v>
      </c>
      <c r="E962" t="s">
        <v>2753</v>
      </c>
      <c r="F962" s="15">
        <v>300</v>
      </c>
      <c r="G962" s="62">
        <v>42909.450590277775</v>
      </c>
      <c r="H962" t="s">
        <v>47</v>
      </c>
      <c r="I962" t="s">
        <v>47</v>
      </c>
      <c r="J962" t="s">
        <v>86</v>
      </c>
      <c r="K962" t="s">
        <v>36</v>
      </c>
      <c r="L962" t="s">
        <v>87</v>
      </c>
      <c r="M962" t="s">
        <v>2754</v>
      </c>
      <c r="N962" t="s">
        <v>2755</v>
      </c>
      <c r="O962" t="s">
        <v>4748</v>
      </c>
      <c r="P962">
        <f>VLOOKUP(B962,HIS退!B:F,5,FALSE)</f>
        <v>-300</v>
      </c>
      <c r="Q962" t="str">
        <f t="shared" si="42"/>
        <v/>
      </c>
      <c r="R962" s="43">
        <f>VLOOKUP(M962,银行退!A:G,7,FALSE)</f>
        <v>300</v>
      </c>
      <c r="S962" t="str">
        <f t="shared" si="43"/>
        <v/>
      </c>
      <c r="T962" t="e">
        <f>VLOOKUP(M962,银行退!A:J,10,FALSE)</f>
        <v>#N/A</v>
      </c>
      <c r="U962" s="17" t="e">
        <f>VLOOKUP(M962,银行退!A:K,11,FALSE)</f>
        <v>#N/A</v>
      </c>
      <c r="V962" t="str">
        <f t="shared" si="44"/>
        <v/>
      </c>
      <c r="W962" t="e">
        <f>VLOOKUP(B962,HIS解!F:H,3,FALSE)</f>
        <v>#N/A</v>
      </c>
    </row>
    <row r="963" spans="1:23" ht="14.25" hidden="1">
      <c r="A963" s="62">
        <v>42909.454050925924</v>
      </c>
      <c r="B963">
        <v>367660</v>
      </c>
      <c r="C963" t="s">
        <v>2756</v>
      </c>
      <c r="D963" t="s">
        <v>2757</v>
      </c>
      <c r="E963" t="s">
        <v>2758</v>
      </c>
      <c r="F963" s="15">
        <v>1500</v>
      </c>
      <c r="G963" s="62">
        <v>42909.454050925924</v>
      </c>
      <c r="H963" t="s">
        <v>47</v>
      </c>
      <c r="I963" t="s">
        <v>47</v>
      </c>
      <c r="J963" t="s">
        <v>86</v>
      </c>
      <c r="K963" t="s">
        <v>36</v>
      </c>
      <c r="L963" t="s">
        <v>87</v>
      </c>
      <c r="M963" t="s">
        <v>2759</v>
      </c>
      <c r="N963" t="s">
        <v>2760</v>
      </c>
      <c r="O963" t="s">
        <v>4749</v>
      </c>
      <c r="P963">
        <f>VLOOKUP(B963,HIS退!B:F,5,FALSE)</f>
        <v>-1500</v>
      </c>
      <c r="Q963" t="str">
        <f t="shared" ref="Q963:Q1026" si="45">IF(P963=F963*-1,"",1)</f>
        <v/>
      </c>
      <c r="R963" s="43">
        <f>VLOOKUP(M963,银行退!A:G,7,FALSE)</f>
        <v>1500</v>
      </c>
      <c r="S963" t="str">
        <f t="shared" ref="S963:S1026" si="46">IF(R963=F963,"",1)</f>
        <v/>
      </c>
      <c r="T963" t="e">
        <f>VLOOKUP(M963,银行退!A:J,10,FALSE)</f>
        <v>#N/A</v>
      </c>
      <c r="U963" s="17" t="e">
        <f>VLOOKUP(M963,银行退!A:K,11,FALSE)</f>
        <v>#N/A</v>
      </c>
      <c r="V963" t="str">
        <f t="shared" ref="V963:V1026" si="47">IF(ISNA(S963),1,IF(ISNA(T963)=FALSE,1,""))</f>
        <v/>
      </c>
      <c r="W963" t="e">
        <f>VLOOKUP(B963,HIS解!F:H,3,FALSE)</f>
        <v>#N/A</v>
      </c>
    </row>
    <row r="964" spans="1:23" ht="14.25" hidden="1">
      <c r="A964" s="62">
        <v>42909.454571759263</v>
      </c>
      <c r="B964">
        <v>367694</v>
      </c>
      <c r="C964" t="s">
        <v>2761</v>
      </c>
      <c r="D964" t="s">
        <v>2762</v>
      </c>
      <c r="E964" t="s">
        <v>2763</v>
      </c>
      <c r="F964" s="15">
        <v>160</v>
      </c>
      <c r="G964" s="62">
        <v>42909.454571759263</v>
      </c>
      <c r="H964" t="s">
        <v>47</v>
      </c>
      <c r="I964" t="s">
        <v>47</v>
      </c>
      <c r="J964" t="s">
        <v>86</v>
      </c>
      <c r="K964" t="s">
        <v>36</v>
      </c>
      <c r="L964" t="s">
        <v>87</v>
      </c>
      <c r="M964" t="s">
        <v>2764</v>
      </c>
      <c r="N964" t="s">
        <v>2765</v>
      </c>
      <c r="O964" t="s">
        <v>4750</v>
      </c>
      <c r="P964">
        <f>VLOOKUP(B964,HIS退!B:F,5,FALSE)</f>
        <v>-160</v>
      </c>
      <c r="Q964" t="str">
        <f t="shared" si="45"/>
        <v/>
      </c>
      <c r="R964" s="43">
        <f>VLOOKUP(M964,银行退!A:G,7,FALSE)</f>
        <v>160</v>
      </c>
      <c r="S964" t="str">
        <f t="shared" si="46"/>
        <v/>
      </c>
      <c r="T964" t="e">
        <f>VLOOKUP(M964,银行退!A:J,10,FALSE)</f>
        <v>#N/A</v>
      </c>
      <c r="U964" s="17" t="e">
        <f>VLOOKUP(M964,银行退!A:K,11,FALSE)</f>
        <v>#N/A</v>
      </c>
      <c r="V964" t="str">
        <f t="shared" si="47"/>
        <v/>
      </c>
      <c r="W964" t="e">
        <f>VLOOKUP(B964,HIS解!F:H,3,FALSE)</f>
        <v>#N/A</v>
      </c>
    </row>
    <row r="965" spans="1:23" ht="14.25">
      <c r="A965" s="62">
        <v>42909.462083333332</v>
      </c>
      <c r="B965">
        <v>368158</v>
      </c>
      <c r="C965" t="s">
        <v>2766</v>
      </c>
      <c r="D965" t="s">
        <v>2767</v>
      </c>
      <c r="E965" t="s">
        <v>2768</v>
      </c>
      <c r="F965" s="15">
        <v>1337</v>
      </c>
      <c r="G965" s="62">
        <v>42909.462083333332</v>
      </c>
      <c r="H965" t="s">
        <v>47</v>
      </c>
      <c r="I965" t="s">
        <v>47</v>
      </c>
      <c r="J965" t="s">
        <v>86</v>
      </c>
      <c r="K965" t="s">
        <v>217</v>
      </c>
      <c r="L965" t="s">
        <v>87</v>
      </c>
      <c r="M965" t="s">
        <v>2769</v>
      </c>
      <c r="N965" t="s">
        <v>2770</v>
      </c>
      <c r="O965" t="s">
        <v>4751</v>
      </c>
      <c r="P965">
        <f>VLOOKUP(B965,HIS退!B:F,5,FALSE)</f>
        <v>-1337</v>
      </c>
      <c r="Q965" t="str">
        <f t="shared" si="45"/>
        <v/>
      </c>
      <c r="R965" s="43">
        <f>VLOOKUP(M965,银行退!A:G,7,FALSE)</f>
        <v>1337</v>
      </c>
      <c r="S965" t="str">
        <f t="shared" si="46"/>
        <v/>
      </c>
      <c r="T965">
        <f>VLOOKUP(M965,银行退!A:J,10,FALSE)</f>
        <v>1</v>
      </c>
      <c r="U965" s="17">
        <f>VLOOKUP(M965,银行退!A:K,11,FALSE)</f>
        <v>42909.684490740743</v>
      </c>
      <c r="V965">
        <f t="shared" si="47"/>
        <v>1</v>
      </c>
      <c r="W965" t="e">
        <f>VLOOKUP(B965,HIS解!F:H,3,FALSE)</f>
        <v>#N/A</v>
      </c>
    </row>
    <row r="966" spans="1:23" ht="14.25" hidden="1">
      <c r="A966" s="62">
        <v>42909.465636574074</v>
      </c>
      <c r="B966">
        <v>368427</v>
      </c>
      <c r="C966" t="s">
        <v>2771</v>
      </c>
      <c r="D966" t="s">
        <v>2772</v>
      </c>
      <c r="E966" t="s">
        <v>2773</v>
      </c>
      <c r="F966" s="15">
        <v>155</v>
      </c>
      <c r="G966" s="62">
        <v>42909.465636574074</v>
      </c>
      <c r="H966" t="s">
        <v>47</v>
      </c>
      <c r="I966" t="s">
        <v>47</v>
      </c>
      <c r="J966" t="s">
        <v>86</v>
      </c>
      <c r="K966" t="s">
        <v>36</v>
      </c>
      <c r="L966" t="s">
        <v>87</v>
      </c>
      <c r="M966" t="s">
        <v>2774</v>
      </c>
      <c r="N966" t="s">
        <v>2775</v>
      </c>
      <c r="O966" t="s">
        <v>4752</v>
      </c>
      <c r="P966">
        <f>VLOOKUP(B966,HIS退!B:F,5,FALSE)</f>
        <v>-155</v>
      </c>
      <c r="Q966" t="str">
        <f t="shared" si="45"/>
        <v/>
      </c>
      <c r="R966" s="43">
        <f>VLOOKUP(M966,银行退!A:G,7,FALSE)</f>
        <v>155</v>
      </c>
      <c r="S966" t="str">
        <f t="shared" si="46"/>
        <v/>
      </c>
      <c r="T966" t="e">
        <f>VLOOKUP(M966,银行退!A:J,10,FALSE)</f>
        <v>#N/A</v>
      </c>
      <c r="U966" s="17" t="e">
        <f>VLOOKUP(M966,银行退!A:K,11,FALSE)</f>
        <v>#N/A</v>
      </c>
      <c r="V966" t="str">
        <f t="shared" si="47"/>
        <v/>
      </c>
      <c r="W966" t="e">
        <f>VLOOKUP(B966,HIS解!F:H,3,FALSE)</f>
        <v>#N/A</v>
      </c>
    </row>
    <row r="967" spans="1:23" ht="14.25" hidden="1">
      <c r="A967" s="62">
        <v>42909.468726851854</v>
      </c>
      <c r="B967">
        <v>368598</v>
      </c>
      <c r="C967" t="s">
        <v>2776</v>
      </c>
      <c r="D967" t="s">
        <v>2777</v>
      </c>
      <c r="E967" t="s">
        <v>2778</v>
      </c>
      <c r="F967" s="15">
        <v>1300</v>
      </c>
      <c r="G967" s="62">
        <v>42909.468726851854</v>
      </c>
      <c r="H967" t="s">
        <v>47</v>
      </c>
      <c r="I967" t="s">
        <v>47</v>
      </c>
      <c r="J967" t="s">
        <v>86</v>
      </c>
      <c r="K967" t="s">
        <v>36</v>
      </c>
      <c r="L967" t="s">
        <v>87</v>
      </c>
      <c r="M967" t="s">
        <v>2779</v>
      </c>
      <c r="N967" t="s">
        <v>2780</v>
      </c>
      <c r="O967" t="s">
        <v>4753</v>
      </c>
      <c r="P967">
        <f>VLOOKUP(B967,HIS退!B:F,5,FALSE)</f>
        <v>-1300</v>
      </c>
      <c r="Q967" t="str">
        <f t="shared" si="45"/>
        <v/>
      </c>
      <c r="R967" s="43">
        <f>VLOOKUP(M967,银行退!A:G,7,FALSE)</f>
        <v>1300</v>
      </c>
      <c r="S967" t="str">
        <f t="shared" si="46"/>
        <v/>
      </c>
      <c r="T967" t="e">
        <f>VLOOKUP(M967,银行退!A:J,10,FALSE)</f>
        <v>#N/A</v>
      </c>
      <c r="U967" s="17" t="e">
        <f>VLOOKUP(M967,银行退!A:K,11,FALSE)</f>
        <v>#N/A</v>
      </c>
      <c r="V967" t="str">
        <f t="shared" si="47"/>
        <v/>
      </c>
      <c r="W967" t="e">
        <f>VLOOKUP(B967,HIS解!F:H,3,FALSE)</f>
        <v>#N/A</v>
      </c>
    </row>
    <row r="968" spans="1:23" ht="14.25" hidden="1">
      <c r="A968" s="62">
        <v>42909.471250000002</v>
      </c>
      <c r="B968">
        <v>368716</v>
      </c>
      <c r="C968" t="s">
        <v>2781</v>
      </c>
      <c r="D968" t="s">
        <v>2782</v>
      </c>
      <c r="E968" t="s">
        <v>2783</v>
      </c>
      <c r="F968" s="15">
        <v>3750</v>
      </c>
      <c r="G968" s="62">
        <v>42909.471250000002</v>
      </c>
      <c r="H968" t="s">
        <v>47</v>
      </c>
      <c r="I968" t="s">
        <v>47</v>
      </c>
      <c r="J968" t="s">
        <v>86</v>
      </c>
      <c r="K968" t="s">
        <v>36</v>
      </c>
      <c r="L968" t="s">
        <v>87</v>
      </c>
      <c r="M968" t="s">
        <v>2784</v>
      </c>
      <c r="N968" t="s">
        <v>2785</v>
      </c>
      <c r="O968" t="s">
        <v>4754</v>
      </c>
      <c r="P968">
        <f>VLOOKUP(B968,HIS退!B:F,5,FALSE)</f>
        <v>-3750</v>
      </c>
      <c r="Q968" t="str">
        <f t="shared" si="45"/>
        <v/>
      </c>
      <c r="R968" s="43">
        <f>VLOOKUP(M968,银行退!A:G,7,FALSE)</f>
        <v>3750</v>
      </c>
      <c r="S968" t="str">
        <f t="shared" si="46"/>
        <v/>
      </c>
      <c r="T968" t="e">
        <f>VLOOKUP(M968,银行退!A:J,10,FALSE)</f>
        <v>#N/A</v>
      </c>
      <c r="U968" s="17" t="e">
        <f>VLOOKUP(M968,银行退!A:K,11,FALSE)</f>
        <v>#N/A</v>
      </c>
      <c r="V968" t="str">
        <f t="shared" si="47"/>
        <v/>
      </c>
      <c r="W968" t="e">
        <f>VLOOKUP(B968,HIS解!F:H,3,FALSE)</f>
        <v>#N/A</v>
      </c>
    </row>
    <row r="969" spans="1:23" ht="14.25">
      <c r="A969" s="62">
        <v>42909.471342592595</v>
      </c>
      <c r="B969">
        <v>368722</v>
      </c>
      <c r="C969" t="s">
        <v>2786</v>
      </c>
      <c r="D969" t="s">
        <v>2787</v>
      </c>
      <c r="E969" t="s">
        <v>2788</v>
      </c>
      <c r="F969" s="15">
        <v>800</v>
      </c>
      <c r="G969" s="62">
        <v>42909.471342592595</v>
      </c>
      <c r="H969" t="s">
        <v>47</v>
      </c>
      <c r="I969" t="s">
        <v>47</v>
      </c>
      <c r="J969" t="s">
        <v>86</v>
      </c>
      <c r="K969" t="s">
        <v>217</v>
      </c>
      <c r="L969" t="s">
        <v>87</v>
      </c>
      <c r="M969" t="s">
        <v>2789</v>
      </c>
      <c r="N969" t="s">
        <v>2790</v>
      </c>
      <c r="O969" t="s">
        <v>4755</v>
      </c>
      <c r="P969">
        <f>VLOOKUP(B969,HIS退!B:F,5,FALSE)</f>
        <v>-800</v>
      </c>
      <c r="Q969" t="str">
        <f t="shared" si="45"/>
        <v/>
      </c>
      <c r="R969" s="43">
        <f>VLOOKUP(M969,银行退!A:G,7,FALSE)</f>
        <v>800</v>
      </c>
      <c r="S969" t="str">
        <f t="shared" si="46"/>
        <v/>
      </c>
      <c r="T969">
        <f>VLOOKUP(M969,银行退!A:J,10,FALSE)</f>
        <v>1</v>
      </c>
      <c r="U969" s="17">
        <f>VLOOKUP(M969,银行退!A:K,11,FALSE)</f>
        <v>42909.684687499997</v>
      </c>
      <c r="V969">
        <f t="shared" si="47"/>
        <v>1</v>
      </c>
      <c r="W969" t="e">
        <f>VLOOKUP(B969,HIS解!F:H,3,FALSE)</f>
        <v>#N/A</v>
      </c>
    </row>
    <row r="970" spans="1:23" ht="14.25" hidden="1">
      <c r="A970" s="62">
        <v>42909.474756944444</v>
      </c>
      <c r="B970">
        <v>368925</v>
      </c>
      <c r="C970" t="s">
        <v>2791</v>
      </c>
      <c r="D970" t="s">
        <v>2792</v>
      </c>
      <c r="E970" t="s">
        <v>2793</v>
      </c>
      <c r="F970" s="15">
        <v>397</v>
      </c>
      <c r="G970" s="62">
        <v>42909.474756944444</v>
      </c>
      <c r="H970" t="s">
        <v>47</v>
      </c>
      <c r="I970" t="s">
        <v>47</v>
      </c>
      <c r="J970" t="s">
        <v>86</v>
      </c>
      <c r="K970" t="s">
        <v>36</v>
      </c>
      <c r="L970" t="s">
        <v>87</v>
      </c>
      <c r="M970" t="s">
        <v>2794</v>
      </c>
      <c r="N970" t="s">
        <v>2795</v>
      </c>
      <c r="O970" t="s">
        <v>4756</v>
      </c>
      <c r="P970">
        <f>VLOOKUP(B970,HIS退!B:F,5,FALSE)</f>
        <v>-397</v>
      </c>
      <c r="Q970" t="str">
        <f t="shared" si="45"/>
        <v/>
      </c>
      <c r="R970" s="43">
        <f>VLOOKUP(M970,银行退!A:G,7,FALSE)</f>
        <v>397</v>
      </c>
      <c r="S970" t="str">
        <f t="shared" si="46"/>
        <v/>
      </c>
      <c r="T970" t="e">
        <f>VLOOKUP(M970,银行退!A:J,10,FALSE)</f>
        <v>#N/A</v>
      </c>
      <c r="U970" s="17" t="e">
        <f>VLOOKUP(M970,银行退!A:K,11,FALSE)</f>
        <v>#N/A</v>
      </c>
      <c r="V970" t="str">
        <f t="shared" si="47"/>
        <v/>
      </c>
      <c r="W970" t="e">
        <f>VLOOKUP(B970,HIS解!F:H,3,FALSE)</f>
        <v>#N/A</v>
      </c>
    </row>
    <row r="971" spans="1:23" ht="14.25" hidden="1">
      <c r="A971" s="62">
        <v>42909.47997685185</v>
      </c>
      <c r="B971">
        <v>369175</v>
      </c>
      <c r="C971" t="s">
        <v>2796</v>
      </c>
      <c r="D971" t="s">
        <v>2797</v>
      </c>
      <c r="E971" t="s">
        <v>2798</v>
      </c>
      <c r="F971" s="15">
        <v>500</v>
      </c>
      <c r="G971" s="62">
        <v>42909.47997685185</v>
      </c>
      <c r="H971" t="s">
        <v>47</v>
      </c>
      <c r="I971" t="s">
        <v>47</v>
      </c>
      <c r="J971" t="s">
        <v>86</v>
      </c>
      <c r="K971" t="s">
        <v>36</v>
      </c>
      <c r="L971" t="s">
        <v>87</v>
      </c>
      <c r="M971" t="s">
        <v>2799</v>
      </c>
      <c r="N971" t="s">
        <v>2800</v>
      </c>
      <c r="O971" t="s">
        <v>4757</v>
      </c>
      <c r="P971">
        <f>VLOOKUP(B971,HIS退!B:F,5,FALSE)</f>
        <v>-500</v>
      </c>
      <c r="Q971" t="str">
        <f t="shared" si="45"/>
        <v/>
      </c>
      <c r="R971" s="43">
        <f>VLOOKUP(M971,银行退!A:G,7,FALSE)</f>
        <v>500</v>
      </c>
      <c r="S971" t="str">
        <f t="shared" si="46"/>
        <v/>
      </c>
      <c r="T971" t="e">
        <f>VLOOKUP(M971,银行退!A:J,10,FALSE)</f>
        <v>#N/A</v>
      </c>
      <c r="U971" s="17" t="e">
        <f>VLOOKUP(M971,银行退!A:K,11,FALSE)</f>
        <v>#N/A</v>
      </c>
      <c r="V971" t="str">
        <f t="shared" si="47"/>
        <v/>
      </c>
      <c r="W971" t="e">
        <f>VLOOKUP(B971,HIS解!F:H,3,FALSE)</f>
        <v>#N/A</v>
      </c>
    </row>
    <row r="972" spans="1:23" ht="14.25" hidden="1">
      <c r="A972" s="62">
        <v>42909.480613425927</v>
      </c>
      <c r="B972">
        <v>369211</v>
      </c>
      <c r="C972" t="s">
        <v>2801</v>
      </c>
      <c r="D972" t="s">
        <v>2802</v>
      </c>
      <c r="E972" t="s">
        <v>2803</v>
      </c>
      <c r="F972" s="15">
        <v>10</v>
      </c>
      <c r="G972" s="62">
        <v>42909.480613425927</v>
      </c>
      <c r="H972" t="s">
        <v>47</v>
      </c>
      <c r="I972" t="s">
        <v>47</v>
      </c>
      <c r="J972" t="s">
        <v>86</v>
      </c>
      <c r="K972" t="s">
        <v>36</v>
      </c>
      <c r="L972" t="s">
        <v>87</v>
      </c>
      <c r="M972" t="s">
        <v>2804</v>
      </c>
      <c r="N972" t="s">
        <v>2805</v>
      </c>
      <c r="O972" t="s">
        <v>4758</v>
      </c>
      <c r="P972">
        <f>VLOOKUP(B972,HIS退!B:F,5,FALSE)</f>
        <v>-10</v>
      </c>
      <c r="Q972" t="str">
        <f t="shared" si="45"/>
        <v/>
      </c>
      <c r="R972" s="43">
        <f>VLOOKUP(M972,银行退!A:G,7,FALSE)</f>
        <v>10</v>
      </c>
      <c r="S972" t="str">
        <f t="shared" si="46"/>
        <v/>
      </c>
      <c r="T972" t="e">
        <f>VLOOKUP(M972,银行退!A:J,10,FALSE)</f>
        <v>#N/A</v>
      </c>
      <c r="U972" s="17" t="e">
        <f>VLOOKUP(M972,银行退!A:K,11,FALSE)</f>
        <v>#N/A</v>
      </c>
      <c r="V972" t="str">
        <f t="shared" si="47"/>
        <v/>
      </c>
      <c r="W972" t="e">
        <f>VLOOKUP(B972,HIS解!F:H,3,FALSE)</f>
        <v>#N/A</v>
      </c>
    </row>
    <row r="973" spans="1:23" ht="14.25" hidden="1">
      <c r="A973" s="62">
        <v>42909.481145833335</v>
      </c>
      <c r="B973">
        <v>369233</v>
      </c>
      <c r="C973" t="s">
        <v>2806</v>
      </c>
      <c r="D973" t="s">
        <v>2807</v>
      </c>
      <c r="E973" t="s">
        <v>2808</v>
      </c>
      <c r="F973" s="15">
        <v>10</v>
      </c>
      <c r="G973" s="62">
        <v>42909.481145833335</v>
      </c>
      <c r="H973" t="s">
        <v>47</v>
      </c>
      <c r="I973" t="s">
        <v>47</v>
      </c>
      <c r="J973" t="s">
        <v>86</v>
      </c>
      <c r="K973" t="s">
        <v>36</v>
      </c>
      <c r="L973" t="s">
        <v>87</v>
      </c>
      <c r="M973" t="s">
        <v>2809</v>
      </c>
      <c r="N973" t="s">
        <v>2810</v>
      </c>
      <c r="O973" t="s">
        <v>4758</v>
      </c>
      <c r="P973">
        <f>VLOOKUP(B973,HIS退!B:F,5,FALSE)</f>
        <v>-10</v>
      </c>
      <c r="Q973" t="str">
        <f t="shared" si="45"/>
        <v/>
      </c>
      <c r="R973" s="43">
        <f>VLOOKUP(M973,银行退!A:G,7,FALSE)</f>
        <v>10</v>
      </c>
      <c r="S973" t="str">
        <f t="shared" si="46"/>
        <v/>
      </c>
      <c r="T973" t="e">
        <f>VLOOKUP(M973,银行退!A:J,10,FALSE)</f>
        <v>#N/A</v>
      </c>
      <c r="U973" s="17" t="e">
        <f>VLOOKUP(M973,银行退!A:K,11,FALSE)</f>
        <v>#N/A</v>
      </c>
      <c r="V973" t="str">
        <f t="shared" si="47"/>
        <v/>
      </c>
      <c r="W973" t="e">
        <f>VLOOKUP(B973,HIS解!F:H,3,FALSE)</f>
        <v>#N/A</v>
      </c>
    </row>
    <row r="974" spans="1:23" ht="14.25" hidden="1">
      <c r="A974" s="62">
        <v>42909.482731481483</v>
      </c>
      <c r="B974">
        <v>369305</v>
      </c>
      <c r="C974" t="s">
        <v>2811</v>
      </c>
      <c r="D974" t="s">
        <v>2812</v>
      </c>
      <c r="E974" t="s">
        <v>2813</v>
      </c>
      <c r="F974" s="15">
        <v>400</v>
      </c>
      <c r="G974" s="62">
        <v>42909.482731481483</v>
      </c>
      <c r="H974" t="s">
        <v>47</v>
      </c>
      <c r="I974" t="s">
        <v>47</v>
      </c>
      <c r="J974" t="s">
        <v>86</v>
      </c>
      <c r="K974" t="s">
        <v>36</v>
      </c>
      <c r="L974" t="s">
        <v>87</v>
      </c>
      <c r="M974" t="s">
        <v>2814</v>
      </c>
      <c r="N974" t="s">
        <v>2815</v>
      </c>
      <c r="O974" t="s">
        <v>4759</v>
      </c>
      <c r="P974">
        <f>VLOOKUP(B974,HIS退!B:F,5,FALSE)</f>
        <v>-400</v>
      </c>
      <c r="Q974" t="str">
        <f t="shared" si="45"/>
        <v/>
      </c>
      <c r="R974" s="43">
        <f>VLOOKUP(M974,银行退!A:G,7,FALSE)</f>
        <v>400</v>
      </c>
      <c r="S974" t="str">
        <f t="shared" si="46"/>
        <v/>
      </c>
      <c r="T974" t="e">
        <f>VLOOKUP(M974,银行退!A:J,10,FALSE)</f>
        <v>#N/A</v>
      </c>
      <c r="U974" s="17" t="e">
        <f>VLOOKUP(M974,银行退!A:K,11,FALSE)</f>
        <v>#N/A</v>
      </c>
      <c r="V974" t="str">
        <f t="shared" si="47"/>
        <v/>
      </c>
      <c r="W974" t="e">
        <f>VLOOKUP(B974,HIS解!F:H,3,FALSE)</f>
        <v>#N/A</v>
      </c>
    </row>
    <row r="975" spans="1:23" ht="14.25" hidden="1">
      <c r="A975" s="62">
        <v>42909.484803240739</v>
      </c>
      <c r="B975">
        <v>369382</v>
      </c>
      <c r="C975" t="s">
        <v>2816</v>
      </c>
      <c r="D975" t="s">
        <v>2817</v>
      </c>
      <c r="E975" t="s">
        <v>2818</v>
      </c>
      <c r="F975" s="15">
        <v>200</v>
      </c>
      <c r="G975" s="62">
        <v>42909.484803240739</v>
      </c>
      <c r="H975" t="s">
        <v>47</v>
      </c>
      <c r="I975" t="s">
        <v>47</v>
      </c>
      <c r="J975" t="s">
        <v>86</v>
      </c>
      <c r="K975" t="s">
        <v>36</v>
      </c>
      <c r="L975" t="s">
        <v>87</v>
      </c>
      <c r="M975" t="s">
        <v>2819</v>
      </c>
      <c r="N975" t="s">
        <v>2820</v>
      </c>
      <c r="O975" t="s">
        <v>4760</v>
      </c>
      <c r="P975">
        <f>VLOOKUP(B975,HIS退!B:F,5,FALSE)</f>
        <v>-200</v>
      </c>
      <c r="Q975" t="str">
        <f t="shared" si="45"/>
        <v/>
      </c>
      <c r="R975" s="43">
        <f>VLOOKUP(M975,银行退!A:G,7,FALSE)</f>
        <v>200</v>
      </c>
      <c r="S975" t="str">
        <f t="shared" si="46"/>
        <v/>
      </c>
      <c r="T975" t="e">
        <f>VLOOKUP(M975,银行退!A:J,10,FALSE)</f>
        <v>#N/A</v>
      </c>
      <c r="U975" s="17" t="e">
        <f>VLOOKUP(M975,银行退!A:K,11,FALSE)</f>
        <v>#N/A</v>
      </c>
      <c r="V975" t="str">
        <f t="shared" si="47"/>
        <v/>
      </c>
      <c r="W975" t="e">
        <f>VLOOKUP(B975,HIS解!F:H,3,FALSE)</f>
        <v>#N/A</v>
      </c>
    </row>
    <row r="976" spans="1:23" ht="14.25" hidden="1">
      <c r="A976" s="62">
        <v>42909.503263888888</v>
      </c>
      <c r="B976">
        <v>369905</v>
      </c>
      <c r="C976" t="s">
        <v>2821</v>
      </c>
      <c r="D976" t="s">
        <v>2822</v>
      </c>
      <c r="E976" t="s">
        <v>2823</v>
      </c>
      <c r="F976" s="15">
        <v>660</v>
      </c>
      <c r="G976" s="62">
        <v>42909.503263888888</v>
      </c>
      <c r="H976" t="s">
        <v>47</v>
      </c>
      <c r="I976" t="s">
        <v>47</v>
      </c>
      <c r="J976" t="s">
        <v>86</v>
      </c>
      <c r="K976" t="s">
        <v>36</v>
      </c>
      <c r="L976" t="s">
        <v>87</v>
      </c>
      <c r="M976" t="s">
        <v>2824</v>
      </c>
      <c r="N976" t="s">
        <v>2825</v>
      </c>
      <c r="O976" t="s">
        <v>4761</v>
      </c>
      <c r="P976">
        <f>VLOOKUP(B976,HIS退!B:F,5,FALSE)</f>
        <v>-660</v>
      </c>
      <c r="Q976" t="str">
        <f t="shared" si="45"/>
        <v/>
      </c>
      <c r="R976" s="43">
        <f>VLOOKUP(M976,银行退!A:G,7,FALSE)</f>
        <v>660</v>
      </c>
      <c r="S976" t="str">
        <f t="shared" si="46"/>
        <v/>
      </c>
      <c r="T976" t="e">
        <f>VLOOKUP(M976,银行退!A:J,10,FALSE)</f>
        <v>#N/A</v>
      </c>
      <c r="U976" s="17" t="e">
        <f>VLOOKUP(M976,银行退!A:K,11,FALSE)</f>
        <v>#N/A</v>
      </c>
      <c r="V976" t="str">
        <f t="shared" si="47"/>
        <v/>
      </c>
      <c r="W976" t="e">
        <f>VLOOKUP(B976,HIS解!F:H,3,FALSE)</f>
        <v>#N/A</v>
      </c>
    </row>
    <row r="977" spans="1:23" ht="14.25">
      <c r="A977" s="62">
        <v>42909.505219907405</v>
      </c>
      <c r="B977">
        <v>369939</v>
      </c>
      <c r="C977" t="s">
        <v>2826</v>
      </c>
      <c r="D977" t="s">
        <v>2827</v>
      </c>
      <c r="E977" t="s">
        <v>2828</v>
      </c>
      <c r="F977" s="15">
        <v>400</v>
      </c>
      <c r="G977" s="62">
        <v>42909.505219907405</v>
      </c>
      <c r="H977" t="s">
        <v>47</v>
      </c>
      <c r="I977" t="s">
        <v>47</v>
      </c>
      <c r="J977" t="s">
        <v>86</v>
      </c>
      <c r="K977" t="s">
        <v>217</v>
      </c>
      <c r="L977" t="s">
        <v>87</v>
      </c>
      <c r="M977" t="s">
        <v>2829</v>
      </c>
      <c r="N977" t="s">
        <v>2830</v>
      </c>
      <c r="O977" t="s">
        <v>4762</v>
      </c>
      <c r="P977">
        <f>VLOOKUP(B977,HIS退!B:F,5,FALSE)</f>
        <v>-400</v>
      </c>
      <c r="Q977" t="str">
        <f t="shared" si="45"/>
        <v/>
      </c>
      <c r="R977" s="43">
        <f>VLOOKUP(M977,银行退!A:G,7,FALSE)</f>
        <v>400</v>
      </c>
      <c r="S977" t="str">
        <f t="shared" si="46"/>
        <v/>
      </c>
      <c r="T977">
        <f>VLOOKUP(M977,银行退!A:J,10,FALSE)</f>
        <v>1</v>
      </c>
      <c r="U977" s="17">
        <f>VLOOKUP(M977,银行退!A:K,11,FALSE)</f>
        <v>42909.684016203704</v>
      </c>
      <c r="V977">
        <f t="shared" si="47"/>
        <v>1</v>
      </c>
      <c r="W977" t="e">
        <f>VLOOKUP(B977,HIS解!F:H,3,FALSE)</f>
        <v>#N/A</v>
      </c>
    </row>
    <row r="978" spans="1:23" ht="14.25" hidden="1">
      <c r="A978" s="62">
        <v>42909.505497685182</v>
      </c>
      <c r="B978">
        <v>369944</v>
      </c>
      <c r="C978" t="s">
        <v>2831</v>
      </c>
      <c r="D978" t="s">
        <v>2832</v>
      </c>
      <c r="E978" t="s">
        <v>2833</v>
      </c>
      <c r="F978" s="15">
        <v>2</v>
      </c>
      <c r="G978" s="62">
        <v>42909.505497685182</v>
      </c>
      <c r="H978" t="s">
        <v>47</v>
      </c>
      <c r="I978" t="s">
        <v>47</v>
      </c>
      <c r="J978" t="s">
        <v>86</v>
      </c>
      <c r="K978" t="s">
        <v>36</v>
      </c>
      <c r="L978" t="s">
        <v>87</v>
      </c>
      <c r="M978" t="s">
        <v>2834</v>
      </c>
      <c r="N978" t="s">
        <v>2835</v>
      </c>
      <c r="O978" t="s">
        <v>4763</v>
      </c>
      <c r="P978">
        <f>VLOOKUP(B978,HIS退!B:F,5,FALSE)</f>
        <v>-2</v>
      </c>
      <c r="Q978" t="str">
        <f t="shared" si="45"/>
        <v/>
      </c>
      <c r="R978" s="43">
        <f>VLOOKUP(M978,银行退!A:G,7,FALSE)</f>
        <v>2</v>
      </c>
      <c r="S978" t="str">
        <f t="shared" si="46"/>
        <v/>
      </c>
      <c r="T978" t="e">
        <f>VLOOKUP(M978,银行退!A:J,10,FALSE)</f>
        <v>#N/A</v>
      </c>
      <c r="U978" s="17" t="e">
        <f>VLOOKUP(M978,银行退!A:K,11,FALSE)</f>
        <v>#N/A</v>
      </c>
      <c r="V978" t="str">
        <f t="shared" si="47"/>
        <v/>
      </c>
      <c r="W978" t="e">
        <f>VLOOKUP(B978,HIS解!F:H,3,FALSE)</f>
        <v>#N/A</v>
      </c>
    </row>
    <row r="979" spans="1:23" ht="14.25" hidden="1">
      <c r="A979" s="62">
        <v>42909.505555555559</v>
      </c>
      <c r="B979">
        <v>369946</v>
      </c>
      <c r="C979" t="s">
        <v>2836</v>
      </c>
      <c r="D979" t="s">
        <v>2837</v>
      </c>
      <c r="E979" t="s">
        <v>2838</v>
      </c>
      <c r="F979" s="15">
        <v>175</v>
      </c>
      <c r="G979" s="62">
        <v>42909.505555555559</v>
      </c>
      <c r="H979" t="s">
        <v>47</v>
      </c>
      <c r="I979" t="s">
        <v>47</v>
      </c>
      <c r="J979" t="s">
        <v>86</v>
      </c>
      <c r="K979" t="s">
        <v>36</v>
      </c>
      <c r="L979" t="s">
        <v>87</v>
      </c>
      <c r="M979" t="s">
        <v>2839</v>
      </c>
      <c r="N979" t="s">
        <v>2840</v>
      </c>
      <c r="O979" t="s">
        <v>4764</v>
      </c>
      <c r="P979">
        <f>VLOOKUP(B979,HIS退!B:F,5,FALSE)</f>
        <v>-175</v>
      </c>
      <c r="Q979" t="str">
        <f t="shared" si="45"/>
        <v/>
      </c>
      <c r="R979" s="43">
        <f>VLOOKUP(M979,银行退!A:G,7,FALSE)</f>
        <v>175</v>
      </c>
      <c r="S979" t="str">
        <f t="shared" si="46"/>
        <v/>
      </c>
      <c r="T979" t="e">
        <f>VLOOKUP(M979,银行退!A:J,10,FALSE)</f>
        <v>#N/A</v>
      </c>
      <c r="U979" s="17" t="e">
        <f>VLOOKUP(M979,银行退!A:K,11,FALSE)</f>
        <v>#N/A</v>
      </c>
      <c r="V979" t="str">
        <f t="shared" si="47"/>
        <v/>
      </c>
      <c r="W979" t="e">
        <f>VLOOKUP(B979,HIS解!F:H,3,FALSE)</f>
        <v>#N/A</v>
      </c>
    </row>
    <row r="980" spans="1:23" ht="14.25" hidden="1">
      <c r="A980" s="62">
        <v>42909.507523148146</v>
      </c>
      <c r="B980">
        <v>369967</v>
      </c>
      <c r="C980" t="s">
        <v>2841</v>
      </c>
      <c r="D980" t="s">
        <v>2842</v>
      </c>
      <c r="E980" t="s">
        <v>2843</v>
      </c>
      <c r="F980" s="15">
        <v>75</v>
      </c>
      <c r="G980" s="62">
        <v>42909.507523148146</v>
      </c>
      <c r="H980" t="s">
        <v>47</v>
      </c>
      <c r="I980" t="s">
        <v>47</v>
      </c>
      <c r="J980" t="s">
        <v>86</v>
      </c>
      <c r="K980" t="s">
        <v>36</v>
      </c>
      <c r="L980" t="s">
        <v>87</v>
      </c>
      <c r="M980" t="s">
        <v>2844</v>
      </c>
      <c r="N980" t="s">
        <v>2845</v>
      </c>
      <c r="O980" t="s">
        <v>4765</v>
      </c>
      <c r="P980">
        <f>VLOOKUP(B980,HIS退!B:F,5,FALSE)</f>
        <v>-75</v>
      </c>
      <c r="Q980" t="str">
        <f t="shared" si="45"/>
        <v/>
      </c>
      <c r="R980" s="43">
        <f>VLOOKUP(M980,银行退!A:G,7,FALSE)</f>
        <v>75</v>
      </c>
      <c r="S980" t="str">
        <f t="shared" si="46"/>
        <v/>
      </c>
      <c r="T980" t="e">
        <f>VLOOKUP(M980,银行退!A:J,10,FALSE)</f>
        <v>#N/A</v>
      </c>
      <c r="U980" s="17" t="e">
        <f>VLOOKUP(M980,银行退!A:K,11,FALSE)</f>
        <v>#N/A</v>
      </c>
      <c r="V980" t="str">
        <f t="shared" si="47"/>
        <v/>
      </c>
      <c r="W980" t="e">
        <f>VLOOKUP(B980,HIS解!F:H,3,FALSE)</f>
        <v>#N/A</v>
      </c>
    </row>
    <row r="981" spans="1:23" ht="14.25" hidden="1">
      <c r="A981" s="62">
        <v>42909.508923611109</v>
      </c>
      <c r="B981">
        <v>369983</v>
      </c>
      <c r="C981" t="s">
        <v>2846</v>
      </c>
      <c r="D981" t="s">
        <v>2847</v>
      </c>
      <c r="E981" t="s">
        <v>2848</v>
      </c>
      <c r="F981" s="15">
        <v>140</v>
      </c>
      <c r="G981" s="62">
        <v>42909.508923611109</v>
      </c>
      <c r="H981" t="s">
        <v>47</v>
      </c>
      <c r="I981" t="s">
        <v>47</v>
      </c>
      <c r="J981" t="s">
        <v>86</v>
      </c>
      <c r="K981" t="s">
        <v>36</v>
      </c>
      <c r="L981" t="s">
        <v>87</v>
      </c>
      <c r="M981" t="s">
        <v>2849</v>
      </c>
      <c r="N981" t="s">
        <v>2850</v>
      </c>
      <c r="O981" t="s">
        <v>4766</v>
      </c>
      <c r="P981">
        <f>VLOOKUP(B981,HIS退!B:F,5,FALSE)</f>
        <v>-140</v>
      </c>
      <c r="Q981" t="str">
        <f t="shared" si="45"/>
        <v/>
      </c>
      <c r="R981" s="43">
        <f>VLOOKUP(M981,银行退!A:G,7,FALSE)</f>
        <v>140</v>
      </c>
      <c r="S981" t="str">
        <f t="shared" si="46"/>
        <v/>
      </c>
      <c r="T981" t="e">
        <f>VLOOKUP(M981,银行退!A:J,10,FALSE)</f>
        <v>#N/A</v>
      </c>
      <c r="U981" s="17" t="e">
        <f>VLOOKUP(M981,银行退!A:K,11,FALSE)</f>
        <v>#N/A</v>
      </c>
      <c r="V981" t="str">
        <f t="shared" si="47"/>
        <v/>
      </c>
      <c r="W981" t="e">
        <f>VLOOKUP(B981,HIS解!F:H,3,FALSE)</f>
        <v>#N/A</v>
      </c>
    </row>
    <row r="982" spans="1:23" ht="14.25">
      <c r="A982" s="62">
        <v>42909.512199074074</v>
      </c>
      <c r="B982">
        <v>370021</v>
      </c>
      <c r="C982" t="s">
        <v>2851</v>
      </c>
      <c r="D982" t="s">
        <v>2852</v>
      </c>
      <c r="E982" t="s">
        <v>2853</v>
      </c>
      <c r="F982" s="15">
        <v>115</v>
      </c>
      <c r="G982" s="62">
        <v>42909.512199074074</v>
      </c>
      <c r="H982" t="s">
        <v>47</v>
      </c>
      <c r="I982" t="s">
        <v>47</v>
      </c>
      <c r="J982" t="s">
        <v>86</v>
      </c>
      <c r="K982" t="s">
        <v>217</v>
      </c>
      <c r="L982" t="s">
        <v>87</v>
      </c>
      <c r="M982" t="s">
        <v>2854</v>
      </c>
      <c r="N982" t="s">
        <v>2855</v>
      </c>
      <c r="O982" t="s">
        <v>4767</v>
      </c>
      <c r="P982">
        <f>VLOOKUP(B982,HIS退!B:F,5,FALSE)</f>
        <v>-115</v>
      </c>
      <c r="Q982" t="str">
        <f t="shared" si="45"/>
        <v/>
      </c>
      <c r="R982" s="43">
        <f>VLOOKUP(M982,银行退!A:G,7,FALSE)</f>
        <v>115</v>
      </c>
      <c r="S982" t="str">
        <f t="shared" si="46"/>
        <v/>
      </c>
      <c r="T982">
        <f>VLOOKUP(M982,银行退!A:J,10,FALSE)</f>
        <v>1</v>
      </c>
      <c r="U982" s="17">
        <f>VLOOKUP(M982,银行退!A:K,11,FALSE)</f>
        <v>42909.746180555558</v>
      </c>
      <c r="V982">
        <f t="shared" si="47"/>
        <v>1</v>
      </c>
      <c r="W982" t="e">
        <f>VLOOKUP(B982,HIS解!F:H,3,FALSE)</f>
        <v>#N/A</v>
      </c>
    </row>
    <row r="983" spans="1:23" ht="14.25" hidden="1">
      <c r="A983" s="62">
        <v>42909.524108796293</v>
      </c>
      <c r="B983">
        <v>370116</v>
      </c>
      <c r="C983" t="s">
        <v>2856</v>
      </c>
      <c r="D983" t="s">
        <v>2857</v>
      </c>
      <c r="E983" t="s">
        <v>2858</v>
      </c>
      <c r="F983" s="15">
        <v>138</v>
      </c>
      <c r="G983" s="62">
        <v>42909.524108796293</v>
      </c>
      <c r="H983" t="s">
        <v>47</v>
      </c>
      <c r="I983" t="s">
        <v>47</v>
      </c>
      <c r="J983" t="s">
        <v>86</v>
      </c>
      <c r="K983" t="s">
        <v>36</v>
      </c>
      <c r="L983" t="s">
        <v>87</v>
      </c>
      <c r="M983" t="s">
        <v>2859</v>
      </c>
      <c r="N983" t="s">
        <v>2860</v>
      </c>
      <c r="O983" t="s">
        <v>4768</v>
      </c>
      <c r="P983">
        <f>VLOOKUP(B983,HIS退!B:F,5,FALSE)</f>
        <v>-138</v>
      </c>
      <c r="Q983" t="str">
        <f t="shared" si="45"/>
        <v/>
      </c>
      <c r="R983" s="43">
        <f>VLOOKUP(M983,银行退!A:G,7,FALSE)</f>
        <v>138</v>
      </c>
      <c r="S983" t="str">
        <f t="shared" si="46"/>
        <v/>
      </c>
      <c r="T983" t="e">
        <f>VLOOKUP(M983,银行退!A:J,10,FALSE)</f>
        <v>#N/A</v>
      </c>
      <c r="U983" s="17" t="e">
        <f>VLOOKUP(M983,银行退!A:K,11,FALSE)</f>
        <v>#N/A</v>
      </c>
      <c r="V983" t="str">
        <f t="shared" si="47"/>
        <v/>
      </c>
      <c r="W983" t="e">
        <f>VLOOKUP(B983,HIS解!F:H,3,FALSE)</f>
        <v>#N/A</v>
      </c>
    </row>
    <row r="984" spans="1:23" ht="14.25" hidden="1">
      <c r="A984" s="62">
        <v>42909.555196759262</v>
      </c>
      <c r="B984">
        <v>370282</v>
      </c>
      <c r="C984" t="s">
        <v>2861</v>
      </c>
      <c r="D984" t="s">
        <v>2862</v>
      </c>
      <c r="E984" t="s">
        <v>2863</v>
      </c>
      <c r="F984" s="15">
        <v>837</v>
      </c>
      <c r="G984" s="62">
        <v>42909.555196759262</v>
      </c>
      <c r="H984" t="s">
        <v>47</v>
      </c>
      <c r="I984" t="s">
        <v>47</v>
      </c>
      <c r="J984" t="s">
        <v>86</v>
      </c>
      <c r="K984" t="s">
        <v>36</v>
      </c>
      <c r="L984" t="s">
        <v>87</v>
      </c>
      <c r="M984" t="s">
        <v>2864</v>
      </c>
      <c r="N984" t="s">
        <v>2865</v>
      </c>
      <c r="O984" t="s">
        <v>4769</v>
      </c>
      <c r="P984">
        <f>VLOOKUP(B984,HIS退!B:F,5,FALSE)</f>
        <v>-837</v>
      </c>
      <c r="Q984" t="str">
        <f t="shared" si="45"/>
        <v/>
      </c>
      <c r="R984" s="43">
        <f>VLOOKUP(M984,银行退!A:G,7,FALSE)</f>
        <v>837</v>
      </c>
      <c r="S984" t="str">
        <f t="shared" si="46"/>
        <v/>
      </c>
      <c r="T984" t="e">
        <f>VLOOKUP(M984,银行退!A:J,10,FALSE)</f>
        <v>#N/A</v>
      </c>
      <c r="U984" s="17" t="e">
        <f>VLOOKUP(M984,银行退!A:K,11,FALSE)</f>
        <v>#N/A</v>
      </c>
      <c r="V984" t="str">
        <f t="shared" si="47"/>
        <v/>
      </c>
      <c r="W984" t="e">
        <f>VLOOKUP(B984,HIS解!F:H,3,FALSE)</f>
        <v>#N/A</v>
      </c>
    </row>
    <row r="985" spans="1:23" ht="14.25">
      <c r="A985" s="62">
        <v>42909.563402777778</v>
      </c>
      <c r="B985">
        <v>370351</v>
      </c>
      <c r="C985" t="s">
        <v>2866</v>
      </c>
      <c r="D985" t="s">
        <v>2867</v>
      </c>
      <c r="E985" t="s">
        <v>2868</v>
      </c>
      <c r="F985" s="15">
        <v>40</v>
      </c>
      <c r="G985" s="62">
        <v>42909.563402777778</v>
      </c>
      <c r="H985" t="s">
        <v>47</v>
      </c>
      <c r="I985" t="s">
        <v>47</v>
      </c>
      <c r="J985" t="s">
        <v>86</v>
      </c>
      <c r="K985" t="s">
        <v>217</v>
      </c>
      <c r="L985" t="s">
        <v>87</v>
      </c>
      <c r="M985" t="s">
        <v>2869</v>
      </c>
      <c r="N985" t="s">
        <v>2870</v>
      </c>
      <c r="O985" t="s">
        <v>4770</v>
      </c>
      <c r="P985">
        <f>VLOOKUP(B985,HIS退!B:F,5,FALSE)</f>
        <v>-40</v>
      </c>
      <c r="Q985" t="str">
        <f t="shared" si="45"/>
        <v/>
      </c>
      <c r="R985" s="43">
        <f>VLOOKUP(M985,银行退!A:G,7,FALSE)</f>
        <v>40</v>
      </c>
      <c r="S985" t="str">
        <f t="shared" si="46"/>
        <v/>
      </c>
      <c r="T985">
        <f>VLOOKUP(M985,银行退!A:J,10,FALSE)</f>
        <v>1</v>
      </c>
      <c r="U985" s="17">
        <f>VLOOKUP(M985,银行退!A:K,11,FALSE)</f>
        <v>42909.684259259258</v>
      </c>
      <c r="V985">
        <f t="shared" si="47"/>
        <v>1</v>
      </c>
      <c r="W985" t="e">
        <f>VLOOKUP(B985,HIS解!F:H,3,FALSE)</f>
        <v>#N/A</v>
      </c>
    </row>
    <row r="986" spans="1:23" ht="14.25" hidden="1">
      <c r="A986" s="62">
        <v>42909.576956018522</v>
      </c>
      <c r="B986">
        <v>370519</v>
      </c>
      <c r="C986" t="s">
        <v>2871</v>
      </c>
      <c r="D986" t="s">
        <v>2872</v>
      </c>
      <c r="E986" t="s">
        <v>2873</v>
      </c>
      <c r="F986" s="15">
        <v>240</v>
      </c>
      <c r="G986" s="62">
        <v>42909.576956018522</v>
      </c>
      <c r="H986" t="s">
        <v>47</v>
      </c>
      <c r="I986" t="s">
        <v>47</v>
      </c>
      <c r="J986" t="s">
        <v>86</v>
      </c>
      <c r="K986" t="s">
        <v>36</v>
      </c>
      <c r="L986" t="s">
        <v>87</v>
      </c>
      <c r="M986" t="s">
        <v>2874</v>
      </c>
      <c r="N986" t="s">
        <v>2875</v>
      </c>
      <c r="O986" t="s">
        <v>4771</v>
      </c>
      <c r="P986">
        <f>VLOOKUP(B986,HIS退!B:F,5,FALSE)</f>
        <v>-240</v>
      </c>
      <c r="Q986" t="str">
        <f t="shared" si="45"/>
        <v/>
      </c>
      <c r="R986" s="43">
        <f>VLOOKUP(M986,银行退!A:G,7,FALSE)</f>
        <v>240</v>
      </c>
      <c r="S986" t="str">
        <f t="shared" si="46"/>
        <v/>
      </c>
      <c r="T986" t="e">
        <f>VLOOKUP(M986,银行退!A:J,10,FALSE)</f>
        <v>#N/A</v>
      </c>
      <c r="U986" s="17" t="e">
        <f>VLOOKUP(M986,银行退!A:K,11,FALSE)</f>
        <v>#N/A</v>
      </c>
      <c r="V986" t="str">
        <f t="shared" si="47"/>
        <v/>
      </c>
      <c r="W986" t="e">
        <f>VLOOKUP(B986,HIS解!F:H,3,FALSE)</f>
        <v>#N/A</v>
      </c>
    </row>
    <row r="987" spans="1:23" ht="14.25" hidden="1">
      <c r="A987" s="62">
        <v>42909.589259259257</v>
      </c>
      <c r="B987">
        <v>370798</v>
      </c>
      <c r="C987" t="s">
        <v>2876</v>
      </c>
      <c r="D987" t="s">
        <v>2877</v>
      </c>
      <c r="E987" t="s">
        <v>2878</v>
      </c>
      <c r="F987" s="15">
        <v>1094</v>
      </c>
      <c r="G987" s="62">
        <v>42909.589259259257</v>
      </c>
      <c r="H987" t="s">
        <v>47</v>
      </c>
      <c r="I987" t="s">
        <v>47</v>
      </c>
      <c r="J987" t="s">
        <v>86</v>
      </c>
      <c r="K987" t="s">
        <v>36</v>
      </c>
      <c r="L987" t="s">
        <v>87</v>
      </c>
      <c r="M987" t="s">
        <v>2879</v>
      </c>
      <c r="N987" t="s">
        <v>2880</v>
      </c>
      <c r="O987" t="s">
        <v>4772</v>
      </c>
      <c r="P987">
        <f>VLOOKUP(B987,HIS退!B:F,5,FALSE)</f>
        <v>-1094</v>
      </c>
      <c r="Q987" t="str">
        <f t="shared" si="45"/>
        <v/>
      </c>
      <c r="R987" s="43">
        <f>VLOOKUP(M987,银行退!A:G,7,FALSE)</f>
        <v>1094</v>
      </c>
      <c r="S987" t="str">
        <f t="shared" si="46"/>
        <v/>
      </c>
      <c r="T987" t="e">
        <f>VLOOKUP(M987,银行退!A:J,10,FALSE)</f>
        <v>#N/A</v>
      </c>
      <c r="U987" s="17" t="e">
        <f>VLOOKUP(M987,银行退!A:K,11,FALSE)</f>
        <v>#N/A</v>
      </c>
      <c r="V987" t="str">
        <f t="shared" si="47"/>
        <v/>
      </c>
      <c r="W987" t="e">
        <f>VLOOKUP(B987,HIS解!F:H,3,FALSE)</f>
        <v>#N/A</v>
      </c>
    </row>
    <row r="988" spans="1:23" ht="14.25" hidden="1">
      <c r="A988" s="62">
        <v>42909.609131944446</v>
      </c>
      <c r="B988">
        <v>371753</v>
      </c>
      <c r="C988" t="s">
        <v>2881</v>
      </c>
      <c r="D988" t="s">
        <v>2882</v>
      </c>
      <c r="E988" t="s">
        <v>2883</v>
      </c>
      <c r="F988" s="15">
        <v>600</v>
      </c>
      <c r="G988" s="62">
        <v>42909.609131944446</v>
      </c>
      <c r="H988" t="s">
        <v>47</v>
      </c>
      <c r="I988" t="s">
        <v>47</v>
      </c>
      <c r="J988" t="s">
        <v>86</v>
      </c>
      <c r="K988" t="s">
        <v>36</v>
      </c>
      <c r="L988" t="s">
        <v>87</v>
      </c>
      <c r="M988" t="s">
        <v>2884</v>
      </c>
      <c r="N988" t="s">
        <v>2885</v>
      </c>
      <c r="O988" t="s">
        <v>4773</v>
      </c>
      <c r="P988">
        <f>VLOOKUP(B988,HIS退!B:F,5,FALSE)</f>
        <v>-600</v>
      </c>
      <c r="Q988" t="str">
        <f t="shared" si="45"/>
        <v/>
      </c>
      <c r="R988" s="43">
        <f>VLOOKUP(M988,银行退!A:G,7,FALSE)</f>
        <v>600</v>
      </c>
      <c r="S988" t="str">
        <f t="shared" si="46"/>
        <v/>
      </c>
      <c r="T988" t="e">
        <f>VLOOKUP(M988,银行退!A:J,10,FALSE)</f>
        <v>#N/A</v>
      </c>
      <c r="U988" s="17" t="e">
        <f>VLOOKUP(M988,银行退!A:K,11,FALSE)</f>
        <v>#N/A</v>
      </c>
      <c r="V988" t="str">
        <f t="shared" si="47"/>
        <v/>
      </c>
      <c r="W988" t="e">
        <f>VLOOKUP(B988,HIS解!F:H,3,FALSE)</f>
        <v>#N/A</v>
      </c>
    </row>
    <row r="989" spans="1:23" ht="14.25" hidden="1">
      <c r="A989" s="62">
        <v>42909.616168981483</v>
      </c>
      <c r="B989">
        <v>372152</v>
      </c>
      <c r="C989" t="s">
        <v>2886</v>
      </c>
      <c r="D989" t="s">
        <v>2887</v>
      </c>
      <c r="E989" t="s">
        <v>2888</v>
      </c>
      <c r="F989" s="15">
        <v>260</v>
      </c>
      <c r="G989" s="62">
        <v>42909.616168981483</v>
      </c>
      <c r="H989" t="s">
        <v>47</v>
      </c>
      <c r="I989" t="s">
        <v>47</v>
      </c>
      <c r="J989" t="s">
        <v>86</v>
      </c>
      <c r="K989" t="s">
        <v>36</v>
      </c>
      <c r="L989" t="s">
        <v>87</v>
      </c>
      <c r="M989" t="s">
        <v>2889</v>
      </c>
      <c r="N989" t="s">
        <v>2890</v>
      </c>
      <c r="O989" t="s">
        <v>4774</v>
      </c>
      <c r="P989">
        <f>VLOOKUP(B989,HIS退!B:F,5,FALSE)</f>
        <v>-260</v>
      </c>
      <c r="Q989" t="str">
        <f t="shared" si="45"/>
        <v/>
      </c>
      <c r="R989" s="43">
        <f>VLOOKUP(M989,银行退!A:G,7,FALSE)</f>
        <v>260</v>
      </c>
      <c r="S989" t="str">
        <f t="shared" si="46"/>
        <v/>
      </c>
      <c r="T989" t="e">
        <f>VLOOKUP(M989,银行退!A:J,10,FALSE)</f>
        <v>#N/A</v>
      </c>
      <c r="U989" s="17" t="e">
        <f>VLOOKUP(M989,银行退!A:K,11,FALSE)</f>
        <v>#N/A</v>
      </c>
      <c r="V989" t="str">
        <f t="shared" si="47"/>
        <v/>
      </c>
      <c r="W989" t="e">
        <f>VLOOKUP(B989,HIS解!F:H,3,FALSE)</f>
        <v>#N/A</v>
      </c>
    </row>
    <row r="990" spans="1:23" ht="14.25" hidden="1">
      <c r="A990" s="62">
        <v>42909.620289351849</v>
      </c>
      <c r="B990">
        <v>372398</v>
      </c>
      <c r="C990" t="s">
        <v>2891</v>
      </c>
      <c r="D990" t="s">
        <v>2892</v>
      </c>
      <c r="E990" t="s">
        <v>2893</v>
      </c>
      <c r="F990" s="15">
        <v>69</v>
      </c>
      <c r="G990" s="62">
        <v>42909.620289351849</v>
      </c>
      <c r="H990" t="s">
        <v>47</v>
      </c>
      <c r="I990" t="s">
        <v>47</v>
      </c>
      <c r="J990" t="s">
        <v>86</v>
      </c>
      <c r="K990" t="s">
        <v>36</v>
      </c>
      <c r="L990" t="s">
        <v>87</v>
      </c>
      <c r="M990" t="s">
        <v>2894</v>
      </c>
      <c r="N990" t="s">
        <v>2895</v>
      </c>
      <c r="O990" t="s">
        <v>4775</v>
      </c>
      <c r="P990">
        <f>VLOOKUP(B990,HIS退!B:F,5,FALSE)</f>
        <v>-69</v>
      </c>
      <c r="Q990" t="str">
        <f t="shared" si="45"/>
        <v/>
      </c>
      <c r="R990" s="43">
        <f>VLOOKUP(M990,银行退!A:G,7,FALSE)</f>
        <v>69</v>
      </c>
      <c r="S990" t="str">
        <f t="shared" si="46"/>
        <v/>
      </c>
      <c r="T990" t="e">
        <f>VLOOKUP(M990,银行退!A:J,10,FALSE)</f>
        <v>#N/A</v>
      </c>
      <c r="U990" s="17" t="e">
        <f>VLOOKUP(M990,银行退!A:K,11,FALSE)</f>
        <v>#N/A</v>
      </c>
      <c r="V990" t="str">
        <f t="shared" si="47"/>
        <v/>
      </c>
      <c r="W990" t="e">
        <f>VLOOKUP(B990,HIS解!F:H,3,FALSE)</f>
        <v>#N/A</v>
      </c>
    </row>
    <row r="991" spans="1:23" ht="14.25" hidden="1">
      <c r="A991" s="62">
        <v>42909.624803240738</v>
      </c>
      <c r="B991">
        <v>372687</v>
      </c>
      <c r="C991" t="s">
        <v>2896</v>
      </c>
      <c r="D991" t="s">
        <v>2897</v>
      </c>
      <c r="E991" t="s">
        <v>2898</v>
      </c>
      <c r="F991" s="15">
        <v>400</v>
      </c>
      <c r="G991" s="62">
        <v>42909.624803240738</v>
      </c>
      <c r="H991" t="s">
        <v>47</v>
      </c>
      <c r="I991" t="s">
        <v>47</v>
      </c>
      <c r="J991" t="s">
        <v>86</v>
      </c>
      <c r="K991" t="s">
        <v>36</v>
      </c>
      <c r="L991" t="s">
        <v>87</v>
      </c>
      <c r="M991" t="s">
        <v>2899</v>
      </c>
      <c r="N991" t="s">
        <v>2900</v>
      </c>
      <c r="O991" t="s">
        <v>4776</v>
      </c>
      <c r="P991">
        <f>VLOOKUP(B991,HIS退!B:F,5,FALSE)</f>
        <v>-400</v>
      </c>
      <c r="Q991" t="str">
        <f t="shared" si="45"/>
        <v/>
      </c>
      <c r="R991" s="43">
        <f>VLOOKUP(M991,银行退!A:G,7,FALSE)</f>
        <v>400</v>
      </c>
      <c r="S991" t="str">
        <f t="shared" si="46"/>
        <v/>
      </c>
      <c r="T991" t="e">
        <f>VLOOKUP(M991,银行退!A:J,10,FALSE)</f>
        <v>#N/A</v>
      </c>
      <c r="U991" s="17" t="e">
        <f>VLOOKUP(M991,银行退!A:K,11,FALSE)</f>
        <v>#N/A</v>
      </c>
      <c r="V991" t="str">
        <f t="shared" si="47"/>
        <v/>
      </c>
      <c r="W991" t="e">
        <f>VLOOKUP(B991,HIS解!F:H,3,FALSE)</f>
        <v>#N/A</v>
      </c>
    </row>
    <row r="992" spans="1:23" ht="14.25" hidden="1">
      <c r="A992" s="62">
        <v>42909.625868055555</v>
      </c>
      <c r="B992">
        <v>372738</v>
      </c>
      <c r="C992" t="s">
        <v>2901</v>
      </c>
      <c r="D992" t="s">
        <v>2902</v>
      </c>
      <c r="E992" t="s">
        <v>2903</v>
      </c>
      <c r="F992" s="15">
        <v>200</v>
      </c>
      <c r="G992" s="62">
        <v>42909.625868055555</v>
      </c>
      <c r="H992" t="s">
        <v>47</v>
      </c>
      <c r="I992" t="s">
        <v>47</v>
      </c>
      <c r="J992" t="s">
        <v>86</v>
      </c>
      <c r="K992" t="s">
        <v>36</v>
      </c>
      <c r="L992" t="s">
        <v>87</v>
      </c>
      <c r="M992" t="s">
        <v>2904</v>
      </c>
      <c r="N992" t="s">
        <v>2905</v>
      </c>
      <c r="O992" t="s">
        <v>4777</v>
      </c>
      <c r="P992">
        <f>VLOOKUP(B992,HIS退!B:F,5,FALSE)</f>
        <v>-200</v>
      </c>
      <c r="Q992" t="str">
        <f t="shared" si="45"/>
        <v/>
      </c>
      <c r="R992" s="43">
        <f>VLOOKUP(M992,银行退!A:G,7,FALSE)</f>
        <v>200</v>
      </c>
      <c r="S992" t="str">
        <f t="shared" si="46"/>
        <v/>
      </c>
      <c r="T992" t="e">
        <f>VLOOKUP(M992,银行退!A:J,10,FALSE)</f>
        <v>#N/A</v>
      </c>
      <c r="U992" s="17" t="e">
        <f>VLOOKUP(M992,银行退!A:K,11,FALSE)</f>
        <v>#N/A</v>
      </c>
      <c r="V992" t="str">
        <f t="shared" si="47"/>
        <v/>
      </c>
      <c r="W992" t="e">
        <f>VLOOKUP(B992,HIS解!F:H,3,FALSE)</f>
        <v>#N/A</v>
      </c>
    </row>
    <row r="993" spans="1:23" ht="14.25" hidden="1">
      <c r="A993" s="62">
        <v>42909.626203703701</v>
      </c>
      <c r="B993">
        <v>372760</v>
      </c>
      <c r="C993" t="s">
        <v>2906</v>
      </c>
      <c r="D993" t="s">
        <v>2902</v>
      </c>
      <c r="E993" t="s">
        <v>2903</v>
      </c>
      <c r="F993" s="15">
        <v>336</v>
      </c>
      <c r="G993" s="62">
        <v>42909.626203703701</v>
      </c>
      <c r="H993" t="s">
        <v>47</v>
      </c>
      <c r="I993" t="s">
        <v>47</v>
      </c>
      <c r="J993" t="s">
        <v>86</v>
      </c>
      <c r="K993" t="s">
        <v>36</v>
      </c>
      <c r="L993" t="s">
        <v>87</v>
      </c>
      <c r="M993" t="s">
        <v>2907</v>
      </c>
      <c r="N993" t="s">
        <v>2908</v>
      </c>
      <c r="O993" t="s">
        <v>4777</v>
      </c>
      <c r="P993">
        <f>VLOOKUP(B993,HIS退!B:F,5,FALSE)</f>
        <v>-336</v>
      </c>
      <c r="Q993" t="str">
        <f t="shared" si="45"/>
        <v/>
      </c>
      <c r="R993" s="43">
        <f>VLOOKUP(M993,银行退!A:G,7,FALSE)</f>
        <v>336</v>
      </c>
      <c r="S993" t="str">
        <f t="shared" si="46"/>
        <v/>
      </c>
      <c r="T993" t="e">
        <f>VLOOKUP(M993,银行退!A:J,10,FALSE)</f>
        <v>#N/A</v>
      </c>
      <c r="U993" s="17" t="e">
        <f>VLOOKUP(M993,银行退!A:K,11,FALSE)</f>
        <v>#N/A</v>
      </c>
      <c r="V993" t="str">
        <f t="shared" si="47"/>
        <v/>
      </c>
      <c r="W993" t="e">
        <f>VLOOKUP(B993,HIS解!F:H,3,FALSE)</f>
        <v>#N/A</v>
      </c>
    </row>
    <row r="994" spans="1:23" ht="14.25" hidden="1">
      <c r="A994" s="62">
        <v>42909.62871527778</v>
      </c>
      <c r="B994">
        <v>372887</v>
      </c>
      <c r="C994" t="s">
        <v>2909</v>
      </c>
      <c r="D994" t="s">
        <v>2910</v>
      </c>
      <c r="E994" t="s">
        <v>2911</v>
      </c>
      <c r="F994" s="15">
        <v>794</v>
      </c>
      <c r="G994" s="62">
        <v>42909.62871527778</v>
      </c>
      <c r="H994" t="s">
        <v>47</v>
      </c>
      <c r="I994" t="s">
        <v>47</v>
      </c>
      <c r="J994" t="s">
        <v>86</v>
      </c>
      <c r="K994" t="s">
        <v>36</v>
      </c>
      <c r="L994" t="s">
        <v>87</v>
      </c>
      <c r="M994" t="s">
        <v>2912</v>
      </c>
      <c r="N994" t="s">
        <v>2913</v>
      </c>
      <c r="O994" t="s">
        <v>4778</v>
      </c>
      <c r="P994">
        <f>VLOOKUP(B994,HIS退!B:F,5,FALSE)</f>
        <v>-794</v>
      </c>
      <c r="Q994" t="str">
        <f t="shared" si="45"/>
        <v/>
      </c>
      <c r="R994" s="43">
        <f>VLOOKUP(M994,银行退!A:G,7,FALSE)</f>
        <v>794</v>
      </c>
      <c r="S994" t="str">
        <f t="shared" si="46"/>
        <v/>
      </c>
      <c r="T994" t="e">
        <f>VLOOKUP(M994,银行退!A:J,10,FALSE)</f>
        <v>#N/A</v>
      </c>
      <c r="U994" s="17" t="e">
        <f>VLOOKUP(M994,银行退!A:K,11,FALSE)</f>
        <v>#N/A</v>
      </c>
      <c r="V994" t="str">
        <f t="shared" si="47"/>
        <v/>
      </c>
      <c r="W994" t="e">
        <f>VLOOKUP(B994,HIS解!F:H,3,FALSE)</f>
        <v>#N/A</v>
      </c>
    </row>
    <row r="995" spans="1:23" ht="14.25">
      <c r="A995" s="62">
        <v>42909.628761574073</v>
      </c>
      <c r="B995">
        <v>372888</v>
      </c>
      <c r="C995" t="s">
        <v>2914</v>
      </c>
      <c r="D995" t="s">
        <v>2915</v>
      </c>
      <c r="E995" t="s">
        <v>2916</v>
      </c>
      <c r="F995" s="15">
        <v>331</v>
      </c>
      <c r="G995" s="62">
        <v>42909.628761574073</v>
      </c>
      <c r="H995" t="s">
        <v>47</v>
      </c>
      <c r="I995" t="s">
        <v>47</v>
      </c>
      <c r="J995" t="s">
        <v>86</v>
      </c>
      <c r="K995" t="s">
        <v>217</v>
      </c>
      <c r="L995" t="s">
        <v>87</v>
      </c>
      <c r="M995" t="s">
        <v>2917</v>
      </c>
      <c r="N995" t="s">
        <v>2918</v>
      </c>
      <c r="O995" t="s">
        <v>4779</v>
      </c>
      <c r="P995">
        <f>VLOOKUP(B995,HIS退!B:F,5,FALSE)</f>
        <v>-331</v>
      </c>
      <c r="Q995" t="str">
        <f t="shared" si="45"/>
        <v/>
      </c>
      <c r="R995" s="43">
        <f>VLOOKUP(M995,银行退!A:G,7,FALSE)</f>
        <v>331</v>
      </c>
      <c r="S995" t="str">
        <f t="shared" si="46"/>
        <v/>
      </c>
      <c r="T995">
        <f>VLOOKUP(M995,银行退!A:J,10,FALSE)</f>
        <v>1</v>
      </c>
      <c r="U995" s="17">
        <f>VLOOKUP(M995,银行退!A:K,11,FALSE)</f>
        <v>42909.684907407405</v>
      </c>
      <c r="V995">
        <f t="shared" si="47"/>
        <v>1</v>
      </c>
      <c r="W995" t="e">
        <f>VLOOKUP(B995,HIS解!F:H,3,FALSE)</f>
        <v>#N/A</v>
      </c>
    </row>
    <row r="996" spans="1:23" ht="14.25" hidden="1">
      <c r="A996" s="62">
        <v>42909.630833333336</v>
      </c>
      <c r="B996">
        <v>372975</v>
      </c>
      <c r="C996" t="s">
        <v>2919</v>
      </c>
      <c r="D996" t="s">
        <v>2920</v>
      </c>
      <c r="E996" t="s">
        <v>2921</v>
      </c>
      <c r="F996" s="15">
        <v>100</v>
      </c>
      <c r="G996" s="62">
        <v>42909.630833333336</v>
      </c>
      <c r="H996" t="s">
        <v>47</v>
      </c>
      <c r="I996" t="s">
        <v>47</v>
      </c>
      <c r="J996" t="s">
        <v>86</v>
      </c>
      <c r="K996" t="s">
        <v>36</v>
      </c>
      <c r="L996" t="s">
        <v>87</v>
      </c>
      <c r="M996" t="s">
        <v>2922</v>
      </c>
      <c r="N996" t="s">
        <v>2923</v>
      </c>
      <c r="O996" t="s">
        <v>4780</v>
      </c>
      <c r="P996">
        <f>VLOOKUP(B996,HIS退!B:F,5,FALSE)</f>
        <v>-100</v>
      </c>
      <c r="Q996" t="str">
        <f t="shared" si="45"/>
        <v/>
      </c>
      <c r="R996" s="43">
        <f>VLOOKUP(M996,银行退!A:G,7,FALSE)</f>
        <v>100</v>
      </c>
      <c r="S996" t="str">
        <f t="shared" si="46"/>
        <v/>
      </c>
      <c r="T996" t="e">
        <f>VLOOKUP(M996,银行退!A:J,10,FALSE)</f>
        <v>#N/A</v>
      </c>
      <c r="U996" s="17" t="e">
        <f>VLOOKUP(M996,银行退!A:K,11,FALSE)</f>
        <v>#N/A</v>
      </c>
      <c r="V996" t="str">
        <f t="shared" si="47"/>
        <v/>
      </c>
      <c r="W996" t="e">
        <f>VLOOKUP(B996,HIS解!F:H,3,FALSE)</f>
        <v>#N/A</v>
      </c>
    </row>
    <row r="997" spans="1:23" ht="14.25" hidden="1">
      <c r="A997" s="62">
        <v>42909.632453703707</v>
      </c>
      <c r="B997">
        <v>373039</v>
      </c>
      <c r="C997" t="s">
        <v>2924</v>
      </c>
      <c r="D997" t="s">
        <v>2925</v>
      </c>
      <c r="E997" t="s">
        <v>2926</v>
      </c>
      <c r="F997" s="15">
        <v>200</v>
      </c>
      <c r="G997" s="62">
        <v>42909.632453703707</v>
      </c>
      <c r="H997" t="s">
        <v>47</v>
      </c>
      <c r="I997" t="s">
        <v>47</v>
      </c>
      <c r="J997" t="s">
        <v>86</v>
      </c>
      <c r="K997" t="s">
        <v>36</v>
      </c>
      <c r="L997" t="s">
        <v>87</v>
      </c>
      <c r="M997" t="s">
        <v>2927</v>
      </c>
      <c r="N997" t="s">
        <v>2928</v>
      </c>
      <c r="O997" t="s">
        <v>4781</v>
      </c>
      <c r="P997">
        <f>VLOOKUP(B997,HIS退!B:F,5,FALSE)</f>
        <v>-200</v>
      </c>
      <c r="Q997" t="str">
        <f t="shared" si="45"/>
        <v/>
      </c>
      <c r="R997" s="43">
        <f>VLOOKUP(M997,银行退!A:G,7,FALSE)</f>
        <v>200</v>
      </c>
      <c r="S997" t="str">
        <f t="shared" si="46"/>
        <v/>
      </c>
      <c r="T997" t="e">
        <f>VLOOKUP(M997,银行退!A:J,10,FALSE)</f>
        <v>#N/A</v>
      </c>
      <c r="U997" s="17" t="e">
        <f>VLOOKUP(M997,银行退!A:K,11,FALSE)</f>
        <v>#N/A</v>
      </c>
      <c r="V997" t="str">
        <f t="shared" si="47"/>
        <v/>
      </c>
      <c r="W997" t="e">
        <f>VLOOKUP(B997,HIS解!F:H,3,FALSE)</f>
        <v>#N/A</v>
      </c>
    </row>
    <row r="998" spans="1:23" ht="14.25" hidden="1">
      <c r="A998" s="62">
        <v>42909.643530092595</v>
      </c>
      <c r="B998">
        <v>373596</v>
      </c>
      <c r="C998" t="s">
        <v>2929</v>
      </c>
      <c r="D998" t="s">
        <v>2930</v>
      </c>
      <c r="E998" t="s">
        <v>2931</v>
      </c>
      <c r="F998" s="15">
        <v>900</v>
      </c>
      <c r="G998" s="62">
        <v>42909.643530092595</v>
      </c>
      <c r="H998" t="s">
        <v>47</v>
      </c>
      <c r="I998" t="s">
        <v>47</v>
      </c>
      <c r="J998" t="s">
        <v>86</v>
      </c>
      <c r="K998" t="s">
        <v>36</v>
      </c>
      <c r="L998" t="s">
        <v>87</v>
      </c>
      <c r="M998" t="s">
        <v>2932</v>
      </c>
      <c r="N998" t="s">
        <v>2933</v>
      </c>
      <c r="O998" t="s">
        <v>4782</v>
      </c>
      <c r="P998">
        <f>VLOOKUP(B998,HIS退!B:F,5,FALSE)</f>
        <v>-900</v>
      </c>
      <c r="Q998" t="str">
        <f t="shared" si="45"/>
        <v/>
      </c>
      <c r="R998" s="43">
        <f>VLOOKUP(M998,银行退!A:G,7,FALSE)</f>
        <v>900</v>
      </c>
      <c r="S998" t="str">
        <f t="shared" si="46"/>
        <v/>
      </c>
      <c r="T998" t="e">
        <f>VLOOKUP(M998,银行退!A:J,10,FALSE)</f>
        <v>#N/A</v>
      </c>
      <c r="U998" s="17" t="e">
        <f>VLOOKUP(M998,银行退!A:K,11,FALSE)</f>
        <v>#N/A</v>
      </c>
      <c r="V998" t="str">
        <f t="shared" si="47"/>
        <v/>
      </c>
      <c r="W998" t="e">
        <f>VLOOKUP(B998,HIS解!F:H,3,FALSE)</f>
        <v>#N/A</v>
      </c>
    </row>
    <row r="999" spans="1:23" ht="14.25">
      <c r="A999" s="62">
        <v>42909.651250000003</v>
      </c>
      <c r="B999">
        <v>373984</v>
      </c>
      <c r="C999" t="s">
        <v>2934</v>
      </c>
      <c r="D999" t="s">
        <v>2935</v>
      </c>
      <c r="E999" t="s">
        <v>2936</v>
      </c>
      <c r="F999" s="15">
        <v>468</v>
      </c>
      <c r="G999" s="62">
        <v>42909.651250000003</v>
      </c>
      <c r="H999" t="s">
        <v>47</v>
      </c>
      <c r="I999" t="s">
        <v>47</v>
      </c>
      <c r="J999" t="s">
        <v>86</v>
      </c>
      <c r="K999" t="s">
        <v>217</v>
      </c>
      <c r="L999" t="s">
        <v>87</v>
      </c>
      <c r="M999" t="s">
        <v>2937</v>
      </c>
      <c r="N999" t="s">
        <v>2938</v>
      </c>
      <c r="O999" t="s">
        <v>4783</v>
      </c>
      <c r="P999">
        <f>VLOOKUP(B999,HIS退!B:F,5,FALSE)</f>
        <v>-468</v>
      </c>
      <c r="Q999" t="str">
        <f t="shared" si="45"/>
        <v/>
      </c>
      <c r="R999" s="43">
        <f>VLOOKUP(M999,银行退!A:G,7,FALSE)</f>
        <v>468</v>
      </c>
      <c r="S999" t="str">
        <f t="shared" si="46"/>
        <v/>
      </c>
      <c r="T999">
        <f>VLOOKUP(M999,银行退!A:J,10,FALSE)</f>
        <v>1</v>
      </c>
      <c r="U999" s="17">
        <f>VLOOKUP(M999,银行退!A:K,11,FALSE)</f>
        <v>42909.746377314812</v>
      </c>
      <c r="V999">
        <f t="shared" si="47"/>
        <v>1</v>
      </c>
      <c r="W999" t="e">
        <f>VLOOKUP(B999,HIS解!F:H,3,FALSE)</f>
        <v>#N/A</v>
      </c>
    </row>
    <row r="1000" spans="1:23" ht="14.25">
      <c r="A1000" s="62">
        <v>42909.659155092595</v>
      </c>
      <c r="B1000">
        <v>374388</v>
      </c>
      <c r="C1000" t="s">
        <v>2939</v>
      </c>
      <c r="D1000" t="s">
        <v>2940</v>
      </c>
      <c r="E1000" t="s">
        <v>2941</v>
      </c>
      <c r="F1000" s="15">
        <v>111</v>
      </c>
      <c r="G1000" s="62">
        <v>42909.659155092595</v>
      </c>
      <c r="H1000" t="s">
        <v>47</v>
      </c>
      <c r="I1000" t="s">
        <v>47</v>
      </c>
      <c r="J1000" t="s">
        <v>86</v>
      </c>
      <c r="K1000" t="s">
        <v>217</v>
      </c>
      <c r="L1000" t="s">
        <v>87</v>
      </c>
      <c r="M1000" t="s">
        <v>2942</v>
      </c>
      <c r="N1000" t="s">
        <v>2943</v>
      </c>
      <c r="O1000" t="s">
        <v>4784</v>
      </c>
      <c r="P1000">
        <f>VLOOKUP(B1000,HIS退!B:F,5,FALSE)</f>
        <v>-111</v>
      </c>
      <c r="Q1000" t="str">
        <f t="shared" si="45"/>
        <v/>
      </c>
      <c r="R1000" s="43">
        <f>VLOOKUP(M1000,银行退!A:G,7,FALSE)</f>
        <v>111</v>
      </c>
      <c r="S1000" t="str">
        <f t="shared" si="46"/>
        <v/>
      </c>
      <c r="T1000">
        <f>VLOOKUP(M1000,银行退!A:J,10,FALSE)</f>
        <v>1</v>
      </c>
      <c r="U1000" s="17">
        <f>VLOOKUP(M1000,银行退!A:K,11,FALSE)</f>
        <v>42909.745949074073</v>
      </c>
      <c r="V1000">
        <f t="shared" si="47"/>
        <v>1</v>
      </c>
      <c r="W1000" t="e">
        <f>VLOOKUP(B1000,HIS解!F:H,3,FALSE)</f>
        <v>#N/A</v>
      </c>
    </row>
    <row r="1001" spans="1:23" ht="14.25" hidden="1">
      <c r="A1001" s="62">
        <v>42909.664907407408</v>
      </c>
      <c r="B1001">
        <v>374701</v>
      </c>
      <c r="C1001" t="s">
        <v>2944</v>
      </c>
      <c r="D1001" t="s">
        <v>2945</v>
      </c>
      <c r="E1001" t="s">
        <v>2946</v>
      </c>
      <c r="F1001" s="15">
        <v>57</v>
      </c>
      <c r="G1001" s="62">
        <v>42909.664907407408</v>
      </c>
      <c r="H1001" t="s">
        <v>47</v>
      </c>
      <c r="I1001" t="s">
        <v>47</v>
      </c>
      <c r="J1001" t="s">
        <v>86</v>
      </c>
      <c r="K1001" t="s">
        <v>36</v>
      </c>
      <c r="L1001" t="s">
        <v>87</v>
      </c>
      <c r="M1001" t="s">
        <v>2947</v>
      </c>
      <c r="N1001" t="s">
        <v>2948</v>
      </c>
      <c r="O1001" t="s">
        <v>4785</v>
      </c>
      <c r="P1001">
        <f>VLOOKUP(B1001,HIS退!B:F,5,FALSE)</f>
        <v>-57</v>
      </c>
      <c r="Q1001" t="str">
        <f t="shared" si="45"/>
        <v/>
      </c>
      <c r="R1001" s="43">
        <f>VLOOKUP(M1001,银行退!A:G,7,FALSE)</f>
        <v>57</v>
      </c>
      <c r="S1001" t="str">
        <f t="shared" si="46"/>
        <v/>
      </c>
      <c r="T1001" t="e">
        <f>VLOOKUP(M1001,银行退!A:J,10,FALSE)</f>
        <v>#N/A</v>
      </c>
      <c r="U1001" s="17" t="e">
        <f>VLOOKUP(M1001,银行退!A:K,11,FALSE)</f>
        <v>#N/A</v>
      </c>
      <c r="V1001" t="str">
        <f t="shared" si="47"/>
        <v/>
      </c>
      <c r="W1001" t="e">
        <f>VLOOKUP(B1001,HIS解!F:H,3,FALSE)</f>
        <v>#N/A</v>
      </c>
    </row>
    <row r="1002" spans="1:23" ht="14.25" hidden="1">
      <c r="A1002" s="62">
        <v>42909.672951388886</v>
      </c>
      <c r="B1002">
        <v>375041</v>
      </c>
      <c r="C1002" t="s">
        <v>2949</v>
      </c>
      <c r="D1002" t="s">
        <v>2950</v>
      </c>
      <c r="E1002" t="s">
        <v>2951</v>
      </c>
      <c r="F1002" s="15">
        <v>72</v>
      </c>
      <c r="G1002" s="62">
        <v>42909.672951388886</v>
      </c>
      <c r="H1002" t="s">
        <v>47</v>
      </c>
      <c r="I1002" t="s">
        <v>47</v>
      </c>
      <c r="J1002" t="s">
        <v>86</v>
      </c>
      <c r="K1002" t="s">
        <v>36</v>
      </c>
      <c r="L1002" t="s">
        <v>87</v>
      </c>
      <c r="M1002" t="s">
        <v>2952</v>
      </c>
      <c r="N1002" t="s">
        <v>2953</v>
      </c>
      <c r="O1002" t="s">
        <v>4786</v>
      </c>
      <c r="P1002">
        <f>VLOOKUP(B1002,HIS退!B:F,5,FALSE)</f>
        <v>-72</v>
      </c>
      <c r="Q1002" t="str">
        <f t="shared" si="45"/>
        <v/>
      </c>
      <c r="R1002" s="43">
        <f>VLOOKUP(M1002,银行退!A:G,7,FALSE)</f>
        <v>72</v>
      </c>
      <c r="S1002" t="str">
        <f t="shared" si="46"/>
        <v/>
      </c>
      <c r="T1002" t="e">
        <f>VLOOKUP(M1002,银行退!A:J,10,FALSE)</f>
        <v>#N/A</v>
      </c>
      <c r="U1002" s="17" t="e">
        <f>VLOOKUP(M1002,银行退!A:K,11,FALSE)</f>
        <v>#N/A</v>
      </c>
      <c r="V1002" t="str">
        <f t="shared" si="47"/>
        <v/>
      </c>
      <c r="W1002" t="e">
        <f>VLOOKUP(B1002,HIS解!F:H,3,FALSE)</f>
        <v>#N/A</v>
      </c>
    </row>
    <row r="1003" spans="1:23" ht="14.25" hidden="1">
      <c r="A1003" s="62">
        <v>42909.681712962964</v>
      </c>
      <c r="B1003">
        <v>375395</v>
      </c>
      <c r="C1003" t="s">
        <v>2954</v>
      </c>
      <c r="D1003" t="s">
        <v>2955</v>
      </c>
      <c r="E1003" t="s">
        <v>2956</v>
      </c>
      <c r="F1003" s="15">
        <v>432</v>
      </c>
      <c r="G1003" s="62">
        <v>42909.681712962964</v>
      </c>
      <c r="H1003" t="s">
        <v>47</v>
      </c>
      <c r="I1003" t="s">
        <v>47</v>
      </c>
      <c r="J1003" t="s">
        <v>86</v>
      </c>
      <c r="K1003" t="s">
        <v>36</v>
      </c>
      <c r="L1003" t="s">
        <v>87</v>
      </c>
      <c r="M1003" t="s">
        <v>2957</v>
      </c>
      <c r="N1003" t="s">
        <v>2958</v>
      </c>
      <c r="O1003" t="s">
        <v>4787</v>
      </c>
      <c r="P1003">
        <f>VLOOKUP(B1003,HIS退!B:F,5,FALSE)</f>
        <v>-432</v>
      </c>
      <c r="Q1003" t="str">
        <f t="shared" si="45"/>
        <v/>
      </c>
      <c r="R1003" s="43">
        <f>VLOOKUP(M1003,银行退!A:G,7,FALSE)</f>
        <v>432</v>
      </c>
      <c r="S1003" t="str">
        <f t="shared" si="46"/>
        <v/>
      </c>
      <c r="T1003" t="e">
        <f>VLOOKUP(M1003,银行退!A:J,10,FALSE)</f>
        <v>#N/A</v>
      </c>
      <c r="U1003" s="17" t="e">
        <f>VLOOKUP(M1003,银行退!A:K,11,FALSE)</f>
        <v>#N/A</v>
      </c>
      <c r="V1003" t="str">
        <f t="shared" si="47"/>
        <v/>
      </c>
      <c r="W1003" t="e">
        <f>VLOOKUP(B1003,HIS解!F:H,3,FALSE)</f>
        <v>#N/A</v>
      </c>
    </row>
    <row r="1004" spans="1:23" ht="14.25" hidden="1">
      <c r="A1004" s="62">
        <v>42909.693437499998</v>
      </c>
      <c r="B1004">
        <v>375783</v>
      </c>
      <c r="C1004" t="s">
        <v>2959</v>
      </c>
      <c r="D1004" t="s">
        <v>2960</v>
      </c>
      <c r="E1004" t="s">
        <v>2961</v>
      </c>
      <c r="F1004" s="15">
        <v>500</v>
      </c>
      <c r="G1004" s="62">
        <v>42909.693437499998</v>
      </c>
      <c r="H1004" t="s">
        <v>47</v>
      </c>
      <c r="I1004" t="s">
        <v>47</v>
      </c>
      <c r="J1004" t="s">
        <v>86</v>
      </c>
      <c r="K1004" t="s">
        <v>36</v>
      </c>
      <c r="L1004" t="s">
        <v>87</v>
      </c>
      <c r="M1004" t="s">
        <v>2962</v>
      </c>
      <c r="N1004" t="s">
        <v>2963</v>
      </c>
      <c r="O1004" t="s">
        <v>4788</v>
      </c>
      <c r="P1004">
        <f>VLOOKUP(B1004,HIS退!B:F,5,FALSE)</f>
        <v>-500</v>
      </c>
      <c r="Q1004" t="str">
        <f t="shared" si="45"/>
        <v/>
      </c>
      <c r="R1004" s="43">
        <f>VLOOKUP(M1004,银行退!A:G,7,FALSE)</f>
        <v>500</v>
      </c>
      <c r="S1004" t="str">
        <f t="shared" si="46"/>
        <v/>
      </c>
      <c r="T1004" t="e">
        <f>VLOOKUP(M1004,银行退!A:J,10,FALSE)</f>
        <v>#N/A</v>
      </c>
      <c r="U1004" s="17" t="e">
        <f>VLOOKUP(M1004,银行退!A:K,11,FALSE)</f>
        <v>#N/A</v>
      </c>
      <c r="V1004" t="str">
        <f t="shared" si="47"/>
        <v/>
      </c>
      <c r="W1004" t="e">
        <f>VLOOKUP(B1004,HIS解!F:H,3,FALSE)</f>
        <v>#N/A</v>
      </c>
    </row>
    <row r="1005" spans="1:23" ht="14.25" hidden="1">
      <c r="A1005" s="62">
        <v>42909.694131944445</v>
      </c>
      <c r="B1005">
        <v>375809</v>
      </c>
      <c r="C1005" t="s">
        <v>2964</v>
      </c>
      <c r="D1005" t="s">
        <v>2960</v>
      </c>
      <c r="E1005" t="s">
        <v>2961</v>
      </c>
      <c r="F1005" s="15">
        <v>100</v>
      </c>
      <c r="G1005" s="62">
        <v>42909.694131944445</v>
      </c>
      <c r="H1005" t="s">
        <v>47</v>
      </c>
      <c r="I1005" t="s">
        <v>47</v>
      </c>
      <c r="J1005" t="s">
        <v>86</v>
      </c>
      <c r="K1005" t="s">
        <v>36</v>
      </c>
      <c r="L1005" t="s">
        <v>87</v>
      </c>
      <c r="M1005" t="s">
        <v>2965</v>
      </c>
      <c r="N1005" t="s">
        <v>2966</v>
      </c>
      <c r="O1005" t="s">
        <v>4789</v>
      </c>
      <c r="P1005">
        <f>VLOOKUP(B1005,HIS退!B:F,5,FALSE)</f>
        <v>-100</v>
      </c>
      <c r="Q1005" t="str">
        <f t="shared" si="45"/>
        <v/>
      </c>
      <c r="R1005" s="43">
        <f>VLOOKUP(M1005,银行退!A:G,7,FALSE)</f>
        <v>100</v>
      </c>
      <c r="S1005" t="str">
        <f t="shared" si="46"/>
        <v/>
      </c>
      <c r="T1005" t="e">
        <f>VLOOKUP(M1005,银行退!A:J,10,FALSE)</f>
        <v>#N/A</v>
      </c>
      <c r="U1005" s="17" t="e">
        <f>VLOOKUP(M1005,银行退!A:K,11,FALSE)</f>
        <v>#N/A</v>
      </c>
      <c r="V1005" t="str">
        <f t="shared" si="47"/>
        <v/>
      </c>
      <c r="W1005" t="e">
        <f>VLOOKUP(B1005,HIS解!F:H,3,FALSE)</f>
        <v>#N/A</v>
      </c>
    </row>
    <row r="1006" spans="1:23" ht="14.25" hidden="1">
      <c r="A1006" s="62">
        <v>42909.697615740741</v>
      </c>
      <c r="B1006">
        <v>375925</v>
      </c>
      <c r="C1006" t="s">
        <v>2967</v>
      </c>
      <c r="D1006" t="s">
        <v>2968</v>
      </c>
      <c r="E1006" t="s">
        <v>2969</v>
      </c>
      <c r="F1006" s="15">
        <v>370</v>
      </c>
      <c r="G1006" s="62">
        <v>42909.697615740741</v>
      </c>
      <c r="H1006" t="s">
        <v>47</v>
      </c>
      <c r="I1006" t="s">
        <v>47</v>
      </c>
      <c r="J1006" t="s">
        <v>86</v>
      </c>
      <c r="K1006" t="s">
        <v>36</v>
      </c>
      <c r="L1006" t="s">
        <v>87</v>
      </c>
      <c r="M1006" t="s">
        <v>2970</v>
      </c>
      <c r="N1006" t="s">
        <v>2971</v>
      </c>
      <c r="O1006" t="s">
        <v>4790</v>
      </c>
      <c r="P1006">
        <f>VLOOKUP(B1006,HIS退!B:F,5,FALSE)</f>
        <v>-370</v>
      </c>
      <c r="Q1006" t="str">
        <f t="shared" si="45"/>
        <v/>
      </c>
      <c r="R1006" s="43">
        <f>VLOOKUP(M1006,银行退!A:G,7,FALSE)</f>
        <v>370</v>
      </c>
      <c r="S1006" t="str">
        <f t="shared" si="46"/>
        <v/>
      </c>
      <c r="T1006" t="e">
        <f>VLOOKUP(M1006,银行退!A:J,10,FALSE)</f>
        <v>#N/A</v>
      </c>
      <c r="U1006" s="17" t="e">
        <f>VLOOKUP(M1006,银行退!A:K,11,FALSE)</f>
        <v>#N/A</v>
      </c>
      <c r="V1006" t="str">
        <f t="shared" si="47"/>
        <v/>
      </c>
      <c r="W1006" t="e">
        <f>VLOOKUP(B1006,HIS解!F:H,3,FALSE)</f>
        <v>#N/A</v>
      </c>
    </row>
    <row r="1007" spans="1:23" ht="14.25" hidden="1">
      <c r="A1007" s="62">
        <v>42909.69803240741</v>
      </c>
      <c r="B1007">
        <v>375936</v>
      </c>
      <c r="C1007" t="s">
        <v>2972</v>
      </c>
      <c r="D1007" t="s">
        <v>2973</v>
      </c>
      <c r="E1007" t="s">
        <v>2974</v>
      </c>
      <c r="F1007" s="15">
        <v>950</v>
      </c>
      <c r="G1007" s="62">
        <v>42909.69803240741</v>
      </c>
      <c r="H1007" t="s">
        <v>47</v>
      </c>
      <c r="I1007" t="s">
        <v>47</v>
      </c>
      <c r="J1007" t="s">
        <v>86</v>
      </c>
      <c r="K1007" t="s">
        <v>36</v>
      </c>
      <c r="L1007" t="s">
        <v>87</v>
      </c>
      <c r="M1007" t="s">
        <v>2975</v>
      </c>
      <c r="N1007" t="s">
        <v>2976</v>
      </c>
      <c r="O1007" t="s">
        <v>4791</v>
      </c>
      <c r="P1007">
        <f>VLOOKUP(B1007,HIS退!B:F,5,FALSE)</f>
        <v>-950</v>
      </c>
      <c r="Q1007" t="str">
        <f t="shared" si="45"/>
        <v/>
      </c>
      <c r="R1007" s="43">
        <f>VLOOKUP(M1007,银行退!A:G,7,FALSE)</f>
        <v>950</v>
      </c>
      <c r="S1007" t="str">
        <f t="shared" si="46"/>
        <v/>
      </c>
      <c r="T1007" t="e">
        <f>VLOOKUP(M1007,银行退!A:J,10,FALSE)</f>
        <v>#N/A</v>
      </c>
      <c r="U1007" s="17" t="e">
        <f>VLOOKUP(M1007,银行退!A:K,11,FALSE)</f>
        <v>#N/A</v>
      </c>
      <c r="V1007" t="str">
        <f t="shared" si="47"/>
        <v/>
      </c>
      <c r="W1007" t="e">
        <f>VLOOKUP(B1007,HIS解!F:H,3,FALSE)</f>
        <v>#N/A</v>
      </c>
    </row>
    <row r="1008" spans="1:23" ht="14.25" hidden="1">
      <c r="A1008" s="62">
        <v>42909.713969907411</v>
      </c>
      <c r="B1008">
        <v>376332</v>
      </c>
      <c r="C1008" t="s">
        <v>2977</v>
      </c>
      <c r="D1008" t="s">
        <v>2978</v>
      </c>
      <c r="E1008" t="s">
        <v>2979</v>
      </c>
      <c r="F1008" s="15">
        <v>500</v>
      </c>
      <c r="G1008" s="62">
        <v>42909.713969907411</v>
      </c>
      <c r="H1008" t="s">
        <v>47</v>
      </c>
      <c r="I1008" t="s">
        <v>47</v>
      </c>
      <c r="J1008" t="s">
        <v>86</v>
      </c>
      <c r="K1008" t="s">
        <v>36</v>
      </c>
      <c r="L1008" t="s">
        <v>87</v>
      </c>
      <c r="M1008" t="s">
        <v>2980</v>
      </c>
      <c r="N1008" t="s">
        <v>2981</v>
      </c>
      <c r="O1008" t="s">
        <v>4792</v>
      </c>
      <c r="P1008">
        <f>VLOOKUP(B1008,HIS退!B:F,5,FALSE)</f>
        <v>-500</v>
      </c>
      <c r="Q1008" t="str">
        <f t="shared" si="45"/>
        <v/>
      </c>
      <c r="R1008" s="43">
        <f>VLOOKUP(M1008,银行退!A:G,7,FALSE)</f>
        <v>500</v>
      </c>
      <c r="S1008" t="str">
        <f t="shared" si="46"/>
        <v/>
      </c>
      <c r="T1008" t="e">
        <f>VLOOKUP(M1008,银行退!A:J,10,FALSE)</f>
        <v>#N/A</v>
      </c>
      <c r="U1008" s="17" t="e">
        <f>VLOOKUP(M1008,银行退!A:K,11,FALSE)</f>
        <v>#N/A</v>
      </c>
      <c r="V1008" t="str">
        <f t="shared" si="47"/>
        <v/>
      </c>
      <c r="W1008" t="e">
        <f>VLOOKUP(B1008,HIS解!F:H,3,FALSE)</f>
        <v>#N/A</v>
      </c>
    </row>
    <row r="1009" spans="1:23" ht="14.25" hidden="1">
      <c r="A1009" s="62">
        <v>42909.715983796297</v>
      </c>
      <c r="B1009">
        <v>376377</v>
      </c>
      <c r="C1009" t="s">
        <v>2982</v>
      </c>
      <c r="D1009" t="s">
        <v>2983</v>
      </c>
      <c r="E1009" t="s">
        <v>2984</v>
      </c>
      <c r="F1009" s="15">
        <v>500</v>
      </c>
      <c r="G1009" s="62">
        <v>42909.715983796297</v>
      </c>
      <c r="H1009" t="s">
        <v>47</v>
      </c>
      <c r="I1009" t="s">
        <v>47</v>
      </c>
      <c r="J1009" t="s">
        <v>86</v>
      </c>
      <c r="K1009" t="s">
        <v>36</v>
      </c>
      <c r="L1009" t="s">
        <v>87</v>
      </c>
      <c r="M1009" t="s">
        <v>2985</v>
      </c>
      <c r="N1009" t="s">
        <v>2986</v>
      </c>
      <c r="O1009" t="s">
        <v>4793</v>
      </c>
      <c r="P1009">
        <f>VLOOKUP(B1009,HIS退!B:F,5,FALSE)</f>
        <v>-500</v>
      </c>
      <c r="Q1009" t="str">
        <f t="shared" si="45"/>
        <v/>
      </c>
      <c r="R1009" s="43">
        <f>VLOOKUP(M1009,银行退!A:G,7,FALSE)</f>
        <v>500</v>
      </c>
      <c r="S1009" t="str">
        <f t="shared" si="46"/>
        <v/>
      </c>
      <c r="T1009" t="e">
        <f>VLOOKUP(M1009,银行退!A:J,10,FALSE)</f>
        <v>#N/A</v>
      </c>
      <c r="U1009" s="17" t="e">
        <f>VLOOKUP(M1009,银行退!A:K,11,FALSE)</f>
        <v>#N/A</v>
      </c>
      <c r="V1009" t="str">
        <f t="shared" si="47"/>
        <v/>
      </c>
      <c r="W1009" t="e">
        <f>VLOOKUP(B1009,HIS解!F:H,3,FALSE)</f>
        <v>#N/A</v>
      </c>
    </row>
    <row r="1010" spans="1:23" ht="14.25" hidden="1">
      <c r="A1010" s="62">
        <v>42909.717233796298</v>
      </c>
      <c r="B1010">
        <v>376403</v>
      </c>
      <c r="C1010" t="s">
        <v>2987</v>
      </c>
      <c r="D1010" t="s">
        <v>2988</v>
      </c>
      <c r="E1010" t="s">
        <v>2989</v>
      </c>
      <c r="F1010" s="15">
        <v>1730</v>
      </c>
      <c r="G1010" s="62">
        <v>42909.717233796298</v>
      </c>
      <c r="H1010" t="s">
        <v>47</v>
      </c>
      <c r="I1010" t="s">
        <v>47</v>
      </c>
      <c r="J1010" t="s">
        <v>86</v>
      </c>
      <c r="K1010" t="s">
        <v>36</v>
      </c>
      <c r="L1010" t="s">
        <v>87</v>
      </c>
      <c r="M1010" t="s">
        <v>2990</v>
      </c>
      <c r="N1010" t="s">
        <v>2991</v>
      </c>
      <c r="O1010" t="s">
        <v>4793</v>
      </c>
      <c r="P1010">
        <f>VLOOKUP(B1010,HIS退!B:F,5,FALSE)</f>
        <v>-1730</v>
      </c>
      <c r="Q1010" t="str">
        <f t="shared" si="45"/>
        <v/>
      </c>
      <c r="R1010" s="43">
        <f>VLOOKUP(M1010,银行退!A:G,7,FALSE)</f>
        <v>1730</v>
      </c>
      <c r="S1010" t="str">
        <f t="shared" si="46"/>
        <v/>
      </c>
      <c r="T1010" t="e">
        <f>VLOOKUP(M1010,银行退!A:J,10,FALSE)</f>
        <v>#N/A</v>
      </c>
      <c r="U1010" s="17" t="e">
        <f>VLOOKUP(M1010,银行退!A:K,11,FALSE)</f>
        <v>#N/A</v>
      </c>
      <c r="V1010" t="str">
        <f t="shared" si="47"/>
        <v/>
      </c>
      <c r="W1010" t="e">
        <f>VLOOKUP(B1010,HIS解!F:H,3,FALSE)</f>
        <v>#N/A</v>
      </c>
    </row>
    <row r="1011" spans="1:23" ht="14.25" hidden="1">
      <c r="A1011" s="62">
        <v>42909.718877314815</v>
      </c>
      <c r="B1011">
        <v>376431</v>
      </c>
      <c r="C1011" t="s">
        <v>2992</v>
      </c>
      <c r="D1011" t="s">
        <v>2993</v>
      </c>
      <c r="E1011" t="s">
        <v>2994</v>
      </c>
      <c r="F1011" s="15">
        <v>204</v>
      </c>
      <c r="G1011" s="62">
        <v>42909.718877314815</v>
      </c>
      <c r="H1011" t="s">
        <v>47</v>
      </c>
      <c r="I1011" t="s">
        <v>47</v>
      </c>
      <c r="J1011" t="s">
        <v>86</v>
      </c>
      <c r="K1011" t="s">
        <v>36</v>
      </c>
      <c r="L1011" t="s">
        <v>87</v>
      </c>
      <c r="M1011" t="s">
        <v>2995</v>
      </c>
      <c r="N1011" t="s">
        <v>2996</v>
      </c>
      <c r="O1011" t="s">
        <v>4794</v>
      </c>
      <c r="P1011">
        <f>VLOOKUP(B1011,HIS退!B:F,5,FALSE)</f>
        <v>-204</v>
      </c>
      <c r="Q1011" t="str">
        <f t="shared" si="45"/>
        <v/>
      </c>
      <c r="R1011" s="43">
        <f>VLOOKUP(M1011,银行退!A:G,7,FALSE)</f>
        <v>204</v>
      </c>
      <c r="S1011" t="str">
        <f t="shared" si="46"/>
        <v/>
      </c>
      <c r="T1011" t="e">
        <f>VLOOKUP(M1011,银行退!A:J,10,FALSE)</f>
        <v>#N/A</v>
      </c>
      <c r="U1011" s="17" t="e">
        <f>VLOOKUP(M1011,银行退!A:K,11,FALSE)</f>
        <v>#N/A</v>
      </c>
      <c r="V1011" t="str">
        <f t="shared" si="47"/>
        <v/>
      </c>
      <c r="W1011" t="e">
        <f>VLOOKUP(B1011,HIS解!F:H,3,FALSE)</f>
        <v>#N/A</v>
      </c>
    </row>
    <row r="1012" spans="1:23" ht="14.25">
      <c r="A1012" s="62">
        <v>42909.729259259257</v>
      </c>
      <c r="B1012">
        <v>376581</v>
      </c>
      <c r="C1012" t="s">
        <v>2997</v>
      </c>
      <c r="D1012" t="s">
        <v>2998</v>
      </c>
      <c r="E1012" t="s">
        <v>2999</v>
      </c>
      <c r="F1012" s="15">
        <v>440</v>
      </c>
      <c r="G1012" s="62">
        <v>42909.729259259257</v>
      </c>
      <c r="H1012" t="s">
        <v>47</v>
      </c>
      <c r="I1012" t="s">
        <v>47</v>
      </c>
      <c r="J1012" t="s">
        <v>86</v>
      </c>
      <c r="K1012" t="s">
        <v>217</v>
      </c>
      <c r="L1012" t="s">
        <v>87</v>
      </c>
      <c r="M1012" t="s">
        <v>3000</v>
      </c>
      <c r="N1012" t="s">
        <v>3001</v>
      </c>
      <c r="O1012" t="s">
        <v>4795</v>
      </c>
      <c r="P1012">
        <f>VLOOKUP(B1012,HIS退!B:F,5,FALSE)</f>
        <v>-440</v>
      </c>
      <c r="Q1012" t="str">
        <f t="shared" si="45"/>
        <v/>
      </c>
      <c r="R1012" s="43">
        <f>VLOOKUP(M1012,银行退!A:G,7,FALSE)</f>
        <v>440</v>
      </c>
      <c r="S1012" t="str">
        <f t="shared" si="46"/>
        <v/>
      </c>
      <c r="T1012">
        <f>VLOOKUP(M1012,银行退!A:J,10,FALSE)</f>
        <v>1</v>
      </c>
      <c r="U1012" s="17">
        <f>VLOOKUP(M1012,银行退!A:K,11,FALSE)</f>
        <v>42912.487673611111</v>
      </c>
      <c r="V1012">
        <f t="shared" si="47"/>
        <v>1</v>
      </c>
      <c r="W1012" t="e">
        <f>VLOOKUP(B1012,HIS解!F:H,3,FALSE)</f>
        <v>#N/A</v>
      </c>
    </row>
    <row r="1013" spans="1:23" ht="14.25" hidden="1">
      <c r="A1013" s="62">
        <v>42909.730324074073</v>
      </c>
      <c r="B1013">
        <v>376596</v>
      </c>
      <c r="C1013" t="s">
        <v>3002</v>
      </c>
      <c r="D1013" t="s">
        <v>3003</v>
      </c>
      <c r="E1013" t="s">
        <v>3004</v>
      </c>
      <c r="F1013" s="15">
        <v>607</v>
      </c>
      <c r="G1013" s="62">
        <v>42909.730324074073</v>
      </c>
      <c r="H1013" t="s">
        <v>47</v>
      </c>
      <c r="I1013" t="s">
        <v>47</v>
      </c>
      <c r="J1013" t="s">
        <v>86</v>
      </c>
      <c r="K1013" t="s">
        <v>36</v>
      </c>
      <c r="L1013" t="s">
        <v>87</v>
      </c>
      <c r="M1013" t="s">
        <v>3005</v>
      </c>
      <c r="N1013" t="s">
        <v>3006</v>
      </c>
      <c r="O1013" t="s">
        <v>4796</v>
      </c>
      <c r="P1013">
        <f>VLOOKUP(B1013,HIS退!B:F,5,FALSE)</f>
        <v>-607</v>
      </c>
      <c r="Q1013" t="str">
        <f t="shared" si="45"/>
        <v/>
      </c>
      <c r="R1013" s="43">
        <f>VLOOKUP(M1013,银行退!A:G,7,FALSE)</f>
        <v>607</v>
      </c>
      <c r="S1013" t="str">
        <f t="shared" si="46"/>
        <v/>
      </c>
      <c r="T1013" t="e">
        <f>VLOOKUP(M1013,银行退!A:J,10,FALSE)</f>
        <v>#N/A</v>
      </c>
      <c r="U1013" s="17" t="e">
        <f>VLOOKUP(M1013,银行退!A:K,11,FALSE)</f>
        <v>#N/A</v>
      </c>
      <c r="V1013" t="str">
        <f t="shared" si="47"/>
        <v/>
      </c>
      <c r="W1013" t="e">
        <f>VLOOKUP(B1013,HIS解!F:H,3,FALSE)</f>
        <v>#N/A</v>
      </c>
    </row>
    <row r="1014" spans="1:23" ht="14.25" hidden="1">
      <c r="A1014" s="62">
        <v>42909.737743055557</v>
      </c>
      <c r="B1014">
        <v>376694</v>
      </c>
      <c r="C1014" t="s">
        <v>3007</v>
      </c>
      <c r="D1014" t="s">
        <v>3008</v>
      </c>
      <c r="E1014" t="s">
        <v>3009</v>
      </c>
      <c r="F1014" s="15">
        <v>76</v>
      </c>
      <c r="G1014" s="62">
        <v>42909.737743055557</v>
      </c>
      <c r="H1014" t="s">
        <v>47</v>
      </c>
      <c r="I1014" t="s">
        <v>47</v>
      </c>
      <c r="J1014" t="s">
        <v>86</v>
      </c>
      <c r="K1014" t="s">
        <v>36</v>
      </c>
      <c r="L1014" t="s">
        <v>87</v>
      </c>
      <c r="M1014" t="s">
        <v>3010</v>
      </c>
      <c r="N1014" t="s">
        <v>3011</v>
      </c>
      <c r="O1014" t="s">
        <v>4797</v>
      </c>
      <c r="P1014">
        <f>VLOOKUP(B1014,HIS退!B:F,5,FALSE)</f>
        <v>-76</v>
      </c>
      <c r="Q1014" t="str">
        <f t="shared" si="45"/>
        <v/>
      </c>
      <c r="R1014" s="43">
        <f>VLOOKUP(M1014,银行退!A:G,7,FALSE)</f>
        <v>76</v>
      </c>
      <c r="S1014" t="str">
        <f t="shared" si="46"/>
        <v/>
      </c>
      <c r="T1014" t="e">
        <f>VLOOKUP(M1014,银行退!A:J,10,FALSE)</f>
        <v>#N/A</v>
      </c>
      <c r="U1014" s="17" t="e">
        <f>VLOOKUP(M1014,银行退!A:K,11,FALSE)</f>
        <v>#N/A</v>
      </c>
      <c r="V1014" t="str">
        <f t="shared" si="47"/>
        <v/>
      </c>
      <c r="W1014" t="e">
        <f>VLOOKUP(B1014,HIS解!F:H,3,FALSE)</f>
        <v>#N/A</v>
      </c>
    </row>
    <row r="1015" spans="1:23" ht="14.25" hidden="1">
      <c r="A1015" s="62">
        <v>42909.740474537037</v>
      </c>
      <c r="B1015">
        <v>376724</v>
      </c>
      <c r="C1015" t="s">
        <v>3012</v>
      </c>
      <c r="D1015" t="s">
        <v>3013</v>
      </c>
      <c r="E1015" t="s">
        <v>3014</v>
      </c>
      <c r="F1015" s="15">
        <v>400</v>
      </c>
      <c r="G1015" s="62">
        <v>42909.740474537037</v>
      </c>
      <c r="H1015" t="s">
        <v>47</v>
      </c>
      <c r="I1015" t="s">
        <v>47</v>
      </c>
      <c r="J1015" t="s">
        <v>86</v>
      </c>
      <c r="K1015" t="s">
        <v>36</v>
      </c>
      <c r="L1015" t="s">
        <v>87</v>
      </c>
      <c r="M1015" t="s">
        <v>3015</v>
      </c>
      <c r="N1015" t="s">
        <v>3016</v>
      </c>
      <c r="O1015" t="s">
        <v>4798</v>
      </c>
      <c r="P1015">
        <f>VLOOKUP(B1015,HIS退!B:F,5,FALSE)</f>
        <v>-400</v>
      </c>
      <c r="Q1015" t="str">
        <f t="shared" si="45"/>
        <v/>
      </c>
      <c r="R1015" s="43">
        <f>VLOOKUP(M1015,银行退!A:G,7,FALSE)</f>
        <v>400</v>
      </c>
      <c r="S1015" t="str">
        <f t="shared" si="46"/>
        <v/>
      </c>
      <c r="T1015" t="e">
        <f>VLOOKUP(M1015,银行退!A:J,10,FALSE)</f>
        <v>#N/A</v>
      </c>
      <c r="U1015" s="17" t="e">
        <f>VLOOKUP(M1015,银行退!A:K,11,FALSE)</f>
        <v>#N/A</v>
      </c>
      <c r="V1015" t="str">
        <f t="shared" si="47"/>
        <v/>
      </c>
      <c r="W1015" t="e">
        <f>VLOOKUP(B1015,HIS解!F:H,3,FALSE)</f>
        <v>#N/A</v>
      </c>
    </row>
    <row r="1016" spans="1:23" ht="14.25" hidden="1">
      <c r="A1016" s="62">
        <v>42909.772523148145</v>
      </c>
      <c r="B1016">
        <v>376902</v>
      </c>
      <c r="C1016" t="s">
        <v>3017</v>
      </c>
      <c r="D1016" t="s">
        <v>3018</v>
      </c>
      <c r="E1016" t="s">
        <v>3019</v>
      </c>
      <c r="F1016" s="15">
        <v>69</v>
      </c>
      <c r="G1016" s="62">
        <v>42909.772523148145</v>
      </c>
      <c r="H1016" t="s">
        <v>47</v>
      </c>
      <c r="I1016" t="s">
        <v>47</v>
      </c>
      <c r="J1016" t="s">
        <v>86</v>
      </c>
      <c r="K1016" t="s">
        <v>36</v>
      </c>
      <c r="L1016" t="s">
        <v>87</v>
      </c>
      <c r="M1016" t="s">
        <v>3020</v>
      </c>
      <c r="N1016" t="s">
        <v>3021</v>
      </c>
      <c r="O1016" t="s">
        <v>4799</v>
      </c>
      <c r="P1016">
        <f>VLOOKUP(B1016,HIS退!B:F,5,FALSE)</f>
        <v>-69</v>
      </c>
      <c r="Q1016" t="str">
        <f t="shared" si="45"/>
        <v/>
      </c>
      <c r="R1016" s="43">
        <f>VLOOKUP(M1016,银行退!A:G,7,FALSE)</f>
        <v>69</v>
      </c>
      <c r="S1016" t="str">
        <f t="shared" si="46"/>
        <v/>
      </c>
      <c r="T1016" t="e">
        <f>VLOOKUP(M1016,银行退!A:J,10,FALSE)</f>
        <v>#N/A</v>
      </c>
      <c r="U1016" s="17" t="e">
        <f>VLOOKUP(M1016,银行退!A:K,11,FALSE)</f>
        <v>#N/A</v>
      </c>
      <c r="V1016" t="str">
        <f t="shared" si="47"/>
        <v/>
      </c>
      <c r="W1016" t="e">
        <f>VLOOKUP(B1016,HIS解!F:H,3,FALSE)</f>
        <v>#N/A</v>
      </c>
    </row>
    <row r="1017" spans="1:23" ht="14.25" hidden="1">
      <c r="A1017" s="62">
        <v>42909.931006944447</v>
      </c>
      <c r="B1017">
        <v>377289</v>
      </c>
      <c r="C1017" t="s">
        <v>3022</v>
      </c>
      <c r="D1017" t="s">
        <v>3023</v>
      </c>
      <c r="E1017" t="s">
        <v>3024</v>
      </c>
      <c r="F1017" s="15">
        <v>27</v>
      </c>
      <c r="G1017" s="62">
        <v>42909.931006944447</v>
      </c>
      <c r="H1017" t="s">
        <v>47</v>
      </c>
      <c r="I1017" t="s">
        <v>47</v>
      </c>
      <c r="J1017" t="s">
        <v>86</v>
      </c>
      <c r="K1017" t="s">
        <v>36</v>
      </c>
      <c r="L1017" t="s">
        <v>87</v>
      </c>
      <c r="M1017" t="s">
        <v>3025</v>
      </c>
      <c r="N1017" t="s">
        <v>3026</v>
      </c>
      <c r="O1017" t="s">
        <v>4800</v>
      </c>
      <c r="P1017">
        <f>VLOOKUP(B1017,HIS退!B:F,5,FALSE)</f>
        <v>-27</v>
      </c>
      <c r="Q1017" t="str">
        <f t="shared" si="45"/>
        <v/>
      </c>
      <c r="R1017" s="43">
        <f>VLOOKUP(M1017,银行退!A:G,7,FALSE)</f>
        <v>27</v>
      </c>
      <c r="S1017" t="str">
        <f t="shared" si="46"/>
        <v/>
      </c>
      <c r="T1017" t="e">
        <f>VLOOKUP(M1017,银行退!A:J,10,FALSE)</f>
        <v>#N/A</v>
      </c>
      <c r="U1017" s="17" t="e">
        <f>VLOOKUP(M1017,银行退!A:K,11,FALSE)</f>
        <v>#N/A</v>
      </c>
      <c r="V1017" t="str">
        <f t="shared" si="47"/>
        <v/>
      </c>
      <c r="W1017" t="e">
        <f>VLOOKUP(B1017,HIS解!F:H,3,FALSE)</f>
        <v>#N/A</v>
      </c>
    </row>
    <row r="1018" spans="1:23" ht="14.25" hidden="1">
      <c r="A1018" s="62">
        <v>42910.348032407404</v>
      </c>
      <c r="B1018">
        <v>378249</v>
      </c>
      <c r="C1018" t="s">
        <v>3027</v>
      </c>
      <c r="D1018" t="s">
        <v>3028</v>
      </c>
      <c r="E1018" t="s">
        <v>3029</v>
      </c>
      <c r="F1018" s="15">
        <v>255</v>
      </c>
      <c r="G1018" s="62">
        <v>42910.348032407404</v>
      </c>
      <c r="H1018" t="s">
        <v>47</v>
      </c>
      <c r="I1018" t="s">
        <v>47</v>
      </c>
      <c r="J1018" t="s">
        <v>86</v>
      </c>
      <c r="K1018" t="s">
        <v>36</v>
      </c>
      <c r="L1018" t="s">
        <v>87</v>
      </c>
      <c r="M1018" t="s">
        <v>3030</v>
      </c>
      <c r="N1018" t="s">
        <v>3031</v>
      </c>
      <c r="O1018" t="s">
        <v>4801</v>
      </c>
      <c r="P1018">
        <f>VLOOKUP(B1018,HIS退!B:F,5,FALSE)</f>
        <v>-255</v>
      </c>
      <c r="Q1018" t="str">
        <f t="shared" si="45"/>
        <v/>
      </c>
      <c r="R1018" s="43">
        <f>VLOOKUP(M1018,银行退!A:G,7,FALSE)</f>
        <v>255</v>
      </c>
      <c r="S1018" t="str">
        <f t="shared" si="46"/>
        <v/>
      </c>
      <c r="T1018" t="e">
        <f>VLOOKUP(M1018,银行退!A:J,10,FALSE)</f>
        <v>#N/A</v>
      </c>
      <c r="U1018" s="17" t="e">
        <f>VLOOKUP(M1018,银行退!A:K,11,FALSE)</f>
        <v>#N/A</v>
      </c>
      <c r="V1018" t="str">
        <f t="shared" si="47"/>
        <v/>
      </c>
      <c r="W1018" t="e">
        <f>VLOOKUP(B1018,HIS解!F:H,3,FALSE)</f>
        <v>#N/A</v>
      </c>
    </row>
    <row r="1019" spans="1:23" ht="14.25" hidden="1">
      <c r="A1019" s="62">
        <v>42910.369618055556</v>
      </c>
      <c r="B1019">
        <v>379084</v>
      </c>
      <c r="C1019" t="s">
        <v>3032</v>
      </c>
      <c r="D1019" t="s">
        <v>520</v>
      </c>
      <c r="E1019" t="s">
        <v>166</v>
      </c>
      <c r="F1019" s="15">
        <v>885</v>
      </c>
      <c r="G1019" s="62">
        <v>42910.369618055556</v>
      </c>
      <c r="H1019" t="s">
        <v>47</v>
      </c>
      <c r="I1019" t="s">
        <v>47</v>
      </c>
      <c r="J1019" t="s">
        <v>86</v>
      </c>
      <c r="K1019" t="s">
        <v>36</v>
      </c>
      <c r="L1019" t="s">
        <v>87</v>
      </c>
      <c r="M1019" t="s">
        <v>3033</v>
      </c>
      <c r="N1019" t="s">
        <v>3034</v>
      </c>
      <c r="O1019" t="s">
        <v>106</v>
      </c>
      <c r="P1019">
        <f>VLOOKUP(B1019,HIS退!B:F,5,FALSE)</f>
        <v>-885</v>
      </c>
      <c r="Q1019" t="str">
        <f t="shared" si="45"/>
        <v/>
      </c>
      <c r="R1019" s="43">
        <f>VLOOKUP(M1019,银行退!A:G,7,FALSE)</f>
        <v>885</v>
      </c>
      <c r="S1019" t="str">
        <f t="shared" si="46"/>
        <v/>
      </c>
      <c r="T1019">
        <f>VLOOKUP(M1019,银行退!A:J,10,FALSE)</f>
        <v>0</v>
      </c>
      <c r="U1019" s="17">
        <f>VLOOKUP(M1019,银行退!A:K,11,FALSE)</f>
        <v>0</v>
      </c>
      <c r="V1019">
        <f t="shared" si="47"/>
        <v>1</v>
      </c>
      <c r="W1019" t="e">
        <f>VLOOKUP(B1019,HIS解!F:H,3,FALSE)</f>
        <v>#N/A</v>
      </c>
    </row>
    <row r="1020" spans="1:23" ht="14.25" hidden="1">
      <c r="A1020" s="62">
        <v>42910.374756944446</v>
      </c>
      <c r="B1020">
        <v>379256</v>
      </c>
      <c r="C1020" t="s">
        <v>3035</v>
      </c>
      <c r="D1020" t="s">
        <v>3036</v>
      </c>
      <c r="E1020" t="s">
        <v>3037</v>
      </c>
      <c r="F1020" s="15">
        <v>2400</v>
      </c>
      <c r="G1020" s="62">
        <v>42910.374756944446</v>
      </c>
      <c r="H1020" t="s">
        <v>47</v>
      </c>
      <c r="I1020" t="s">
        <v>47</v>
      </c>
      <c r="J1020" t="s">
        <v>86</v>
      </c>
      <c r="K1020" t="s">
        <v>36</v>
      </c>
      <c r="L1020" t="s">
        <v>87</v>
      </c>
      <c r="M1020" t="s">
        <v>3038</v>
      </c>
      <c r="N1020" t="s">
        <v>3039</v>
      </c>
      <c r="O1020" t="s">
        <v>4802</v>
      </c>
      <c r="P1020">
        <f>VLOOKUP(B1020,HIS退!B:F,5,FALSE)</f>
        <v>-2400</v>
      </c>
      <c r="Q1020" t="str">
        <f t="shared" si="45"/>
        <v/>
      </c>
      <c r="R1020" s="43">
        <f>VLOOKUP(M1020,银行退!A:G,7,FALSE)</f>
        <v>2400</v>
      </c>
      <c r="S1020" t="str">
        <f t="shared" si="46"/>
        <v/>
      </c>
      <c r="T1020" t="e">
        <f>VLOOKUP(M1020,银行退!A:J,10,FALSE)</f>
        <v>#N/A</v>
      </c>
      <c r="U1020" s="17" t="e">
        <f>VLOOKUP(M1020,银行退!A:K,11,FALSE)</f>
        <v>#N/A</v>
      </c>
      <c r="V1020" t="str">
        <f t="shared" si="47"/>
        <v/>
      </c>
      <c r="W1020" t="e">
        <f>VLOOKUP(B1020,HIS解!F:H,3,FALSE)</f>
        <v>#N/A</v>
      </c>
    </row>
    <row r="1021" spans="1:23" ht="14.25" hidden="1">
      <c r="A1021" s="62">
        <v>42910.391111111108</v>
      </c>
      <c r="B1021">
        <v>379944</v>
      </c>
      <c r="C1021" t="s">
        <v>3040</v>
      </c>
      <c r="D1021" t="s">
        <v>3041</v>
      </c>
      <c r="E1021" t="s">
        <v>3042</v>
      </c>
      <c r="F1021" s="15">
        <v>3217</v>
      </c>
      <c r="G1021" s="62">
        <v>42910.391111111108</v>
      </c>
      <c r="H1021" t="s">
        <v>47</v>
      </c>
      <c r="I1021" t="s">
        <v>47</v>
      </c>
      <c r="J1021" t="s">
        <v>86</v>
      </c>
      <c r="K1021" t="s">
        <v>36</v>
      </c>
      <c r="L1021" t="s">
        <v>87</v>
      </c>
      <c r="M1021" t="s">
        <v>3043</v>
      </c>
      <c r="N1021" t="s">
        <v>3044</v>
      </c>
      <c r="O1021" t="s">
        <v>4803</v>
      </c>
      <c r="P1021">
        <f>VLOOKUP(B1021,HIS退!B:F,5,FALSE)</f>
        <v>-3217</v>
      </c>
      <c r="Q1021" t="str">
        <f t="shared" si="45"/>
        <v/>
      </c>
      <c r="R1021" s="43">
        <f>VLOOKUP(M1021,银行退!A:G,7,FALSE)</f>
        <v>3217</v>
      </c>
      <c r="S1021" t="str">
        <f t="shared" si="46"/>
        <v/>
      </c>
      <c r="T1021" t="e">
        <f>VLOOKUP(M1021,银行退!A:J,10,FALSE)</f>
        <v>#N/A</v>
      </c>
      <c r="U1021" s="17" t="e">
        <f>VLOOKUP(M1021,银行退!A:K,11,FALSE)</f>
        <v>#N/A</v>
      </c>
      <c r="V1021" t="str">
        <f t="shared" si="47"/>
        <v/>
      </c>
      <c r="W1021" t="e">
        <f>VLOOKUP(B1021,HIS解!F:H,3,FALSE)</f>
        <v>#N/A</v>
      </c>
    </row>
    <row r="1022" spans="1:23" ht="14.25" hidden="1">
      <c r="A1022" s="62">
        <v>42910.409444444442</v>
      </c>
      <c r="B1022">
        <v>380685</v>
      </c>
      <c r="C1022" t="s">
        <v>3045</v>
      </c>
      <c r="D1022" t="s">
        <v>3046</v>
      </c>
      <c r="E1022" t="s">
        <v>3047</v>
      </c>
      <c r="F1022" s="15">
        <v>196</v>
      </c>
      <c r="G1022" s="62">
        <v>42910.409444444442</v>
      </c>
      <c r="H1022" t="s">
        <v>47</v>
      </c>
      <c r="I1022" t="s">
        <v>47</v>
      </c>
      <c r="J1022" t="s">
        <v>86</v>
      </c>
      <c r="K1022" t="s">
        <v>36</v>
      </c>
      <c r="L1022" t="s">
        <v>87</v>
      </c>
      <c r="M1022" t="s">
        <v>3048</v>
      </c>
      <c r="N1022" t="s">
        <v>3049</v>
      </c>
      <c r="O1022" t="s">
        <v>4804</v>
      </c>
      <c r="P1022">
        <f>VLOOKUP(B1022,HIS退!B:F,5,FALSE)</f>
        <v>-196</v>
      </c>
      <c r="Q1022" t="str">
        <f t="shared" si="45"/>
        <v/>
      </c>
      <c r="R1022" s="43">
        <f>VLOOKUP(M1022,银行退!A:G,7,FALSE)</f>
        <v>196</v>
      </c>
      <c r="S1022" t="str">
        <f t="shared" si="46"/>
        <v/>
      </c>
      <c r="T1022" t="e">
        <f>VLOOKUP(M1022,银行退!A:J,10,FALSE)</f>
        <v>#N/A</v>
      </c>
      <c r="U1022" s="17" t="e">
        <f>VLOOKUP(M1022,银行退!A:K,11,FALSE)</f>
        <v>#N/A</v>
      </c>
      <c r="V1022" t="str">
        <f t="shared" si="47"/>
        <v/>
      </c>
      <c r="W1022" t="e">
        <f>VLOOKUP(B1022,HIS解!F:H,3,FALSE)</f>
        <v>#N/A</v>
      </c>
    </row>
    <row r="1023" spans="1:23" ht="14.25">
      <c r="A1023" s="62">
        <v>42910.410902777781</v>
      </c>
      <c r="B1023">
        <v>380736</v>
      </c>
      <c r="C1023" t="s">
        <v>3050</v>
      </c>
      <c r="D1023" t="s">
        <v>517</v>
      </c>
      <c r="E1023" t="s">
        <v>518</v>
      </c>
      <c r="F1023" s="15">
        <v>1490</v>
      </c>
      <c r="G1023" s="62">
        <v>42910.410902777781</v>
      </c>
      <c r="H1023" t="s">
        <v>47</v>
      </c>
      <c r="I1023" t="s">
        <v>47</v>
      </c>
      <c r="J1023" t="s">
        <v>86</v>
      </c>
      <c r="K1023" t="s">
        <v>217</v>
      </c>
      <c r="L1023" t="s">
        <v>87</v>
      </c>
      <c r="M1023" t="s">
        <v>3051</v>
      </c>
      <c r="N1023" t="s">
        <v>3052</v>
      </c>
      <c r="O1023" t="s">
        <v>137</v>
      </c>
      <c r="P1023">
        <f>VLOOKUP(B1023,HIS退!B:F,5,FALSE)</f>
        <v>-1490</v>
      </c>
      <c r="Q1023" t="str">
        <f t="shared" si="45"/>
        <v/>
      </c>
      <c r="R1023" s="43">
        <f>VLOOKUP(M1023,银行退!A:G,7,FALSE)</f>
        <v>1490</v>
      </c>
      <c r="S1023" t="str">
        <f t="shared" si="46"/>
        <v/>
      </c>
      <c r="T1023">
        <f>VLOOKUP(M1023,银行退!A:J,10,FALSE)</f>
        <v>1</v>
      </c>
      <c r="U1023" s="17">
        <f>VLOOKUP(M1023,银行退!A:K,11,FALSE)</f>
        <v>42912.489224537036</v>
      </c>
      <c r="V1023">
        <f t="shared" si="47"/>
        <v>1</v>
      </c>
      <c r="W1023" t="e">
        <f>VLOOKUP(B1023,HIS解!F:H,3,FALSE)</f>
        <v>#N/A</v>
      </c>
    </row>
    <row r="1024" spans="1:23" ht="14.25" hidden="1">
      <c r="A1024" s="62">
        <v>42910.434583333335</v>
      </c>
      <c r="B1024">
        <v>381578</v>
      </c>
      <c r="C1024" t="s">
        <v>3053</v>
      </c>
      <c r="D1024" t="s">
        <v>3054</v>
      </c>
      <c r="E1024" t="s">
        <v>3055</v>
      </c>
      <c r="F1024" s="15">
        <v>112</v>
      </c>
      <c r="G1024" s="62">
        <v>42910.434583333335</v>
      </c>
      <c r="H1024" t="s">
        <v>47</v>
      </c>
      <c r="I1024" t="s">
        <v>47</v>
      </c>
      <c r="J1024" t="s">
        <v>86</v>
      </c>
      <c r="K1024" t="s">
        <v>36</v>
      </c>
      <c r="L1024" t="s">
        <v>87</v>
      </c>
      <c r="M1024" t="s">
        <v>3056</v>
      </c>
      <c r="N1024" t="s">
        <v>3057</v>
      </c>
      <c r="O1024" t="s">
        <v>4805</v>
      </c>
      <c r="P1024">
        <f>VLOOKUP(B1024,HIS退!B:F,5,FALSE)</f>
        <v>-112</v>
      </c>
      <c r="Q1024" t="str">
        <f t="shared" si="45"/>
        <v/>
      </c>
      <c r="R1024" s="43">
        <f>VLOOKUP(M1024,银行退!A:G,7,FALSE)</f>
        <v>112</v>
      </c>
      <c r="S1024" t="str">
        <f t="shared" si="46"/>
        <v/>
      </c>
      <c r="T1024" t="e">
        <f>VLOOKUP(M1024,银行退!A:J,10,FALSE)</f>
        <v>#N/A</v>
      </c>
      <c r="U1024" s="17" t="e">
        <f>VLOOKUP(M1024,银行退!A:K,11,FALSE)</f>
        <v>#N/A</v>
      </c>
      <c r="V1024" t="str">
        <f t="shared" si="47"/>
        <v/>
      </c>
      <c r="W1024" t="e">
        <f>VLOOKUP(B1024,HIS解!F:H,3,FALSE)</f>
        <v>#N/A</v>
      </c>
    </row>
    <row r="1025" spans="1:23" ht="14.25" hidden="1">
      <c r="A1025" s="62">
        <v>42910.445300925923</v>
      </c>
      <c r="B1025">
        <v>381934</v>
      </c>
      <c r="C1025" t="s">
        <v>3058</v>
      </c>
      <c r="D1025" t="s">
        <v>3059</v>
      </c>
      <c r="E1025" t="s">
        <v>3060</v>
      </c>
      <c r="F1025" s="15">
        <v>732</v>
      </c>
      <c r="G1025" s="62">
        <v>42910.445300925923</v>
      </c>
      <c r="H1025" t="s">
        <v>47</v>
      </c>
      <c r="I1025" t="s">
        <v>47</v>
      </c>
      <c r="J1025" t="s">
        <v>86</v>
      </c>
      <c r="K1025" t="s">
        <v>36</v>
      </c>
      <c r="L1025" t="s">
        <v>87</v>
      </c>
      <c r="M1025" t="s">
        <v>3061</v>
      </c>
      <c r="N1025" t="s">
        <v>3062</v>
      </c>
      <c r="O1025" t="s">
        <v>4806</v>
      </c>
      <c r="P1025">
        <f>VLOOKUP(B1025,HIS退!B:F,5,FALSE)</f>
        <v>-732</v>
      </c>
      <c r="Q1025" t="str">
        <f t="shared" si="45"/>
        <v/>
      </c>
      <c r="R1025" s="43">
        <f>VLOOKUP(M1025,银行退!A:G,7,FALSE)</f>
        <v>732</v>
      </c>
      <c r="S1025" t="str">
        <f t="shared" si="46"/>
        <v/>
      </c>
      <c r="T1025" t="e">
        <f>VLOOKUP(M1025,银行退!A:J,10,FALSE)</f>
        <v>#N/A</v>
      </c>
      <c r="U1025" s="17" t="e">
        <f>VLOOKUP(M1025,银行退!A:K,11,FALSE)</f>
        <v>#N/A</v>
      </c>
      <c r="V1025" t="str">
        <f t="shared" si="47"/>
        <v/>
      </c>
      <c r="W1025" t="e">
        <f>VLOOKUP(B1025,HIS解!F:H,3,FALSE)</f>
        <v>#N/A</v>
      </c>
    </row>
    <row r="1026" spans="1:23" ht="14.25">
      <c r="A1026" s="62">
        <v>42910.46875</v>
      </c>
      <c r="B1026">
        <v>382671</v>
      </c>
      <c r="C1026" t="s">
        <v>3063</v>
      </c>
      <c r="D1026" t="s">
        <v>3064</v>
      </c>
      <c r="E1026" t="s">
        <v>3065</v>
      </c>
      <c r="F1026" s="15">
        <v>258</v>
      </c>
      <c r="G1026" s="62">
        <v>42910.46875</v>
      </c>
      <c r="H1026" t="s">
        <v>47</v>
      </c>
      <c r="I1026" t="s">
        <v>47</v>
      </c>
      <c r="J1026" t="s">
        <v>86</v>
      </c>
      <c r="K1026" t="s">
        <v>217</v>
      </c>
      <c r="L1026" t="s">
        <v>87</v>
      </c>
      <c r="M1026" t="s">
        <v>3066</v>
      </c>
      <c r="N1026" t="s">
        <v>3067</v>
      </c>
      <c r="O1026" t="s">
        <v>4807</v>
      </c>
      <c r="P1026">
        <f>VLOOKUP(B1026,HIS退!B:F,5,FALSE)</f>
        <v>-258</v>
      </c>
      <c r="Q1026" t="str">
        <f t="shared" si="45"/>
        <v/>
      </c>
      <c r="R1026" s="43">
        <f>VLOOKUP(M1026,银行退!A:G,7,FALSE)</f>
        <v>258</v>
      </c>
      <c r="S1026" t="str">
        <f t="shared" si="46"/>
        <v/>
      </c>
      <c r="T1026">
        <f>VLOOKUP(M1026,银行退!A:J,10,FALSE)</f>
        <v>1</v>
      </c>
      <c r="U1026" s="17">
        <f>VLOOKUP(M1026,银行退!A:K,11,FALSE)</f>
        <v>42912.48741898148</v>
      </c>
      <c r="V1026">
        <f t="shared" si="47"/>
        <v>1</v>
      </c>
      <c r="W1026" t="e">
        <f>VLOOKUP(B1026,HIS解!F:H,3,FALSE)</f>
        <v>#N/A</v>
      </c>
    </row>
    <row r="1027" spans="1:23" ht="14.25" hidden="1">
      <c r="A1027" s="62">
        <v>42910.471643518518</v>
      </c>
      <c r="B1027">
        <v>382732</v>
      </c>
      <c r="C1027" t="s">
        <v>3068</v>
      </c>
      <c r="D1027" t="s">
        <v>3069</v>
      </c>
      <c r="E1027" t="s">
        <v>3070</v>
      </c>
      <c r="F1027" s="15">
        <v>277</v>
      </c>
      <c r="G1027" s="62">
        <v>42910.471643518518</v>
      </c>
      <c r="H1027" t="s">
        <v>47</v>
      </c>
      <c r="I1027" t="s">
        <v>47</v>
      </c>
      <c r="J1027" t="s">
        <v>86</v>
      </c>
      <c r="K1027" t="s">
        <v>36</v>
      </c>
      <c r="L1027" t="s">
        <v>87</v>
      </c>
      <c r="M1027" t="s">
        <v>3071</v>
      </c>
      <c r="N1027" t="s">
        <v>3072</v>
      </c>
      <c r="O1027" t="s">
        <v>4808</v>
      </c>
      <c r="P1027">
        <f>VLOOKUP(B1027,HIS退!B:F,5,FALSE)</f>
        <v>-277</v>
      </c>
      <c r="Q1027" t="str">
        <f t="shared" ref="Q1027:Q1090" si="48">IF(P1027=F1027*-1,"",1)</f>
        <v/>
      </c>
      <c r="R1027" s="43">
        <f>VLOOKUP(M1027,银行退!A:G,7,FALSE)</f>
        <v>277</v>
      </c>
      <c r="S1027" t="str">
        <f t="shared" ref="S1027:S1090" si="49">IF(R1027=F1027,"",1)</f>
        <v/>
      </c>
      <c r="T1027" t="e">
        <f>VLOOKUP(M1027,银行退!A:J,10,FALSE)</f>
        <v>#N/A</v>
      </c>
      <c r="U1027" s="17" t="e">
        <f>VLOOKUP(M1027,银行退!A:K,11,FALSE)</f>
        <v>#N/A</v>
      </c>
      <c r="V1027" t="str">
        <f t="shared" ref="V1027:V1090" si="50">IF(ISNA(S1027),1,IF(ISNA(T1027)=FALSE,1,""))</f>
        <v/>
      </c>
      <c r="W1027" t="e">
        <f>VLOOKUP(B1027,HIS解!F:H,3,FALSE)</f>
        <v>#N/A</v>
      </c>
    </row>
    <row r="1028" spans="1:23" ht="14.25" hidden="1">
      <c r="A1028" s="62">
        <v>42910.476168981484</v>
      </c>
      <c r="B1028">
        <v>382858</v>
      </c>
      <c r="C1028" t="s">
        <v>3073</v>
      </c>
      <c r="D1028" t="s">
        <v>3074</v>
      </c>
      <c r="E1028" t="s">
        <v>3075</v>
      </c>
      <c r="F1028" s="15">
        <v>106</v>
      </c>
      <c r="G1028" s="62">
        <v>42910.476168981484</v>
      </c>
      <c r="H1028" t="s">
        <v>47</v>
      </c>
      <c r="I1028" t="s">
        <v>47</v>
      </c>
      <c r="J1028" t="s">
        <v>86</v>
      </c>
      <c r="K1028" t="s">
        <v>36</v>
      </c>
      <c r="L1028" t="s">
        <v>87</v>
      </c>
      <c r="M1028" t="s">
        <v>3076</v>
      </c>
      <c r="N1028" t="s">
        <v>3077</v>
      </c>
      <c r="O1028" t="s">
        <v>4809</v>
      </c>
      <c r="P1028">
        <f>VLOOKUP(B1028,HIS退!B:F,5,FALSE)</f>
        <v>-106</v>
      </c>
      <c r="Q1028" t="str">
        <f t="shared" si="48"/>
        <v/>
      </c>
      <c r="R1028" s="43">
        <f>VLOOKUP(M1028,银行退!A:G,7,FALSE)</f>
        <v>106</v>
      </c>
      <c r="S1028" t="str">
        <f t="shared" si="49"/>
        <v/>
      </c>
      <c r="T1028" t="e">
        <f>VLOOKUP(M1028,银行退!A:J,10,FALSE)</f>
        <v>#N/A</v>
      </c>
      <c r="U1028" s="17" t="e">
        <f>VLOOKUP(M1028,银行退!A:K,11,FALSE)</f>
        <v>#N/A</v>
      </c>
      <c r="V1028" t="str">
        <f t="shared" si="50"/>
        <v/>
      </c>
      <c r="W1028" t="e">
        <f>VLOOKUP(B1028,HIS解!F:H,3,FALSE)</f>
        <v>#N/A</v>
      </c>
    </row>
    <row r="1029" spans="1:23" ht="14.25" hidden="1">
      <c r="A1029" s="62">
        <v>42910.496180555558</v>
      </c>
      <c r="B1029">
        <v>383255</v>
      </c>
      <c r="C1029" t="s">
        <v>3078</v>
      </c>
      <c r="D1029" t="s">
        <v>3079</v>
      </c>
      <c r="E1029" t="s">
        <v>3080</v>
      </c>
      <c r="F1029" s="15">
        <v>50</v>
      </c>
      <c r="G1029" s="62">
        <v>42910.496180555558</v>
      </c>
      <c r="H1029" t="s">
        <v>47</v>
      </c>
      <c r="I1029" t="s">
        <v>47</v>
      </c>
      <c r="J1029" t="s">
        <v>86</v>
      </c>
      <c r="K1029" t="s">
        <v>36</v>
      </c>
      <c r="L1029" t="s">
        <v>87</v>
      </c>
      <c r="M1029" t="s">
        <v>3081</v>
      </c>
      <c r="N1029" t="s">
        <v>3082</v>
      </c>
      <c r="O1029" t="s">
        <v>4810</v>
      </c>
      <c r="P1029">
        <f>VLOOKUP(B1029,HIS退!B:F,5,FALSE)</f>
        <v>-50</v>
      </c>
      <c r="Q1029" t="str">
        <f t="shared" si="48"/>
        <v/>
      </c>
      <c r="R1029" s="43">
        <f>VLOOKUP(M1029,银行退!A:G,7,FALSE)</f>
        <v>50</v>
      </c>
      <c r="S1029" t="str">
        <f t="shared" si="49"/>
        <v/>
      </c>
      <c r="T1029" t="e">
        <f>VLOOKUP(M1029,银行退!A:J,10,FALSE)</f>
        <v>#N/A</v>
      </c>
      <c r="U1029" s="17" t="e">
        <f>VLOOKUP(M1029,银行退!A:K,11,FALSE)</f>
        <v>#N/A</v>
      </c>
      <c r="V1029" t="str">
        <f t="shared" si="50"/>
        <v/>
      </c>
      <c r="W1029" t="e">
        <f>VLOOKUP(B1029,HIS解!F:H,3,FALSE)</f>
        <v>#N/A</v>
      </c>
    </row>
    <row r="1030" spans="1:23" ht="14.25">
      <c r="A1030" s="62">
        <v>42910.503321759257</v>
      </c>
      <c r="B1030">
        <v>383358</v>
      </c>
      <c r="C1030" t="s">
        <v>3083</v>
      </c>
      <c r="D1030" t="s">
        <v>3084</v>
      </c>
      <c r="E1030" t="s">
        <v>3085</v>
      </c>
      <c r="F1030" s="15">
        <v>194</v>
      </c>
      <c r="G1030" s="62">
        <v>42910.503321759257</v>
      </c>
      <c r="H1030" t="s">
        <v>47</v>
      </c>
      <c r="I1030" t="s">
        <v>47</v>
      </c>
      <c r="J1030" t="s">
        <v>86</v>
      </c>
      <c r="K1030" t="s">
        <v>217</v>
      </c>
      <c r="L1030" t="s">
        <v>87</v>
      </c>
      <c r="M1030" t="s">
        <v>3086</v>
      </c>
      <c r="N1030" t="s">
        <v>3087</v>
      </c>
      <c r="O1030" t="s">
        <v>4811</v>
      </c>
      <c r="P1030">
        <f>VLOOKUP(B1030,HIS退!B:F,5,FALSE)</f>
        <v>-194</v>
      </c>
      <c r="Q1030" t="str">
        <f t="shared" si="48"/>
        <v/>
      </c>
      <c r="R1030" s="43">
        <f>VLOOKUP(M1030,银行退!A:G,7,FALSE)</f>
        <v>194</v>
      </c>
      <c r="S1030" t="str">
        <f t="shared" si="49"/>
        <v/>
      </c>
      <c r="T1030">
        <f>VLOOKUP(M1030,银行退!A:J,10,FALSE)</f>
        <v>1</v>
      </c>
      <c r="U1030" s="17">
        <f>VLOOKUP(M1030,银行退!A:K,11,FALSE)</f>
        <v>42912.488657407404</v>
      </c>
      <c r="V1030">
        <f t="shared" si="50"/>
        <v>1</v>
      </c>
      <c r="W1030" t="e">
        <f>VLOOKUP(B1030,HIS解!F:H,3,FALSE)</f>
        <v>#N/A</v>
      </c>
    </row>
    <row r="1031" spans="1:23" ht="14.25" hidden="1">
      <c r="A1031" s="62">
        <v>42910.554791666669</v>
      </c>
      <c r="B1031">
        <v>383757</v>
      </c>
      <c r="C1031" t="s">
        <v>3088</v>
      </c>
      <c r="D1031" t="s">
        <v>3089</v>
      </c>
      <c r="E1031" t="s">
        <v>3090</v>
      </c>
      <c r="F1031" s="15">
        <v>63</v>
      </c>
      <c r="G1031" s="62">
        <v>42910.554791666669</v>
      </c>
      <c r="H1031" t="s">
        <v>47</v>
      </c>
      <c r="I1031" t="s">
        <v>47</v>
      </c>
      <c r="J1031" t="s">
        <v>86</v>
      </c>
      <c r="K1031" t="s">
        <v>36</v>
      </c>
      <c r="L1031" t="s">
        <v>87</v>
      </c>
      <c r="M1031" t="s">
        <v>3091</v>
      </c>
      <c r="N1031" t="s">
        <v>3092</v>
      </c>
      <c r="O1031" t="s">
        <v>4812</v>
      </c>
      <c r="P1031">
        <f>VLOOKUP(B1031,HIS退!B:F,5,FALSE)</f>
        <v>-63</v>
      </c>
      <c r="Q1031" t="str">
        <f t="shared" si="48"/>
        <v/>
      </c>
      <c r="R1031" s="43">
        <f>VLOOKUP(M1031,银行退!A:G,7,FALSE)</f>
        <v>63</v>
      </c>
      <c r="S1031" t="str">
        <f t="shared" si="49"/>
        <v/>
      </c>
      <c r="T1031" t="e">
        <f>VLOOKUP(M1031,银行退!A:J,10,FALSE)</f>
        <v>#N/A</v>
      </c>
      <c r="U1031" s="17" t="e">
        <f>VLOOKUP(M1031,银行退!A:K,11,FALSE)</f>
        <v>#N/A</v>
      </c>
      <c r="V1031" t="str">
        <f t="shared" si="50"/>
        <v/>
      </c>
      <c r="W1031" t="e">
        <f>VLOOKUP(B1031,HIS解!F:H,3,FALSE)</f>
        <v>#N/A</v>
      </c>
    </row>
    <row r="1032" spans="1:23" ht="14.25" hidden="1">
      <c r="A1032" s="62">
        <v>42910.576562499999</v>
      </c>
      <c r="B1032">
        <v>383836</v>
      </c>
      <c r="C1032" t="s">
        <v>3093</v>
      </c>
      <c r="D1032" t="s">
        <v>3094</v>
      </c>
      <c r="E1032" t="s">
        <v>3095</v>
      </c>
      <c r="F1032" s="15">
        <v>6</v>
      </c>
      <c r="G1032" s="62">
        <v>42910.576562499999</v>
      </c>
      <c r="H1032" t="s">
        <v>47</v>
      </c>
      <c r="I1032" t="s">
        <v>47</v>
      </c>
      <c r="J1032" t="s">
        <v>86</v>
      </c>
      <c r="K1032" t="s">
        <v>36</v>
      </c>
      <c r="L1032" t="s">
        <v>87</v>
      </c>
      <c r="M1032" t="s">
        <v>3096</v>
      </c>
      <c r="N1032" t="s">
        <v>3097</v>
      </c>
      <c r="O1032" t="s">
        <v>4813</v>
      </c>
      <c r="P1032">
        <f>VLOOKUP(B1032,HIS退!B:F,5,FALSE)</f>
        <v>-6</v>
      </c>
      <c r="Q1032" t="str">
        <f t="shared" si="48"/>
        <v/>
      </c>
      <c r="R1032" s="43">
        <f>VLOOKUP(M1032,银行退!A:G,7,FALSE)</f>
        <v>6</v>
      </c>
      <c r="S1032" t="str">
        <f t="shared" si="49"/>
        <v/>
      </c>
      <c r="T1032" t="e">
        <f>VLOOKUP(M1032,银行退!A:J,10,FALSE)</f>
        <v>#N/A</v>
      </c>
      <c r="U1032" s="17" t="e">
        <f>VLOOKUP(M1032,银行退!A:K,11,FALSE)</f>
        <v>#N/A</v>
      </c>
      <c r="V1032" t="str">
        <f t="shared" si="50"/>
        <v/>
      </c>
      <c r="W1032" t="e">
        <f>VLOOKUP(B1032,HIS解!F:H,3,FALSE)</f>
        <v>#N/A</v>
      </c>
    </row>
    <row r="1033" spans="1:23" ht="14.25" hidden="1">
      <c r="A1033" s="62">
        <v>42910.592604166668</v>
      </c>
      <c r="B1033">
        <v>383946</v>
      </c>
      <c r="C1033" t="s">
        <v>3098</v>
      </c>
      <c r="D1033" t="s">
        <v>3099</v>
      </c>
      <c r="E1033" t="s">
        <v>3100</v>
      </c>
      <c r="F1033" s="15">
        <v>452</v>
      </c>
      <c r="G1033" s="62">
        <v>42910.592604166668</v>
      </c>
      <c r="H1033" t="s">
        <v>47</v>
      </c>
      <c r="I1033" t="s">
        <v>47</v>
      </c>
      <c r="J1033" t="s">
        <v>86</v>
      </c>
      <c r="K1033" t="s">
        <v>36</v>
      </c>
      <c r="L1033" t="s">
        <v>87</v>
      </c>
      <c r="M1033" t="s">
        <v>3101</v>
      </c>
      <c r="N1033" t="s">
        <v>3102</v>
      </c>
      <c r="O1033" t="s">
        <v>4814</v>
      </c>
      <c r="P1033">
        <f>VLOOKUP(B1033,HIS退!B:F,5,FALSE)</f>
        <v>-452</v>
      </c>
      <c r="Q1033" t="str">
        <f t="shared" si="48"/>
        <v/>
      </c>
      <c r="R1033" s="43">
        <f>VLOOKUP(M1033,银行退!A:G,7,FALSE)</f>
        <v>452</v>
      </c>
      <c r="S1033" t="str">
        <f t="shared" si="49"/>
        <v/>
      </c>
      <c r="T1033" t="e">
        <f>VLOOKUP(M1033,银行退!A:J,10,FALSE)</f>
        <v>#N/A</v>
      </c>
      <c r="U1033" s="17" t="e">
        <f>VLOOKUP(M1033,银行退!A:K,11,FALSE)</f>
        <v>#N/A</v>
      </c>
      <c r="V1033" t="str">
        <f t="shared" si="50"/>
        <v/>
      </c>
      <c r="W1033" t="e">
        <f>VLOOKUP(B1033,HIS解!F:H,3,FALSE)</f>
        <v>#N/A</v>
      </c>
    </row>
    <row r="1034" spans="1:23" ht="14.25">
      <c r="A1034" s="62">
        <v>42910.601631944446</v>
      </c>
      <c r="B1034">
        <v>384079</v>
      </c>
      <c r="C1034" t="s">
        <v>3103</v>
      </c>
      <c r="D1034" t="s">
        <v>3104</v>
      </c>
      <c r="E1034" t="s">
        <v>3105</v>
      </c>
      <c r="F1034" s="15">
        <v>2007</v>
      </c>
      <c r="G1034" s="62">
        <v>42910.601631944446</v>
      </c>
      <c r="H1034" t="s">
        <v>47</v>
      </c>
      <c r="I1034" t="s">
        <v>47</v>
      </c>
      <c r="J1034" t="s">
        <v>86</v>
      </c>
      <c r="K1034" t="s">
        <v>217</v>
      </c>
      <c r="L1034" t="s">
        <v>87</v>
      </c>
      <c r="M1034" t="s">
        <v>3106</v>
      </c>
      <c r="N1034" t="s">
        <v>3107</v>
      </c>
      <c r="O1034" t="s">
        <v>4815</v>
      </c>
      <c r="P1034">
        <f>VLOOKUP(B1034,HIS退!B:F,5,FALSE)</f>
        <v>-2007</v>
      </c>
      <c r="Q1034" t="str">
        <f t="shared" si="48"/>
        <v/>
      </c>
      <c r="R1034" s="43">
        <f>VLOOKUP(M1034,银行退!A:G,7,FALSE)</f>
        <v>2007</v>
      </c>
      <c r="S1034" t="str">
        <f t="shared" si="49"/>
        <v/>
      </c>
      <c r="T1034">
        <f>VLOOKUP(M1034,银行退!A:J,10,FALSE)</f>
        <v>1</v>
      </c>
      <c r="U1034" s="17">
        <f>VLOOKUP(M1034,银行退!A:K,11,FALSE)</f>
        <v>42912.488217592596</v>
      </c>
      <c r="V1034">
        <f t="shared" si="50"/>
        <v>1</v>
      </c>
      <c r="W1034" t="e">
        <f>VLOOKUP(B1034,HIS解!F:H,3,FALSE)</f>
        <v>#N/A</v>
      </c>
    </row>
    <row r="1035" spans="1:23" ht="14.25" hidden="1">
      <c r="A1035" s="62">
        <v>42910.621527777781</v>
      </c>
      <c r="B1035">
        <v>384428</v>
      </c>
      <c r="C1035" t="s">
        <v>3108</v>
      </c>
      <c r="D1035" t="s">
        <v>3109</v>
      </c>
      <c r="E1035" t="s">
        <v>3110</v>
      </c>
      <c r="F1035" s="15">
        <v>400</v>
      </c>
      <c r="G1035" s="62">
        <v>42910.621527777781</v>
      </c>
      <c r="H1035" t="s">
        <v>47</v>
      </c>
      <c r="I1035" t="s">
        <v>47</v>
      </c>
      <c r="J1035" t="s">
        <v>86</v>
      </c>
      <c r="K1035" t="s">
        <v>36</v>
      </c>
      <c r="L1035" t="s">
        <v>87</v>
      </c>
      <c r="M1035" t="s">
        <v>3111</v>
      </c>
      <c r="N1035" t="s">
        <v>3112</v>
      </c>
      <c r="O1035" t="s">
        <v>4816</v>
      </c>
      <c r="P1035">
        <f>VLOOKUP(B1035,HIS退!B:F,5,FALSE)</f>
        <v>-400</v>
      </c>
      <c r="Q1035" t="str">
        <f t="shared" si="48"/>
        <v/>
      </c>
      <c r="R1035" s="43">
        <f>VLOOKUP(M1035,银行退!A:G,7,FALSE)</f>
        <v>400</v>
      </c>
      <c r="S1035" t="str">
        <f t="shared" si="49"/>
        <v/>
      </c>
      <c r="T1035" t="e">
        <f>VLOOKUP(M1035,银行退!A:J,10,FALSE)</f>
        <v>#N/A</v>
      </c>
      <c r="U1035" s="17" t="e">
        <f>VLOOKUP(M1035,银行退!A:K,11,FALSE)</f>
        <v>#N/A</v>
      </c>
      <c r="V1035" t="str">
        <f t="shared" si="50"/>
        <v/>
      </c>
      <c r="W1035" t="e">
        <f>VLOOKUP(B1035,HIS解!F:H,3,FALSE)</f>
        <v>#N/A</v>
      </c>
    </row>
    <row r="1036" spans="1:23" ht="14.25" hidden="1">
      <c r="A1036" s="62">
        <v>42910.628495370373</v>
      </c>
      <c r="B1036">
        <v>384539</v>
      </c>
      <c r="C1036" t="s">
        <v>3113</v>
      </c>
      <c r="D1036" t="s">
        <v>3114</v>
      </c>
      <c r="E1036" t="s">
        <v>3115</v>
      </c>
      <c r="F1036" s="15">
        <v>55</v>
      </c>
      <c r="G1036" s="62">
        <v>42910.628495370373</v>
      </c>
      <c r="H1036" t="s">
        <v>47</v>
      </c>
      <c r="I1036" t="s">
        <v>47</v>
      </c>
      <c r="J1036" t="s">
        <v>86</v>
      </c>
      <c r="K1036" t="s">
        <v>36</v>
      </c>
      <c r="L1036" t="s">
        <v>87</v>
      </c>
      <c r="M1036" t="s">
        <v>3116</v>
      </c>
      <c r="N1036" t="s">
        <v>3117</v>
      </c>
      <c r="O1036" t="s">
        <v>4815</v>
      </c>
      <c r="P1036">
        <f>VLOOKUP(B1036,HIS退!B:F,5,FALSE)</f>
        <v>-55</v>
      </c>
      <c r="Q1036" t="str">
        <f t="shared" si="48"/>
        <v/>
      </c>
      <c r="R1036" s="43">
        <f>VLOOKUP(M1036,银行退!A:G,7,FALSE)</f>
        <v>55</v>
      </c>
      <c r="S1036" t="str">
        <f t="shared" si="49"/>
        <v/>
      </c>
      <c r="T1036" t="e">
        <f>VLOOKUP(M1036,银行退!A:J,10,FALSE)</f>
        <v>#N/A</v>
      </c>
      <c r="U1036" s="17" t="e">
        <f>VLOOKUP(M1036,银行退!A:K,11,FALSE)</f>
        <v>#N/A</v>
      </c>
      <c r="V1036" t="str">
        <f t="shared" si="50"/>
        <v/>
      </c>
      <c r="W1036" t="e">
        <f>VLOOKUP(B1036,HIS解!F:H,3,FALSE)</f>
        <v>#N/A</v>
      </c>
    </row>
    <row r="1037" spans="1:23" ht="14.25" hidden="1">
      <c r="A1037" s="62">
        <v>42910.632939814815</v>
      </c>
      <c r="B1037">
        <v>384635</v>
      </c>
      <c r="C1037" t="s">
        <v>3118</v>
      </c>
      <c r="D1037" t="s">
        <v>3119</v>
      </c>
      <c r="E1037" t="s">
        <v>3120</v>
      </c>
      <c r="F1037" s="15">
        <v>391</v>
      </c>
      <c r="G1037" s="62">
        <v>42910.632939814815</v>
      </c>
      <c r="H1037" t="s">
        <v>47</v>
      </c>
      <c r="I1037" t="s">
        <v>47</v>
      </c>
      <c r="J1037" t="s">
        <v>86</v>
      </c>
      <c r="K1037" t="s">
        <v>36</v>
      </c>
      <c r="L1037" t="s">
        <v>87</v>
      </c>
      <c r="M1037" t="s">
        <v>3121</v>
      </c>
      <c r="N1037" t="s">
        <v>3122</v>
      </c>
      <c r="O1037" t="s">
        <v>4817</v>
      </c>
      <c r="P1037">
        <f>VLOOKUP(B1037,HIS退!B:F,5,FALSE)</f>
        <v>-391</v>
      </c>
      <c r="Q1037" t="str">
        <f t="shared" si="48"/>
        <v/>
      </c>
      <c r="R1037" s="43">
        <f>VLOOKUP(M1037,银行退!A:G,7,FALSE)</f>
        <v>391</v>
      </c>
      <c r="S1037" t="str">
        <f t="shared" si="49"/>
        <v/>
      </c>
      <c r="T1037" t="e">
        <f>VLOOKUP(M1037,银行退!A:J,10,FALSE)</f>
        <v>#N/A</v>
      </c>
      <c r="U1037" s="17" t="e">
        <f>VLOOKUP(M1037,银行退!A:K,11,FALSE)</f>
        <v>#N/A</v>
      </c>
      <c r="V1037" t="str">
        <f t="shared" si="50"/>
        <v/>
      </c>
      <c r="W1037" t="e">
        <f>VLOOKUP(B1037,HIS解!F:H,3,FALSE)</f>
        <v>#N/A</v>
      </c>
    </row>
    <row r="1038" spans="1:23" ht="14.25">
      <c r="A1038" s="62">
        <v>42910.664074074077</v>
      </c>
      <c r="B1038">
        <v>385111</v>
      </c>
      <c r="C1038" t="s">
        <v>3123</v>
      </c>
      <c r="D1038" t="s">
        <v>3124</v>
      </c>
      <c r="E1038" t="s">
        <v>3125</v>
      </c>
      <c r="F1038" s="15">
        <v>21</v>
      </c>
      <c r="G1038" s="62">
        <v>42910.664074074077</v>
      </c>
      <c r="H1038" t="s">
        <v>47</v>
      </c>
      <c r="I1038" t="s">
        <v>47</v>
      </c>
      <c r="J1038" t="s">
        <v>86</v>
      </c>
      <c r="K1038" t="s">
        <v>217</v>
      </c>
      <c r="L1038" t="s">
        <v>87</v>
      </c>
      <c r="M1038" t="s">
        <v>3126</v>
      </c>
      <c r="N1038" t="s">
        <v>3127</v>
      </c>
      <c r="O1038" t="s">
        <v>4818</v>
      </c>
      <c r="P1038">
        <f>VLOOKUP(B1038,HIS退!B:F,5,FALSE)</f>
        <v>-21</v>
      </c>
      <c r="Q1038" t="str">
        <f t="shared" si="48"/>
        <v/>
      </c>
      <c r="R1038" s="43">
        <f>VLOOKUP(M1038,银行退!A:G,7,FALSE)</f>
        <v>21</v>
      </c>
      <c r="S1038" t="str">
        <f t="shared" si="49"/>
        <v/>
      </c>
      <c r="T1038">
        <f>VLOOKUP(M1038,银行退!A:J,10,FALSE)</f>
        <v>1</v>
      </c>
      <c r="U1038" s="17">
        <f>VLOOKUP(M1038,银行退!A:K,11,FALSE)</f>
        <v>42912.487835648149</v>
      </c>
      <c r="V1038">
        <f t="shared" si="50"/>
        <v>1</v>
      </c>
      <c r="W1038" t="e">
        <f>VLOOKUP(B1038,HIS解!F:H,3,FALSE)</f>
        <v>#N/A</v>
      </c>
    </row>
    <row r="1039" spans="1:23" ht="14.25" hidden="1">
      <c r="A1039" s="62">
        <v>42910.692604166667</v>
      </c>
      <c r="B1039">
        <v>385503</v>
      </c>
      <c r="C1039" t="s">
        <v>3128</v>
      </c>
      <c r="D1039" t="s">
        <v>3129</v>
      </c>
      <c r="E1039" t="s">
        <v>3130</v>
      </c>
      <c r="F1039" s="15">
        <v>30</v>
      </c>
      <c r="G1039" s="62">
        <v>42910.692604166667</v>
      </c>
      <c r="H1039" t="s">
        <v>47</v>
      </c>
      <c r="I1039" t="s">
        <v>47</v>
      </c>
      <c r="J1039" t="s">
        <v>86</v>
      </c>
      <c r="K1039" t="s">
        <v>36</v>
      </c>
      <c r="L1039" t="s">
        <v>87</v>
      </c>
      <c r="M1039" t="s">
        <v>3131</v>
      </c>
      <c r="N1039" t="s">
        <v>3132</v>
      </c>
      <c r="O1039" t="s">
        <v>4819</v>
      </c>
      <c r="P1039">
        <f>VLOOKUP(B1039,HIS退!B:F,5,FALSE)</f>
        <v>-30</v>
      </c>
      <c r="Q1039" t="str">
        <f t="shared" si="48"/>
        <v/>
      </c>
      <c r="R1039" s="43">
        <f>VLOOKUP(M1039,银行退!A:G,7,FALSE)</f>
        <v>30</v>
      </c>
      <c r="S1039" t="str">
        <f t="shared" si="49"/>
        <v/>
      </c>
      <c r="T1039" t="e">
        <f>VLOOKUP(M1039,银行退!A:J,10,FALSE)</f>
        <v>#N/A</v>
      </c>
      <c r="U1039" s="17" t="e">
        <f>VLOOKUP(M1039,银行退!A:K,11,FALSE)</f>
        <v>#N/A</v>
      </c>
      <c r="V1039" t="str">
        <f t="shared" si="50"/>
        <v/>
      </c>
      <c r="W1039" t="e">
        <f>VLOOKUP(B1039,HIS解!F:H,3,FALSE)</f>
        <v>#N/A</v>
      </c>
    </row>
    <row r="1040" spans="1:23" ht="14.25" hidden="1">
      <c r="A1040" s="62">
        <v>42910.693020833336</v>
      </c>
      <c r="B1040">
        <v>385507</v>
      </c>
      <c r="C1040" t="s">
        <v>3133</v>
      </c>
      <c r="D1040" t="s">
        <v>3134</v>
      </c>
      <c r="E1040" t="s">
        <v>3135</v>
      </c>
      <c r="F1040" s="15">
        <v>200</v>
      </c>
      <c r="G1040" s="62">
        <v>42910.693020833336</v>
      </c>
      <c r="H1040" t="s">
        <v>47</v>
      </c>
      <c r="I1040" t="s">
        <v>47</v>
      </c>
      <c r="J1040" t="s">
        <v>86</v>
      </c>
      <c r="K1040" t="s">
        <v>36</v>
      </c>
      <c r="L1040" t="s">
        <v>87</v>
      </c>
      <c r="M1040" t="s">
        <v>3136</v>
      </c>
      <c r="N1040" t="s">
        <v>3137</v>
      </c>
      <c r="O1040" t="s">
        <v>4820</v>
      </c>
      <c r="P1040">
        <f>VLOOKUP(B1040,HIS退!B:F,5,FALSE)</f>
        <v>-200</v>
      </c>
      <c r="Q1040" t="str">
        <f t="shared" si="48"/>
        <v/>
      </c>
      <c r="R1040" s="43">
        <f>VLOOKUP(M1040,银行退!A:G,7,FALSE)</f>
        <v>200</v>
      </c>
      <c r="S1040" t="str">
        <f t="shared" si="49"/>
        <v/>
      </c>
      <c r="T1040" t="e">
        <f>VLOOKUP(M1040,银行退!A:J,10,FALSE)</f>
        <v>#N/A</v>
      </c>
      <c r="U1040" s="17" t="e">
        <f>VLOOKUP(M1040,银行退!A:K,11,FALSE)</f>
        <v>#N/A</v>
      </c>
      <c r="V1040" t="str">
        <f t="shared" si="50"/>
        <v/>
      </c>
      <c r="W1040" t="e">
        <f>VLOOKUP(B1040,HIS解!F:H,3,FALSE)</f>
        <v>#N/A</v>
      </c>
    </row>
    <row r="1041" spans="1:23" ht="14.25">
      <c r="A1041" s="62">
        <v>42910.695104166669</v>
      </c>
      <c r="B1041">
        <v>385530</v>
      </c>
      <c r="C1041" t="s">
        <v>3138</v>
      </c>
      <c r="D1041" t="s">
        <v>3139</v>
      </c>
      <c r="E1041" t="s">
        <v>3140</v>
      </c>
      <c r="F1041" s="15">
        <v>85</v>
      </c>
      <c r="G1041" s="62">
        <v>42910.695104166669</v>
      </c>
      <c r="H1041" t="s">
        <v>47</v>
      </c>
      <c r="I1041" t="s">
        <v>47</v>
      </c>
      <c r="J1041" t="s">
        <v>86</v>
      </c>
      <c r="K1041" t="s">
        <v>217</v>
      </c>
      <c r="L1041" t="s">
        <v>87</v>
      </c>
      <c r="M1041" t="s">
        <v>3141</v>
      </c>
      <c r="N1041" t="s">
        <v>3142</v>
      </c>
      <c r="O1041" t="s">
        <v>4821</v>
      </c>
      <c r="P1041">
        <f>VLOOKUP(B1041,HIS退!B:F,5,FALSE)</f>
        <v>-85</v>
      </c>
      <c r="Q1041" t="str">
        <f t="shared" si="48"/>
        <v/>
      </c>
      <c r="R1041" s="43">
        <f>VLOOKUP(M1041,银行退!A:G,7,FALSE)</f>
        <v>85</v>
      </c>
      <c r="S1041" t="str">
        <f t="shared" si="49"/>
        <v/>
      </c>
      <c r="T1041">
        <f>VLOOKUP(M1041,银行退!A:J,10,FALSE)</f>
        <v>1</v>
      </c>
      <c r="U1041" s="17">
        <f>VLOOKUP(M1041,银行退!A:K,11,FALSE)</f>
        <v>42912.48841435185</v>
      </c>
      <c r="V1041">
        <f t="shared" si="50"/>
        <v>1</v>
      </c>
      <c r="W1041" t="e">
        <f>VLOOKUP(B1041,HIS解!F:H,3,FALSE)</f>
        <v>#N/A</v>
      </c>
    </row>
    <row r="1042" spans="1:23" ht="14.25" hidden="1">
      <c r="A1042" s="62">
        <v>42910.697291666664</v>
      </c>
      <c r="B1042">
        <v>385548</v>
      </c>
      <c r="C1042" t="s">
        <v>3143</v>
      </c>
      <c r="D1042" t="s">
        <v>3129</v>
      </c>
      <c r="E1042" t="s">
        <v>3130</v>
      </c>
      <c r="F1042" s="15">
        <v>30</v>
      </c>
      <c r="G1042" s="62">
        <v>42910.697291666664</v>
      </c>
      <c r="H1042" t="s">
        <v>47</v>
      </c>
      <c r="I1042" t="s">
        <v>47</v>
      </c>
      <c r="J1042" t="s">
        <v>86</v>
      </c>
      <c r="K1042" t="s">
        <v>36</v>
      </c>
      <c r="L1042" t="s">
        <v>87</v>
      </c>
      <c r="M1042" t="s">
        <v>3144</v>
      </c>
      <c r="N1042" t="s">
        <v>3145</v>
      </c>
      <c r="O1042" t="s">
        <v>4819</v>
      </c>
      <c r="P1042">
        <f>VLOOKUP(B1042,HIS退!B:F,5,FALSE)</f>
        <v>-30</v>
      </c>
      <c r="Q1042" t="str">
        <f t="shared" si="48"/>
        <v/>
      </c>
      <c r="R1042" s="43">
        <f>VLOOKUP(M1042,银行退!A:G,7,FALSE)</f>
        <v>30</v>
      </c>
      <c r="S1042" t="str">
        <f t="shared" si="49"/>
        <v/>
      </c>
      <c r="T1042" t="e">
        <f>VLOOKUP(M1042,银行退!A:J,10,FALSE)</f>
        <v>#N/A</v>
      </c>
      <c r="U1042" s="17" t="e">
        <f>VLOOKUP(M1042,银行退!A:K,11,FALSE)</f>
        <v>#N/A</v>
      </c>
      <c r="V1042" t="str">
        <f t="shared" si="50"/>
        <v/>
      </c>
      <c r="W1042" t="e">
        <f>VLOOKUP(B1042,HIS解!F:H,3,FALSE)</f>
        <v>#N/A</v>
      </c>
    </row>
    <row r="1043" spans="1:23" ht="14.25" hidden="1">
      <c r="A1043" s="62">
        <v>42910.72016203704</v>
      </c>
      <c r="B1043">
        <v>385716</v>
      </c>
      <c r="C1043" t="s">
        <v>3146</v>
      </c>
      <c r="D1043" t="s">
        <v>3147</v>
      </c>
      <c r="E1043" t="s">
        <v>3148</v>
      </c>
      <c r="F1043" s="15">
        <v>3094</v>
      </c>
      <c r="G1043" s="62">
        <v>42910.72016203704</v>
      </c>
      <c r="H1043" t="s">
        <v>47</v>
      </c>
      <c r="I1043" t="s">
        <v>47</v>
      </c>
      <c r="J1043" t="s">
        <v>86</v>
      </c>
      <c r="K1043" t="s">
        <v>36</v>
      </c>
      <c r="L1043" t="s">
        <v>87</v>
      </c>
      <c r="M1043" t="s">
        <v>3149</v>
      </c>
      <c r="N1043" t="s">
        <v>3150</v>
      </c>
      <c r="O1043" t="s">
        <v>4822</v>
      </c>
      <c r="P1043">
        <f>VLOOKUP(B1043,HIS退!B:F,5,FALSE)</f>
        <v>-3094</v>
      </c>
      <c r="Q1043" t="str">
        <f t="shared" si="48"/>
        <v/>
      </c>
      <c r="R1043" s="43">
        <f>VLOOKUP(M1043,银行退!A:G,7,FALSE)</f>
        <v>3094</v>
      </c>
      <c r="S1043" t="str">
        <f t="shared" si="49"/>
        <v/>
      </c>
      <c r="T1043" t="e">
        <f>VLOOKUP(M1043,银行退!A:J,10,FALSE)</f>
        <v>#N/A</v>
      </c>
      <c r="U1043" s="17" t="e">
        <f>VLOOKUP(M1043,银行退!A:K,11,FALSE)</f>
        <v>#N/A</v>
      </c>
      <c r="V1043" t="str">
        <f t="shared" si="50"/>
        <v/>
      </c>
      <c r="W1043" t="e">
        <f>VLOOKUP(B1043,HIS解!F:H,3,FALSE)</f>
        <v>#N/A</v>
      </c>
    </row>
    <row r="1044" spans="1:23" ht="14.25" hidden="1">
      <c r="A1044" s="62">
        <v>42910.730636574073</v>
      </c>
      <c r="B1044">
        <v>385756</v>
      </c>
      <c r="C1044" t="s">
        <v>3151</v>
      </c>
      <c r="D1044" t="s">
        <v>3152</v>
      </c>
      <c r="E1044" t="s">
        <v>3153</v>
      </c>
      <c r="F1044" s="15">
        <v>180</v>
      </c>
      <c r="G1044" s="62">
        <v>42910.730636574073</v>
      </c>
      <c r="H1044" t="s">
        <v>47</v>
      </c>
      <c r="I1044" t="s">
        <v>47</v>
      </c>
      <c r="J1044" t="s">
        <v>86</v>
      </c>
      <c r="K1044" t="s">
        <v>36</v>
      </c>
      <c r="L1044" t="s">
        <v>87</v>
      </c>
      <c r="M1044" t="s">
        <v>3154</v>
      </c>
      <c r="N1044" t="s">
        <v>3155</v>
      </c>
      <c r="O1044" t="s">
        <v>4823</v>
      </c>
      <c r="P1044">
        <f>VLOOKUP(B1044,HIS退!B:F,5,FALSE)</f>
        <v>-180</v>
      </c>
      <c r="Q1044" t="str">
        <f t="shared" si="48"/>
        <v/>
      </c>
      <c r="R1044" s="43">
        <f>VLOOKUP(M1044,银行退!A:G,7,FALSE)</f>
        <v>180</v>
      </c>
      <c r="S1044" t="str">
        <f t="shared" si="49"/>
        <v/>
      </c>
      <c r="T1044" t="e">
        <f>VLOOKUP(M1044,银行退!A:J,10,FALSE)</f>
        <v>#N/A</v>
      </c>
      <c r="U1044" s="17" t="e">
        <f>VLOOKUP(M1044,银行退!A:K,11,FALSE)</f>
        <v>#N/A</v>
      </c>
      <c r="V1044" t="str">
        <f t="shared" si="50"/>
        <v/>
      </c>
      <c r="W1044" t="e">
        <f>VLOOKUP(B1044,HIS解!F:H,3,FALSE)</f>
        <v>#N/A</v>
      </c>
    </row>
    <row r="1045" spans="1:23" ht="14.25">
      <c r="A1045" s="62">
        <v>42911.390798611108</v>
      </c>
      <c r="B1045">
        <v>387058</v>
      </c>
      <c r="C1045" t="s">
        <v>3156</v>
      </c>
      <c r="D1045" t="s">
        <v>3157</v>
      </c>
      <c r="E1045" t="s">
        <v>3158</v>
      </c>
      <c r="F1045" s="15">
        <v>500</v>
      </c>
      <c r="G1045" s="62">
        <v>42911.390798611108</v>
      </c>
      <c r="H1045" t="s">
        <v>47</v>
      </c>
      <c r="I1045" t="s">
        <v>47</v>
      </c>
      <c r="J1045" t="s">
        <v>86</v>
      </c>
      <c r="K1045" t="s">
        <v>217</v>
      </c>
      <c r="L1045" t="s">
        <v>87</v>
      </c>
      <c r="M1045" t="s">
        <v>3159</v>
      </c>
      <c r="N1045" t="s">
        <v>3160</v>
      </c>
      <c r="O1045" t="s">
        <v>4824</v>
      </c>
      <c r="P1045">
        <f>VLOOKUP(B1045,HIS退!B:F,5,FALSE)</f>
        <v>-500</v>
      </c>
      <c r="Q1045" t="str">
        <f t="shared" si="48"/>
        <v/>
      </c>
      <c r="R1045" s="43">
        <f>VLOOKUP(M1045,银行退!A:G,7,FALSE)</f>
        <v>500</v>
      </c>
      <c r="S1045" t="str">
        <f t="shared" si="49"/>
        <v/>
      </c>
      <c r="T1045">
        <f>VLOOKUP(M1045,银行退!A:J,10,FALSE)</f>
        <v>1</v>
      </c>
      <c r="U1045" s="17">
        <f>VLOOKUP(M1045,银行退!A:K,11,FALSE)</f>
        <v>42912.488877314812</v>
      </c>
      <c r="V1045">
        <f t="shared" si="50"/>
        <v>1</v>
      </c>
      <c r="W1045" t="e">
        <f>VLOOKUP(B1045,HIS解!F:H,3,FALSE)</f>
        <v>#N/A</v>
      </c>
    </row>
    <row r="1046" spans="1:23" ht="14.25" hidden="1">
      <c r="A1046" s="62">
        <v>42911.461793981478</v>
      </c>
      <c r="B1046">
        <v>387822</v>
      </c>
      <c r="C1046" t="s">
        <v>3161</v>
      </c>
      <c r="D1046" t="s">
        <v>3162</v>
      </c>
      <c r="E1046" t="s">
        <v>3163</v>
      </c>
      <c r="F1046" s="15">
        <v>3800</v>
      </c>
      <c r="G1046" s="62">
        <v>42911.461793981478</v>
      </c>
      <c r="H1046" t="s">
        <v>47</v>
      </c>
      <c r="I1046" t="s">
        <v>47</v>
      </c>
      <c r="J1046" t="s">
        <v>86</v>
      </c>
      <c r="K1046" t="s">
        <v>36</v>
      </c>
      <c r="L1046" t="s">
        <v>87</v>
      </c>
      <c r="M1046" t="s">
        <v>3164</v>
      </c>
      <c r="N1046" t="s">
        <v>3165</v>
      </c>
      <c r="O1046" t="s">
        <v>4825</v>
      </c>
      <c r="P1046">
        <f>VLOOKUP(B1046,HIS退!B:F,5,FALSE)</f>
        <v>-3800</v>
      </c>
      <c r="Q1046" t="str">
        <f t="shared" si="48"/>
        <v/>
      </c>
      <c r="R1046" s="43">
        <f>VLOOKUP(M1046,银行退!A:G,7,FALSE)</f>
        <v>3800</v>
      </c>
      <c r="S1046" t="str">
        <f t="shared" si="49"/>
        <v/>
      </c>
      <c r="T1046" t="e">
        <f>VLOOKUP(M1046,银行退!A:J,10,FALSE)</f>
        <v>#N/A</v>
      </c>
      <c r="U1046" s="17" t="e">
        <f>VLOOKUP(M1046,银行退!A:K,11,FALSE)</f>
        <v>#N/A</v>
      </c>
      <c r="V1046" t="str">
        <f t="shared" si="50"/>
        <v/>
      </c>
      <c r="W1046" t="e">
        <f>VLOOKUP(B1046,HIS解!F:H,3,FALSE)</f>
        <v>#N/A</v>
      </c>
    </row>
    <row r="1047" spans="1:23" ht="14.25" hidden="1">
      <c r="A1047" s="62">
        <v>42911.463425925926</v>
      </c>
      <c r="B1047">
        <v>387843</v>
      </c>
      <c r="C1047" t="s">
        <v>3166</v>
      </c>
      <c r="D1047" t="s">
        <v>3167</v>
      </c>
      <c r="E1047" t="s">
        <v>3168</v>
      </c>
      <c r="F1047" s="15">
        <v>500</v>
      </c>
      <c r="G1047" s="62">
        <v>42911.463425925926</v>
      </c>
      <c r="H1047" t="s">
        <v>47</v>
      </c>
      <c r="I1047" t="s">
        <v>47</v>
      </c>
      <c r="J1047" t="s">
        <v>86</v>
      </c>
      <c r="K1047" t="s">
        <v>36</v>
      </c>
      <c r="L1047" t="s">
        <v>87</v>
      </c>
      <c r="M1047" t="s">
        <v>3169</v>
      </c>
      <c r="N1047" t="s">
        <v>3170</v>
      </c>
      <c r="O1047" t="s">
        <v>4825</v>
      </c>
      <c r="P1047">
        <f>VLOOKUP(B1047,HIS退!B:F,5,FALSE)</f>
        <v>-500</v>
      </c>
      <c r="Q1047" t="str">
        <f t="shared" si="48"/>
        <v/>
      </c>
      <c r="R1047" s="43">
        <f>VLOOKUP(M1047,银行退!A:G,7,FALSE)</f>
        <v>500</v>
      </c>
      <c r="S1047" t="str">
        <f t="shared" si="49"/>
        <v/>
      </c>
      <c r="T1047" t="e">
        <f>VLOOKUP(M1047,银行退!A:J,10,FALSE)</f>
        <v>#N/A</v>
      </c>
      <c r="U1047" s="17" t="e">
        <f>VLOOKUP(M1047,银行退!A:K,11,FALSE)</f>
        <v>#N/A</v>
      </c>
      <c r="V1047" t="str">
        <f t="shared" si="50"/>
        <v/>
      </c>
      <c r="W1047" t="e">
        <f>VLOOKUP(B1047,HIS解!F:H,3,FALSE)</f>
        <v>#N/A</v>
      </c>
    </row>
    <row r="1048" spans="1:23" ht="14.25">
      <c r="A1048" s="62">
        <v>42911.57408564815</v>
      </c>
      <c r="B1048">
        <v>388465</v>
      </c>
      <c r="C1048" t="s">
        <v>3171</v>
      </c>
      <c r="D1048" t="s">
        <v>628</v>
      </c>
      <c r="E1048" t="s">
        <v>162</v>
      </c>
      <c r="F1048" s="15">
        <v>300</v>
      </c>
      <c r="G1048" s="62">
        <v>42911.57408564815</v>
      </c>
      <c r="H1048" t="s">
        <v>47</v>
      </c>
      <c r="I1048" t="s">
        <v>47</v>
      </c>
      <c r="J1048" t="s">
        <v>86</v>
      </c>
      <c r="K1048" t="s">
        <v>217</v>
      </c>
      <c r="L1048" t="s">
        <v>87</v>
      </c>
      <c r="M1048" t="s">
        <v>3172</v>
      </c>
      <c r="N1048" t="s">
        <v>3173</v>
      </c>
      <c r="O1048" t="s">
        <v>135</v>
      </c>
      <c r="P1048">
        <f>VLOOKUP(B1048,HIS退!B:F,5,FALSE)</f>
        <v>-300</v>
      </c>
      <c r="Q1048" t="str">
        <f t="shared" si="48"/>
        <v/>
      </c>
      <c r="R1048" s="43">
        <f>VLOOKUP(M1048,银行退!A:G,7,FALSE)</f>
        <v>300</v>
      </c>
      <c r="S1048" t="str">
        <f t="shared" si="49"/>
        <v/>
      </c>
      <c r="T1048">
        <f>VLOOKUP(M1048,银行退!A:J,10,FALSE)</f>
        <v>1</v>
      </c>
      <c r="U1048" s="17">
        <f>VLOOKUP(M1048,银行退!A:K,11,FALSE)</f>
        <v>42912.488020833334</v>
      </c>
      <c r="V1048">
        <f t="shared" si="50"/>
        <v>1</v>
      </c>
      <c r="W1048" t="e">
        <f>VLOOKUP(B1048,HIS解!F:H,3,FALSE)</f>
        <v>#N/A</v>
      </c>
    </row>
    <row r="1049" spans="1:23" ht="14.25" hidden="1">
      <c r="A1049" s="62">
        <v>42911.614861111113</v>
      </c>
      <c r="B1049">
        <v>388634</v>
      </c>
      <c r="C1049" t="s">
        <v>3174</v>
      </c>
      <c r="D1049" t="s">
        <v>3175</v>
      </c>
      <c r="E1049" t="s">
        <v>3176</v>
      </c>
      <c r="F1049" s="15">
        <v>926</v>
      </c>
      <c r="G1049" s="62">
        <v>42911.614861111113</v>
      </c>
      <c r="H1049" t="s">
        <v>47</v>
      </c>
      <c r="I1049" t="s">
        <v>47</v>
      </c>
      <c r="J1049" t="s">
        <v>86</v>
      </c>
      <c r="K1049" t="s">
        <v>36</v>
      </c>
      <c r="L1049" t="s">
        <v>87</v>
      </c>
      <c r="M1049" t="s">
        <v>3177</v>
      </c>
      <c r="N1049" t="s">
        <v>3178</v>
      </c>
      <c r="O1049" t="s">
        <v>4826</v>
      </c>
      <c r="P1049">
        <f>VLOOKUP(B1049,HIS退!B:F,5,FALSE)</f>
        <v>-926</v>
      </c>
      <c r="Q1049" t="str">
        <f t="shared" si="48"/>
        <v/>
      </c>
      <c r="R1049" s="43">
        <f>VLOOKUP(M1049,银行退!A:G,7,FALSE)</f>
        <v>926</v>
      </c>
      <c r="S1049" t="str">
        <f t="shared" si="49"/>
        <v/>
      </c>
      <c r="T1049" t="e">
        <f>VLOOKUP(M1049,银行退!A:J,10,FALSE)</f>
        <v>#N/A</v>
      </c>
      <c r="U1049" s="17" t="e">
        <f>VLOOKUP(M1049,银行退!A:K,11,FALSE)</f>
        <v>#N/A</v>
      </c>
      <c r="V1049" t="str">
        <f t="shared" si="50"/>
        <v/>
      </c>
      <c r="W1049" t="e">
        <f>VLOOKUP(B1049,HIS解!F:H,3,FALSE)</f>
        <v>#N/A</v>
      </c>
    </row>
    <row r="1050" spans="1:23" ht="14.25" hidden="1">
      <c r="A1050" s="62">
        <v>42911.618368055555</v>
      </c>
      <c r="B1050">
        <v>388647</v>
      </c>
      <c r="C1050" t="s">
        <v>3179</v>
      </c>
      <c r="D1050" t="s">
        <v>3180</v>
      </c>
      <c r="E1050" t="s">
        <v>3181</v>
      </c>
      <c r="F1050" s="15">
        <v>250</v>
      </c>
      <c r="G1050" s="62">
        <v>42911.618368055555</v>
      </c>
      <c r="H1050" t="s">
        <v>47</v>
      </c>
      <c r="I1050" t="s">
        <v>47</v>
      </c>
      <c r="J1050" t="s">
        <v>86</v>
      </c>
      <c r="K1050" t="s">
        <v>36</v>
      </c>
      <c r="L1050" t="s">
        <v>87</v>
      </c>
      <c r="M1050" t="s">
        <v>3182</v>
      </c>
      <c r="N1050" t="s">
        <v>3183</v>
      </c>
      <c r="O1050" t="s">
        <v>4827</v>
      </c>
      <c r="P1050">
        <f>VLOOKUP(B1050,HIS退!B:F,5,FALSE)</f>
        <v>-250</v>
      </c>
      <c r="Q1050" t="str">
        <f t="shared" si="48"/>
        <v/>
      </c>
      <c r="R1050" s="43">
        <f>VLOOKUP(M1050,银行退!A:G,7,FALSE)</f>
        <v>250</v>
      </c>
      <c r="S1050" t="str">
        <f t="shared" si="49"/>
        <v/>
      </c>
      <c r="T1050" t="e">
        <f>VLOOKUP(M1050,银行退!A:J,10,FALSE)</f>
        <v>#N/A</v>
      </c>
      <c r="U1050" s="17" t="e">
        <f>VLOOKUP(M1050,银行退!A:K,11,FALSE)</f>
        <v>#N/A</v>
      </c>
      <c r="V1050" t="str">
        <f t="shared" si="50"/>
        <v/>
      </c>
      <c r="W1050" t="e">
        <f>VLOOKUP(B1050,HIS解!F:H,3,FALSE)</f>
        <v>#N/A</v>
      </c>
    </row>
    <row r="1051" spans="1:23" ht="14.25" hidden="1">
      <c r="A1051" s="62">
        <v>42911.6487037037</v>
      </c>
      <c r="B1051">
        <v>388782</v>
      </c>
      <c r="C1051"/>
      <c r="D1051" t="s">
        <v>801</v>
      </c>
      <c r="E1051" t="s">
        <v>802</v>
      </c>
      <c r="F1051" s="15">
        <v>500</v>
      </c>
      <c r="G1051" s="62">
        <v>42911.6487037037</v>
      </c>
      <c r="H1051" t="s">
        <v>47</v>
      </c>
      <c r="I1051" t="s">
        <v>47</v>
      </c>
      <c r="J1051" t="s">
        <v>1952</v>
      </c>
      <c r="K1051" t="s">
        <v>85</v>
      </c>
      <c r="L1051" t="s">
        <v>87</v>
      </c>
      <c r="M1051" t="s">
        <v>3184</v>
      </c>
      <c r="N1051" t="s">
        <v>3185</v>
      </c>
      <c r="O1051" t="s">
        <v>1770</v>
      </c>
      <c r="P1051">
        <f>VLOOKUP(B1051,HIS退!B:F,5,FALSE)</f>
        <v>-500</v>
      </c>
      <c r="Q1051" t="str">
        <f t="shared" si="48"/>
        <v/>
      </c>
      <c r="R1051" s="43" t="e">
        <f>VLOOKUP(M1051,银行退!A:G,7,FALSE)</f>
        <v>#N/A</v>
      </c>
      <c r="S1051" t="e">
        <f t="shared" si="49"/>
        <v>#N/A</v>
      </c>
      <c r="T1051" t="e">
        <f>VLOOKUP(M1051,银行退!A:J,10,FALSE)</f>
        <v>#N/A</v>
      </c>
      <c r="U1051" s="17" t="e">
        <f>VLOOKUP(M1051,银行退!A:K,11,FALSE)</f>
        <v>#N/A</v>
      </c>
      <c r="V1051">
        <f t="shared" si="50"/>
        <v>1</v>
      </c>
      <c r="W1051">
        <f>VLOOKUP(B1051,HIS解!F:H,3,FALSE)</f>
        <v>500</v>
      </c>
    </row>
    <row r="1052" spans="1:23" ht="14.25" hidden="1">
      <c r="A1052" s="62">
        <v>42911.704745370371</v>
      </c>
      <c r="B1052">
        <v>388989</v>
      </c>
      <c r="C1052" t="s">
        <v>3186</v>
      </c>
      <c r="D1052" t="s">
        <v>3187</v>
      </c>
      <c r="E1052" t="s">
        <v>3188</v>
      </c>
      <c r="F1052" s="15">
        <v>1797</v>
      </c>
      <c r="G1052" s="62">
        <v>42911.704745370371</v>
      </c>
      <c r="H1052" t="s">
        <v>47</v>
      </c>
      <c r="I1052" t="s">
        <v>47</v>
      </c>
      <c r="J1052" t="s">
        <v>86</v>
      </c>
      <c r="K1052" t="s">
        <v>36</v>
      </c>
      <c r="L1052" t="s">
        <v>87</v>
      </c>
      <c r="M1052" t="s">
        <v>3189</v>
      </c>
      <c r="N1052" t="s">
        <v>3190</v>
      </c>
      <c r="O1052" t="s">
        <v>4828</v>
      </c>
      <c r="P1052">
        <f>VLOOKUP(B1052,HIS退!B:F,5,FALSE)</f>
        <v>-1797</v>
      </c>
      <c r="Q1052" t="str">
        <f t="shared" si="48"/>
        <v/>
      </c>
      <c r="R1052" s="43">
        <f>VLOOKUP(M1052,银行退!A:G,7,FALSE)</f>
        <v>1797</v>
      </c>
      <c r="S1052" t="str">
        <f t="shared" si="49"/>
        <v/>
      </c>
      <c r="T1052" t="e">
        <f>VLOOKUP(M1052,银行退!A:J,10,FALSE)</f>
        <v>#N/A</v>
      </c>
      <c r="U1052" s="17" t="e">
        <f>VLOOKUP(M1052,银行退!A:K,11,FALSE)</f>
        <v>#N/A</v>
      </c>
      <c r="V1052" t="str">
        <f t="shared" si="50"/>
        <v/>
      </c>
      <c r="W1052" t="e">
        <f>VLOOKUP(B1052,HIS解!F:H,3,FALSE)</f>
        <v>#N/A</v>
      </c>
    </row>
    <row r="1053" spans="1:23" ht="14.25" hidden="1">
      <c r="A1053" s="62">
        <v>42912.341539351852</v>
      </c>
      <c r="B1053">
        <v>390896</v>
      </c>
      <c r="C1053" t="s">
        <v>3191</v>
      </c>
      <c r="D1053" t="s">
        <v>3192</v>
      </c>
      <c r="E1053" t="s">
        <v>3193</v>
      </c>
      <c r="F1053" s="15">
        <v>200</v>
      </c>
      <c r="G1053" s="62">
        <v>42912.341539351852</v>
      </c>
      <c r="H1053" t="s">
        <v>47</v>
      </c>
      <c r="I1053" t="s">
        <v>47</v>
      </c>
      <c r="J1053" t="s">
        <v>86</v>
      </c>
      <c r="K1053" t="s">
        <v>36</v>
      </c>
      <c r="L1053" t="s">
        <v>87</v>
      </c>
      <c r="M1053" t="s">
        <v>3194</v>
      </c>
      <c r="N1053" t="s">
        <v>3195</v>
      </c>
      <c r="O1053" t="s">
        <v>4829</v>
      </c>
      <c r="P1053">
        <f>VLOOKUP(B1053,HIS退!B:F,5,FALSE)</f>
        <v>-200</v>
      </c>
      <c r="Q1053" t="str">
        <f t="shared" si="48"/>
        <v/>
      </c>
      <c r="R1053" s="43">
        <f>VLOOKUP(M1053,银行退!A:G,7,FALSE)</f>
        <v>200</v>
      </c>
      <c r="S1053" t="str">
        <f t="shared" si="49"/>
        <v/>
      </c>
      <c r="T1053" t="e">
        <f>VLOOKUP(M1053,银行退!A:J,10,FALSE)</f>
        <v>#N/A</v>
      </c>
      <c r="U1053" s="17" t="e">
        <f>VLOOKUP(M1053,银行退!A:K,11,FALSE)</f>
        <v>#N/A</v>
      </c>
      <c r="V1053" t="str">
        <f t="shared" si="50"/>
        <v/>
      </c>
      <c r="W1053" t="e">
        <f>VLOOKUP(B1053,HIS解!F:H,3,FALSE)</f>
        <v>#N/A</v>
      </c>
    </row>
    <row r="1054" spans="1:23" ht="14.25">
      <c r="A1054" s="62">
        <v>42912.371458333335</v>
      </c>
      <c r="B1054">
        <v>393701</v>
      </c>
      <c r="C1054" t="s">
        <v>3196</v>
      </c>
      <c r="D1054" t="s">
        <v>3197</v>
      </c>
      <c r="E1054" t="s">
        <v>3198</v>
      </c>
      <c r="F1054" s="15">
        <v>289</v>
      </c>
      <c r="G1054" s="62">
        <v>42912.371458333335</v>
      </c>
      <c r="H1054" t="s">
        <v>47</v>
      </c>
      <c r="I1054" t="s">
        <v>47</v>
      </c>
      <c r="J1054" t="s">
        <v>86</v>
      </c>
      <c r="K1054" t="s">
        <v>217</v>
      </c>
      <c r="L1054" t="s">
        <v>87</v>
      </c>
      <c r="M1054" t="s">
        <v>3199</v>
      </c>
      <c r="N1054" t="s">
        <v>3200</v>
      </c>
      <c r="O1054" t="s">
        <v>4830</v>
      </c>
      <c r="P1054">
        <f>VLOOKUP(B1054,HIS退!B:F,5,FALSE)</f>
        <v>-289</v>
      </c>
      <c r="Q1054" t="str">
        <f t="shared" si="48"/>
        <v/>
      </c>
      <c r="R1054" s="43">
        <f>VLOOKUP(M1054,银行退!A:G,7,FALSE)</f>
        <v>289</v>
      </c>
      <c r="S1054" t="str">
        <f t="shared" si="49"/>
        <v/>
      </c>
      <c r="T1054">
        <f>VLOOKUP(M1054,银行退!A:J,10,FALSE)</f>
        <v>1</v>
      </c>
      <c r="U1054" s="17">
        <f>VLOOKUP(M1054,银行退!A:K,11,FALSE)</f>
        <v>42912.68482638889</v>
      </c>
      <c r="V1054">
        <f t="shared" si="50"/>
        <v>1</v>
      </c>
      <c r="W1054" t="e">
        <f>VLOOKUP(B1054,HIS解!F:H,3,FALSE)</f>
        <v>#N/A</v>
      </c>
    </row>
    <row r="1055" spans="1:23" ht="14.25">
      <c r="A1055" s="62">
        <v>42912.381192129629</v>
      </c>
      <c r="B1055">
        <v>394696</v>
      </c>
      <c r="C1055" t="s">
        <v>3201</v>
      </c>
      <c r="D1055" t="s">
        <v>3202</v>
      </c>
      <c r="E1055" t="s">
        <v>3203</v>
      </c>
      <c r="F1055" s="15">
        <v>992</v>
      </c>
      <c r="G1055" s="62">
        <v>42912.381192129629</v>
      </c>
      <c r="H1055" t="s">
        <v>47</v>
      </c>
      <c r="I1055" t="s">
        <v>47</v>
      </c>
      <c r="J1055" t="s">
        <v>86</v>
      </c>
      <c r="K1055" t="s">
        <v>217</v>
      </c>
      <c r="L1055" t="s">
        <v>87</v>
      </c>
      <c r="M1055" t="s">
        <v>3204</v>
      </c>
      <c r="N1055" t="s">
        <v>3205</v>
      </c>
      <c r="O1055" t="s">
        <v>4831</v>
      </c>
      <c r="P1055">
        <f>VLOOKUP(B1055,HIS退!B:F,5,FALSE)</f>
        <v>-992</v>
      </c>
      <c r="Q1055" t="str">
        <f t="shared" si="48"/>
        <v/>
      </c>
      <c r="R1055" s="43">
        <f>VLOOKUP(M1055,银行退!A:G,7,FALSE)</f>
        <v>992</v>
      </c>
      <c r="S1055" t="str">
        <f t="shared" si="49"/>
        <v/>
      </c>
      <c r="T1055">
        <f>VLOOKUP(M1055,银行退!A:J,10,FALSE)</f>
        <v>1</v>
      </c>
      <c r="U1055" s="17">
        <f>VLOOKUP(M1055,银行退!A:K,11,FALSE)</f>
        <v>42912.489050925928</v>
      </c>
      <c r="V1055">
        <f t="shared" si="50"/>
        <v>1</v>
      </c>
      <c r="W1055" t="e">
        <f>VLOOKUP(B1055,HIS解!F:H,3,FALSE)</f>
        <v>#N/A</v>
      </c>
    </row>
    <row r="1056" spans="1:23" ht="14.25" hidden="1">
      <c r="A1056" s="62">
        <v>42912.400057870371</v>
      </c>
      <c r="B1056">
        <v>396710</v>
      </c>
      <c r="C1056" t="s">
        <v>3206</v>
      </c>
      <c r="D1056" t="s">
        <v>3207</v>
      </c>
      <c r="E1056" t="s">
        <v>3208</v>
      </c>
      <c r="F1056" s="15">
        <v>461</v>
      </c>
      <c r="G1056" s="62">
        <v>42912.400057870371</v>
      </c>
      <c r="H1056" t="s">
        <v>47</v>
      </c>
      <c r="I1056" t="s">
        <v>47</v>
      </c>
      <c r="J1056" t="s">
        <v>86</v>
      </c>
      <c r="K1056" t="s">
        <v>36</v>
      </c>
      <c r="L1056" t="s">
        <v>87</v>
      </c>
      <c r="M1056" t="s">
        <v>3209</v>
      </c>
      <c r="N1056" t="s">
        <v>3210</v>
      </c>
      <c r="O1056" t="s">
        <v>4832</v>
      </c>
      <c r="P1056">
        <f>VLOOKUP(B1056,HIS退!B:F,5,FALSE)</f>
        <v>-461</v>
      </c>
      <c r="Q1056" t="str">
        <f t="shared" si="48"/>
        <v/>
      </c>
      <c r="R1056" s="43">
        <f>VLOOKUP(M1056,银行退!A:G,7,FALSE)</f>
        <v>461</v>
      </c>
      <c r="S1056" t="str">
        <f t="shared" si="49"/>
        <v/>
      </c>
      <c r="T1056" t="e">
        <f>VLOOKUP(M1056,银行退!A:J,10,FALSE)</f>
        <v>#N/A</v>
      </c>
      <c r="U1056" s="17" t="e">
        <f>VLOOKUP(M1056,银行退!A:K,11,FALSE)</f>
        <v>#N/A</v>
      </c>
      <c r="V1056" t="str">
        <f t="shared" si="50"/>
        <v/>
      </c>
      <c r="W1056" t="e">
        <f>VLOOKUP(B1056,HIS解!F:H,3,FALSE)</f>
        <v>#N/A</v>
      </c>
    </row>
    <row r="1057" spans="1:23" ht="14.25" hidden="1">
      <c r="A1057" s="62">
        <v>42912.410671296297</v>
      </c>
      <c r="B1057">
        <v>397844</v>
      </c>
      <c r="C1057" t="s">
        <v>3211</v>
      </c>
      <c r="D1057" t="s">
        <v>3212</v>
      </c>
      <c r="E1057" t="s">
        <v>3213</v>
      </c>
      <c r="F1057" s="15">
        <v>354</v>
      </c>
      <c r="G1057" s="62">
        <v>42912.410671296297</v>
      </c>
      <c r="H1057" t="s">
        <v>47</v>
      </c>
      <c r="I1057" t="s">
        <v>47</v>
      </c>
      <c r="J1057" t="s">
        <v>86</v>
      </c>
      <c r="K1057" t="s">
        <v>36</v>
      </c>
      <c r="L1057" t="s">
        <v>87</v>
      </c>
      <c r="M1057" t="s">
        <v>3214</v>
      </c>
      <c r="N1057" t="s">
        <v>3215</v>
      </c>
      <c r="O1057" t="s">
        <v>4833</v>
      </c>
      <c r="P1057">
        <f>VLOOKUP(B1057,HIS退!B:F,5,FALSE)</f>
        <v>-354</v>
      </c>
      <c r="Q1057" t="str">
        <f t="shared" si="48"/>
        <v/>
      </c>
      <c r="R1057" s="43">
        <f>VLOOKUP(M1057,银行退!A:G,7,FALSE)</f>
        <v>354</v>
      </c>
      <c r="S1057" t="str">
        <f t="shared" si="49"/>
        <v/>
      </c>
      <c r="T1057" t="e">
        <f>VLOOKUP(M1057,银行退!A:J,10,FALSE)</f>
        <v>#N/A</v>
      </c>
      <c r="U1057" s="17" t="e">
        <f>VLOOKUP(M1057,银行退!A:K,11,FALSE)</f>
        <v>#N/A</v>
      </c>
      <c r="V1057" t="str">
        <f t="shared" si="50"/>
        <v/>
      </c>
      <c r="W1057" t="e">
        <f>VLOOKUP(B1057,HIS解!F:H,3,FALSE)</f>
        <v>#N/A</v>
      </c>
    </row>
    <row r="1058" spans="1:23" ht="14.25" hidden="1">
      <c r="A1058" s="62">
        <v>42912.421122685184</v>
      </c>
      <c r="B1058">
        <v>398919</v>
      </c>
      <c r="C1058" t="s">
        <v>3216</v>
      </c>
      <c r="D1058" t="s">
        <v>3217</v>
      </c>
      <c r="E1058" t="s">
        <v>3218</v>
      </c>
      <c r="F1058" s="15">
        <v>193</v>
      </c>
      <c r="G1058" s="62">
        <v>42912.421122685184</v>
      </c>
      <c r="H1058" t="s">
        <v>47</v>
      </c>
      <c r="I1058" t="s">
        <v>47</v>
      </c>
      <c r="J1058" t="s">
        <v>86</v>
      </c>
      <c r="K1058" t="s">
        <v>36</v>
      </c>
      <c r="L1058" t="s">
        <v>87</v>
      </c>
      <c r="M1058" t="s">
        <v>3219</v>
      </c>
      <c r="N1058" t="s">
        <v>3220</v>
      </c>
      <c r="O1058" t="s">
        <v>4834</v>
      </c>
      <c r="P1058">
        <f>VLOOKUP(B1058,HIS退!B:F,5,FALSE)</f>
        <v>-193</v>
      </c>
      <c r="Q1058" t="str">
        <f t="shared" si="48"/>
        <v/>
      </c>
      <c r="R1058" s="43">
        <f>VLOOKUP(M1058,银行退!A:G,7,FALSE)</f>
        <v>193</v>
      </c>
      <c r="S1058" t="str">
        <f t="shared" si="49"/>
        <v/>
      </c>
      <c r="T1058" t="e">
        <f>VLOOKUP(M1058,银行退!A:J,10,FALSE)</f>
        <v>#N/A</v>
      </c>
      <c r="U1058" s="17" t="e">
        <f>VLOOKUP(M1058,银行退!A:K,11,FALSE)</f>
        <v>#N/A</v>
      </c>
      <c r="V1058" t="str">
        <f t="shared" si="50"/>
        <v/>
      </c>
      <c r="W1058" t="e">
        <f>VLOOKUP(B1058,HIS解!F:H,3,FALSE)</f>
        <v>#N/A</v>
      </c>
    </row>
    <row r="1059" spans="1:23" ht="14.25" hidden="1">
      <c r="A1059" s="62">
        <v>42912.433530092596</v>
      </c>
      <c r="B1059">
        <v>400176</v>
      </c>
      <c r="C1059" t="s">
        <v>3221</v>
      </c>
      <c r="D1059" t="s">
        <v>3222</v>
      </c>
      <c r="E1059" t="s">
        <v>3223</v>
      </c>
      <c r="F1059" s="15">
        <v>123</v>
      </c>
      <c r="G1059" s="62">
        <v>42912.433530092596</v>
      </c>
      <c r="H1059" t="s">
        <v>47</v>
      </c>
      <c r="I1059" t="s">
        <v>47</v>
      </c>
      <c r="J1059" t="s">
        <v>86</v>
      </c>
      <c r="K1059" t="s">
        <v>36</v>
      </c>
      <c r="L1059" t="s">
        <v>87</v>
      </c>
      <c r="M1059" t="s">
        <v>3224</v>
      </c>
      <c r="N1059" t="s">
        <v>3225</v>
      </c>
      <c r="O1059" t="s">
        <v>4835</v>
      </c>
      <c r="P1059">
        <f>VLOOKUP(B1059,HIS退!B:F,5,FALSE)</f>
        <v>-123</v>
      </c>
      <c r="Q1059" t="str">
        <f t="shared" si="48"/>
        <v/>
      </c>
      <c r="R1059" s="43">
        <f>VLOOKUP(M1059,银行退!A:G,7,FALSE)</f>
        <v>123</v>
      </c>
      <c r="S1059" t="str">
        <f t="shared" si="49"/>
        <v/>
      </c>
      <c r="T1059" t="e">
        <f>VLOOKUP(M1059,银行退!A:J,10,FALSE)</f>
        <v>#N/A</v>
      </c>
      <c r="U1059" s="17" t="e">
        <f>VLOOKUP(M1059,银行退!A:K,11,FALSE)</f>
        <v>#N/A</v>
      </c>
      <c r="V1059" t="str">
        <f t="shared" si="50"/>
        <v/>
      </c>
      <c r="W1059" t="e">
        <f>VLOOKUP(B1059,HIS解!F:H,3,FALSE)</f>
        <v>#N/A</v>
      </c>
    </row>
    <row r="1060" spans="1:23" ht="14.25" hidden="1">
      <c r="A1060" s="62">
        <v>42912.435324074075</v>
      </c>
      <c r="B1060">
        <v>400342</v>
      </c>
      <c r="C1060" t="s">
        <v>3226</v>
      </c>
      <c r="D1060" t="s">
        <v>3227</v>
      </c>
      <c r="E1060" t="s">
        <v>3228</v>
      </c>
      <c r="F1060" s="15">
        <v>96</v>
      </c>
      <c r="G1060" s="62">
        <v>42912.435324074075</v>
      </c>
      <c r="H1060" t="s">
        <v>47</v>
      </c>
      <c r="I1060" t="s">
        <v>47</v>
      </c>
      <c r="J1060" t="s">
        <v>86</v>
      </c>
      <c r="K1060" t="s">
        <v>36</v>
      </c>
      <c r="L1060" t="s">
        <v>87</v>
      </c>
      <c r="M1060" t="s">
        <v>3229</v>
      </c>
      <c r="N1060" t="s">
        <v>3230</v>
      </c>
      <c r="O1060" t="s">
        <v>4836</v>
      </c>
      <c r="P1060">
        <f>VLOOKUP(B1060,HIS退!B:F,5,FALSE)</f>
        <v>-96</v>
      </c>
      <c r="Q1060" t="str">
        <f t="shared" si="48"/>
        <v/>
      </c>
      <c r="R1060" s="43">
        <f>VLOOKUP(M1060,银行退!A:G,7,FALSE)</f>
        <v>96</v>
      </c>
      <c r="S1060" t="str">
        <f t="shared" si="49"/>
        <v/>
      </c>
      <c r="T1060" t="e">
        <f>VLOOKUP(M1060,银行退!A:J,10,FALSE)</f>
        <v>#N/A</v>
      </c>
      <c r="U1060" s="17" t="e">
        <f>VLOOKUP(M1060,银行退!A:K,11,FALSE)</f>
        <v>#N/A</v>
      </c>
      <c r="V1060" t="str">
        <f t="shared" si="50"/>
        <v/>
      </c>
      <c r="W1060" t="e">
        <f>VLOOKUP(B1060,HIS解!F:H,3,FALSE)</f>
        <v>#N/A</v>
      </c>
    </row>
    <row r="1061" spans="1:23" ht="14.25" hidden="1">
      <c r="A1061" s="62">
        <v>42912.435787037037</v>
      </c>
      <c r="B1061">
        <v>400387</v>
      </c>
      <c r="C1061" t="s">
        <v>3231</v>
      </c>
      <c r="D1061" t="s">
        <v>3212</v>
      </c>
      <c r="E1061" t="s">
        <v>3213</v>
      </c>
      <c r="F1061" s="15">
        <v>45</v>
      </c>
      <c r="G1061" s="62">
        <v>42912.435787037037</v>
      </c>
      <c r="H1061" t="s">
        <v>47</v>
      </c>
      <c r="I1061" t="s">
        <v>47</v>
      </c>
      <c r="J1061" t="s">
        <v>86</v>
      </c>
      <c r="K1061" t="s">
        <v>36</v>
      </c>
      <c r="L1061" t="s">
        <v>87</v>
      </c>
      <c r="M1061" t="s">
        <v>3232</v>
      </c>
      <c r="N1061" t="s">
        <v>3233</v>
      </c>
      <c r="O1061" t="s">
        <v>4833</v>
      </c>
      <c r="P1061">
        <f>VLOOKUP(B1061,HIS退!B:F,5,FALSE)</f>
        <v>-45</v>
      </c>
      <c r="Q1061" t="str">
        <f t="shared" si="48"/>
        <v/>
      </c>
      <c r="R1061" s="43">
        <f>VLOOKUP(M1061,银行退!A:G,7,FALSE)</f>
        <v>45</v>
      </c>
      <c r="S1061" t="str">
        <f t="shared" si="49"/>
        <v/>
      </c>
      <c r="T1061" t="e">
        <f>VLOOKUP(M1061,银行退!A:J,10,FALSE)</f>
        <v>#N/A</v>
      </c>
      <c r="U1061" s="17" t="e">
        <f>VLOOKUP(M1061,银行退!A:K,11,FALSE)</f>
        <v>#N/A</v>
      </c>
      <c r="V1061" t="str">
        <f t="shared" si="50"/>
        <v/>
      </c>
      <c r="W1061" t="e">
        <f>VLOOKUP(B1061,HIS解!F:H,3,FALSE)</f>
        <v>#N/A</v>
      </c>
    </row>
    <row r="1062" spans="1:23" ht="14.25" hidden="1">
      <c r="A1062" s="62">
        <v>42912.43712962963</v>
      </c>
      <c r="B1062">
        <v>400506</v>
      </c>
      <c r="C1062" t="s">
        <v>3234</v>
      </c>
      <c r="D1062" t="s">
        <v>3235</v>
      </c>
      <c r="E1062" t="s">
        <v>3236</v>
      </c>
      <c r="F1062" s="15">
        <v>95</v>
      </c>
      <c r="G1062" s="62">
        <v>42912.43712962963</v>
      </c>
      <c r="H1062" t="s">
        <v>47</v>
      </c>
      <c r="I1062" t="s">
        <v>47</v>
      </c>
      <c r="J1062" t="s">
        <v>86</v>
      </c>
      <c r="K1062" t="s">
        <v>36</v>
      </c>
      <c r="L1062" t="s">
        <v>87</v>
      </c>
      <c r="M1062" t="s">
        <v>3237</v>
      </c>
      <c r="N1062" t="s">
        <v>3238</v>
      </c>
      <c r="O1062" t="s">
        <v>4837</v>
      </c>
      <c r="P1062">
        <f>VLOOKUP(B1062,HIS退!B:F,5,FALSE)</f>
        <v>-95</v>
      </c>
      <c r="Q1062" t="str">
        <f t="shared" si="48"/>
        <v/>
      </c>
      <c r="R1062" s="43">
        <f>VLOOKUP(M1062,银行退!A:G,7,FALSE)</f>
        <v>95</v>
      </c>
      <c r="S1062" t="str">
        <f t="shared" si="49"/>
        <v/>
      </c>
      <c r="T1062" t="e">
        <f>VLOOKUP(M1062,银行退!A:J,10,FALSE)</f>
        <v>#N/A</v>
      </c>
      <c r="U1062" s="17" t="e">
        <f>VLOOKUP(M1062,银行退!A:K,11,FALSE)</f>
        <v>#N/A</v>
      </c>
      <c r="V1062" t="str">
        <f t="shared" si="50"/>
        <v/>
      </c>
      <c r="W1062" t="e">
        <f>VLOOKUP(B1062,HIS解!F:H,3,FALSE)</f>
        <v>#N/A</v>
      </c>
    </row>
    <row r="1063" spans="1:23" ht="14.25" hidden="1">
      <c r="A1063" s="62">
        <v>42912.437986111108</v>
      </c>
      <c r="B1063">
        <v>400600</v>
      </c>
      <c r="C1063" t="s">
        <v>3239</v>
      </c>
      <c r="D1063" t="s">
        <v>3240</v>
      </c>
      <c r="E1063" t="s">
        <v>3241</v>
      </c>
      <c r="F1063" s="15">
        <v>70</v>
      </c>
      <c r="G1063" s="62">
        <v>42912.437986111108</v>
      </c>
      <c r="H1063" t="s">
        <v>47</v>
      </c>
      <c r="I1063" t="s">
        <v>47</v>
      </c>
      <c r="J1063" t="s">
        <v>86</v>
      </c>
      <c r="K1063" t="s">
        <v>36</v>
      </c>
      <c r="L1063" t="s">
        <v>87</v>
      </c>
      <c r="M1063" t="s">
        <v>3242</v>
      </c>
      <c r="N1063" t="s">
        <v>3243</v>
      </c>
      <c r="O1063" t="s">
        <v>4838</v>
      </c>
      <c r="P1063">
        <f>VLOOKUP(B1063,HIS退!B:F,5,FALSE)</f>
        <v>-70</v>
      </c>
      <c r="Q1063" t="str">
        <f t="shared" si="48"/>
        <v/>
      </c>
      <c r="R1063" s="43">
        <f>VLOOKUP(M1063,银行退!A:G,7,FALSE)</f>
        <v>70</v>
      </c>
      <c r="S1063" t="str">
        <f t="shared" si="49"/>
        <v/>
      </c>
      <c r="T1063" t="e">
        <f>VLOOKUP(M1063,银行退!A:J,10,FALSE)</f>
        <v>#N/A</v>
      </c>
      <c r="U1063" s="17" t="e">
        <f>VLOOKUP(M1063,银行退!A:K,11,FALSE)</f>
        <v>#N/A</v>
      </c>
      <c r="V1063" t="str">
        <f t="shared" si="50"/>
        <v/>
      </c>
      <c r="W1063" t="e">
        <f>VLOOKUP(B1063,HIS解!F:H,3,FALSE)</f>
        <v>#N/A</v>
      </c>
    </row>
    <row r="1064" spans="1:23" ht="14.25" hidden="1">
      <c r="A1064" s="62">
        <v>42912.447534722225</v>
      </c>
      <c r="B1064">
        <v>401450</v>
      </c>
      <c r="C1064" t="s">
        <v>3244</v>
      </c>
      <c r="D1064" t="s">
        <v>3245</v>
      </c>
      <c r="E1064" t="s">
        <v>3246</v>
      </c>
      <c r="F1064" s="15">
        <v>916</v>
      </c>
      <c r="G1064" s="62">
        <v>42912.447534722225</v>
      </c>
      <c r="H1064" t="s">
        <v>47</v>
      </c>
      <c r="I1064" t="s">
        <v>47</v>
      </c>
      <c r="J1064" t="s">
        <v>86</v>
      </c>
      <c r="K1064" t="s">
        <v>36</v>
      </c>
      <c r="L1064" t="s">
        <v>87</v>
      </c>
      <c r="M1064" t="s">
        <v>3247</v>
      </c>
      <c r="N1064" t="s">
        <v>3248</v>
      </c>
      <c r="O1064" t="s">
        <v>4839</v>
      </c>
      <c r="P1064">
        <f>VLOOKUP(B1064,HIS退!B:F,5,FALSE)</f>
        <v>-916</v>
      </c>
      <c r="Q1064" t="str">
        <f t="shared" si="48"/>
        <v/>
      </c>
      <c r="R1064" s="43">
        <f>VLOOKUP(M1064,银行退!A:G,7,FALSE)</f>
        <v>916</v>
      </c>
      <c r="S1064" t="str">
        <f t="shared" si="49"/>
        <v/>
      </c>
      <c r="T1064" t="e">
        <f>VLOOKUP(M1064,银行退!A:J,10,FALSE)</f>
        <v>#N/A</v>
      </c>
      <c r="U1064" s="17" t="e">
        <f>VLOOKUP(M1064,银行退!A:K,11,FALSE)</f>
        <v>#N/A</v>
      </c>
      <c r="V1064" t="str">
        <f t="shared" si="50"/>
        <v/>
      </c>
      <c r="W1064" t="e">
        <f>VLOOKUP(B1064,HIS解!F:H,3,FALSE)</f>
        <v>#N/A</v>
      </c>
    </row>
    <row r="1065" spans="1:23" ht="14.25" hidden="1">
      <c r="A1065" s="62">
        <v>42912.450995370367</v>
      </c>
      <c r="B1065">
        <v>401763</v>
      </c>
      <c r="C1065" t="s">
        <v>3249</v>
      </c>
      <c r="D1065" t="s">
        <v>3250</v>
      </c>
      <c r="E1065" t="s">
        <v>3251</v>
      </c>
      <c r="F1065" s="15">
        <v>190</v>
      </c>
      <c r="G1065" s="62">
        <v>42912.450995370367</v>
      </c>
      <c r="H1065" t="s">
        <v>47</v>
      </c>
      <c r="I1065" t="s">
        <v>47</v>
      </c>
      <c r="J1065" t="s">
        <v>86</v>
      </c>
      <c r="K1065" t="s">
        <v>36</v>
      </c>
      <c r="L1065" t="s">
        <v>87</v>
      </c>
      <c r="M1065" t="s">
        <v>3252</v>
      </c>
      <c r="N1065" t="s">
        <v>3253</v>
      </c>
      <c r="O1065" t="s">
        <v>4840</v>
      </c>
      <c r="P1065">
        <f>VLOOKUP(B1065,HIS退!B:F,5,FALSE)</f>
        <v>-190</v>
      </c>
      <c r="Q1065" t="str">
        <f t="shared" si="48"/>
        <v/>
      </c>
      <c r="R1065" s="43">
        <f>VLOOKUP(M1065,银行退!A:G,7,FALSE)</f>
        <v>190</v>
      </c>
      <c r="S1065" t="str">
        <f t="shared" si="49"/>
        <v/>
      </c>
      <c r="T1065" t="e">
        <f>VLOOKUP(M1065,银行退!A:J,10,FALSE)</f>
        <v>#N/A</v>
      </c>
      <c r="U1065" s="17" t="e">
        <f>VLOOKUP(M1065,银行退!A:K,11,FALSE)</f>
        <v>#N/A</v>
      </c>
      <c r="V1065" t="str">
        <f t="shared" si="50"/>
        <v/>
      </c>
      <c r="W1065" t="e">
        <f>VLOOKUP(B1065,HIS解!F:H,3,FALSE)</f>
        <v>#N/A</v>
      </c>
    </row>
    <row r="1066" spans="1:23" ht="14.25" hidden="1">
      <c r="A1066" s="62">
        <v>42912.46502314815</v>
      </c>
      <c r="B1066">
        <v>402943</v>
      </c>
      <c r="C1066" t="s">
        <v>3254</v>
      </c>
      <c r="D1066" t="s">
        <v>3255</v>
      </c>
      <c r="E1066" t="s">
        <v>3256</v>
      </c>
      <c r="F1066" s="15">
        <v>250</v>
      </c>
      <c r="G1066" s="62">
        <v>42912.46502314815</v>
      </c>
      <c r="H1066" t="s">
        <v>47</v>
      </c>
      <c r="I1066" t="s">
        <v>47</v>
      </c>
      <c r="J1066" t="s">
        <v>86</v>
      </c>
      <c r="K1066" t="s">
        <v>36</v>
      </c>
      <c r="L1066" t="s">
        <v>87</v>
      </c>
      <c r="M1066" t="s">
        <v>3257</v>
      </c>
      <c r="N1066" t="s">
        <v>3258</v>
      </c>
      <c r="O1066" t="s">
        <v>4841</v>
      </c>
      <c r="P1066">
        <f>VLOOKUP(B1066,HIS退!B:F,5,FALSE)</f>
        <v>-250</v>
      </c>
      <c r="Q1066" t="str">
        <f t="shared" si="48"/>
        <v/>
      </c>
      <c r="R1066" s="43">
        <f>VLOOKUP(M1066,银行退!A:G,7,FALSE)</f>
        <v>250</v>
      </c>
      <c r="S1066" t="str">
        <f t="shared" si="49"/>
        <v/>
      </c>
      <c r="T1066" t="e">
        <f>VLOOKUP(M1066,银行退!A:J,10,FALSE)</f>
        <v>#N/A</v>
      </c>
      <c r="U1066" s="17" t="e">
        <f>VLOOKUP(M1066,银行退!A:K,11,FALSE)</f>
        <v>#N/A</v>
      </c>
      <c r="V1066" t="str">
        <f t="shared" si="50"/>
        <v/>
      </c>
      <c r="W1066" t="e">
        <f>VLOOKUP(B1066,HIS解!F:H,3,FALSE)</f>
        <v>#N/A</v>
      </c>
    </row>
    <row r="1067" spans="1:23" ht="14.25" hidden="1">
      <c r="A1067" s="62">
        <v>42912.465636574074</v>
      </c>
      <c r="B1067">
        <v>402994</v>
      </c>
      <c r="C1067" t="s">
        <v>3259</v>
      </c>
      <c r="D1067" t="s">
        <v>3260</v>
      </c>
      <c r="E1067" t="s">
        <v>3261</v>
      </c>
      <c r="F1067" s="15">
        <v>48</v>
      </c>
      <c r="G1067" s="62">
        <v>42912.465636574074</v>
      </c>
      <c r="H1067" t="s">
        <v>47</v>
      </c>
      <c r="I1067" t="s">
        <v>47</v>
      </c>
      <c r="J1067" t="s">
        <v>86</v>
      </c>
      <c r="K1067" t="s">
        <v>36</v>
      </c>
      <c r="L1067" t="s">
        <v>87</v>
      </c>
      <c r="M1067" t="s">
        <v>3262</v>
      </c>
      <c r="N1067" t="s">
        <v>3263</v>
      </c>
      <c r="O1067" t="s">
        <v>4842</v>
      </c>
      <c r="P1067">
        <f>VLOOKUP(B1067,HIS退!B:F,5,FALSE)</f>
        <v>-48</v>
      </c>
      <c r="Q1067" t="str">
        <f t="shared" si="48"/>
        <v/>
      </c>
      <c r="R1067" s="43">
        <f>VLOOKUP(M1067,银行退!A:G,7,FALSE)</f>
        <v>48</v>
      </c>
      <c r="S1067" t="str">
        <f t="shared" si="49"/>
        <v/>
      </c>
      <c r="T1067" t="e">
        <f>VLOOKUP(M1067,银行退!A:J,10,FALSE)</f>
        <v>#N/A</v>
      </c>
      <c r="U1067" s="17" t="e">
        <f>VLOOKUP(M1067,银行退!A:K,11,FALSE)</f>
        <v>#N/A</v>
      </c>
      <c r="V1067" t="str">
        <f t="shared" si="50"/>
        <v/>
      </c>
      <c r="W1067" t="e">
        <f>VLOOKUP(B1067,HIS解!F:H,3,FALSE)</f>
        <v>#N/A</v>
      </c>
    </row>
    <row r="1068" spans="1:23" ht="14.25" hidden="1">
      <c r="A1068" s="62">
        <v>42912.466180555559</v>
      </c>
      <c r="B1068">
        <v>403044</v>
      </c>
      <c r="C1068" t="s">
        <v>3264</v>
      </c>
      <c r="D1068" t="s">
        <v>3265</v>
      </c>
      <c r="E1068" t="s">
        <v>3266</v>
      </c>
      <c r="F1068" s="15">
        <v>91</v>
      </c>
      <c r="G1068" s="62">
        <v>42912.466180555559</v>
      </c>
      <c r="H1068" t="s">
        <v>47</v>
      </c>
      <c r="I1068" t="s">
        <v>47</v>
      </c>
      <c r="J1068" t="s">
        <v>86</v>
      </c>
      <c r="K1068" t="s">
        <v>36</v>
      </c>
      <c r="L1068" t="s">
        <v>87</v>
      </c>
      <c r="M1068" t="s">
        <v>3267</v>
      </c>
      <c r="N1068" t="s">
        <v>3268</v>
      </c>
      <c r="O1068" t="s">
        <v>4843</v>
      </c>
      <c r="P1068">
        <f>VLOOKUP(B1068,HIS退!B:F,5,FALSE)</f>
        <v>-91</v>
      </c>
      <c r="Q1068" t="str">
        <f t="shared" si="48"/>
        <v/>
      </c>
      <c r="R1068" s="43">
        <f>VLOOKUP(M1068,银行退!A:G,7,FALSE)</f>
        <v>91</v>
      </c>
      <c r="S1068" t="str">
        <f t="shared" si="49"/>
        <v/>
      </c>
      <c r="T1068" t="e">
        <f>VLOOKUP(M1068,银行退!A:J,10,FALSE)</f>
        <v>#N/A</v>
      </c>
      <c r="U1068" s="17" t="e">
        <f>VLOOKUP(M1068,银行退!A:K,11,FALSE)</f>
        <v>#N/A</v>
      </c>
      <c r="V1068" t="str">
        <f t="shared" si="50"/>
        <v/>
      </c>
      <c r="W1068" t="e">
        <f>VLOOKUP(B1068,HIS解!F:H,3,FALSE)</f>
        <v>#N/A</v>
      </c>
    </row>
    <row r="1069" spans="1:23" ht="14.25" hidden="1">
      <c r="A1069" s="62">
        <v>42912.484976851854</v>
      </c>
      <c r="B1069">
        <v>404366</v>
      </c>
      <c r="C1069" t="s">
        <v>3269</v>
      </c>
      <c r="D1069" t="s">
        <v>3265</v>
      </c>
      <c r="E1069" t="s">
        <v>3266</v>
      </c>
      <c r="F1069" s="15">
        <v>19</v>
      </c>
      <c r="G1069" s="62">
        <v>42912.484976851854</v>
      </c>
      <c r="H1069" t="s">
        <v>47</v>
      </c>
      <c r="I1069" t="s">
        <v>47</v>
      </c>
      <c r="J1069" t="s">
        <v>86</v>
      </c>
      <c r="K1069" t="s">
        <v>36</v>
      </c>
      <c r="L1069" t="s">
        <v>87</v>
      </c>
      <c r="M1069" t="s">
        <v>3270</v>
      </c>
      <c r="N1069" t="s">
        <v>3271</v>
      </c>
      <c r="O1069" t="s">
        <v>4843</v>
      </c>
      <c r="P1069">
        <f>VLOOKUP(B1069,HIS退!B:F,5,FALSE)</f>
        <v>-19</v>
      </c>
      <c r="Q1069" t="str">
        <f t="shared" si="48"/>
        <v/>
      </c>
      <c r="R1069" s="43">
        <f>VLOOKUP(M1069,银行退!A:G,7,FALSE)</f>
        <v>19</v>
      </c>
      <c r="S1069" t="str">
        <f t="shared" si="49"/>
        <v/>
      </c>
      <c r="T1069" t="e">
        <f>VLOOKUP(M1069,银行退!A:J,10,FALSE)</f>
        <v>#N/A</v>
      </c>
      <c r="U1069" s="17" t="e">
        <f>VLOOKUP(M1069,银行退!A:K,11,FALSE)</f>
        <v>#N/A</v>
      </c>
      <c r="V1069" t="str">
        <f t="shared" si="50"/>
        <v/>
      </c>
      <c r="W1069" t="e">
        <f>VLOOKUP(B1069,HIS解!F:H,3,FALSE)</f>
        <v>#N/A</v>
      </c>
    </row>
    <row r="1070" spans="1:23" ht="14.25" hidden="1">
      <c r="A1070" s="62">
        <v>42912.491018518522</v>
      </c>
      <c r="B1070">
        <v>404734</v>
      </c>
      <c r="C1070" t="s">
        <v>3272</v>
      </c>
      <c r="D1070" t="s">
        <v>3273</v>
      </c>
      <c r="E1070" t="s">
        <v>3274</v>
      </c>
      <c r="F1070" s="15">
        <v>68</v>
      </c>
      <c r="G1070" s="62">
        <v>42912.491018518522</v>
      </c>
      <c r="H1070" t="s">
        <v>47</v>
      </c>
      <c r="I1070" t="s">
        <v>47</v>
      </c>
      <c r="J1070" t="s">
        <v>86</v>
      </c>
      <c r="K1070" t="s">
        <v>36</v>
      </c>
      <c r="L1070" t="s">
        <v>87</v>
      </c>
      <c r="M1070" t="s">
        <v>3275</v>
      </c>
      <c r="N1070" t="s">
        <v>3276</v>
      </c>
      <c r="O1070" t="s">
        <v>4844</v>
      </c>
      <c r="P1070">
        <f>VLOOKUP(B1070,HIS退!B:F,5,FALSE)</f>
        <v>-68</v>
      </c>
      <c r="Q1070" t="str">
        <f t="shared" si="48"/>
        <v/>
      </c>
      <c r="R1070" s="43">
        <f>VLOOKUP(M1070,银行退!A:G,7,FALSE)</f>
        <v>68</v>
      </c>
      <c r="S1070" t="str">
        <f t="shared" si="49"/>
        <v/>
      </c>
      <c r="T1070" t="e">
        <f>VLOOKUP(M1070,银行退!A:J,10,FALSE)</f>
        <v>#N/A</v>
      </c>
      <c r="U1070" s="17" t="e">
        <f>VLOOKUP(M1070,银行退!A:K,11,FALSE)</f>
        <v>#N/A</v>
      </c>
      <c r="V1070" t="str">
        <f t="shared" si="50"/>
        <v/>
      </c>
      <c r="W1070" t="e">
        <f>VLOOKUP(B1070,HIS解!F:H,3,FALSE)</f>
        <v>#N/A</v>
      </c>
    </row>
    <row r="1071" spans="1:23" ht="14.25" hidden="1">
      <c r="A1071" s="62">
        <v>42912.493321759262</v>
      </c>
      <c r="B1071">
        <v>404889</v>
      </c>
      <c r="C1071" t="s">
        <v>3277</v>
      </c>
      <c r="D1071" t="s">
        <v>3278</v>
      </c>
      <c r="E1071" t="s">
        <v>3279</v>
      </c>
      <c r="F1071" s="15">
        <v>584</v>
      </c>
      <c r="G1071" s="62">
        <v>42912.493321759262</v>
      </c>
      <c r="H1071" t="s">
        <v>47</v>
      </c>
      <c r="I1071" t="s">
        <v>47</v>
      </c>
      <c r="J1071" t="s">
        <v>86</v>
      </c>
      <c r="K1071" t="s">
        <v>36</v>
      </c>
      <c r="L1071" t="s">
        <v>87</v>
      </c>
      <c r="M1071" t="s">
        <v>3280</v>
      </c>
      <c r="N1071" t="s">
        <v>3281</v>
      </c>
      <c r="O1071" t="s">
        <v>4845</v>
      </c>
      <c r="P1071">
        <f>VLOOKUP(B1071,HIS退!B:F,5,FALSE)</f>
        <v>-584</v>
      </c>
      <c r="Q1071" t="str">
        <f t="shared" si="48"/>
        <v/>
      </c>
      <c r="R1071" s="43">
        <f>VLOOKUP(M1071,银行退!A:G,7,FALSE)</f>
        <v>584</v>
      </c>
      <c r="S1071" t="str">
        <f t="shared" si="49"/>
        <v/>
      </c>
      <c r="T1071" t="e">
        <f>VLOOKUP(M1071,银行退!A:J,10,FALSE)</f>
        <v>#N/A</v>
      </c>
      <c r="U1071" s="17" t="e">
        <f>VLOOKUP(M1071,银行退!A:K,11,FALSE)</f>
        <v>#N/A</v>
      </c>
      <c r="V1071" t="str">
        <f t="shared" si="50"/>
        <v/>
      </c>
      <c r="W1071" t="e">
        <f>VLOOKUP(B1071,HIS解!F:H,3,FALSE)</f>
        <v>#N/A</v>
      </c>
    </row>
    <row r="1072" spans="1:23" ht="14.25" hidden="1">
      <c r="A1072" s="62">
        <v>42912.496608796297</v>
      </c>
      <c r="B1072">
        <v>405058</v>
      </c>
      <c r="C1072" t="s">
        <v>3282</v>
      </c>
      <c r="D1072" t="s">
        <v>3283</v>
      </c>
      <c r="E1072" t="s">
        <v>3284</v>
      </c>
      <c r="F1072" s="15">
        <v>238</v>
      </c>
      <c r="G1072" s="62">
        <v>42912.496608796297</v>
      </c>
      <c r="H1072" t="s">
        <v>47</v>
      </c>
      <c r="I1072" t="s">
        <v>47</v>
      </c>
      <c r="J1072" t="s">
        <v>86</v>
      </c>
      <c r="K1072" t="s">
        <v>36</v>
      </c>
      <c r="L1072" t="s">
        <v>87</v>
      </c>
      <c r="M1072" t="s">
        <v>3285</v>
      </c>
      <c r="N1072" t="s">
        <v>3286</v>
      </c>
      <c r="O1072" t="s">
        <v>4846</v>
      </c>
      <c r="P1072">
        <f>VLOOKUP(B1072,HIS退!B:F,5,FALSE)</f>
        <v>-238</v>
      </c>
      <c r="Q1072" t="str">
        <f t="shared" si="48"/>
        <v/>
      </c>
      <c r="R1072" s="43">
        <f>VLOOKUP(M1072,银行退!A:G,7,FALSE)</f>
        <v>238</v>
      </c>
      <c r="S1072" t="str">
        <f t="shared" si="49"/>
        <v/>
      </c>
      <c r="T1072" t="e">
        <f>VLOOKUP(M1072,银行退!A:J,10,FALSE)</f>
        <v>#N/A</v>
      </c>
      <c r="U1072" s="17" t="e">
        <f>VLOOKUP(M1072,银行退!A:K,11,FALSE)</f>
        <v>#N/A</v>
      </c>
      <c r="V1072" t="str">
        <f t="shared" si="50"/>
        <v/>
      </c>
      <c r="W1072" t="e">
        <f>VLOOKUP(B1072,HIS解!F:H,3,FALSE)</f>
        <v>#N/A</v>
      </c>
    </row>
    <row r="1073" spans="1:23" ht="14.25" hidden="1">
      <c r="A1073" s="62">
        <v>42912.497719907406</v>
      </c>
      <c r="B1073">
        <v>405101</v>
      </c>
      <c r="C1073" t="s">
        <v>3287</v>
      </c>
      <c r="D1073" t="s">
        <v>3288</v>
      </c>
      <c r="E1073" t="s">
        <v>3289</v>
      </c>
      <c r="F1073" s="15">
        <v>194</v>
      </c>
      <c r="G1073" s="62">
        <v>42912.497719907406</v>
      </c>
      <c r="H1073" t="s">
        <v>47</v>
      </c>
      <c r="I1073" t="s">
        <v>47</v>
      </c>
      <c r="J1073" t="s">
        <v>86</v>
      </c>
      <c r="K1073" t="s">
        <v>36</v>
      </c>
      <c r="L1073" t="s">
        <v>87</v>
      </c>
      <c r="M1073" t="s">
        <v>3290</v>
      </c>
      <c r="N1073" t="s">
        <v>3291</v>
      </c>
      <c r="O1073" t="s">
        <v>4847</v>
      </c>
      <c r="P1073">
        <f>VLOOKUP(B1073,HIS退!B:F,5,FALSE)</f>
        <v>-194</v>
      </c>
      <c r="Q1073" t="str">
        <f t="shared" si="48"/>
        <v/>
      </c>
      <c r="R1073" s="43">
        <f>VLOOKUP(M1073,银行退!A:G,7,FALSE)</f>
        <v>194</v>
      </c>
      <c r="S1073" t="str">
        <f t="shared" si="49"/>
        <v/>
      </c>
      <c r="T1073">
        <f>VLOOKUP(M1073,银行退!A:J,10,FALSE)</f>
        <v>0</v>
      </c>
      <c r="U1073" s="17">
        <f>VLOOKUP(M1073,银行退!A:K,11,FALSE)</f>
        <v>0</v>
      </c>
      <c r="V1073">
        <f t="shared" si="50"/>
        <v>1</v>
      </c>
      <c r="W1073" t="e">
        <f>VLOOKUP(B1073,HIS解!F:H,3,FALSE)</f>
        <v>#N/A</v>
      </c>
    </row>
    <row r="1074" spans="1:23" ht="14.25" hidden="1">
      <c r="A1074" s="62">
        <v>42912.498888888891</v>
      </c>
      <c r="B1074">
        <v>405156</v>
      </c>
      <c r="C1074" t="s">
        <v>3292</v>
      </c>
      <c r="D1074" t="s">
        <v>3293</v>
      </c>
      <c r="E1074" t="s">
        <v>3294</v>
      </c>
      <c r="F1074" s="15">
        <v>1593</v>
      </c>
      <c r="G1074" s="62">
        <v>42912.498888888891</v>
      </c>
      <c r="H1074" t="s">
        <v>47</v>
      </c>
      <c r="I1074" t="s">
        <v>47</v>
      </c>
      <c r="J1074" t="s">
        <v>86</v>
      </c>
      <c r="K1074" t="s">
        <v>36</v>
      </c>
      <c r="L1074" t="s">
        <v>87</v>
      </c>
      <c r="M1074" t="s">
        <v>3295</v>
      </c>
      <c r="N1074" t="s">
        <v>3296</v>
      </c>
      <c r="O1074" t="s">
        <v>4846</v>
      </c>
      <c r="P1074">
        <f>VLOOKUP(B1074,HIS退!B:F,5,FALSE)</f>
        <v>-1593</v>
      </c>
      <c r="Q1074" t="str">
        <f t="shared" si="48"/>
        <v/>
      </c>
      <c r="R1074" s="43">
        <f>VLOOKUP(M1074,银行退!A:G,7,FALSE)</f>
        <v>1593</v>
      </c>
      <c r="S1074" t="str">
        <f t="shared" si="49"/>
        <v/>
      </c>
      <c r="T1074" t="e">
        <f>VLOOKUP(M1074,银行退!A:J,10,FALSE)</f>
        <v>#N/A</v>
      </c>
      <c r="U1074" s="17" t="e">
        <f>VLOOKUP(M1074,银行退!A:K,11,FALSE)</f>
        <v>#N/A</v>
      </c>
      <c r="V1074" t="str">
        <f t="shared" si="50"/>
        <v/>
      </c>
      <c r="W1074" t="e">
        <f>VLOOKUP(B1074,HIS解!F:H,3,FALSE)</f>
        <v>#N/A</v>
      </c>
    </row>
    <row r="1075" spans="1:23" ht="14.25" hidden="1">
      <c r="A1075" s="62">
        <v>42912.508587962962</v>
      </c>
      <c r="B1075">
        <v>405416</v>
      </c>
      <c r="C1075" t="s">
        <v>3297</v>
      </c>
      <c r="D1075" t="s">
        <v>3298</v>
      </c>
      <c r="E1075" t="s">
        <v>3299</v>
      </c>
      <c r="F1075" s="15">
        <v>2115</v>
      </c>
      <c r="G1075" s="62">
        <v>42912.508587962962</v>
      </c>
      <c r="H1075" t="s">
        <v>47</v>
      </c>
      <c r="I1075" t="s">
        <v>47</v>
      </c>
      <c r="J1075" t="s">
        <v>86</v>
      </c>
      <c r="K1075" t="s">
        <v>36</v>
      </c>
      <c r="L1075" t="s">
        <v>87</v>
      </c>
      <c r="M1075" t="s">
        <v>3300</v>
      </c>
      <c r="N1075" t="s">
        <v>3301</v>
      </c>
      <c r="O1075" t="s">
        <v>4848</v>
      </c>
      <c r="P1075">
        <f>VLOOKUP(B1075,HIS退!B:F,5,FALSE)</f>
        <v>-2115</v>
      </c>
      <c r="Q1075" t="str">
        <f t="shared" si="48"/>
        <v/>
      </c>
      <c r="R1075" s="43">
        <f>VLOOKUP(M1075,银行退!A:G,7,FALSE)</f>
        <v>2115</v>
      </c>
      <c r="S1075" t="str">
        <f t="shared" si="49"/>
        <v/>
      </c>
      <c r="T1075" t="e">
        <f>VLOOKUP(M1075,银行退!A:J,10,FALSE)</f>
        <v>#N/A</v>
      </c>
      <c r="U1075" s="17" t="e">
        <f>VLOOKUP(M1075,银行退!A:K,11,FALSE)</f>
        <v>#N/A</v>
      </c>
      <c r="V1075" t="str">
        <f t="shared" si="50"/>
        <v/>
      </c>
      <c r="W1075" t="e">
        <f>VLOOKUP(B1075,HIS解!F:H,3,FALSE)</f>
        <v>#N/A</v>
      </c>
    </row>
    <row r="1076" spans="1:23" ht="14.25" hidden="1">
      <c r="A1076" s="62">
        <v>42912.509351851855</v>
      </c>
      <c r="B1076">
        <v>405426</v>
      </c>
      <c r="C1076" t="s">
        <v>3302</v>
      </c>
      <c r="D1076" t="s">
        <v>3303</v>
      </c>
      <c r="E1076" t="s">
        <v>3304</v>
      </c>
      <c r="F1076" s="15">
        <v>25</v>
      </c>
      <c r="G1076" s="62">
        <v>42912.509351851855</v>
      </c>
      <c r="H1076" t="s">
        <v>47</v>
      </c>
      <c r="I1076" t="s">
        <v>47</v>
      </c>
      <c r="J1076" t="s">
        <v>86</v>
      </c>
      <c r="K1076" t="s">
        <v>36</v>
      </c>
      <c r="L1076" t="s">
        <v>87</v>
      </c>
      <c r="M1076" t="s">
        <v>3305</v>
      </c>
      <c r="N1076" t="s">
        <v>3306</v>
      </c>
      <c r="O1076" t="s">
        <v>4848</v>
      </c>
      <c r="P1076">
        <f>VLOOKUP(B1076,HIS退!B:F,5,FALSE)</f>
        <v>-25</v>
      </c>
      <c r="Q1076" t="str">
        <f t="shared" si="48"/>
        <v/>
      </c>
      <c r="R1076" s="43">
        <f>VLOOKUP(M1076,银行退!A:G,7,FALSE)</f>
        <v>25</v>
      </c>
      <c r="S1076" t="str">
        <f t="shared" si="49"/>
        <v/>
      </c>
      <c r="T1076" t="e">
        <f>VLOOKUP(M1076,银行退!A:J,10,FALSE)</f>
        <v>#N/A</v>
      </c>
      <c r="U1076" s="17" t="e">
        <f>VLOOKUP(M1076,银行退!A:K,11,FALSE)</f>
        <v>#N/A</v>
      </c>
      <c r="V1076" t="str">
        <f t="shared" si="50"/>
        <v/>
      </c>
      <c r="W1076" t="e">
        <f>VLOOKUP(B1076,HIS解!F:H,3,FALSE)</f>
        <v>#N/A</v>
      </c>
    </row>
    <row r="1077" spans="1:23" ht="14.25">
      <c r="A1077" s="62">
        <v>42912.51158564815</v>
      </c>
      <c r="B1077">
        <v>405474</v>
      </c>
      <c r="C1077" t="s">
        <v>3307</v>
      </c>
      <c r="D1077" t="s">
        <v>3308</v>
      </c>
      <c r="E1077" t="s">
        <v>3309</v>
      </c>
      <c r="F1077" s="15">
        <v>32</v>
      </c>
      <c r="G1077" s="62">
        <v>42912.51158564815</v>
      </c>
      <c r="H1077" t="s">
        <v>47</v>
      </c>
      <c r="I1077" t="s">
        <v>47</v>
      </c>
      <c r="J1077" t="s">
        <v>86</v>
      </c>
      <c r="K1077" t="s">
        <v>217</v>
      </c>
      <c r="L1077" t="s">
        <v>87</v>
      </c>
      <c r="M1077" t="s">
        <v>3310</v>
      </c>
      <c r="N1077" t="s">
        <v>3311</v>
      </c>
      <c r="O1077" t="s">
        <v>4849</v>
      </c>
      <c r="P1077">
        <f>VLOOKUP(B1077,HIS退!B:F,5,FALSE)</f>
        <v>-32</v>
      </c>
      <c r="Q1077" t="str">
        <f t="shared" si="48"/>
        <v/>
      </c>
      <c r="R1077" s="43">
        <f>VLOOKUP(M1077,银行退!A:G,7,FALSE)</f>
        <v>32</v>
      </c>
      <c r="S1077" t="str">
        <f t="shared" si="49"/>
        <v/>
      </c>
      <c r="T1077">
        <f>VLOOKUP(M1077,银行退!A:J,10,FALSE)</f>
        <v>1</v>
      </c>
      <c r="U1077" s="17">
        <f>VLOOKUP(M1077,银行退!A:K,11,FALSE)</f>
        <v>42912.684502314813</v>
      </c>
      <c r="V1077">
        <f t="shared" si="50"/>
        <v>1</v>
      </c>
      <c r="W1077" t="e">
        <f>VLOOKUP(B1077,HIS解!F:H,3,FALSE)</f>
        <v>#N/A</v>
      </c>
    </row>
    <row r="1078" spans="1:23" ht="14.25">
      <c r="A1078" s="62">
        <v>42912.547754629632</v>
      </c>
      <c r="B1078">
        <v>405815</v>
      </c>
      <c r="C1078" t="s">
        <v>3312</v>
      </c>
      <c r="D1078" t="s">
        <v>3313</v>
      </c>
      <c r="E1078" t="s">
        <v>3314</v>
      </c>
      <c r="F1078" s="15">
        <v>572</v>
      </c>
      <c r="G1078" s="62">
        <v>42912.547754629632</v>
      </c>
      <c r="H1078" t="s">
        <v>47</v>
      </c>
      <c r="I1078" t="s">
        <v>47</v>
      </c>
      <c r="J1078" t="s">
        <v>86</v>
      </c>
      <c r="K1078" t="s">
        <v>217</v>
      </c>
      <c r="L1078" t="s">
        <v>87</v>
      </c>
      <c r="M1078" t="s">
        <v>3315</v>
      </c>
      <c r="N1078" t="s">
        <v>3316</v>
      </c>
      <c r="O1078" t="s">
        <v>4850</v>
      </c>
      <c r="P1078">
        <f>VLOOKUP(B1078,HIS退!B:F,5,FALSE)</f>
        <v>-572</v>
      </c>
      <c r="Q1078" t="str">
        <f t="shared" si="48"/>
        <v/>
      </c>
      <c r="R1078" s="43">
        <f>VLOOKUP(M1078,银行退!A:G,7,FALSE)</f>
        <v>572</v>
      </c>
      <c r="S1078" t="str">
        <f t="shared" si="49"/>
        <v/>
      </c>
      <c r="T1078">
        <f>VLOOKUP(M1078,银行退!A:J,10,FALSE)</f>
        <v>1</v>
      </c>
      <c r="U1078" s="17">
        <f>VLOOKUP(M1078,银行退!A:K,11,FALSE)</f>
        <v>42912.684641203705</v>
      </c>
      <c r="V1078">
        <f t="shared" si="50"/>
        <v>1</v>
      </c>
      <c r="W1078" t="e">
        <f>VLOOKUP(B1078,HIS解!F:H,3,FALSE)</f>
        <v>#N/A</v>
      </c>
    </row>
    <row r="1079" spans="1:23" ht="14.25" hidden="1">
      <c r="A1079" s="62">
        <v>42912.548333333332</v>
      </c>
      <c r="B1079">
        <v>405822</v>
      </c>
      <c r="C1079" t="s">
        <v>3317</v>
      </c>
      <c r="D1079" t="s">
        <v>3318</v>
      </c>
      <c r="E1079" t="s">
        <v>3319</v>
      </c>
      <c r="F1079" s="15">
        <v>20</v>
      </c>
      <c r="G1079" s="62">
        <v>42912.548333333332</v>
      </c>
      <c r="H1079" t="s">
        <v>47</v>
      </c>
      <c r="I1079" t="s">
        <v>47</v>
      </c>
      <c r="J1079" t="s">
        <v>86</v>
      </c>
      <c r="K1079" t="s">
        <v>36</v>
      </c>
      <c r="L1079" t="s">
        <v>87</v>
      </c>
      <c r="M1079" t="s">
        <v>3320</v>
      </c>
      <c r="N1079" t="s">
        <v>3321</v>
      </c>
      <c r="O1079" t="s">
        <v>4851</v>
      </c>
      <c r="P1079">
        <f>VLOOKUP(B1079,HIS退!B:F,5,FALSE)</f>
        <v>-20</v>
      </c>
      <c r="Q1079" t="str">
        <f t="shared" si="48"/>
        <v/>
      </c>
      <c r="R1079" s="43">
        <f>VLOOKUP(M1079,银行退!A:G,7,FALSE)</f>
        <v>20</v>
      </c>
      <c r="S1079" t="str">
        <f t="shared" si="49"/>
        <v/>
      </c>
      <c r="T1079" t="e">
        <f>VLOOKUP(M1079,银行退!A:J,10,FALSE)</f>
        <v>#N/A</v>
      </c>
      <c r="U1079" s="17" t="e">
        <f>VLOOKUP(M1079,银行退!A:K,11,FALSE)</f>
        <v>#N/A</v>
      </c>
      <c r="V1079" t="str">
        <f t="shared" si="50"/>
        <v/>
      </c>
      <c r="W1079" t="e">
        <f>VLOOKUP(B1079,HIS解!F:H,3,FALSE)</f>
        <v>#N/A</v>
      </c>
    </row>
    <row r="1080" spans="1:23" ht="14.25">
      <c r="A1080" s="62">
        <v>42912.578206018516</v>
      </c>
      <c r="B1080">
        <v>406177</v>
      </c>
      <c r="C1080" t="s">
        <v>3322</v>
      </c>
      <c r="D1080" t="s">
        <v>3323</v>
      </c>
      <c r="E1080" t="s">
        <v>3324</v>
      </c>
      <c r="F1080" s="15">
        <v>1080</v>
      </c>
      <c r="G1080" s="62">
        <v>42912.578206018516</v>
      </c>
      <c r="H1080" t="s">
        <v>47</v>
      </c>
      <c r="I1080" t="s">
        <v>47</v>
      </c>
      <c r="J1080" t="s">
        <v>86</v>
      </c>
      <c r="K1080" t="s">
        <v>217</v>
      </c>
      <c r="L1080" t="s">
        <v>87</v>
      </c>
      <c r="M1080" t="s">
        <v>3325</v>
      </c>
      <c r="N1080" t="s">
        <v>3326</v>
      </c>
      <c r="O1080" t="s">
        <v>4852</v>
      </c>
      <c r="P1080">
        <f>VLOOKUP(B1080,HIS退!B:F,5,FALSE)</f>
        <v>-1080</v>
      </c>
      <c r="Q1080" t="str">
        <f t="shared" si="48"/>
        <v/>
      </c>
      <c r="R1080" s="43">
        <f>VLOOKUP(M1080,银行退!A:G,7,FALSE)</f>
        <v>1080</v>
      </c>
      <c r="S1080" t="str">
        <f t="shared" si="49"/>
        <v/>
      </c>
      <c r="T1080">
        <f>VLOOKUP(M1080,银行退!A:J,10,FALSE)</f>
        <v>1</v>
      </c>
      <c r="U1080" s="17">
        <f>VLOOKUP(M1080,银行退!A:K,11,FALSE)</f>
        <v>42912.684999999998</v>
      </c>
      <c r="V1080">
        <f t="shared" si="50"/>
        <v>1</v>
      </c>
      <c r="W1080" t="e">
        <f>VLOOKUP(B1080,HIS解!F:H,3,FALSE)</f>
        <v>#N/A</v>
      </c>
    </row>
    <row r="1081" spans="1:23" ht="14.25" hidden="1">
      <c r="A1081" s="62">
        <v>42912.591493055559</v>
      </c>
      <c r="B1081">
        <v>406776</v>
      </c>
      <c r="C1081" t="s">
        <v>3327</v>
      </c>
      <c r="D1081" t="s">
        <v>3328</v>
      </c>
      <c r="E1081" t="s">
        <v>3329</v>
      </c>
      <c r="F1081" s="15">
        <v>1811</v>
      </c>
      <c r="G1081" s="62">
        <v>42912.591493055559</v>
      </c>
      <c r="H1081" t="s">
        <v>47</v>
      </c>
      <c r="I1081" t="s">
        <v>47</v>
      </c>
      <c r="J1081" t="s">
        <v>86</v>
      </c>
      <c r="K1081" t="s">
        <v>36</v>
      </c>
      <c r="L1081" t="s">
        <v>87</v>
      </c>
      <c r="M1081" t="s">
        <v>3330</v>
      </c>
      <c r="N1081" t="s">
        <v>3331</v>
      </c>
      <c r="O1081" t="s">
        <v>4853</v>
      </c>
      <c r="P1081">
        <f>VLOOKUP(B1081,HIS退!B:F,5,FALSE)</f>
        <v>-1811</v>
      </c>
      <c r="Q1081" t="str">
        <f t="shared" si="48"/>
        <v/>
      </c>
      <c r="R1081" s="43">
        <f>VLOOKUP(M1081,银行退!A:G,7,FALSE)</f>
        <v>1811</v>
      </c>
      <c r="S1081" t="str">
        <f t="shared" si="49"/>
        <v/>
      </c>
      <c r="T1081" t="e">
        <f>VLOOKUP(M1081,银行退!A:J,10,FALSE)</f>
        <v>#N/A</v>
      </c>
      <c r="U1081" s="17" t="e">
        <f>VLOOKUP(M1081,银行退!A:K,11,FALSE)</f>
        <v>#N/A</v>
      </c>
      <c r="V1081" t="str">
        <f t="shared" si="50"/>
        <v/>
      </c>
      <c r="W1081" t="e">
        <f>VLOOKUP(B1081,HIS解!F:H,3,FALSE)</f>
        <v>#N/A</v>
      </c>
    </row>
    <row r="1082" spans="1:23" ht="14.25" hidden="1">
      <c r="A1082" s="62">
        <v>42912.592523148145</v>
      </c>
      <c r="B1082">
        <v>406823</v>
      </c>
      <c r="C1082" t="s">
        <v>3332</v>
      </c>
      <c r="D1082" t="s">
        <v>3333</v>
      </c>
      <c r="E1082" t="s">
        <v>3334</v>
      </c>
      <c r="F1082" s="15">
        <v>900</v>
      </c>
      <c r="G1082" s="62">
        <v>42912.592523148145</v>
      </c>
      <c r="H1082" t="s">
        <v>47</v>
      </c>
      <c r="I1082" t="s">
        <v>47</v>
      </c>
      <c r="J1082" t="s">
        <v>86</v>
      </c>
      <c r="K1082" t="s">
        <v>36</v>
      </c>
      <c r="L1082" t="s">
        <v>87</v>
      </c>
      <c r="M1082" t="s">
        <v>3335</v>
      </c>
      <c r="N1082" t="s">
        <v>3336</v>
      </c>
      <c r="O1082" t="s">
        <v>4854</v>
      </c>
      <c r="P1082">
        <f>VLOOKUP(B1082,HIS退!B:F,5,FALSE)</f>
        <v>-900</v>
      </c>
      <c r="Q1082" t="str">
        <f t="shared" si="48"/>
        <v/>
      </c>
      <c r="R1082" s="43">
        <f>VLOOKUP(M1082,银行退!A:G,7,FALSE)</f>
        <v>900</v>
      </c>
      <c r="S1082" t="str">
        <f t="shared" si="49"/>
        <v/>
      </c>
      <c r="T1082" t="e">
        <f>VLOOKUP(M1082,银行退!A:J,10,FALSE)</f>
        <v>#N/A</v>
      </c>
      <c r="U1082" s="17" t="e">
        <f>VLOOKUP(M1082,银行退!A:K,11,FALSE)</f>
        <v>#N/A</v>
      </c>
      <c r="V1082" t="str">
        <f t="shared" si="50"/>
        <v/>
      </c>
      <c r="W1082" t="e">
        <f>VLOOKUP(B1082,HIS解!F:H,3,FALSE)</f>
        <v>#N/A</v>
      </c>
    </row>
    <row r="1083" spans="1:23" ht="14.25" hidden="1">
      <c r="A1083" s="62">
        <v>42912.603402777779</v>
      </c>
      <c r="B1083">
        <v>407565</v>
      </c>
      <c r="C1083" t="s">
        <v>3337</v>
      </c>
      <c r="D1083" t="s">
        <v>3338</v>
      </c>
      <c r="E1083" t="s">
        <v>3339</v>
      </c>
      <c r="F1083" s="15">
        <v>5822</v>
      </c>
      <c r="G1083" s="62">
        <v>42912.603402777779</v>
      </c>
      <c r="H1083" t="s">
        <v>47</v>
      </c>
      <c r="I1083" t="s">
        <v>47</v>
      </c>
      <c r="J1083" t="s">
        <v>86</v>
      </c>
      <c r="K1083" t="s">
        <v>36</v>
      </c>
      <c r="L1083" t="s">
        <v>87</v>
      </c>
      <c r="M1083" t="s">
        <v>3340</v>
      </c>
      <c r="N1083" t="s">
        <v>3341</v>
      </c>
      <c r="O1083" t="s">
        <v>4855</v>
      </c>
      <c r="P1083">
        <f>VLOOKUP(B1083,HIS退!B:F,5,FALSE)</f>
        <v>-5822</v>
      </c>
      <c r="Q1083" t="str">
        <f t="shared" si="48"/>
        <v/>
      </c>
      <c r="R1083" s="43">
        <f>VLOOKUP(M1083,银行退!A:G,7,FALSE)</f>
        <v>5822</v>
      </c>
      <c r="S1083" t="str">
        <f t="shared" si="49"/>
        <v/>
      </c>
      <c r="T1083" t="e">
        <f>VLOOKUP(M1083,银行退!A:J,10,FALSE)</f>
        <v>#N/A</v>
      </c>
      <c r="U1083" s="17" t="e">
        <f>VLOOKUP(M1083,银行退!A:K,11,FALSE)</f>
        <v>#N/A</v>
      </c>
      <c r="V1083" t="str">
        <f t="shared" si="50"/>
        <v/>
      </c>
      <c r="W1083" t="e">
        <f>VLOOKUP(B1083,HIS解!F:H,3,FALSE)</f>
        <v>#N/A</v>
      </c>
    </row>
    <row r="1084" spans="1:23" ht="14.25" hidden="1">
      <c r="A1084" s="62">
        <v>42912.605254629627</v>
      </c>
      <c r="B1084">
        <v>407721</v>
      </c>
      <c r="C1084" t="s">
        <v>3342</v>
      </c>
      <c r="D1084" t="s">
        <v>3343</v>
      </c>
      <c r="E1084" t="s">
        <v>3344</v>
      </c>
      <c r="F1084" s="15">
        <v>318</v>
      </c>
      <c r="G1084" s="62">
        <v>42912.605254629627</v>
      </c>
      <c r="H1084" t="s">
        <v>47</v>
      </c>
      <c r="I1084" t="s">
        <v>47</v>
      </c>
      <c r="J1084" t="s">
        <v>86</v>
      </c>
      <c r="K1084" t="s">
        <v>36</v>
      </c>
      <c r="L1084" t="s">
        <v>87</v>
      </c>
      <c r="M1084" t="s">
        <v>3345</v>
      </c>
      <c r="N1084" t="s">
        <v>3346</v>
      </c>
      <c r="O1084" t="s">
        <v>4856</v>
      </c>
      <c r="P1084">
        <f>VLOOKUP(B1084,HIS退!B:F,5,FALSE)</f>
        <v>-318</v>
      </c>
      <c r="Q1084" t="str">
        <f t="shared" si="48"/>
        <v/>
      </c>
      <c r="R1084" s="43">
        <f>VLOOKUP(M1084,银行退!A:G,7,FALSE)</f>
        <v>318</v>
      </c>
      <c r="S1084" t="str">
        <f t="shared" si="49"/>
        <v/>
      </c>
      <c r="T1084" t="e">
        <f>VLOOKUP(M1084,银行退!A:J,10,FALSE)</f>
        <v>#N/A</v>
      </c>
      <c r="U1084" s="17" t="e">
        <f>VLOOKUP(M1084,银行退!A:K,11,FALSE)</f>
        <v>#N/A</v>
      </c>
      <c r="V1084" t="str">
        <f t="shared" si="50"/>
        <v/>
      </c>
      <c r="W1084" t="e">
        <f>VLOOKUP(B1084,HIS解!F:H,3,FALSE)</f>
        <v>#N/A</v>
      </c>
    </row>
    <row r="1085" spans="1:23" ht="14.25" hidden="1">
      <c r="A1085" s="62">
        <v>42912.605590277781</v>
      </c>
      <c r="B1085">
        <v>407734</v>
      </c>
      <c r="C1085" t="s">
        <v>3347</v>
      </c>
      <c r="D1085" t="s">
        <v>3348</v>
      </c>
      <c r="E1085" t="s">
        <v>3349</v>
      </c>
      <c r="F1085" s="15">
        <v>44</v>
      </c>
      <c r="G1085" s="62">
        <v>42912.605590277781</v>
      </c>
      <c r="H1085" t="s">
        <v>47</v>
      </c>
      <c r="I1085" t="s">
        <v>47</v>
      </c>
      <c r="J1085" t="s">
        <v>86</v>
      </c>
      <c r="K1085" t="s">
        <v>36</v>
      </c>
      <c r="L1085" t="s">
        <v>87</v>
      </c>
      <c r="M1085" t="s">
        <v>3350</v>
      </c>
      <c r="N1085" t="s">
        <v>3351</v>
      </c>
      <c r="O1085" t="s">
        <v>4857</v>
      </c>
      <c r="P1085">
        <f>VLOOKUP(B1085,HIS退!B:F,5,FALSE)</f>
        <v>-44</v>
      </c>
      <c r="Q1085" t="str">
        <f t="shared" si="48"/>
        <v/>
      </c>
      <c r="R1085" s="43">
        <f>VLOOKUP(M1085,银行退!A:G,7,FALSE)</f>
        <v>44</v>
      </c>
      <c r="S1085" t="str">
        <f t="shared" si="49"/>
        <v/>
      </c>
      <c r="T1085" t="e">
        <f>VLOOKUP(M1085,银行退!A:J,10,FALSE)</f>
        <v>#N/A</v>
      </c>
      <c r="U1085" s="17" t="e">
        <f>VLOOKUP(M1085,银行退!A:K,11,FALSE)</f>
        <v>#N/A</v>
      </c>
      <c r="V1085" t="str">
        <f t="shared" si="50"/>
        <v/>
      </c>
      <c r="W1085" t="e">
        <f>VLOOKUP(B1085,HIS解!F:H,3,FALSE)</f>
        <v>#N/A</v>
      </c>
    </row>
    <row r="1086" spans="1:23" ht="14.25" hidden="1">
      <c r="A1086" s="62">
        <v>42912.633518518516</v>
      </c>
      <c r="B1086">
        <v>409736</v>
      </c>
      <c r="C1086" t="s">
        <v>3352</v>
      </c>
      <c r="D1086" t="s">
        <v>3353</v>
      </c>
      <c r="E1086" t="s">
        <v>3354</v>
      </c>
      <c r="F1086" s="15">
        <v>784</v>
      </c>
      <c r="G1086" s="62">
        <v>42912.633518518516</v>
      </c>
      <c r="H1086" t="s">
        <v>47</v>
      </c>
      <c r="I1086" t="s">
        <v>47</v>
      </c>
      <c r="J1086" t="s">
        <v>86</v>
      </c>
      <c r="K1086" t="s">
        <v>36</v>
      </c>
      <c r="L1086" t="s">
        <v>87</v>
      </c>
      <c r="M1086" t="s">
        <v>3355</v>
      </c>
      <c r="N1086" t="s">
        <v>3356</v>
      </c>
      <c r="O1086" t="s">
        <v>4858</v>
      </c>
      <c r="P1086">
        <f>VLOOKUP(B1086,HIS退!B:F,5,FALSE)</f>
        <v>-784</v>
      </c>
      <c r="Q1086" t="str">
        <f t="shared" si="48"/>
        <v/>
      </c>
      <c r="R1086" s="43">
        <f>VLOOKUP(M1086,银行退!A:G,7,FALSE)</f>
        <v>784</v>
      </c>
      <c r="S1086" t="str">
        <f t="shared" si="49"/>
        <v/>
      </c>
      <c r="T1086" t="e">
        <f>VLOOKUP(M1086,银行退!A:J,10,FALSE)</f>
        <v>#N/A</v>
      </c>
      <c r="U1086" s="17" t="e">
        <f>VLOOKUP(M1086,银行退!A:K,11,FALSE)</f>
        <v>#N/A</v>
      </c>
      <c r="V1086" t="str">
        <f t="shared" si="50"/>
        <v/>
      </c>
      <c r="W1086" t="e">
        <f>VLOOKUP(B1086,HIS解!F:H,3,FALSE)</f>
        <v>#N/A</v>
      </c>
    </row>
    <row r="1087" spans="1:23" ht="14.25">
      <c r="A1087" s="62">
        <v>42912.63958333333</v>
      </c>
      <c r="B1087">
        <v>410116</v>
      </c>
      <c r="C1087" t="s">
        <v>3357</v>
      </c>
      <c r="D1087" t="s">
        <v>3358</v>
      </c>
      <c r="E1087" t="s">
        <v>3359</v>
      </c>
      <c r="F1087" s="15">
        <v>411</v>
      </c>
      <c r="G1087" s="62">
        <v>42912.63958333333</v>
      </c>
      <c r="H1087" t="s">
        <v>47</v>
      </c>
      <c r="I1087" t="s">
        <v>47</v>
      </c>
      <c r="J1087" t="s">
        <v>86</v>
      </c>
      <c r="K1087" t="s">
        <v>217</v>
      </c>
      <c r="L1087" t="s">
        <v>87</v>
      </c>
      <c r="M1087" t="s">
        <v>3360</v>
      </c>
      <c r="N1087" t="s">
        <v>3361</v>
      </c>
      <c r="O1087" t="s">
        <v>4859</v>
      </c>
      <c r="P1087">
        <f>VLOOKUP(B1087,HIS退!B:F,5,FALSE)</f>
        <v>-411</v>
      </c>
      <c r="Q1087" t="str">
        <f t="shared" si="48"/>
        <v/>
      </c>
      <c r="R1087" s="43">
        <f>VLOOKUP(M1087,银行退!A:G,7,FALSE)</f>
        <v>411</v>
      </c>
      <c r="S1087" t="str">
        <f t="shared" si="49"/>
        <v/>
      </c>
      <c r="T1087">
        <f>VLOOKUP(M1087,银行退!A:J,10,FALSE)</f>
        <v>1</v>
      </c>
      <c r="U1087" s="17">
        <f>VLOOKUP(M1087,银行退!A:K,11,FALSE)</f>
        <v>42912.685289351852</v>
      </c>
      <c r="V1087">
        <f t="shared" si="50"/>
        <v>1</v>
      </c>
      <c r="W1087" t="e">
        <f>VLOOKUP(B1087,HIS解!F:H,3,FALSE)</f>
        <v>#N/A</v>
      </c>
    </row>
    <row r="1088" spans="1:23" ht="14.25">
      <c r="A1088" s="62">
        <v>42912.646736111114</v>
      </c>
      <c r="B1088">
        <v>410565</v>
      </c>
      <c r="C1088" t="s">
        <v>3362</v>
      </c>
      <c r="D1088" t="s">
        <v>3363</v>
      </c>
      <c r="E1088" t="s">
        <v>3364</v>
      </c>
      <c r="F1088" s="15">
        <v>344</v>
      </c>
      <c r="G1088" s="62">
        <v>42912.646736111114</v>
      </c>
      <c r="H1088" t="s">
        <v>47</v>
      </c>
      <c r="I1088" t="s">
        <v>47</v>
      </c>
      <c r="J1088" t="s">
        <v>86</v>
      </c>
      <c r="K1088" t="s">
        <v>217</v>
      </c>
      <c r="L1088" t="s">
        <v>87</v>
      </c>
      <c r="M1088" t="s">
        <v>3365</v>
      </c>
      <c r="N1088" t="s">
        <v>3366</v>
      </c>
      <c r="O1088" t="s">
        <v>4860</v>
      </c>
      <c r="P1088">
        <f>VLOOKUP(B1088,HIS退!B:F,5,FALSE)</f>
        <v>-344</v>
      </c>
      <c r="Q1088" t="str">
        <f t="shared" si="48"/>
        <v/>
      </c>
      <c r="R1088" s="43">
        <f>VLOOKUP(M1088,银行退!A:G,7,FALSE)</f>
        <v>344</v>
      </c>
      <c r="S1088" t="str">
        <f t="shared" si="49"/>
        <v/>
      </c>
      <c r="T1088">
        <f>VLOOKUP(M1088,银行退!A:J,10,FALSE)</f>
        <v>1</v>
      </c>
      <c r="U1088" s="17">
        <f>VLOOKUP(M1088,银行退!A:K,11,FALSE)</f>
        <v>42912.68513888889</v>
      </c>
      <c r="V1088">
        <f t="shared" si="50"/>
        <v>1</v>
      </c>
      <c r="W1088" t="e">
        <f>VLOOKUP(B1088,HIS解!F:H,3,FALSE)</f>
        <v>#N/A</v>
      </c>
    </row>
    <row r="1089" spans="1:23" ht="14.25" hidden="1">
      <c r="A1089" s="62">
        <v>42912.655277777776</v>
      </c>
      <c r="B1089">
        <v>411205</v>
      </c>
      <c r="C1089" t="s">
        <v>3367</v>
      </c>
      <c r="D1089" t="s">
        <v>3368</v>
      </c>
      <c r="E1089" t="s">
        <v>3369</v>
      </c>
      <c r="F1089" s="15">
        <v>92</v>
      </c>
      <c r="G1089" s="62">
        <v>42912.655277777776</v>
      </c>
      <c r="H1089" t="s">
        <v>47</v>
      </c>
      <c r="I1089" t="s">
        <v>47</v>
      </c>
      <c r="J1089" t="s">
        <v>86</v>
      </c>
      <c r="K1089" t="s">
        <v>36</v>
      </c>
      <c r="L1089" t="s">
        <v>87</v>
      </c>
      <c r="M1089" t="s">
        <v>3370</v>
      </c>
      <c r="N1089" t="s">
        <v>3371</v>
      </c>
      <c r="O1089" t="s">
        <v>4861</v>
      </c>
      <c r="P1089">
        <f>VLOOKUP(B1089,HIS退!B:F,5,FALSE)</f>
        <v>-92</v>
      </c>
      <c r="Q1089" t="str">
        <f t="shared" si="48"/>
        <v/>
      </c>
      <c r="R1089" s="43">
        <f>VLOOKUP(M1089,银行退!A:G,7,FALSE)</f>
        <v>92</v>
      </c>
      <c r="S1089" t="str">
        <f t="shared" si="49"/>
        <v/>
      </c>
      <c r="T1089" t="e">
        <f>VLOOKUP(M1089,银行退!A:J,10,FALSE)</f>
        <v>#N/A</v>
      </c>
      <c r="U1089" s="17" t="e">
        <f>VLOOKUP(M1089,银行退!A:K,11,FALSE)</f>
        <v>#N/A</v>
      </c>
      <c r="V1089" t="str">
        <f t="shared" si="50"/>
        <v/>
      </c>
      <c r="W1089" t="e">
        <f>VLOOKUP(B1089,HIS解!F:H,3,FALSE)</f>
        <v>#N/A</v>
      </c>
    </row>
    <row r="1090" spans="1:23" ht="14.25" hidden="1">
      <c r="A1090" s="62">
        <v>42912.685335648152</v>
      </c>
      <c r="B1090">
        <v>412881</v>
      </c>
      <c r="C1090" t="s">
        <v>3372</v>
      </c>
      <c r="D1090" t="s">
        <v>3373</v>
      </c>
      <c r="E1090" t="s">
        <v>3374</v>
      </c>
      <c r="F1090" s="15">
        <v>208</v>
      </c>
      <c r="G1090" s="62">
        <v>42912.685335648152</v>
      </c>
      <c r="H1090" t="s">
        <v>47</v>
      </c>
      <c r="I1090" t="s">
        <v>47</v>
      </c>
      <c r="J1090" t="s">
        <v>86</v>
      </c>
      <c r="K1090" t="s">
        <v>36</v>
      </c>
      <c r="L1090" t="s">
        <v>87</v>
      </c>
      <c r="M1090" t="s">
        <v>3375</v>
      </c>
      <c r="N1090" t="s">
        <v>3376</v>
      </c>
      <c r="O1090" t="s">
        <v>4862</v>
      </c>
      <c r="P1090">
        <f>VLOOKUP(B1090,HIS退!B:F,5,FALSE)</f>
        <v>-208</v>
      </c>
      <c r="Q1090" t="str">
        <f t="shared" si="48"/>
        <v/>
      </c>
      <c r="R1090" s="43">
        <f>VLOOKUP(M1090,银行退!A:G,7,FALSE)</f>
        <v>208</v>
      </c>
      <c r="S1090" t="str">
        <f t="shared" si="49"/>
        <v/>
      </c>
      <c r="T1090" t="e">
        <f>VLOOKUP(M1090,银行退!A:J,10,FALSE)</f>
        <v>#N/A</v>
      </c>
      <c r="U1090" s="17" t="e">
        <f>VLOOKUP(M1090,银行退!A:K,11,FALSE)</f>
        <v>#N/A</v>
      </c>
      <c r="V1090" t="str">
        <f t="shared" si="50"/>
        <v/>
      </c>
      <c r="W1090" t="e">
        <f>VLOOKUP(B1090,HIS解!F:H,3,FALSE)</f>
        <v>#N/A</v>
      </c>
    </row>
    <row r="1091" spans="1:23" ht="14.25" hidden="1">
      <c r="A1091" s="62">
        <v>42912.694097222222</v>
      </c>
      <c r="B1091">
        <v>413367</v>
      </c>
      <c r="C1091" t="s">
        <v>3377</v>
      </c>
      <c r="D1091" t="s">
        <v>3378</v>
      </c>
      <c r="E1091" t="s">
        <v>3379</v>
      </c>
      <c r="F1091" s="15">
        <v>2871</v>
      </c>
      <c r="G1091" s="62">
        <v>42912.694097222222</v>
      </c>
      <c r="H1091" t="s">
        <v>47</v>
      </c>
      <c r="I1091" t="s">
        <v>47</v>
      </c>
      <c r="J1091" t="s">
        <v>86</v>
      </c>
      <c r="K1091" t="s">
        <v>36</v>
      </c>
      <c r="L1091" t="s">
        <v>87</v>
      </c>
      <c r="M1091" t="s">
        <v>3380</v>
      </c>
      <c r="N1091" t="s">
        <v>3381</v>
      </c>
      <c r="O1091" t="s">
        <v>4863</v>
      </c>
      <c r="P1091">
        <f>VLOOKUP(B1091,HIS退!B:F,5,FALSE)</f>
        <v>-2871</v>
      </c>
      <c r="Q1091" t="str">
        <f t="shared" ref="Q1091:Q1154" si="51">IF(P1091=F1091*-1,"",1)</f>
        <v/>
      </c>
      <c r="R1091" s="43">
        <f>VLOOKUP(M1091,银行退!A:G,7,FALSE)</f>
        <v>2871</v>
      </c>
      <c r="S1091" t="str">
        <f t="shared" ref="S1091:S1154" si="52">IF(R1091=F1091,"",1)</f>
        <v/>
      </c>
      <c r="T1091" t="e">
        <f>VLOOKUP(M1091,银行退!A:J,10,FALSE)</f>
        <v>#N/A</v>
      </c>
      <c r="U1091" s="17" t="e">
        <f>VLOOKUP(M1091,银行退!A:K,11,FALSE)</f>
        <v>#N/A</v>
      </c>
      <c r="V1091" t="str">
        <f t="shared" ref="V1091:V1154" si="53">IF(ISNA(S1091),1,IF(ISNA(T1091)=FALSE,1,""))</f>
        <v/>
      </c>
      <c r="W1091" t="e">
        <f>VLOOKUP(B1091,HIS解!F:H,3,FALSE)</f>
        <v>#N/A</v>
      </c>
    </row>
    <row r="1092" spans="1:23" ht="14.25" hidden="1">
      <c r="A1092" s="62">
        <v>42912.697743055556</v>
      </c>
      <c r="B1092">
        <v>413581</v>
      </c>
      <c r="C1092" t="s">
        <v>3382</v>
      </c>
      <c r="D1092" t="s">
        <v>3383</v>
      </c>
      <c r="E1092" t="s">
        <v>3384</v>
      </c>
      <c r="F1092" s="15">
        <v>1611</v>
      </c>
      <c r="G1092" s="62">
        <v>42912.697743055556</v>
      </c>
      <c r="H1092" t="s">
        <v>47</v>
      </c>
      <c r="I1092" t="s">
        <v>47</v>
      </c>
      <c r="J1092" t="s">
        <v>86</v>
      </c>
      <c r="K1092" t="s">
        <v>36</v>
      </c>
      <c r="L1092" t="s">
        <v>87</v>
      </c>
      <c r="M1092" t="s">
        <v>3385</v>
      </c>
      <c r="N1092" t="s">
        <v>3386</v>
      </c>
      <c r="O1092" t="s">
        <v>4864</v>
      </c>
      <c r="P1092">
        <f>VLOOKUP(B1092,HIS退!B:F,5,FALSE)</f>
        <v>-1611</v>
      </c>
      <c r="Q1092" t="str">
        <f t="shared" si="51"/>
        <v/>
      </c>
      <c r="R1092" s="43">
        <f>VLOOKUP(M1092,银行退!A:G,7,FALSE)</f>
        <v>1611</v>
      </c>
      <c r="S1092" t="str">
        <f t="shared" si="52"/>
        <v/>
      </c>
      <c r="T1092" t="e">
        <f>VLOOKUP(M1092,银行退!A:J,10,FALSE)</f>
        <v>#N/A</v>
      </c>
      <c r="U1092" s="17" t="e">
        <f>VLOOKUP(M1092,银行退!A:K,11,FALSE)</f>
        <v>#N/A</v>
      </c>
      <c r="V1092" t="str">
        <f t="shared" si="53"/>
        <v/>
      </c>
      <c r="W1092" t="e">
        <f>VLOOKUP(B1092,HIS解!F:H,3,FALSE)</f>
        <v>#N/A</v>
      </c>
    </row>
    <row r="1093" spans="1:23" ht="14.25" hidden="1">
      <c r="A1093" s="62">
        <v>42912.69809027778</v>
      </c>
      <c r="B1093">
        <v>413589</v>
      </c>
      <c r="C1093" t="s">
        <v>3387</v>
      </c>
      <c r="D1093" t="s">
        <v>3388</v>
      </c>
      <c r="E1093" t="s">
        <v>3389</v>
      </c>
      <c r="F1093" s="15">
        <v>344</v>
      </c>
      <c r="G1093" s="62">
        <v>42912.69809027778</v>
      </c>
      <c r="H1093" t="s">
        <v>47</v>
      </c>
      <c r="I1093" t="s">
        <v>47</v>
      </c>
      <c r="J1093" t="s">
        <v>86</v>
      </c>
      <c r="K1093" t="s">
        <v>36</v>
      </c>
      <c r="L1093" t="s">
        <v>87</v>
      </c>
      <c r="M1093" t="s">
        <v>3390</v>
      </c>
      <c r="N1093" t="s">
        <v>3391</v>
      </c>
      <c r="O1093" t="s">
        <v>4865</v>
      </c>
      <c r="P1093">
        <f>VLOOKUP(B1093,HIS退!B:F,5,FALSE)</f>
        <v>-344</v>
      </c>
      <c r="Q1093" t="str">
        <f t="shared" si="51"/>
        <v/>
      </c>
      <c r="R1093" s="43">
        <f>VLOOKUP(M1093,银行退!A:G,7,FALSE)</f>
        <v>344</v>
      </c>
      <c r="S1093" t="str">
        <f t="shared" si="52"/>
        <v/>
      </c>
      <c r="T1093" t="e">
        <f>VLOOKUP(M1093,银行退!A:J,10,FALSE)</f>
        <v>#N/A</v>
      </c>
      <c r="U1093" s="17" t="e">
        <f>VLOOKUP(M1093,银行退!A:K,11,FALSE)</f>
        <v>#N/A</v>
      </c>
      <c r="V1093" t="str">
        <f t="shared" si="53"/>
        <v/>
      </c>
      <c r="W1093" t="e">
        <f>VLOOKUP(B1093,HIS解!F:H,3,FALSE)</f>
        <v>#N/A</v>
      </c>
    </row>
    <row r="1094" spans="1:23" ht="14.25" hidden="1">
      <c r="A1094" s="62">
        <v>42912.698460648149</v>
      </c>
      <c r="B1094">
        <v>413615</v>
      </c>
      <c r="C1094" t="s">
        <v>3392</v>
      </c>
      <c r="D1094" t="s">
        <v>3393</v>
      </c>
      <c r="E1094" t="s">
        <v>3394</v>
      </c>
      <c r="F1094" s="15">
        <v>757</v>
      </c>
      <c r="G1094" s="62">
        <v>42912.698460648149</v>
      </c>
      <c r="H1094" t="s">
        <v>47</v>
      </c>
      <c r="I1094" t="s">
        <v>47</v>
      </c>
      <c r="J1094" t="s">
        <v>86</v>
      </c>
      <c r="K1094" t="s">
        <v>36</v>
      </c>
      <c r="L1094" t="s">
        <v>87</v>
      </c>
      <c r="M1094" t="s">
        <v>3395</v>
      </c>
      <c r="N1094" t="s">
        <v>3396</v>
      </c>
      <c r="O1094" t="s">
        <v>4866</v>
      </c>
      <c r="P1094">
        <f>VLOOKUP(B1094,HIS退!B:F,5,FALSE)</f>
        <v>-757</v>
      </c>
      <c r="Q1094" t="str">
        <f t="shared" si="51"/>
        <v/>
      </c>
      <c r="R1094" s="43">
        <f>VLOOKUP(M1094,银行退!A:G,7,FALSE)</f>
        <v>757</v>
      </c>
      <c r="S1094" t="str">
        <f t="shared" si="52"/>
        <v/>
      </c>
      <c r="T1094" t="e">
        <f>VLOOKUP(M1094,银行退!A:J,10,FALSE)</f>
        <v>#N/A</v>
      </c>
      <c r="U1094" s="17" t="e">
        <f>VLOOKUP(M1094,银行退!A:K,11,FALSE)</f>
        <v>#N/A</v>
      </c>
      <c r="V1094" t="str">
        <f t="shared" si="53"/>
        <v/>
      </c>
      <c r="W1094" t="e">
        <f>VLOOKUP(B1094,HIS解!F:H,3,FALSE)</f>
        <v>#N/A</v>
      </c>
    </row>
    <row r="1095" spans="1:23" ht="14.25" hidden="1">
      <c r="A1095" s="62">
        <v>42912.70385416667</v>
      </c>
      <c r="B1095">
        <v>413850</v>
      </c>
      <c r="C1095" t="s">
        <v>3397</v>
      </c>
      <c r="D1095" t="s">
        <v>3398</v>
      </c>
      <c r="E1095" t="s">
        <v>3399</v>
      </c>
      <c r="F1095" s="15">
        <v>3152</v>
      </c>
      <c r="G1095" s="62">
        <v>42912.70385416667</v>
      </c>
      <c r="H1095" t="s">
        <v>47</v>
      </c>
      <c r="I1095" t="s">
        <v>47</v>
      </c>
      <c r="J1095" t="s">
        <v>86</v>
      </c>
      <c r="K1095" t="s">
        <v>36</v>
      </c>
      <c r="L1095" t="s">
        <v>87</v>
      </c>
      <c r="M1095" t="s">
        <v>3400</v>
      </c>
      <c r="N1095" t="s">
        <v>3401</v>
      </c>
      <c r="O1095" t="s">
        <v>4867</v>
      </c>
      <c r="P1095">
        <f>VLOOKUP(B1095,HIS退!B:F,5,FALSE)</f>
        <v>-3152</v>
      </c>
      <c r="Q1095" t="str">
        <f t="shared" si="51"/>
        <v/>
      </c>
      <c r="R1095" s="43">
        <f>VLOOKUP(M1095,银行退!A:G,7,FALSE)</f>
        <v>3152</v>
      </c>
      <c r="S1095" t="str">
        <f t="shared" si="52"/>
        <v/>
      </c>
      <c r="T1095" t="e">
        <f>VLOOKUP(M1095,银行退!A:J,10,FALSE)</f>
        <v>#N/A</v>
      </c>
      <c r="U1095" s="17" t="e">
        <f>VLOOKUP(M1095,银行退!A:K,11,FALSE)</f>
        <v>#N/A</v>
      </c>
      <c r="V1095" t="str">
        <f t="shared" si="53"/>
        <v/>
      </c>
      <c r="W1095" t="e">
        <f>VLOOKUP(B1095,HIS解!F:H,3,FALSE)</f>
        <v>#N/A</v>
      </c>
    </row>
    <row r="1096" spans="1:23" ht="14.25" hidden="1">
      <c r="A1096" s="62">
        <v>42912.704710648148</v>
      </c>
      <c r="B1096">
        <v>413897</v>
      </c>
      <c r="C1096" t="s">
        <v>3402</v>
      </c>
      <c r="D1096" t="s">
        <v>3403</v>
      </c>
      <c r="E1096" t="s">
        <v>3404</v>
      </c>
      <c r="F1096" s="15">
        <v>1500</v>
      </c>
      <c r="G1096" s="62">
        <v>42912.704710648148</v>
      </c>
      <c r="H1096" t="s">
        <v>47</v>
      </c>
      <c r="I1096" t="s">
        <v>47</v>
      </c>
      <c r="J1096" t="s">
        <v>86</v>
      </c>
      <c r="K1096" t="s">
        <v>36</v>
      </c>
      <c r="L1096" t="s">
        <v>87</v>
      </c>
      <c r="M1096" t="s">
        <v>3405</v>
      </c>
      <c r="N1096" t="s">
        <v>3406</v>
      </c>
      <c r="O1096" t="s">
        <v>4867</v>
      </c>
      <c r="P1096">
        <f>VLOOKUP(B1096,HIS退!B:F,5,FALSE)</f>
        <v>-1500</v>
      </c>
      <c r="Q1096" t="str">
        <f t="shared" si="51"/>
        <v/>
      </c>
      <c r="R1096" s="43">
        <f>VLOOKUP(M1096,银行退!A:G,7,FALSE)</f>
        <v>1500</v>
      </c>
      <c r="S1096" t="str">
        <f t="shared" si="52"/>
        <v/>
      </c>
      <c r="T1096" t="e">
        <f>VLOOKUP(M1096,银行退!A:J,10,FALSE)</f>
        <v>#N/A</v>
      </c>
      <c r="U1096" s="17" t="e">
        <f>VLOOKUP(M1096,银行退!A:K,11,FALSE)</f>
        <v>#N/A</v>
      </c>
      <c r="V1096" t="str">
        <f t="shared" si="53"/>
        <v/>
      </c>
      <c r="W1096" t="e">
        <f>VLOOKUP(B1096,HIS解!F:H,3,FALSE)</f>
        <v>#N/A</v>
      </c>
    </row>
    <row r="1097" spans="1:23" ht="14.25">
      <c r="A1097" s="62">
        <v>42912.720173611109</v>
      </c>
      <c r="B1097">
        <v>414453</v>
      </c>
      <c r="C1097" t="s">
        <v>3407</v>
      </c>
      <c r="D1097" t="s">
        <v>3408</v>
      </c>
      <c r="E1097" t="s">
        <v>3409</v>
      </c>
      <c r="F1097" s="15">
        <v>90</v>
      </c>
      <c r="G1097" s="62">
        <v>42912.720173611109</v>
      </c>
      <c r="H1097" t="s">
        <v>47</v>
      </c>
      <c r="I1097" t="s">
        <v>47</v>
      </c>
      <c r="J1097" t="s">
        <v>86</v>
      </c>
      <c r="K1097" t="s">
        <v>217</v>
      </c>
      <c r="L1097" t="s">
        <v>87</v>
      </c>
      <c r="M1097" t="s">
        <v>3410</v>
      </c>
      <c r="N1097" t="s">
        <v>3411</v>
      </c>
      <c r="O1097" t="s">
        <v>4868</v>
      </c>
      <c r="P1097">
        <f>VLOOKUP(B1097,HIS退!B:F,5,FALSE)</f>
        <v>-90</v>
      </c>
      <c r="Q1097" t="str">
        <f t="shared" si="51"/>
        <v/>
      </c>
      <c r="R1097" s="43">
        <f>VLOOKUP(M1097,银行退!A:G,7,FALSE)</f>
        <v>90</v>
      </c>
      <c r="S1097" t="str">
        <f t="shared" si="52"/>
        <v/>
      </c>
      <c r="T1097">
        <f>VLOOKUP(M1097,银行退!A:J,10,FALSE)</f>
        <v>1</v>
      </c>
      <c r="U1097" s="17">
        <f>VLOOKUP(M1097,银行退!A:K,11,FALSE)</f>
        <v>42913.682268518518</v>
      </c>
      <c r="V1097">
        <f t="shared" si="53"/>
        <v>1</v>
      </c>
      <c r="W1097" t="e">
        <f>VLOOKUP(B1097,HIS解!F:H,3,FALSE)</f>
        <v>#N/A</v>
      </c>
    </row>
    <row r="1098" spans="1:23" ht="14.25" hidden="1">
      <c r="A1098" s="62">
        <v>42912.723032407404</v>
      </c>
      <c r="B1098">
        <v>414545</v>
      </c>
      <c r="C1098" t="s">
        <v>3412</v>
      </c>
      <c r="D1098" t="s">
        <v>3413</v>
      </c>
      <c r="E1098" t="s">
        <v>3414</v>
      </c>
      <c r="F1098" s="15">
        <v>1000</v>
      </c>
      <c r="G1098" s="62">
        <v>42912.723032407404</v>
      </c>
      <c r="H1098" t="s">
        <v>47</v>
      </c>
      <c r="I1098" t="s">
        <v>47</v>
      </c>
      <c r="J1098" t="s">
        <v>86</v>
      </c>
      <c r="K1098" t="s">
        <v>36</v>
      </c>
      <c r="L1098" t="s">
        <v>87</v>
      </c>
      <c r="M1098" t="s">
        <v>3415</v>
      </c>
      <c r="N1098" t="s">
        <v>3416</v>
      </c>
      <c r="O1098" t="s">
        <v>4869</v>
      </c>
      <c r="P1098">
        <f>VLOOKUP(B1098,HIS退!B:F,5,FALSE)</f>
        <v>-1000</v>
      </c>
      <c r="Q1098" t="str">
        <f t="shared" si="51"/>
        <v/>
      </c>
      <c r="R1098" s="43">
        <f>VLOOKUP(M1098,银行退!A:G,7,FALSE)</f>
        <v>1000</v>
      </c>
      <c r="S1098" t="str">
        <f t="shared" si="52"/>
        <v/>
      </c>
      <c r="T1098" t="e">
        <f>VLOOKUP(M1098,银行退!A:J,10,FALSE)</f>
        <v>#N/A</v>
      </c>
      <c r="U1098" s="17" t="e">
        <f>VLOOKUP(M1098,银行退!A:K,11,FALSE)</f>
        <v>#N/A</v>
      </c>
      <c r="V1098" t="str">
        <f t="shared" si="53"/>
        <v/>
      </c>
      <c r="W1098" t="e">
        <f>VLOOKUP(B1098,HIS解!F:H,3,FALSE)</f>
        <v>#N/A</v>
      </c>
    </row>
    <row r="1099" spans="1:23" ht="14.25" hidden="1">
      <c r="A1099" s="62">
        <v>42912.727708333332</v>
      </c>
      <c r="B1099">
        <v>414661</v>
      </c>
      <c r="C1099" t="s">
        <v>3417</v>
      </c>
      <c r="D1099" t="s">
        <v>3418</v>
      </c>
      <c r="E1099" t="s">
        <v>3419</v>
      </c>
      <c r="F1099" s="15">
        <v>2294</v>
      </c>
      <c r="G1099" s="62">
        <v>42912.727708333332</v>
      </c>
      <c r="H1099" t="s">
        <v>47</v>
      </c>
      <c r="I1099" t="s">
        <v>47</v>
      </c>
      <c r="J1099" t="s">
        <v>86</v>
      </c>
      <c r="K1099" t="s">
        <v>36</v>
      </c>
      <c r="L1099" t="s">
        <v>87</v>
      </c>
      <c r="M1099" t="s">
        <v>3420</v>
      </c>
      <c r="N1099" t="s">
        <v>3421</v>
      </c>
      <c r="O1099" t="s">
        <v>4870</v>
      </c>
      <c r="P1099">
        <f>VLOOKUP(B1099,HIS退!B:F,5,FALSE)</f>
        <v>-2294</v>
      </c>
      <c r="Q1099" t="str">
        <f t="shared" si="51"/>
        <v/>
      </c>
      <c r="R1099" s="43">
        <f>VLOOKUP(M1099,银行退!A:G,7,FALSE)</f>
        <v>2294</v>
      </c>
      <c r="S1099" t="str">
        <f t="shared" si="52"/>
        <v/>
      </c>
      <c r="T1099" t="e">
        <f>VLOOKUP(M1099,银行退!A:J,10,FALSE)</f>
        <v>#N/A</v>
      </c>
      <c r="U1099" s="17" t="e">
        <f>VLOOKUP(M1099,银行退!A:K,11,FALSE)</f>
        <v>#N/A</v>
      </c>
      <c r="V1099" t="str">
        <f t="shared" si="53"/>
        <v/>
      </c>
      <c r="W1099" t="e">
        <f>VLOOKUP(B1099,HIS解!F:H,3,FALSE)</f>
        <v>#N/A</v>
      </c>
    </row>
    <row r="1100" spans="1:23" ht="14.25" hidden="1">
      <c r="A1100" s="62">
        <v>42912.735578703701</v>
      </c>
      <c r="B1100">
        <v>414810</v>
      </c>
      <c r="C1100" t="s">
        <v>3422</v>
      </c>
      <c r="D1100" t="s">
        <v>3423</v>
      </c>
      <c r="E1100" t="s">
        <v>3424</v>
      </c>
      <c r="F1100" s="15">
        <v>5000</v>
      </c>
      <c r="G1100" s="62">
        <v>42912.735578703701</v>
      </c>
      <c r="H1100" t="s">
        <v>47</v>
      </c>
      <c r="I1100" t="s">
        <v>47</v>
      </c>
      <c r="J1100" t="s">
        <v>86</v>
      </c>
      <c r="K1100" t="s">
        <v>36</v>
      </c>
      <c r="L1100" t="s">
        <v>87</v>
      </c>
      <c r="M1100" t="s">
        <v>3425</v>
      </c>
      <c r="N1100" t="s">
        <v>3426</v>
      </c>
      <c r="O1100" t="s">
        <v>4871</v>
      </c>
      <c r="P1100">
        <f>VLOOKUP(B1100,HIS退!B:F,5,FALSE)</f>
        <v>-5000</v>
      </c>
      <c r="Q1100" t="str">
        <f t="shared" si="51"/>
        <v/>
      </c>
      <c r="R1100" s="43">
        <f>VLOOKUP(M1100,银行退!A:G,7,FALSE)</f>
        <v>5000</v>
      </c>
      <c r="S1100" t="str">
        <f t="shared" si="52"/>
        <v/>
      </c>
      <c r="T1100" t="e">
        <f>VLOOKUP(M1100,银行退!A:J,10,FALSE)</f>
        <v>#N/A</v>
      </c>
      <c r="U1100" s="17" t="e">
        <f>VLOOKUP(M1100,银行退!A:K,11,FALSE)</f>
        <v>#N/A</v>
      </c>
      <c r="V1100" t="str">
        <f t="shared" si="53"/>
        <v/>
      </c>
      <c r="W1100" t="e">
        <f>VLOOKUP(B1100,HIS解!F:H,3,FALSE)</f>
        <v>#N/A</v>
      </c>
    </row>
    <row r="1101" spans="1:23" ht="14.25" hidden="1">
      <c r="A1101" s="62">
        <v>42912.740370370368</v>
      </c>
      <c r="B1101">
        <v>414896</v>
      </c>
      <c r="C1101" t="s">
        <v>3427</v>
      </c>
      <c r="D1101" t="s">
        <v>3428</v>
      </c>
      <c r="E1101" t="s">
        <v>3429</v>
      </c>
      <c r="F1101" s="15">
        <v>852</v>
      </c>
      <c r="G1101" s="62">
        <v>42912.740370370368</v>
      </c>
      <c r="H1101" t="s">
        <v>47</v>
      </c>
      <c r="I1101" t="s">
        <v>47</v>
      </c>
      <c r="J1101" t="s">
        <v>86</v>
      </c>
      <c r="K1101" t="s">
        <v>36</v>
      </c>
      <c r="L1101" t="s">
        <v>87</v>
      </c>
      <c r="M1101" t="s">
        <v>3430</v>
      </c>
      <c r="N1101" t="s">
        <v>3431</v>
      </c>
      <c r="O1101" t="s">
        <v>4872</v>
      </c>
      <c r="P1101">
        <f>VLOOKUP(B1101,HIS退!B:F,5,FALSE)</f>
        <v>-852</v>
      </c>
      <c r="Q1101" t="str">
        <f t="shared" si="51"/>
        <v/>
      </c>
      <c r="R1101" s="43">
        <f>VLOOKUP(M1101,银行退!A:G,7,FALSE)</f>
        <v>852</v>
      </c>
      <c r="S1101" t="str">
        <f t="shared" si="52"/>
        <v/>
      </c>
      <c r="T1101" t="e">
        <f>VLOOKUP(M1101,银行退!A:J,10,FALSE)</f>
        <v>#N/A</v>
      </c>
      <c r="U1101" s="17" t="e">
        <f>VLOOKUP(M1101,银行退!A:K,11,FALSE)</f>
        <v>#N/A</v>
      </c>
      <c r="V1101" t="str">
        <f t="shared" si="53"/>
        <v/>
      </c>
      <c r="W1101" t="e">
        <f>VLOOKUP(B1101,HIS解!F:H,3,FALSE)</f>
        <v>#N/A</v>
      </c>
    </row>
    <row r="1102" spans="1:23" ht="14.25" hidden="1">
      <c r="A1102" s="62">
        <v>42913.333182870374</v>
      </c>
      <c r="B1102">
        <v>416306</v>
      </c>
      <c r="C1102" t="s">
        <v>3432</v>
      </c>
      <c r="D1102" t="s">
        <v>3433</v>
      </c>
      <c r="E1102" t="s">
        <v>101</v>
      </c>
      <c r="F1102" s="15">
        <v>9990</v>
      </c>
      <c r="G1102" s="62">
        <v>42913.333182870374</v>
      </c>
      <c r="H1102" t="s">
        <v>47</v>
      </c>
      <c r="I1102" t="s">
        <v>47</v>
      </c>
      <c r="J1102" t="s">
        <v>86</v>
      </c>
      <c r="K1102" t="s">
        <v>36</v>
      </c>
      <c r="L1102" t="s">
        <v>87</v>
      </c>
      <c r="M1102" t="s">
        <v>3434</v>
      </c>
      <c r="N1102" t="s">
        <v>3435</v>
      </c>
      <c r="O1102" t="s">
        <v>110</v>
      </c>
      <c r="P1102">
        <f>VLOOKUP(B1102,HIS退!B:F,5,FALSE)</f>
        <v>-9990</v>
      </c>
      <c r="Q1102" t="str">
        <f t="shared" si="51"/>
        <v/>
      </c>
      <c r="R1102" s="43">
        <f>VLOOKUP(M1102,银行退!A:G,7,FALSE)</f>
        <v>9990</v>
      </c>
      <c r="S1102" t="str">
        <f t="shared" si="52"/>
        <v/>
      </c>
      <c r="T1102">
        <f>VLOOKUP(M1102,银行退!A:J,10,FALSE)</f>
        <v>0</v>
      </c>
      <c r="U1102" s="17">
        <f>VLOOKUP(M1102,银行退!A:K,11,FALSE)</f>
        <v>0</v>
      </c>
      <c r="V1102">
        <f t="shared" si="53"/>
        <v>1</v>
      </c>
      <c r="W1102" t="e">
        <f>VLOOKUP(B1102,HIS解!F:H,3,FALSE)</f>
        <v>#N/A</v>
      </c>
    </row>
    <row r="1103" spans="1:23" ht="14.25" hidden="1">
      <c r="A1103" s="62">
        <v>42913.345694444448</v>
      </c>
      <c r="B1103">
        <v>416975</v>
      </c>
      <c r="C1103" t="s">
        <v>3436</v>
      </c>
      <c r="D1103" t="s">
        <v>3437</v>
      </c>
      <c r="E1103" t="s">
        <v>3438</v>
      </c>
      <c r="F1103" s="15">
        <v>1227</v>
      </c>
      <c r="G1103" s="62">
        <v>42913.345694444448</v>
      </c>
      <c r="H1103" t="s">
        <v>47</v>
      </c>
      <c r="I1103" t="s">
        <v>47</v>
      </c>
      <c r="J1103" t="s">
        <v>86</v>
      </c>
      <c r="K1103" t="s">
        <v>36</v>
      </c>
      <c r="L1103" t="s">
        <v>87</v>
      </c>
      <c r="M1103" t="s">
        <v>3439</v>
      </c>
      <c r="N1103" t="s">
        <v>3440</v>
      </c>
      <c r="O1103" t="s">
        <v>4873</v>
      </c>
      <c r="P1103">
        <f>VLOOKUP(B1103,HIS退!B:F,5,FALSE)</f>
        <v>-1227</v>
      </c>
      <c r="Q1103" t="str">
        <f t="shared" si="51"/>
        <v/>
      </c>
      <c r="R1103" s="43">
        <f>VLOOKUP(M1103,银行退!A:G,7,FALSE)</f>
        <v>1227</v>
      </c>
      <c r="S1103" t="str">
        <f t="shared" si="52"/>
        <v/>
      </c>
      <c r="T1103" t="e">
        <f>VLOOKUP(M1103,银行退!A:J,10,FALSE)</f>
        <v>#N/A</v>
      </c>
      <c r="U1103" s="17" t="e">
        <f>VLOOKUP(M1103,银行退!A:K,11,FALSE)</f>
        <v>#N/A</v>
      </c>
      <c r="V1103" t="str">
        <f t="shared" si="53"/>
        <v/>
      </c>
      <c r="W1103" t="e">
        <f>VLOOKUP(B1103,HIS解!F:H,3,FALSE)</f>
        <v>#N/A</v>
      </c>
    </row>
    <row r="1104" spans="1:23" ht="14.25" hidden="1">
      <c r="A1104" s="62">
        <v>42913.36037037037</v>
      </c>
      <c r="B1104">
        <v>418080</v>
      </c>
      <c r="C1104" t="s">
        <v>3441</v>
      </c>
      <c r="D1104" t="s">
        <v>3442</v>
      </c>
      <c r="E1104" t="s">
        <v>3443</v>
      </c>
      <c r="F1104" s="15">
        <v>515</v>
      </c>
      <c r="G1104" s="62">
        <v>42913.36037037037</v>
      </c>
      <c r="H1104" t="s">
        <v>47</v>
      </c>
      <c r="I1104" t="s">
        <v>47</v>
      </c>
      <c r="J1104" t="s">
        <v>86</v>
      </c>
      <c r="K1104" t="s">
        <v>36</v>
      </c>
      <c r="L1104" t="s">
        <v>87</v>
      </c>
      <c r="M1104" t="s">
        <v>3444</v>
      </c>
      <c r="N1104" t="s">
        <v>3445</v>
      </c>
      <c r="O1104" t="s">
        <v>4874</v>
      </c>
      <c r="P1104">
        <f>VLOOKUP(B1104,HIS退!B:F,5,FALSE)</f>
        <v>-515</v>
      </c>
      <c r="Q1104" t="str">
        <f t="shared" si="51"/>
        <v/>
      </c>
      <c r="R1104" s="43">
        <f>VLOOKUP(M1104,银行退!A:G,7,FALSE)</f>
        <v>515</v>
      </c>
      <c r="S1104" t="str">
        <f t="shared" si="52"/>
        <v/>
      </c>
      <c r="T1104" t="e">
        <f>VLOOKUP(M1104,银行退!A:J,10,FALSE)</f>
        <v>#N/A</v>
      </c>
      <c r="U1104" s="17" t="e">
        <f>VLOOKUP(M1104,银行退!A:K,11,FALSE)</f>
        <v>#N/A</v>
      </c>
      <c r="V1104" t="str">
        <f t="shared" si="53"/>
        <v/>
      </c>
      <c r="W1104" t="e">
        <f>VLOOKUP(B1104,HIS解!F:H,3,FALSE)</f>
        <v>#N/A</v>
      </c>
    </row>
    <row r="1105" spans="1:23" ht="14.25" hidden="1">
      <c r="A1105" s="62">
        <v>42913.375763888886</v>
      </c>
      <c r="B1105">
        <v>419271</v>
      </c>
      <c r="C1105" t="s">
        <v>3446</v>
      </c>
      <c r="D1105" t="s">
        <v>3447</v>
      </c>
      <c r="E1105" t="s">
        <v>3448</v>
      </c>
      <c r="F1105" s="15">
        <v>1605</v>
      </c>
      <c r="G1105" s="62">
        <v>42913.375763888886</v>
      </c>
      <c r="H1105" t="s">
        <v>47</v>
      </c>
      <c r="I1105" t="s">
        <v>47</v>
      </c>
      <c r="J1105" t="s">
        <v>86</v>
      </c>
      <c r="K1105" t="s">
        <v>36</v>
      </c>
      <c r="L1105" t="s">
        <v>87</v>
      </c>
      <c r="M1105" t="s">
        <v>3449</v>
      </c>
      <c r="N1105" t="s">
        <v>3450</v>
      </c>
      <c r="O1105" t="s">
        <v>4875</v>
      </c>
      <c r="P1105">
        <f>VLOOKUP(B1105,HIS退!B:F,5,FALSE)</f>
        <v>-1605</v>
      </c>
      <c r="Q1105" t="str">
        <f t="shared" si="51"/>
        <v/>
      </c>
      <c r="R1105" s="43">
        <f>VLOOKUP(M1105,银行退!A:G,7,FALSE)</f>
        <v>1605</v>
      </c>
      <c r="S1105" t="str">
        <f t="shared" si="52"/>
        <v/>
      </c>
      <c r="T1105" t="e">
        <f>VLOOKUP(M1105,银行退!A:J,10,FALSE)</f>
        <v>#N/A</v>
      </c>
      <c r="U1105" s="17" t="e">
        <f>VLOOKUP(M1105,银行退!A:K,11,FALSE)</f>
        <v>#N/A</v>
      </c>
      <c r="V1105" t="str">
        <f t="shared" si="53"/>
        <v/>
      </c>
      <c r="W1105" t="e">
        <f>VLOOKUP(B1105,HIS解!F:H,3,FALSE)</f>
        <v>#N/A</v>
      </c>
    </row>
    <row r="1106" spans="1:23" ht="14.25">
      <c r="A1106" s="62">
        <v>42913.393530092595</v>
      </c>
      <c r="B1106">
        <v>420968</v>
      </c>
      <c r="C1106" t="s">
        <v>3451</v>
      </c>
      <c r="D1106" t="s">
        <v>3452</v>
      </c>
      <c r="E1106" t="s">
        <v>3453</v>
      </c>
      <c r="F1106" s="15">
        <v>2600</v>
      </c>
      <c r="G1106" s="62">
        <v>42913.393530092595</v>
      </c>
      <c r="H1106" t="s">
        <v>47</v>
      </c>
      <c r="I1106" t="s">
        <v>47</v>
      </c>
      <c r="J1106" t="s">
        <v>86</v>
      </c>
      <c r="K1106" t="s">
        <v>217</v>
      </c>
      <c r="L1106" t="s">
        <v>87</v>
      </c>
      <c r="M1106" t="s">
        <v>3454</v>
      </c>
      <c r="N1106" t="s">
        <v>3455</v>
      </c>
      <c r="O1106" t="s">
        <v>4876</v>
      </c>
      <c r="P1106">
        <f>VLOOKUP(B1106,HIS退!B:F,5,FALSE)</f>
        <v>-2600</v>
      </c>
      <c r="Q1106" t="str">
        <f t="shared" si="51"/>
        <v/>
      </c>
      <c r="R1106" s="43">
        <f>VLOOKUP(M1106,银行退!A:G,7,FALSE)</f>
        <v>2600</v>
      </c>
      <c r="S1106" t="str">
        <f t="shared" si="52"/>
        <v/>
      </c>
      <c r="T1106">
        <f>VLOOKUP(M1106,银行退!A:J,10,FALSE)</f>
        <v>1</v>
      </c>
      <c r="U1106" s="17">
        <f>VLOOKUP(M1106,银行退!A:K,11,FALSE)</f>
        <v>42913.682060185187</v>
      </c>
      <c r="V1106">
        <f t="shared" si="53"/>
        <v>1</v>
      </c>
      <c r="W1106" t="e">
        <f>VLOOKUP(B1106,HIS解!F:H,3,FALSE)</f>
        <v>#N/A</v>
      </c>
    </row>
    <row r="1107" spans="1:23" ht="14.25" hidden="1">
      <c r="A1107" s="62">
        <v>42913.394733796296</v>
      </c>
      <c r="B1107">
        <v>421062</v>
      </c>
      <c r="C1107" t="s">
        <v>3456</v>
      </c>
      <c r="D1107" t="s">
        <v>3457</v>
      </c>
      <c r="E1107" t="s">
        <v>3458</v>
      </c>
      <c r="F1107" s="15">
        <v>200</v>
      </c>
      <c r="G1107" s="62">
        <v>42913.394733796296</v>
      </c>
      <c r="H1107" t="s">
        <v>47</v>
      </c>
      <c r="I1107" t="s">
        <v>47</v>
      </c>
      <c r="J1107" t="s">
        <v>86</v>
      </c>
      <c r="K1107" t="s">
        <v>36</v>
      </c>
      <c r="L1107" t="s">
        <v>87</v>
      </c>
      <c r="M1107" t="s">
        <v>3459</v>
      </c>
      <c r="N1107" t="s">
        <v>3460</v>
      </c>
      <c r="O1107" t="s">
        <v>4877</v>
      </c>
      <c r="P1107">
        <f>VLOOKUP(B1107,HIS退!B:F,5,FALSE)</f>
        <v>-200</v>
      </c>
      <c r="Q1107" t="str">
        <f t="shared" si="51"/>
        <v/>
      </c>
      <c r="R1107" s="43">
        <f>VLOOKUP(M1107,银行退!A:G,7,FALSE)</f>
        <v>200</v>
      </c>
      <c r="S1107" t="str">
        <f t="shared" si="52"/>
        <v/>
      </c>
      <c r="T1107" t="e">
        <f>VLOOKUP(M1107,银行退!A:J,10,FALSE)</f>
        <v>#N/A</v>
      </c>
      <c r="U1107" s="17" t="e">
        <f>VLOOKUP(M1107,银行退!A:K,11,FALSE)</f>
        <v>#N/A</v>
      </c>
      <c r="V1107" t="str">
        <f t="shared" si="53"/>
        <v/>
      </c>
      <c r="W1107" t="e">
        <f>VLOOKUP(B1107,HIS解!F:H,3,FALSE)</f>
        <v>#N/A</v>
      </c>
    </row>
    <row r="1108" spans="1:23" ht="14.25" hidden="1">
      <c r="A1108" s="62">
        <v>42913.40079861111</v>
      </c>
      <c r="B1108">
        <v>421578</v>
      </c>
      <c r="C1108" t="s">
        <v>3461</v>
      </c>
      <c r="D1108" t="s">
        <v>3462</v>
      </c>
      <c r="E1108" t="s">
        <v>3463</v>
      </c>
      <c r="F1108" s="15">
        <v>92</v>
      </c>
      <c r="G1108" s="62">
        <v>42913.40079861111</v>
      </c>
      <c r="H1108" t="s">
        <v>47</v>
      </c>
      <c r="I1108" t="s">
        <v>47</v>
      </c>
      <c r="J1108" t="s">
        <v>86</v>
      </c>
      <c r="K1108" t="s">
        <v>36</v>
      </c>
      <c r="L1108" t="s">
        <v>87</v>
      </c>
      <c r="M1108" t="s">
        <v>3464</v>
      </c>
      <c r="N1108" t="s">
        <v>3465</v>
      </c>
      <c r="O1108" t="s">
        <v>4878</v>
      </c>
      <c r="P1108">
        <f>VLOOKUP(B1108,HIS退!B:F,5,FALSE)</f>
        <v>-92</v>
      </c>
      <c r="Q1108" t="str">
        <f t="shared" si="51"/>
        <v/>
      </c>
      <c r="R1108" s="43">
        <f>VLOOKUP(M1108,银行退!A:G,7,FALSE)</f>
        <v>92</v>
      </c>
      <c r="S1108" t="str">
        <f t="shared" si="52"/>
        <v/>
      </c>
      <c r="T1108" t="e">
        <f>VLOOKUP(M1108,银行退!A:J,10,FALSE)</f>
        <v>#N/A</v>
      </c>
      <c r="U1108" s="17" t="e">
        <f>VLOOKUP(M1108,银行退!A:K,11,FALSE)</f>
        <v>#N/A</v>
      </c>
      <c r="V1108" t="str">
        <f t="shared" si="53"/>
        <v/>
      </c>
      <c r="W1108" t="e">
        <f>VLOOKUP(B1108,HIS解!F:H,3,FALSE)</f>
        <v>#N/A</v>
      </c>
    </row>
    <row r="1109" spans="1:23" ht="14.25" hidden="1">
      <c r="A1109" s="62">
        <v>42913.404074074075</v>
      </c>
      <c r="B1109">
        <v>421831</v>
      </c>
      <c r="C1109" t="s">
        <v>3466</v>
      </c>
      <c r="D1109" t="s">
        <v>3467</v>
      </c>
      <c r="E1109" t="s">
        <v>3468</v>
      </c>
      <c r="F1109" s="15">
        <v>861</v>
      </c>
      <c r="G1109" s="62">
        <v>42913.404074074075</v>
      </c>
      <c r="H1109" t="s">
        <v>47</v>
      </c>
      <c r="I1109" t="s">
        <v>47</v>
      </c>
      <c r="J1109" t="s">
        <v>86</v>
      </c>
      <c r="K1109" t="s">
        <v>36</v>
      </c>
      <c r="L1109" t="s">
        <v>87</v>
      </c>
      <c r="M1109" t="s">
        <v>3469</v>
      </c>
      <c r="N1109" t="s">
        <v>3470</v>
      </c>
      <c r="O1109" t="s">
        <v>4879</v>
      </c>
      <c r="P1109">
        <f>VLOOKUP(B1109,HIS退!B:F,5,FALSE)</f>
        <v>-861</v>
      </c>
      <c r="Q1109" t="str">
        <f t="shared" si="51"/>
        <v/>
      </c>
      <c r="R1109" s="43">
        <f>VLOOKUP(M1109,银行退!A:G,7,FALSE)</f>
        <v>861</v>
      </c>
      <c r="S1109" t="str">
        <f t="shared" si="52"/>
        <v/>
      </c>
      <c r="T1109" t="e">
        <f>VLOOKUP(M1109,银行退!A:J,10,FALSE)</f>
        <v>#N/A</v>
      </c>
      <c r="U1109" s="17" t="e">
        <f>VLOOKUP(M1109,银行退!A:K,11,FALSE)</f>
        <v>#N/A</v>
      </c>
      <c r="V1109" t="str">
        <f t="shared" si="53"/>
        <v/>
      </c>
      <c r="W1109" t="e">
        <f>VLOOKUP(B1109,HIS解!F:H,3,FALSE)</f>
        <v>#N/A</v>
      </c>
    </row>
    <row r="1110" spans="1:23" ht="14.25" hidden="1">
      <c r="A1110" s="62">
        <v>42913.407511574071</v>
      </c>
      <c r="B1110">
        <v>422146</v>
      </c>
      <c r="C1110" t="s">
        <v>3471</v>
      </c>
      <c r="D1110" t="s">
        <v>3472</v>
      </c>
      <c r="E1110" t="s">
        <v>3473</v>
      </c>
      <c r="F1110" s="15">
        <v>755</v>
      </c>
      <c r="G1110" s="62">
        <v>42913.407511574071</v>
      </c>
      <c r="H1110" t="s">
        <v>47</v>
      </c>
      <c r="I1110" t="s">
        <v>47</v>
      </c>
      <c r="J1110" t="s">
        <v>86</v>
      </c>
      <c r="K1110" t="s">
        <v>36</v>
      </c>
      <c r="L1110" t="s">
        <v>87</v>
      </c>
      <c r="M1110" t="s">
        <v>3474</v>
      </c>
      <c r="N1110" t="s">
        <v>3475</v>
      </c>
      <c r="O1110" t="s">
        <v>4880</v>
      </c>
      <c r="P1110">
        <f>VLOOKUP(B1110,HIS退!B:F,5,FALSE)</f>
        <v>-755</v>
      </c>
      <c r="Q1110" t="str">
        <f t="shared" si="51"/>
        <v/>
      </c>
      <c r="R1110" s="43">
        <f>VLOOKUP(M1110,银行退!A:G,7,FALSE)</f>
        <v>755</v>
      </c>
      <c r="S1110" t="str">
        <f t="shared" si="52"/>
        <v/>
      </c>
      <c r="T1110" t="e">
        <f>VLOOKUP(M1110,银行退!A:J,10,FALSE)</f>
        <v>#N/A</v>
      </c>
      <c r="U1110" s="17" t="e">
        <f>VLOOKUP(M1110,银行退!A:K,11,FALSE)</f>
        <v>#N/A</v>
      </c>
      <c r="V1110" t="str">
        <f t="shared" si="53"/>
        <v/>
      </c>
      <c r="W1110" t="e">
        <f>VLOOKUP(B1110,HIS解!F:H,3,FALSE)</f>
        <v>#N/A</v>
      </c>
    </row>
    <row r="1111" spans="1:23" ht="14.25" hidden="1">
      <c r="A1111" s="62">
        <v>42913.409328703703</v>
      </c>
      <c r="B1111">
        <v>422290</v>
      </c>
      <c r="C1111" t="s">
        <v>3476</v>
      </c>
      <c r="D1111" t="s">
        <v>3477</v>
      </c>
      <c r="E1111" t="s">
        <v>3478</v>
      </c>
      <c r="F1111" s="15">
        <v>646</v>
      </c>
      <c r="G1111" s="62">
        <v>42913.409328703703</v>
      </c>
      <c r="H1111" t="s">
        <v>47</v>
      </c>
      <c r="I1111" t="s">
        <v>47</v>
      </c>
      <c r="J1111" t="s">
        <v>86</v>
      </c>
      <c r="K1111" t="s">
        <v>36</v>
      </c>
      <c r="L1111" t="s">
        <v>87</v>
      </c>
      <c r="M1111" t="s">
        <v>3479</v>
      </c>
      <c r="N1111" t="s">
        <v>3480</v>
      </c>
      <c r="O1111" t="s">
        <v>4881</v>
      </c>
      <c r="P1111">
        <f>VLOOKUP(B1111,HIS退!B:F,5,FALSE)</f>
        <v>-646</v>
      </c>
      <c r="Q1111" t="str">
        <f t="shared" si="51"/>
        <v/>
      </c>
      <c r="R1111" s="43">
        <f>VLOOKUP(M1111,银行退!A:G,7,FALSE)</f>
        <v>646</v>
      </c>
      <c r="S1111" t="str">
        <f t="shared" si="52"/>
        <v/>
      </c>
      <c r="T1111" t="e">
        <f>VLOOKUP(M1111,银行退!A:J,10,FALSE)</f>
        <v>#N/A</v>
      </c>
      <c r="U1111" s="17" t="e">
        <f>VLOOKUP(M1111,银行退!A:K,11,FALSE)</f>
        <v>#N/A</v>
      </c>
      <c r="V1111" t="str">
        <f t="shared" si="53"/>
        <v/>
      </c>
      <c r="W1111" t="e">
        <f>VLOOKUP(B1111,HIS解!F:H,3,FALSE)</f>
        <v>#N/A</v>
      </c>
    </row>
    <row r="1112" spans="1:23" ht="14.25" hidden="1">
      <c r="A1112" s="62">
        <v>42913.412245370368</v>
      </c>
      <c r="B1112">
        <v>422559</v>
      </c>
      <c r="C1112" t="s">
        <v>3481</v>
      </c>
      <c r="D1112" t="s">
        <v>3482</v>
      </c>
      <c r="E1112" t="s">
        <v>3483</v>
      </c>
      <c r="F1112" s="15">
        <v>275</v>
      </c>
      <c r="G1112" s="62">
        <v>42913.412245370368</v>
      </c>
      <c r="H1112" t="s">
        <v>47</v>
      </c>
      <c r="I1112" t="s">
        <v>47</v>
      </c>
      <c r="J1112" t="s">
        <v>86</v>
      </c>
      <c r="K1112" t="s">
        <v>36</v>
      </c>
      <c r="L1112" t="s">
        <v>87</v>
      </c>
      <c r="M1112" t="s">
        <v>3484</v>
      </c>
      <c r="N1112" t="s">
        <v>3485</v>
      </c>
      <c r="O1112" t="s">
        <v>4882</v>
      </c>
      <c r="P1112">
        <f>VLOOKUP(B1112,HIS退!B:F,5,FALSE)</f>
        <v>-275</v>
      </c>
      <c r="Q1112" t="str">
        <f t="shared" si="51"/>
        <v/>
      </c>
      <c r="R1112" s="43">
        <f>VLOOKUP(M1112,银行退!A:G,7,FALSE)</f>
        <v>275</v>
      </c>
      <c r="S1112" t="str">
        <f t="shared" si="52"/>
        <v/>
      </c>
      <c r="T1112" t="e">
        <f>VLOOKUP(M1112,银行退!A:J,10,FALSE)</f>
        <v>#N/A</v>
      </c>
      <c r="U1112" s="17" t="e">
        <f>VLOOKUP(M1112,银行退!A:K,11,FALSE)</f>
        <v>#N/A</v>
      </c>
      <c r="V1112" t="str">
        <f t="shared" si="53"/>
        <v/>
      </c>
      <c r="W1112" t="e">
        <f>VLOOKUP(B1112,HIS解!F:H,3,FALSE)</f>
        <v>#N/A</v>
      </c>
    </row>
    <row r="1113" spans="1:23" ht="14.25" hidden="1">
      <c r="A1113" s="62">
        <v>42913.427337962959</v>
      </c>
      <c r="B1113">
        <v>423878</v>
      </c>
      <c r="C1113" t="s">
        <v>3486</v>
      </c>
      <c r="D1113" t="s">
        <v>3487</v>
      </c>
      <c r="E1113" t="s">
        <v>3488</v>
      </c>
      <c r="F1113" s="15">
        <v>57</v>
      </c>
      <c r="G1113" s="62">
        <v>42913.427337962959</v>
      </c>
      <c r="H1113" t="s">
        <v>47</v>
      </c>
      <c r="I1113" t="s">
        <v>47</v>
      </c>
      <c r="J1113" t="s">
        <v>86</v>
      </c>
      <c r="K1113" t="s">
        <v>36</v>
      </c>
      <c r="L1113" t="s">
        <v>87</v>
      </c>
      <c r="M1113" t="s">
        <v>3489</v>
      </c>
      <c r="N1113" t="s">
        <v>3490</v>
      </c>
      <c r="O1113" t="s">
        <v>4883</v>
      </c>
      <c r="P1113">
        <f>VLOOKUP(B1113,HIS退!B:F,5,FALSE)</f>
        <v>-57</v>
      </c>
      <c r="Q1113" t="str">
        <f t="shared" si="51"/>
        <v/>
      </c>
      <c r="R1113" s="43">
        <f>VLOOKUP(M1113,银行退!A:G,7,FALSE)</f>
        <v>57</v>
      </c>
      <c r="S1113" t="str">
        <f t="shared" si="52"/>
        <v/>
      </c>
      <c r="T1113" t="e">
        <f>VLOOKUP(M1113,银行退!A:J,10,FALSE)</f>
        <v>#N/A</v>
      </c>
      <c r="U1113" s="17" t="e">
        <f>VLOOKUP(M1113,银行退!A:K,11,FALSE)</f>
        <v>#N/A</v>
      </c>
      <c r="V1113" t="str">
        <f t="shared" si="53"/>
        <v/>
      </c>
      <c r="W1113" t="e">
        <f>VLOOKUP(B1113,HIS解!F:H,3,FALSE)</f>
        <v>#N/A</v>
      </c>
    </row>
    <row r="1114" spans="1:23" ht="14.25" hidden="1">
      <c r="A1114" s="62">
        <v>42913.433969907404</v>
      </c>
      <c r="B1114">
        <v>424464</v>
      </c>
      <c r="C1114" t="s">
        <v>3491</v>
      </c>
      <c r="D1114" t="s">
        <v>3492</v>
      </c>
      <c r="E1114" t="s">
        <v>3493</v>
      </c>
      <c r="F1114" s="15">
        <v>799</v>
      </c>
      <c r="G1114" s="62">
        <v>42913.433969907404</v>
      </c>
      <c r="H1114" t="s">
        <v>47</v>
      </c>
      <c r="I1114" t="s">
        <v>47</v>
      </c>
      <c r="J1114" t="s">
        <v>86</v>
      </c>
      <c r="K1114" t="s">
        <v>36</v>
      </c>
      <c r="L1114" t="s">
        <v>87</v>
      </c>
      <c r="M1114" t="s">
        <v>3494</v>
      </c>
      <c r="N1114" t="s">
        <v>3495</v>
      </c>
      <c r="O1114" t="s">
        <v>4884</v>
      </c>
      <c r="P1114">
        <f>VLOOKUP(B1114,HIS退!B:F,5,FALSE)</f>
        <v>-799</v>
      </c>
      <c r="Q1114" t="str">
        <f t="shared" si="51"/>
        <v/>
      </c>
      <c r="R1114" s="43">
        <f>VLOOKUP(M1114,银行退!A:G,7,FALSE)</f>
        <v>799</v>
      </c>
      <c r="S1114" t="str">
        <f t="shared" si="52"/>
        <v/>
      </c>
      <c r="T1114" t="e">
        <f>VLOOKUP(M1114,银行退!A:J,10,FALSE)</f>
        <v>#N/A</v>
      </c>
      <c r="U1114" s="17" t="e">
        <f>VLOOKUP(M1114,银行退!A:K,11,FALSE)</f>
        <v>#N/A</v>
      </c>
      <c r="V1114" t="str">
        <f t="shared" si="53"/>
        <v/>
      </c>
      <c r="W1114" t="e">
        <f>VLOOKUP(B1114,HIS解!F:H,3,FALSE)</f>
        <v>#N/A</v>
      </c>
    </row>
    <row r="1115" spans="1:23" ht="14.25" hidden="1">
      <c r="A1115" s="62">
        <v>42913.445381944446</v>
      </c>
      <c r="B1115">
        <v>425383</v>
      </c>
      <c r="C1115" t="s">
        <v>3496</v>
      </c>
      <c r="D1115" t="s">
        <v>3497</v>
      </c>
      <c r="E1115" t="s">
        <v>3498</v>
      </c>
      <c r="F1115" s="15">
        <v>2025</v>
      </c>
      <c r="G1115" s="62">
        <v>42913.445381944446</v>
      </c>
      <c r="H1115" t="s">
        <v>47</v>
      </c>
      <c r="I1115" t="s">
        <v>47</v>
      </c>
      <c r="J1115" t="s">
        <v>86</v>
      </c>
      <c r="K1115" t="s">
        <v>36</v>
      </c>
      <c r="L1115" t="s">
        <v>87</v>
      </c>
      <c r="M1115" t="s">
        <v>3499</v>
      </c>
      <c r="N1115" t="s">
        <v>3500</v>
      </c>
      <c r="O1115" t="s">
        <v>4885</v>
      </c>
      <c r="P1115">
        <f>VLOOKUP(B1115,HIS退!B:F,5,FALSE)</f>
        <v>-2025</v>
      </c>
      <c r="Q1115" t="str">
        <f t="shared" si="51"/>
        <v/>
      </c>
      <c r="R1115" s="43">
        <f>VLOOKUP(M1115,银行退!A:G,7,FALSE)</f>
        <v>2025</v>
      </c>
      <c r="S1115" t="str">
        <f t="shared" si="52"/>
        <v/>
      </c>
      <c r="T1115" t="e">
        <f>VLOOKUP(M1115,银行退!A:J,10,FALSE)</f>
        <v>#N/A</v>
      </c>
      <c r="U1115" s="17" t="e">
        <f>VLOOKUP(M1115,银行退!A:K,11,FALSE)</f>
        <v>#N/A</v>
      </c>
      <c r="V1115" t="str">
        <f t="shared" si="53"/>
        <v/>
      </c>
      <c r="W1115" t="e">
        <f>VLOOKUP(B1115,HIS解!F:H,3,FALSE)</f>
        <v>#N/A</v>
      </c>
    </row>
    <row r="1116" spans="1:23" ht="14.25" hidden="1">
      <c r="A1116" s="62">
        <v>42913.447199074071</v>
      </c>
      <c r="B1116">
        <v>425510</v>
      </c>
      <c r="C1116" t="s">
        <v>3501</v>
      </c>
      <c r="D1116" t="s">
        <v>3502</v>
      </c>
      <c r="E1116" t="s">
        <v>3503</v>
      </c>
      <c r="F1116" s="15">
        <v>1300</v>
      </c>
      <c r="G1116" s="62">
        <v>42913.447199074071</v>
      </c>
      <c r="H1116" t="s">
        <v>47</v>
      </c>
      <c r="I1116" t="s">
        <v>47</v>
      </c>
      <c r="J1116" t="s">
        <v>86</v>
      </c>
      <c r="K1116" t="s">
        <v>36</v>
      </c>
      <c r="L1116" t="s">
        <v>87</v>
      </c>
      <c r="M1116" t="s">
        <v>3504</v>
      </c>
      <c r="N1116" t="s">
        <v>3505</v>
      </c>
      <c r="O1116" t="s">
        <v>4886</v>
      </c>
      <c r="P1116">
        <f>VLOOKUP(B1116,HIS退!B:F,5,FALSE)</f>
        <v>-1300</v>
      </c>
      <c r="Q1116" t="str">
        <f t="shared" si="51"/>
        <v/>
      </c>
      <c r="R1116" s="43">
        <f>VLOOKUP(M1116,银行退!A:G,7,FALSE)</f>
        <v>1300</v>
      </c>
      <c r="S1116" t="str">
        <f t="shared" si="52"/>
        <v/>
      </c>
      <c r="T1116" t="e">
        <f>VLOOKUP(M1116,银行退!A:J,10,FALSE)</f>
        <v>#N/A</v>
      </c>
      <c r="U1116" s="17" t="e">
        <f>VLOOKUP(M1116,银行退!A:K,11,FALSE)</f>
        <v>#N/A</v>
      </c>
      <c r="V1116" t="str">
        <f t="shared" si="53"/>
        <v/>
      </c>
      <c r="W1116" t="e">
        <f>VLOOKUP(B1116,HIS解!F:H,3,FALSE)</f>
        <v>#N/A</v>
      </c>
    </row>
    <row r="1117" spans="1:23" ht="14.25" hidden="1">
      <c r="A1117" s="62">
        <v>42913.453726851854</v>
      </c>
      <c r="B1117">
        <v>425932</v>
      </c>
      <c r="C1117" t="s">
        <v>3506</v>
      </c>
      <c r="D1117" t="s">
        <v>3507</v>
      </c>
      <c r="E1117" t="s">
        <v>3508</v>
      </c>
      <c r="F1117" s="15">
        <v>380</v>
      </c>
      <c r="G1117" s="62">
        <v>42913.453726851854</v>
      </c>
      <c r="H1117" t="s">
        <v>47</v>
      </c>
      <c r="I1117" t="s">
        <v>47</v>
      </c>
      <c r="J1117" t="s">
        <v>86</v>
      </c>
      <c r="K1117" t="s">
        <v>36</v>
      </c>
      <c r="L1117" t="s">
        <v>87</v>
      </c>
      <c r="M1117" t="s">
        <v>3509</v>
      </c>
      <c r="N1117" t="s">
        <v>3510</v>
      </c>
      <c r="O1117" t="s">
        <v>4887</v>
      </c>
      <c r="P1117">
        <f>VLOOKUP(B1117,HIS退!B:F,5,FALSE)</f>
        <v>-380</v>
      </c>
      <c r="Q1117" t="str">
        <f t="shared" si="51"/>
        <v/>
      </c>
      <c r="R1117" s="43">
        <f>VLOOKUP(M1117,银行退!A:G,7,FALSE)</f>
        <v>380</v>
      </c>
      <c r="S1117" t="str">
        <f t="shared" si="52"/>
        <v/>
      </c>
      <c r="T1117" t="e">
        <f>VLOOKUP(M1117,银行退!A:J,10,FALSE)</f>
        <v>#N/A</v>
      </c>
      <c r="U1117" s="17" t="e">
        <f>VLOOKUP(M1117,银行退!A:K,11,FALSE)</f>
        <v>#N/A</v>
      </c>
      <c r="V1117" t="str">
        <f t="shared" si="53"/>
        <v/>
      </c>
      <c r="W1117" t="e">
        <f>VLOOKUP(B1117,HIS解!F:H,3,FALSE)</f>
        <v>#N/A</v>
      </c>
    </row>
    <row r="1118" spans="1:23" ht="14.25" hidden="1">
      <c r="A1118" s="62">
        <v>42913.459733796299</v>
      </c>
      <c r="B1118">
        <v>426344</v>
      </c>
      <c r="C1118" t="s">
        <v>3511</v>
      </c>
      <c r="D1118" t="s">
        <v>3512</v>
      </c>
      <c r="E1118" t="s">
        <v>3513</v>
      </c>
      <c r="F1118" s="15">
        <v>500</v>
      </c>
      <c r="G1118" s="62">
        <v>42913.459733796299</v>
      </c>
      <c r="H1118" t="s">
        <v>47</v>
      </c>
      <c r="I1118" t="s">
        <v>47</v>
      </c>
      <c r="J1118" t="s">
        <v>86</v>
      </c>
      <c r="K1118" t="s">
        <v>36</v>
      </c>
      <c r="L1118" t="s">
        <v>87</v>
      </c>
      <c r="M1118" t="s">
        <v>3514</v>
      </c>
      <c r="N1118" t="s">
        <v>3515</v>
      </c>
      <c r="O1118" t="s">
        <v>4888</v>
      </c>
      <c r="P1118">
        <f>VLOOKUP(B1118,HIS退!B:F,5,FALSE)</f>
        <v>-500</v>
      </c>
      <c r="Q1118" t="str">
        <f t="shared" si="51"/>
        <v/>
      </c>
      <c r="R1118" s="43">
        <f>VLOOKUP(M1118,银行退!A:G,7,FALSE)</f>
        <v>500</v>
      </c>
      <c r="S1118" t="str">
        <f t="shared" si="52"/>
        <v/>
      </c>
      <c r="T1118" t="e">
        <f>VLOOKUP(M1118,银行退!A:J,10,FALSE)</f>
        <v>#N/A</v>
      </c>
      <c r="U1118" s="17" t="e">
        <f>VLOOKUP(M1118,银行退!A:K,11,FALSE)</f>
        <v>#N/A</v>
      </c>
      <c r="V1118" t="str">
        <f t="shared" si="53"/>
        <v/>
      </c>
      <c r="W1118" t="e">
        <f>VLOOKUP(B1118,HIS解!F:H,3,FALSE)</f>
        <v>#N/A</v>
      </c>
    </row>
    <row r="1119" spans="1:23" ht="14.25">
      <c r="A1119" s="62">
        <v>42913.468900462962</v>
      </c>
      <c r="B1119">
        <v>426953</v>
      </c>
      <c r="C1119" t="s">
        <v>3516</v>
      </c>
      <c r="D1119" t="s">
        <v>294</v>
      </c>
      <c r="E1119" t="s">
        <v>198</v>
      </c>
      <c r="F1119" s="15">
        <v>399</v>
      </c>
      <c r="G1119" s="62">
        <v>42913.468900462962</v>
      </c>
      <c r="H1119" t="s">
        <v>47</v>
      </c>
      <c r="I1119" t="s">
        <v>47</v>
      </c>
      <c r="J1119" t="s">
        <v>86</v>
      </c>
      <c r="K1119" t="s">
        <v>217</v>
      </c>
      <c r="L1119" t="s">
        <v>87</v>
      </c>
      <c r="M1119" t="s">
        <v>3517</v>
      </c>
      <c r="N1119" t="s">
        <v>3518</v>
      </c>
      <c r="O1119" t="s">
        <v>120</v>
      </c>
      <c r="P1119">
        <f>VLOOKUP(B1119,HIS退!B:F,5,FALSE)</f>
        <v>-399</v>
      </c>
      <c r="Q1119" t="str">
        <f t="shared" si="51"/>
        <v/>
      </c>
      <c r="R1119" s="43">
        <f>VLOOKUP(M1119,银行退!A:G,7,FALSE)</f>
        <v>399</v>
      </c>
      <c r="S1119" t="str">
        <f t="shared" si="52"/>
        <v/>
      </c>
      <c r="T1119">
        <f>VLOOKUP(M1119,银行退!A:J,10,FALSE)</f>
        <v>1</v>
      </c>
      <c r="U1119" s="17">
        <f>VLOOKUP(M1119,银行退!A:K,11,FALSE)</f>
        <v>42913.682534722226</v>
      </c>
      <c r="V1119">
        <f t="shared" si="53"/>
        <v>1</v>
      </c>
      <c r="W1119" t="e">
        <f>VLOOKUP(B1119,HIS解!F:H,3,FALSE)</f>
        <v>#N/A</v>
      </c>
    </row>
    <row r="1120" spans="1:23" ht="14.25" hidden="1">
      <c r="A1120" s="62">
        <v>42913.469409722224</v>
      </c>
      <c r="B1120">
        <v>426983</v>
      </c>
      <c r="C1120" t="s">
        <v>3519</v>
      </c>
      <c r="D1120" t="s">
        <v>296</v>
      </c>
      <c r="E1120" t="s">
        <v>297</v>
      </c>
      <c r="F1120" s="15">
        <v>862</v>
      </c>
      <c r="G1120" s="62">
        <v>42913.469409722224</v>
      </c>
      <c r="H1120" t="s">
        <v>47</v>
      </c>
      <c r="I1120" t="s">
        <v>47</v>
      </c>
      <c r="J1120" t="s">
        <v>86</v>
      </c>
      <c r="K1120" t="s">
        <v>36</v>
      </c>
      <c r="L1120" t="s">
        <v>87</v>
      </c>
      <c r="M1120" t="s">
        <v>3520</v>
      </c>
      <c r="N1120" t="s">
        <v>3521</v>
      </c>
      <c r="O1120" t="s">
        <v>120</v>
      </c>
      <c r="P1120">
        <f>VLOOKUP(B1120,HIS退!B:F,5,FALSE)</f>
        <v>-862</v>
      </c>
      <c r="Q1120" t="str">
        <f t="shared" si="51"/>
        <v/>
      </c>
      <c r="R1120" s="43">
        <f>VLOOKUP(M1120,银行退!A:G,7,FALSE)</f>
        <v>862</v>
      </c>
      <c r="S1120" t="str">
        <f t="shared" si="52"/>
        <v/>
      </c>
      <c r="T1120" t="e">
        <f>VLOOKUP(M1120,银行退!A:J,10,FALSE)</f>
        <v>#N/A</v>
      </c>
      <c r="U1120" s="17" t="e">
        <f>VLOOKUP(M1120,银行退!A:K,11,FALSE)</f>
        <v>#N/A</v>
      </c>
      <c r="V1120" t="str">
        <f t="shared" si="53"/>
        <v/>
      </c>
      <c r="W1120" t="e">
        <f>VLOOKUP(B1120,HIS解!F:H,3,FALSE)</f>
        <v>#N/A</v>
      </c>
    </row>
    <row r="1121" spans="1:23" ht="14.25" hidden="1">
      <c r="A1121" s="62">
        <v>42913.472199074073</v>
      </c>
      <c r="B1121">
        <v>427170</v>
      </c>
      <c r="C1121" t="s">
        <v>3522</v>
      </c>
      <c r="D1121" t="s">
        <v>3523</v>
      </c>
      <c r="E1121" t="s">
        <v>3524</v>
      </c>
      <c r="F1121" s="15">
        <v>82</v>
      </c>
      <c r="G1121" s="62">
        <v>42913.472199074073</v>
      </c>
      <c r="H1121" t="s">
        <v>47</v>
      </c>
      <c r="I1121" t="s">
        <v>47</v>
      </c>
      <c r="J1121" t="s">
        <v>86</v>
      </c>
      <c r="K1121" t="s">
        <v>36</v>
      </c>
      <c r="L1121" t="s">
        <v>87</v>
      </c>
      <c r="M1121" t="s">
        <v>3525</v>
      </c>
      <c r="N1121" t="s">
        <v>3526</v>
      </c>
      <c r="O1121" t="s">
        <v>4889</v>
      </c>
      <c r="P1121">
        <f>VLOOKUP(B1121,HIS退!B:F,5,FALSE)</f>
        <v>-82</v>
      </c>
      <c r="Q1121" t="str">
        <f t="shared" si="51"/>
        <v/>
      </c>
      <c r="R1121" s="43">
        <f>VLOOKUP(M1121,银行退!A:G,7,FALSE)</f>
        <v>82</v>
      </c>
      <c r="S1121" t="str">
        <f t="shared" si="52"/>
        <v/>
      </c>
      <c r="T1121" t="e">
        <f>VLOOKUP(M1121,银行退!A:J,10,FALSE)</f>
        <v>#N/A</v>
      </c>
      <c r="U1121" s="17" t="e">
        <f>VLOOKUP(M1121,银行退!A:K,11,FALSE)</f>
        <v>#N/A</v>
      </c>
      <c r="V1121" t="str">
        <f t="shared" si="53"/>
        <v/>
      </c>
      <c r="W1121" t="e">
        <f>VLOOKUP(B1121,HIS解!F:H,3,FALSE)</f>
        <v>#N/A</v>
      </c>
    </row>
    <row r="1122" spans="1:23" ht="14.25" hidden="1">
      <c r="A1122" s="62">
        <v>42913.472407407404</v>
      </c>
      <c r="B1122">
        <v>427182</v>
      </c>
      <c r="C1122" t="s">
        <v>3527</v>
      </c>
      <c r="D1122" t="s">
        <v>3523</v>
      </c>
      <c r="E1122" t="s">
        <v>3524</v>
      </c>
      <c r="F1122" s="15">
        <v>800</v>
      </c>
      <c r="G1122" s="62">
        <v>42913.472407407404</v>
      </c>
      <c r="H1122" t="s">
        <v>47</v>
      </c>
      <c r="I1122" t="s">
        <v>47</v>
      </c>
      <c r="J1122" t="s">
        <v>86</v>
      </c>
      <c r="K1122" t="s">
        <v>36</v>
      </c>
      <c r="L1122" t="s">
        <v>87</v>
      </c>
      <c r="M1122" t="s">
        <v>3528</v>
      </c>
      <c r="N1122" t="s">
        <v>3529</v>
      </c>
      <c r="O1122" t="s">
        <v>4890</v>
      </c>
      <c r="P1122">
        <f>VLOOKUP(B1122,HIS退!B:F,5,FALSE)</f>
        <v>-800</v>
      </c>
      <c r="Q1122" t="str">
        <f t="shared" si="51"/>
        <v/>
      </c>
      <c r="R1122" s="43">
        <f>VLOOKUP(M1122,银行退!A:G,7,FALSE)</f>
        <v>800</v>
      </c>
      <c r="S1122" t="str">
        <f t="shared" si="52"/>
        <v/>
      </c>
      <c r="T1122" t="e">
        <f>VLOOKUP(M1122,银行退!A:J,10,FALSE)</f>
        <v>#N/A</v>
      </c>
      <c r="U1122" s="17" t="e">
        <f>VLOOKUP(M1122,银行退!A:K,11,FALSE)</f>
        <v>#N/A</v>
      </c>
      <c r="V1122" t="str">
        <f t="shared" si="53"/>
        <v/>
      </c>
      <c r="W1122" t="e">
        <f>VLOOKUP(B1122,HIS解!F:H,3,FALSE)</f>
        <v>#N/A</v>
      </c>
    </row>
    <row r="1123" spans="1:23" ht="14.25" hidden="1">
      <c r="A1123" s="62">
        <v>42913.500034722223</v>
      </c>
      <c r="B1123">
        <v>428360</v>
      </c>
      <c r="C1123" t="s">
        <v>3530</v>
      </c>
      <c r="D1123" t="s">
        <v>3531</v>
      </c>
      <c r="E1123" t="s">
        <v>3532</v>
      </c>
      <c r="F1123" s="15">
        <v>556</v>
      </c>
      <c r="G1123" s="62">
        <v>42913.500034722223</v>
      </c>
      <c r="H1123" t="s">
        <v>47</v>
      </c>
      <c r="I1123" t="s">
        <v>47</v>
      </c>
      <c r="J1123" t="s">
        <v>86</v>
      </c>
      <c r="K1123" t="s">
        <v>36</v>
      </c>
      <c r="L1123" t="s">
        <v>87</v>
      </c>
      <c r="M1123" t="s">
        <v>3533</v>
      </c>
      <c r="N1123" t="s">
        <v>3534</v>
      </c>
      <c r="O1123" t="s">
        <v>4891</v>
      </c>
      <c r="P1123">
        <f>VLOOKUP(B1123,HIS退!B:F,5,FALSE)</f>
        <v>-556</v>
      </c>
      <c r="Q1123" t="str">
        <f t="shared" si="51"/>
        <v/>
      </c>
      <c r="R1123" s="43">
        <f>VLOOKUP(M1123,银行退!A:G,7,FALSE)</f>
        <v>556</v>
      </c>
      <c r="S1123" t="str">
        <f t="shared" si="52"/>
        <v/>
      </c>
      <c r="T1123" t="e">
        <f>VLOOKUP(M1123,银行退!A:J,10,FALSE)</f>
        <v>#N/A</v>
      </c>
      <c r="U1123" s="17" t="e">
        <f>VLOOKUP(M1123,银行退!A:K,11,FALSE)</f>
        <v>#N/A</v>
      </c>
      <c r="V1123" t="str">
        <f t="shared" si="53"/>
        <v/>
      </c>
      <c r="W1123" t="e">
        <f>VLOOKUP(B1123,HIS解!F:H,3,FALSE)</f>
        <v>#N/A</v>
      </c>
    </row>
    <row r="1124" spans="1:23" ht="14.25" hidden="1">
      <c r="A1124" s="62">
        <v>42913.527372685188</v>
      </c>
      <c r="B1124">
        <v>428762</v>
      </c>
      <c r="C1124" t="s">
        <v>3535</v>
      </c>
      <c r="D1124" t="s">
        <v>3536</v>
      </c>
      <c r="E1124" t="s">
        <v>3537</v>
      </c>
      <c r="F1124" s="15">
        <v>189</v>
      </c>
      <c r="G1124" s="62">
        <v>42913.527372685188</v>
      </c>
      <c r="H1124" t="s">
        <v>47</v>
      </c>
      <c r="I1124" t="s">
        <v>47</v>
      </c>
      <c r="J1124" t="s">
        <v>86</v>
      </c>
      <c r="K1124" t="s">
        <v>36</v>
      </c>
      <c r="L1124" t="s">
        <v>87</v>
      </c>
      <c r="M1124" t="s">
        <v>3538</v>
      </c>
      <c r="N1124" t="s">
        <v>3539</v>
      </c>
      <c r="O1124" t="s">
        <v>4892</v>
      </c>
      <c r="P1124">
        <f>VLOOKUP(B1124,HIS退!B:F,5,FALSE)</f>
        <v>-189</v>
      </c>
      <c r="Q1124" t="str">
        <f t="shared" si="51"/>
        <v/>
      </c>
      <c r="R1124" s="43">
        <f>VLOOKUP(M1124,银行退!A:G,7,FALSE)</f>
        <v>189</v>
      </c>
      <c r="S1124" t="str">
        <f t="shared" si="52"/>
        <v/>
      </c>
      <c r="T1124" t="e">
        <f>VLOOKUP(M1124,银行退!A:J,10,FALSE)</f>
        <v>#N/A</v>
      </c>
      <c r="U1124" s="17" t="e">
        <f>VLOOKUP(M1124,银行退!A:K,11,FALSE)</f>
        <v>#N/A</v>
      </c>
      <c r="V1124" t="str">
        <f t="shared" si="53"/>
        <v/>
      </c>
      <c r="W1124" t="e">
        <f>VLOOKUP(B1124,HIS解!F:H,3,FALSE)</f>
        <v>#N/A</v>
      </c>
    </row>
    <row r="1125" spans="1:23" ht="14.25" hidden="1">
      <c r="A1125" s="62">
        <v>42913.592962962961</v>
      </c>
      <c r="B1125">
        <v>429611</v>
      </c>
      <c r="C1125" t="s">
        <v>3540</v>
      </c>
      <c r="D1125" t="s">
        <v>3541</v>
      </c>
      <c r="E1125" t="s">
        <v>3542</v>
      </c>
      <c r="F1125" s="15">
        <v>57</v>
      </c>
      <c r="G1125" s="62">
        <v>42913.592962962961</v>
      </c>
      <c r="H1125" t="s">
        <v>47</v>
      </c>
      <c r="I1125" t="s">
        <v>47</v>
      </c>
      <c r="J1125" t="s">
        <v>86</v>
      </c>
      <c r="K1125" t="s">
        <v>36</v>
      </c>
      <c r="L1125" t="s">
        <v>87</v>
      </c>
      <c r="M1125" t="s">
        <v>3543</v>
      </c>
      <c r="N1125" t="s">
        <v>3544</v>
      </c>
      <c r="O1125" t="s">
        <v>4893</v>
      </c>
      <c r="P1125">
        <f>VLOOKUP(B1125,HIS退!B:F,5,FALSE)</f>
        <v>-57</v>
      </c>
      <c r="Q1125" t="str">
        <f t="shared" si="51"/>
        <v/>
      </c>
      <c r="R1125" s="43">
        <f>VLOOKUP(M1125,银行退!A:G,7,FALSE)</f>
        <v>57</v>
      </c>
      <c r="S1125" t="str">
        <f t="shared" si="52"/>
        <v/>
      </c>
      <c r="T1125" t="e">
        <f>VLOOKUP(M1125,银行退!A:J,10,FALSE)</f>
        <v>#N/A</v>
      </c>
      <c r="U1125" s="17" t="e">
        <f>VLOOKUP(M1125,银行退!A:K,11,FALSE)</f>
        <v>#N/A</v>
      </c>
      <c r="V1125" t="str">
        <f t="shared" si="53"/>
        <v/>
      </c>
      <c r="W1125" t="e">
        <f>VLOOKUP(B1125,HIS解!F:H,3,FALSE)</f>
        <v>#N/A</v>
      </c>
    </row>
    <row r="1126" spans="1:23" ht="14.25" hidden="1">
      <c r="A1126" s="62">
        <v>42913.593715277777</v>
      </c>
      <c r="B1126">
        <v>429646</v>
      </c>
      <c r="C1126" t="s">
        <v>3545</v>
      </c>
      <c r="D1126" t="s">
        <v>3546</v>
      </c>
      <c r="E1126" t="s">
        <v>3547</v>
      </c>
      <c r="F1126" s="15">
        <v>2500</v>
      </c>
      <c r="G1126" s="62">
        <v>42913.593715277777</v>
      </c>
      <c r="H1126" t="s">
        <v>47</v>
      </c>
      <c r="I1126" t="s">
        <v>47</v>
      </c>
      <c r="J1126" t="s">
        <v>86</v>
      </c>
      <c r="K1126" t="s">
        <v>36</v>
      </c>
      <c r="L1126" t="s">
        <v>87</v>
      </c>
      <c r="M1126" t="s">
        <v>3548</v>
      </c>
      <c r="N1126" t="s">
        <v>3549</v>
      </c>
      <c r="O1126" t="s">
        <v>4894</v>
      </c>
      <c r="P1126">
        <f>VLOOKUP(B1126,HIS退!B:F,5,FALSE)</f>
        <v>-2500</v>
      </c>
      <c r="Q1126" t="str">
        <f t="shared" si="51"/>
        <v/>
      </c>
      <c r="R1126" s="43">
        <f>VLOOKUP(M1126,银行退!A:G,7,FALSE)</f>
        <v>2500</v>
      </c>
      <c r="S1126" t="str">
        <f t="shared" si="52"/>
        <v/>
      </c>
      <c r="T1126" t="e">
        <f>VLOOKUP(M1126,银行退!A:J,10,FALSE)</f>
        <v>#N/A</v>
      </c>
      <c r="U1126" s="17" t="e">
        <f>VLOOKUP(M1126,银行退!A:K,11,FALSE)</f>
        <v>#N/A</v>
      </c>
      <c r="V1126" t="str">
        <f t="shared" si="53"/>
        <v/>
      </c>
      <c r="W1126" t="e">
        <f>VLOOKUP(B1126,HIS解!F:H,3,FALSE)</f>
        <v>#N/A</v>
      </c>
    </row>
    <row r="1127" spans="1:23" ht="14.25" hidden="1">
      <c r="A1127" s="62">
        <v>42913.597395833334</v>
      </c>
      <c r="B1127">
        <v>429841</v>
      </c>
      <c r="C1127" t="s">
        <v>3550</v>
      </c>
      <c r="D1127" t="s">
        <v>3551</v>
      </c>
      <c r="E1127" t="s">
        <v>3552</v>
      </c>
      <c r="F1127" s="15">
        <v>5000</v>
      </c>
      <c r="G1127" s="62">
        <v>42913.597395833334</v>
      </c>
      <c r="H1127" t="s">
        <v>47</v>
      </c>
      <c r="I1127" t="s">
        <v>47</v>
      </c>
      <c r="J1127" t="s">
        <v>86</v>
      </c>
      <c r="K1127" t="s">
        <v>36</v>
      </c>
      <c r="L1127" t="s">
        <v>87</v>
      </c>
      <c r="M1127" t="s">
        <v>3553</v>
      </c>
      <c r="N1127" t="s">
        <v>3554</v>
      </c>
      <c r="O1127" t="s">
        <v>4895</v>
      </c>
      <c r="P1127">
        <f>VLOOKUP(B1127,HIS退!B:F,5,FALSE)</f>
        <v>-5000</v>
      </c>
      <c r="Q1127" t="str">
        <f t="shared" si="51"/>
        <v/>
      </c>
      <c r="R1127" s="43">
        <f>VLOOKUP(M1127,银行退!A:G,7,FALSE)</f>
        <v>5000</v>
      </c>
      <c r="S1127" t="str">
        <f t="shared" si="52"/>
        <v/>
      </c>
      <c r="T1127" t="e">
        <f>VLOOKUP(M1127,银行退!A:J,10,FALSE)</f>
        <v>#N/A</v>
      </c>
      <c r="U1127" s="17" t="e">
        <f>VLOOKUP(M1127,银行退!A:K,11,FALSE)</f>
        <v>#N/A</v>
      </c>
      <c r="V1127" t="str">
        <f t="shared" si="53"/>
        <v/>
      </c>
      <c r="W1127" t="e">
        <f>VLOOKUP(B1127,HIS解!F:H,3,FALSE)</f>
        <v>#N/A</v>
      </c>
    </row>
    <row r="1128" spans="1:23" ht="14.25" hidden="1">
      <c r="A1128" s="62">
        <v>42913.611655092594</v>
      </c>
      <c r="B1128">
        <v>430747</v>
      </c>
      <c r="C1128" t="s">
        <v>3555</v>
      </c>
      <c r="D1128" t="s">
        <v>3556</v>
      </c>
      <c r="E1128" t="s">
        <v>3557</v>
      </c>
      <c r="F1128" s="15">
        <v>594</v>
      </c>
      <c r="G1128" s="62">
        <v>42913.611655092594</v>
      </c>
      <c r="H1128" t="s">
        <v>47</v>
      </c>
      <c r="I1128" t="s">
        <v>47</v>
      </c>
      <c r="J1128" t="s">
        <v>86</v>
      </c>
      <c r="K1128" t="s">
        <v>36</v>
      </c>
      <c r="L1128" t="s">
        <v>87</v>
      </c>
      <c r="M1128" t="s">
        <v>3558</v>
      </c>
      <c r="N1128" t="s">
        <v>3559</v>
      </c>
      <c r="O1128" t="s">
        <v>4896</v>
      </c>
      <c r="P1128">
        <f>VLOOKUP(B1128,HIS退!B:F,5,FALSE)</f>
        <v>-594</v>
      </c>
      <c r="Q1128" t="str">
        <f t="shared" si="51"/>
        <v/>
      </c>
      <c r="R1128" s="43">
        <f>VLOOKUP(M1128,银行退!A:G,7,FALSE)</f>
        <v>594</v>
      </c>
      <c r="S1128" t="str">
        <f t="shared" si="52"/>
        <v/>
      </c>
      <c r="T1128" t="e">
        <f>VLOOKUP(M1128,银行退!A:J,10,FALSE)</f>
        <v>#N/A</v>
      </c>
      <c r="U1128" s="17" t="e">
        <f>VLOOKUP(M1128,银行退!A:K,11,FALSE)</f>
        <v>#N/A</v>
      </c>
      <c r="V1128" t="str">
        <f t="shared" si="53"/>
        <v/>
      </c>
      <c r="W1128" t="e">
        <f>VLOOKUP(B1128,HIS解!F:H,3,FALSE)</f>
        <v>#N/A</v>
      </c>
    </row>
    <row r="1129" spans="1:23" ht="14.25" hidden="1">
      <c r="A1129" s="62">
        <v>42913.623287037037</v>
      </c>
      <c r="B1129">
        <v>431523</v>
      </c>
      <c r="C1129" t="s">
        <v>3560</v>
      </c>
      <c r="D1129" t="s">
        <v>3561</v>
      </c>
      <c r="E1129" t="s">
        <v>3562</v>
      </c>
      <c r="F1129" s="15">
        <v>196</v>
      </c>
      <c r="G1129" s="62">
        <v>42913.623287037037</v>
      </c>
      <c r="H1129" t="s">
        <v>47</v>
      </c>
      <c r="I1129" t="s">
        <v>47</v>
      </c>
      <c r="J1129" t="s">
        <v>86</v>
      </c>
      <c r="K1129" t="s">
        <v>36</v>
      </c>
      <c r="L1129" t="s">
        <v>87</v>
      </c>
      <c r="M1129" t="s">
        <v>3563</v>
      </c>
      <c r="N1129" t="s">
        <v>3564</v>
      </c>
      <c r="O1129" t="s">
        <v>4897</v>
      </c>
      <c r="P1129">
        <f>VLOOKUP(B1129,HIS退!B:F,5,FALSE)</f>
        <v>-196</v>
      </c>
      <c r="Q1129" t="str">
        <f t="shared" si="51"/>
        <v/>
      </c>
      <c r="R1129" s="43">
        <f>VLOOKUP(M1129,银行退!A:G,7,FALSE)</f>
        <v>196</v>
      </c>
      <c r="S1129" t="str">
        <f t="shared" si="52"/>
        <v/>
      </c>
      <c r="T1129" t="e">
        <f>VLOOKUP(M1129,银行退!A:J,10,FALSE)</f>
        <v>#N/A</v>
      </c>
      <c r="U1129" s="17" t="e">
        <f>VLOOKUP(M1129,银行退!A:K,11,FALSE)</f>
        <v>#N/A</v>
      </c>
      <c r="V1129" t="str">
        <f t="shared" si="53"/>
        <v/>
      </c>
      <c r="W1129" t="e">
        <f>VLOOKUP(B1129,HIS解!F:H,3,FALSE)</f>
        <v>#N/A</v>
      </c>
    </row>
    <row r="1130" spans="1:23" ht="14.25" hidden="1">
      <c r="A1130" s="62">
        <v>42913.627835648149</v>
      </c>
      <c r="B1130">
        <v>431818</v>
      </c>
      <c r="C1130" t="s">
        <v>3565</v>
      </c>
      <c r="D1130" t="s">
        <v>3566</v>
      </c>
      <c r="E1130" t="s">
        <v>3567</v>
      </c>
      <c r="F1130" s="15">
        <v>380</v>
      </c>
      <c r="G1130" s="62">
        <v>42913.627835648149</v>
      </c>
      <c r="H1130" t="s">
        <v>47</v>
      </c>
      <c r="I1130" t="s">
        <v>47</v>
      </c>
      <c r="J1130" t="s">
        <v>86</v>
      </c>
      <c r="K1130" t="s">
        <v>36</v>
      </c>
      <c r="L1130" t="s">
        <v>87</v>
      </c>
      <c r="M1130" t="s">
        <v>3568</v>
      </c>
      <c r="N1130" t="s">
        <v>3569</v>
      </c>
      <c r="O1130" t="s">
        <v>4898</v>
      </c>
      <c r="P1130">
        <f>VLOOKUP(B1130,HIS退!B:F,5,FALSE)</f>
        <v>-380</v>
      </c>
      <c r="Q1130" t="str">
        <f t="shared" si="51"/>
        <v/>
      </c>
      <c r="R1130" s="43">
        <f>VLOOKUP(M1130,银行退!A:G,7,FALSE)</f>
        <v>380</v>
      </c>
      <c r="S1130" t="str">
        <f t="shared" si="52"/>
        <v/>
      </c>
      <c r="T1130" t="e">
        <f>VLOOKUP(M1130,银行退!A:J,10,FALSE)</f>
        <v>#N/A</v>
      </c>
      <c r="U1130" s="17" t="e">
        <f>VLOOKUP(M1130,银行退!A:K,11,FALSE)</f>
        <v>#N/A</v>
      </c>
      <c r="V1130" t="str">
        <f t="shared" si="53"/>
        <v/>
      </c>
      <c r="W1130" t="e">
        <f>VLOOKUP(B1130,HIS解!F:H,3,FALSE)</f>
        <v>#N/A</v>
      </c>
    </row>
    <row r="1131" spans="1:23" ht="14.25" hidden="1">
      <c r="A1131" s="62">
        <v>42913.630833333336</v>
      </c>
      <c r="B1131">
        <v>432003</v>
      </c>
      <c r="C1131" t="s">
        <v>3570</v>
      </c>
      <c r="D1131" t="s">
        <v>3571</v>
      </c>
      <c r="E1131" t="s">
        <v>3572</v>
      </c>
      <c r="F1131" s="15">
        <v>375</v>
      </c>
      <c r="G1131" s="62">
        <v>42913.630833333336</v>
      </c>
      <c r="H1131" t="s">
        <v>47</v>
      </c>
      <c r="I1131" t="s">
        <v>47</v>
      </c>
      <c r="J1131" t="s">
        <v>86</v>
      </c>
      <c r="K1131" t="s">
        <v>36</v>
      </c>
      <c r="L1131" t="s">
        <v>87</v>
      </c>
      <c r="M1131" t="s">
        <v>3573</v>
      </c>
      <c r="N1131" t="s">
        <v>3574</v>
      </c>
      <c r="O1131" t="s">
        <v>4899</v>
      </c>
      <c r="P1131">
        <f>VLOOKUP(B1131,HIS退!B:F,5,FALSE)</f>
        <v>-375</v>
      </c>
      <c r="Q1131" t="str">
        <f t="shared" si="51"/>
        <v/>
      </c>
      <c r="R1131" s="43">
        <f>VLOOKUP(M1131,银行退!A:G,7,FALSE)</f>
        <v>375</v>
      </c>
      <c r="S1131" t="str">
        <f t="shared" si="52"/>
        <v/>
      </c>
      <c r="T1131" t="e">
        <f>VLOOKUP(M1131,银行退!A:J,10,FALSE)</f>
        <v>#N/A</v>
      </c>
      <c r="U1131" s="17" t="e">
        <f>VLOOKUP(M1131,银行退!A:K,11,FALSE)</f>
        <v>#N/A</v>
      </c>
      <c r="V1131" t="str">
        <f t="shared" si="53"/>
        <v/>
      </c>
      <c r="W1131" t="e">
        <f>VLOOKUP(B1131,HIS解!F:H,3,FALSE)</f>
        <v>#N/A</v>
      </c>
    </row>
    <row r="1132" spans="1:23" ht="14.25" hidden="1">
      <c r="A1132" s="62">
        <v>42913.636620370373</v>
      </c>
      <c r="B1132">
        <v>432333</v>
      </c>
      <c r="C1132" t="s">
        <v>3575</v>
      </c>
      <c r="D1132" t="s">
        <v>3576</v>
      </c>
      <c r="E1132" t="s">
        <v>3577</v>
      </c>
      <c r="F1132" s="15">
        <v>1000</v>
      </c>
      <c r="G1132" s="62">
        <v>42913.636620370373</v>
      </c>
      <c r="H1132" t="s">
        <v>47</v>
      </c>
      <c r="I1132" t="s">
        <v>47</v>
      </c>
      <c r="J1132" t="s">
        <v>86</v>
      </c>
      <c r="K1132" t="s">
        <v>36</v>
      </c>
      <c r="L1132" t="s">
        <v>87</v>
      </c>
      <c r="M1132" t="s">
        <v>3578</v>
      </c>
      <c r="N1132" t="s">
        <v>3579</v>
      </c>
      <c r="O1132" t="s">
        <v>4900</v>
      </c>
      <c r="P1132">
        <f>VLOOKUP(B1132,HIS退!B:F,5,FALSE)</f>
        <v>-1000</v>
      </c>
      <c r="Q1132" t="str">
        <f t="shared" si="51"/>
        <v/>
      </c>
      <c r="R1132" s="43">
        <f>VLOOKUP(M1132,银行退!A:G,7,FALSE)</f>
        <v>1000</v>
      </c>
      <c r="S1132" t="str">
        <f t="shared" si="52"/>
        <v/>
      </c>
      <c r="T1132" t="e">
        <f>VLOOKUP(M1132,银行退!A:J,10,FALSE)</f>
        <v>#N/A</v>
      </c>
      <c r="U1132" s="17" t="e">
        <f>VLOOKUP(M1132,银行退!A:K,11,FALSE)</f>
        <v>#N/A</v>
      </c>
      <c r="V1132" t="str">
        <f t="shared" si="53"/>
        <v/>
      </c>
      <c r="W1132" t="e">
        <f>VLOOKUP(B1132,HIS解!F:H,3,FALSE)</f>
        <v>#N/A</v>
      </c>
    </row>
    <row r="1133" spans="1:23" ht="14.25" hidden="1">
      <c r="A1133" s="62">
        <v>42913.639664351853</v>
      </c>
      <c r="B1133">
        <v>432516</v>
      </c>
      <c r="C1133" t="s">
        <v>3580</v>
      </c>
      <c r="D1133" t="s">
        <v>3581</v>
      </c>
      <c r="E1133" t="s">
        <v>3582</v>
      </c>
      <c r="F1133" s="15">
        <v>492</v>
      </c>
      <c r="G1133" s="62">
        <v>42913.639664351853</v>
      </c>
      <c r="H1133" t="s">
        <v>47</v>
      </c>
      <c r="I1133" t="s">
        <v>47</v>
      </c>
      <c r="J1133" t="s">
        <v>86</v>
      </c>
      <c r="K1133" t="s">
        <v>36</v>
      </c>
      <c r="L1133" t="s">
        <v>87</v>
      </c>
      <c r="M1133" t="s">
        <v>3583</v>
      </c>
      <c r="N1133" t="s">
        <v>3584</v>
      </c>
      <c r="O1133" t="s">
        <v>4901</v>
      </c>
      <c r="P1133">
        <f>VLOOKUP(B1133,HIS退!B:F,5,FALSE)</f>
        <v>-492</v>
      </c>
      <c r="Q1133" t="str">
        <f t="shared" si="51"/>
        <v/>
      </c>
      <c r="R1133" s="43">
        <f>VLOOKUP(M1133,银行退!A:G,7,FALSE)</f>
        <v>492</v>
      </c>
      <c r="S1133" t="str">
        <f t="shared" si="52"/>
        <v/>
      </c>
      <c r="T1133" t="e">
        <f>VLOOKUP(M1133,银行退!A:J,10,FALSE)</f>
        <v>#N/A</v>
      </c>
      <c r="U1133" s="17" t="e">
        <f>VLOOKUP(M1133,银行退!A:K,11,FALSE)</f>
        <v>#N/A</v>
      </c>
      <c r="V1133" t="str">
        <f t="shared" si="53"/>
        <v/>
      </c>
      <c r="W1133" t="e">
        <f>VLOOKUP(B1133,HIS解!F:H,3,FALSE)</f>
        <v>#N/A</v>
      </c>
    </row>
    <row r="1134" spans="1:23" ht="14.25" hidden="1">
      <c r="A1134" s="62">
        <v>42913.643634259257</v>
      </c>
      <c r="B1134">
        <v>432732</v>
      </c>
      <c r="C1134" t="s">
        <v>3585</v>
      </c>
      <c r="D1134" t="s">
        <v>3586</v>
      </c>
      <c r="E1134" t="s">
        <v>3587</v>
      </c>
      <c r="F1134" s="15">
        <v>1000</v>
      </c>
      <c r="G1134" s="62">
        <v>42913.643634259257</v>
      </c>
      <c r="H1134" t="s">
        <v>47</v>
      </c>
      <c r="I1134" t="s">
        <v>47</v>
      </c>
      <c r="J1134" t="s">
        <v>86</v>
      </c>
      <c r="K1134" t="s">
        <v>36</v>
      </c>
      <c r="L1134" t="s">
        <v>87</v>
      </c>
      <c r="M1134" t="s">
        <v>3588</v>
      </c>
      <c r="N1134" t="s">
        <v>3589</v>
      </c>
      <c r="O1134" t="s">
        <v>4902</v>
      </c>
      <c r="P1134">
        <f>VLOOKUP(B1134,HIS退!B:F,5,FALSE)</f>
        <v>-1000</v>
      </c>
      <c r="Q1134" t="str">
        <f t="shared" si="51"/>
        <v/>
      </c>
      <c r="R1134" s="43">
        <f>VLOOKUP(M1134,银行退!A:G,7,FALSE)</f>
        <v>1000</v>
      </c>
      <c r="S1134" t="str">
        <f t="shared" si="52"/>
        <v/>
      </c>
      <c r="T1134" t="e">
        <f>VLOOKUP(M1134,银行退!A:J,10,FALSE)</f>
        <v>#N/A</v>
      </c>
      <c r="U1134" s="17" t="e">
        <f>VLOOKUP(M1134,银行退!A:K,11,FALSE)</f>
        <v>#N/A</v>
      </c>
      <c r="V1134" t="str">
        <f t="shared" si="53"/>
        <v/>
      </c>
      <c r="W1134" t="e">
        <f>VLOOKUP(B1134,HIS解!F:H,3,FALSE)</f>
        <v>#N/A</v>
      </c>
    </row>
    <row r="1135" spans="1:23" ht="14.25" hidden="1">
      <c r="A1135" s="62">
        <v>42913.646793981483</v>
      </c>
      <c r="B1135">
        <v>432921</v>
      </c>
      <c r="C1135" t="s">
        <v>3590</v>
      </c>
      <c r="D1135" t="s">
        <v>3591</v>
      </c>
      <c r="E1135" t="s">
        <v>3592</v>
      </c>
      <c r="F1135" s="15">
        <v>700</v>
      </c>
      <c r="G1135" s="62">
        <v>42913.646793981483</v>
      </c>
      <c r="H1135" t="s">
        <v>47</v>
      </c>
      <c r="I1135" t="s">
        <v>47</v>
      </c>
      <c r="J1135" t="s">
        <v>86</v>
      </c>
      <c r="K1135" t="s">
        <v>36</v>
      </c>
      <c r="L1135" t="s">
        <v>87</v>
      </c>
      <c r="M1135" t="s">
        <v>3593</v>
      </c>
      <c r="N1135" t="s">
        <v>3594</v>
      </c>
      <c r="O1135" t="s">
        <v>4903</v>
      </c>
      <c r="P1135">
        <f>VLOOKUP(B1135,HIS退!B:F,5,FALSE)</f>
        <v>-700</v>
      </c>
      <c r="Q1135" t="str">
        <f t="shared" si="51"/>
        <v/>
      </c>
      <c r="R1135" s="43">
        <f>VLOOKUP(M1135,银行退!A:G,7,FALSE)</f>
        <v>700</v>
      </c>
      <c r="S1135" t="str">
        <f t="shared" si="52"/>
        <v/>
      </c>
      <c r="T1135" t="e">
        <f>VLOOKUP(M1135,银行退!A:J,10,FALSE)</f>
        <v>#N/A</v>
      </c>
      <c r="U1135" s="17" t="e">
        <f>VLOOKUP(M1135,银行退!A:K,11,FALSE)</f>
        <v>#N/A</v>
      </c>
      <c r="V1135" t="str">
        <f t="shared" si="53"/>
        <v/>
      </c>
      <c r="W1135" t="e">
        <f>VLOOKUP(B1135,HIS解!F:H,3,FALSE)</f>
        <v>#N/A</v>
      </c>
    </row>
    <row r="1136" spans="1:23" ht="14.25" hidden="1">
      <c r="A1136" s="62">
        <v>42913.649386574078</v>
      </c>
      <c r="B1136">
        <v>433047</v>
      </c>
      <c r="C1136" t="s">
        <v>3595</v>
      </c>
      <c r="D1136" t="s">
        <v>3596</v>
      </c>
      <c r="E1136" t="s">
        <v>3597</v>
      </c>
      <c r="F1136" s="15">
        <v>2437</v>
      </c>
      <c r="G1136" s="62">
        <v>42913.649386574078</v>
      </c>
      <c r="H1136" t="s">
        <v>47</v>
      </c>
      <c r="I1136" t="s">
        <v>47</v>
      </c>
      <c r="J1136" t="s">
        <v>86</v>
      </c>
      <c r="K1136" t="s">
        <v>36</v>
      </c>
      <c r="L1136" t="s">
        <v>87</v>
      </c>
      <c r="M1136" t="s">
        <v>3598</v>
      </c>
      <c r="N1136" t="s">
        <v>3599</v>
      </c>
      <c r="O1136" t="s">
        <v>4904</v>
      </c>
      <c r="P1136">
        <f>VLOOKUP(B1136,HIS退!B:F,5,FALSE)</f>
        <v>-2437</v>
      </c>
      <c r="Q1136" t="str">
        <f t="shared" si="51"/>
        <v/>
      </c>
      <c r="R1136" s="43">
        <f>VLOOKUP(M1136,银行退!A:G,7,FALSE)</f>
        <v>2437</v>
      </c>
      <c r="S1136" t="str">
        <f t="shared" si="52"/>
        <v/>
      </c>
      <c r="T1136" t="e">
        <f>VLOOKUP(M1136,银行退!A:J,10,FALSE)</f>
        <v>#N/A</v>
      </c>
      <c r="U1136" s="17" t="e">
        <f>VLOOKUP(M1136,银行退!A:K,11,FALSE)</f>
        <v>#N/A</v>
      </c>
      <c r="V1136" t="str">
        <f t="shared" si="53"/>
        <v/>
      </c>
      <c r="W1136" t="e">
        <f>VLOOKUP(B1136,HIS解!F:H,3,FALSE)</f>
        <v>#N/A</v>
      </c>
    </row>
    <row r="1137" spans="1:23" ht="14.25" hidden="1">
      <c r="A1137" s="62">
        <v>42913.661782407406</v>
      </c>
      <c r="B1137">
        <v>433683</v>
      </c>
      <c r="C1137" t="s">
        <v>3600</v>
      </c>
      <c r="D1137" t="s">
        <v>3601</v>
      </c>
      <c r="E1137" t="s">
        <v>3602</v>
      </c>
      <c r="F1137" s="15">
        <v>264</v>
      </c>
      <c r="G1137" s="62">
        <v>42913.661782407406</v>
      </c>
      <c r="H1137" t="s">
        <v>47</v>
      </c>
      <c r="I1137" t="s">
        <v>47</v>
      </c>
      <c r="J1137" t="s">
        <v>86</v>
      </c>
      <c r="K1137" t="s">
        <v>36</v>
      </c>
      <c r="L1137" t="s">
        <v>87</v>
      </c>
      <c r="M1137" t="s">
        <v>3603</v>
      </c>
      <c r="N1137" t="s">
        <v>3604</v>
      </c>
      <c r="O1137" t="s">
        <v>4905</v>
      </c>
      <c r="P1137">
        <f>VLOOKUP(B1137,HIS退!B:F,5,FALSE)</f>
        <v>-264</v>
      </c>
      <c r="Q1137" t="str">
        <f t="shared" si="51"/>
        <v/>
      </c>
      <c r="R1137" s="43">
        <f>VLOOKUP(M1137,银行退!A:G,7,FALSE)</f>
        <v>264</v>
      </c>
      <c r="S1137" t="str">
        <f t="shared" si="52"/>
        <v/>
      </c>
      <c r="T1137" t="e">
        <f>VLOOKUP(M1137,银行退!A:J,10,FALSE)</f>
        <v>#N/A</v>
      </c>
      <c r="U1137" s="17" t="e">
        <f>VLOOKUP(M1137,银行退!A:K,11,FALSE)</f>
        <v>#N/A</v>
      </c>
      <c r="V1137" t="str">
        <f t="shared" si="53"/>
        <v/>
      </c>
      <c r="W1137" t="e">
        <f>VLOOKUP(B1137,HIS解!F:H,3,FALSE)</f>
        <v>#N/A</v>
      </c>
    </row>
    <row r="1138" spans="1:23" ht="14.25">
      <c r="A1138" s="62">
        <v>42913.663344907407</v>
      </c>
      <c r="B1138">
        <v>433765</v>
      </c>
      <c r="C1138" t="s">
        <v>3605</v>
      </c>
      <c r="D1138" t="s">
        <v>3606</v>
      </c>
      <c r="E1138" t="s">
        <v>3607</v>
      </c>
      <c r="F1138" s="15">
        <v>393</v>
      </c>
      <c r="G1138" s="62">
        <v>42913.663344907407</v>
      </c>
      <c r="H1138" t="s">
        <v>47</v>
      </c>
      <c r="I1138" t="s">
        <v>47</v>
      </c>
      <c r="J1138" t="s">
        <v>86</v>
      </c>
      <c r="K1138" t="s">
        <v>217</v>
      </c>
      <c r="L1138" t="s">
        <v>87</v>
      </c>
      <c r="M1138" t="s">
        <v>3608</v>
      </c>
      <c r="N1138" t="s">
        <v>3609</v>
      </c>
      <c r="O1138" t="s">
        <v>4906</v>
      </c>
      <c r="P1138">
        <f>VLOOKUP(B1138,HIS退!B:F,5,FALSE)</f>
        <v>-393</v>
      </c>
      <c r="Q1138" t="str">
        <f t="shared" si="51"/>
        <v/>
      </c>
      <c r="R1138" s="43">
        <f>VLOOKUP(M1138,银行退!A:G,7,FALSE)</f>
        <v>393</v>
      </c>
      <c r="S1138" t="str">
        <f t="shared" si="52"/>
        <v/>
      </c>
      <c r="T1138">
        <f>VLOOKUP(M1138,银行退!A:J,10,FALSE)</f>
        <v>1</v>
      </c>
      <c r="U1138" s="17">
        <f>VLOOKUP(M1138,银行退!A:K,11,FALSE)</f>
        <v>42915.500532407408</v>
      </c>
      <c r="V1138">
        <f t="shared" si="53"/>
        <v>1</v>
      </c>
      <c r="W1138" t="e">
        <f>VLOOKUP(B1138,HIS解!F:H,3,FALSE)</f>
        <v>#N/A</v>
      </c>
    </row>
    <row r="1139" spans="1:23" ht="14.25">
      <c r="A1139" s="62">
        <v>42913.665127314816</v>
      </c>
      <c r="B1139">
        <v>433872</v>
      </c>
      <c r="C1139" t="s">
        <v>3610</v>
      </c>
      <c r="D1139" t="s">
        <v>3611</v>
      </c>
      <c r="E1139" t="s">
        <v>3612</v>
      </c>
      <c r="F1139" s="15">
        <v>350</v>
      </c>
      <c r="G1139" s="62">
        <v>42913.665127314816</v>
      </c>
      <c r="H1139" t="s">
        <v>47</v>
      </c>
      <c r="I1139" t="s">
        <v>47</v>
      </c>
      <c r="J1139" t="s">
        <v>86</v>
      </c>
      <c r="K1139" t="s">
        <v>217</v>
      </c>
      <c r="L1139" t="s">
        <v>87</v>
      </c>
      <c r="M1139" t="s">
        <v>3613</v>
      </c>
      <c r="N1139" t="s">
        <v>3614</v>
      </c>
      <c r="O1139" t="s">
        <v>4907</v>
      </c>
      <c r="P1139">
        <f>VLOOKUP(B1139,HIS退!B:F,5,FALSE)</f>
        <v>-350</v>
      </c>
      <c r="Q1139" t="str">
        <f t="shared" si="51"/>
        <v/>
      </c>
      <c r="R1139" s="43">
        <f>VLOOKUP(M1139,银行退!A:G,7,FALSE)</f>
        <v>350</v>
      </c>
      <c r="S1139" t="str">
        <f t="shared" si="52"/>
        <v/>
      </c>
      <c r="T1139">
        <f>VLOOKUP(M1139,银行退!A:J,10,FALSE)</f>
        <v>1</v>
      </c>
      <c r="U1139" s="17">
        <f>VLOOKUP(M1139,银行退!A:K,11,FALSE)</f>
        <v>42913.682743055557</v>
      </c>
      <c r="V1139">
        <f t="shared" si="53"/>
        <v>1</v>
      </c>
      <c r="W1139" t="e">
        <f>VLOOKUP(B1139,HIS解!F:H,3,FALSE)</f>
        <v>#N/A</v>
      </c>
    </row>
    <row r="1140" spans="1:23" ht="14.25" hidden="1">
      <c r="A1140" s="62">
        <v>42913.67046296296</v>
      </c>
      <c r="B1140">
        <v>434145</v>
      </c>
      <c r="C1140" t="s">
        <v>3615</v>
      </c>
      <c r="D1140" t="s">
        <v>3616</v>
      </c>
      <c r="E1140" t="s">
        <v>3617</v>
      </c>
      <c r="F1140" s="15">
        <v>306</v>
      </c>
      <c r="G1140" s="62">
        <v>42913.67046296296</v>
      </c>
      <c r="H1140" t="s">
        <v>47</v>
      </c>
      <c r="I1140" t="s">
        <v>47</v>
      </c>
      <c r="J1140" t="s">
        <v>86</v>
      </c>
      <c r="K1140" t="s">
        <v>36</v>
      </c>
      <c r="L1140" t="s">
        <v>87</v>
      </c>
      <c r="M1140" t="s">
        <v>3618</v>
      </c>
      <c r="N1140" t="s">
        <v>3619</v>
      </c>
      <c r="O1140" t="s">
        <v>4908</v>
      </c>
      <c r="P1140">
        <f>VLOOKUP(B1140,HIS退!B:F,5,FALSE)</f>
        <v>-306</v>
      </c>
      <c r="Q1140" t="str">
        <f t="shared" si="51"/>
        <v/>
      </c>
      <c r="R1140" s="43">
        <f>VLOOKUP(M1140,银行退!A:G,7,FALSE)</f>
        <v>306</v>
      </c>
      <c r="S1140" t="str">
        <f t="shared" si="52"/>
        <v/>
      </c>
      <c r="T1140" t="e">
        <f>VLOOKUP(M1140,银行退!A:J,10,FALSE)</f>
        <v>#N/A</v>
      </c>
      <c r="U1140" s="17" t="e">
        <f>VLOOKUP(M1140,银行退!A:K,11,FALSE)</f>
        <v>#N/A</v>
      </c>
      <c r="V1140" t="str">
        <f t="shared" si="53"/>
        <v/>
      </c>
      <c r="W1140" t="e">
        <f>VLOOKUP(B1140,HIS解!F:H,3,FALSE)</f>
        <v>#N/A</v>
      </c>
    </row>
    <row r="1141" spans="1:23" ht="14.25" hidden="1">
      <c r="A1141" s="62">
        <v>42913.689143518517</v>
      </c>
      <c r="B1141">
        <v>434981</v>
      </c>
      <c r="C1141" t="s">
        <v>3620</v>
      </c>
      <c r="D1141" t="s">
        <v>3621</v>
      </c>
      <c r="E1141" t="s">
        <v>3622</v>
      </c>
      <c r="F1141" s="15">
        <v>34</v>
      </c>
      <c r="G1141" s="62">
        <v>42913.689143518517</v>
      </c>
      <c r="H1141" t="s">
        <v>47</v>
      </c>
      <c r="I1141" t="s">
        <v>47</v>
      </c>
      <c r="J1141" t="s">
        <v>86</v>
      </c>
      <c r="K1141" t="s">
        <v>36</v>
      </c>
      <c r="L1141" t="s">
        <v>87</v>
      </c>
      <c r="M1141" t="s">
        <v>3623</v>
      </c>
      <c r="N1141" t="s">
        <v>3624</v>
      </c>
      <c r="O1141" t="s">
        <v>4909</v>
      </c>
      <c r="P1141">
        <f>VLOOKUP(B1141,HIS退!B:F,5,FALSE)</f>
        <v>-34</v>
      </c>
      <c r="Q1141" t="str">
        <f t="shared" si="51"/>
        <v/>
      </c>
      <c r="R1141" s="43">
        <f>VLOOKUP(M1141,银行退!A:G,7,FALSE)</f>
        <v>34</v>
      </c>
      <c r="S1141" t="str">
        <f t="shared" si="52"/>
        <v/>
      </c>
      <c r="T1141" t="e">
        <f>VLOOKUP(M1141,银行退!A:J,10,FALSE)</f>
        <v>#N/A</v>
      </c>
      <c r="U1141" s="17" t="e">
        <f>VLOOKUP(M1141,银行退!A:K,11,FALSE)</f>
        <v>#N/A</v>
      </c>
      <c r="V1141" t="str">
        <f t="shared" si="53"/>
        <v/>
      </c>
      <c r="W1141" t="e">
        <f>VLOOKUP(B1141,HIS解!F:H,3,FALSE)</f>
        <v>#N/A</v>
      </c>
    </row>
    <row r="1142" spans="1:23" ht="14.25" hidden="1">
      <c r="A1142" s="62">
        <v>42913.689236111109</v>
      </c>
      <c r="B1142">
        <v>435014</v>
      </c>
      <c r="C1142" t="s">
        <v>3625</v>
      </c>
      <c r="D1142" t="s">
        <v>3626</v>
      </c>
      <c r="E1142" t="s">
        <v>3627</v>
      </c>
      <c r="F1142" s="15">
        <v>412</v>
      </c>
      <c r="G1142" s="62">
        <v>42913.689236111109</v>
      </c>
      <c r="H1142" t="s">
        <v>47</v>
      </c>
      <c r="I1142" t="s">
        <v>47</v>
      </c>
      <c r="J1142" t="s">
        <v>86</v>
      </c>
      <c r="K1142" t="s">
        <v>36</v>
      </c>
      <c r="L1142" t="s">
        <v>87</v>
      </c>
      <c r="M1142" t="s">
        <v>3628</v>
      </c>
      <c r="N1142" t="s">
        <v>3629</v>
      </c>
      <c r="O1142" t="s">
        <v>4910</v>
      </c>
      <c r="P1142">
        <f>VLOOKUP(B1142,HIS退!B:F,5,FALSE)</f>
        <v>-412</v>
      </c>
      <c r="Q1142" t="str">
        <f t="shared" si="51"/>
        <v/>
      </c>
      <c r="R1142" s="43">
        <f>VLOOKUP(M1142,银行退!A:G,7,FALSE)</f>
        <v>412</v>
      </c>
      <c r="S1142" t="str">
        <f t="shared" si="52"/>
        <v/>
      </c>
      <c r="T1142" t="e">
        <f>VLOOKUP(M1142,银行退!A:J,10,FALSE)</f>
        <v>#N/A</v>
      </c>
      <c r="U1142" s="17" t="e">
        <f>VLOOKUP(M1142,银行退!A:K,11,FALSE)</f>
        <v>#N/A</v>
      </c>
      <c r="V1142" t="str">
        <f t="shared" si="53"/>
        <v/>
      </c>
      <c r="W1142" t="e">
        <f>VLOOKUP(B1142,HIS解!F:H,3,FALSE)</f>
        <v>#N/A</v>
      </c>
    </row>
    <row r="1143" spans="1:23" ht="14.25">
      <c r="A1143" s="62">
        <v>42913.693553240744</v>
      </c>
      <c r="B1143">
        <v>435203</v>
      </c>
      <c r="C1143" t="s">
        <v>3630</v>
      </c>
      <c r="D1143" t="s">
        <v>3631</v>
      </c>
      <c r="E1143" t="s">
        <v>3632</v>
      </c>
      <c r="F1143" s="15">
        <v>50</v>
      </c>
      <c r="G1143" s="62">
        <v>42913.693553240744</v>
      </c>
      <c r="H1143" t="s">
        <v>47</v>
      </c>
      <c r="I1143" t="s">
        <v>47</v>
      </c>
      <c r="J1143" t="s">
        <v>86</v>
      </c>
      <c r="K1143" t="s">
        <v>36</v>
      </c>
      <c r="L1143" t="s">
        <v>87</v>
      </c>
      <c r="M1143" t="s">
        <v>3633</v>
      </c>
      <c r="N1143" t="s">
        <v>3634</v>
      </c>
      <c r="O1143" t="s">
        <v>4911</v>
      </c>
      <c r="P1143">
        <f>VLOOKUP(B1143,HIS退!B:F,5,FALSE)</f>
        <v>-50</v>
      </c>
      <c r="Q1143" t="str">
        <f t="shared" si="51"/>
        <v/>
      </c>
      <c r="R1143" s="43">
        <f>VLOOKUP(M1143,银行退!A:G,7,FALSE)</f>
        <v>50</v>
      </c>
      <c r="S1143" t="str">
        <f t="shared" si="52"/>
        <v/>
      </c>
      <c r="T1143">
        <f>VLOOKUP(M1143,银行退!A:J,10,FALSE)</f>
        <v>1</v>
      </c>
      <c r="U1143" s="17">
        <f>VLOOKUP(M1143,银行退!A:K,11,FALSE)</f>
        <v>42914.638229166667</v>
      </c>
      <c r="V1143">
        <f t="shared" si="53"/>
        <v>1</v>
      </c>
      <c r="W1143" t="e">
        <f>VLOOKUP(B1143,HIS解!F:H,3,FALSE)</f>
        <v>#N/A</v>
      </c>
    </row>
    <row r="1144" spans="1:23" ht="14.25" hidden="1">
      <c r="A1144" s="62">
        <v>42913.696099537039</v>
      </c>
      <c r="B1144">
        <v>435333</v>
      </c>
      <c r="C1144" t="s">
        <v>3635</v>
      </c>
      <c r="D1144" t="s">
        <v>3636</v>
      </c>
      <c r="E1144" t="s">
        <v>3637</v>
      </c>
      <c r="F1144" s="15">
        <v>330</v>
      </c>
      <c r="G1144" s="62">
        <v>42913.696099537039</v>
      </c>
      <c r="H1144" t="s">
        <v>47</v>
      </c>
      <c r="I1144" t="s">
        <v>47</v>
      </c>
      <c r="J1144" t="s">
        <v>86</v>
      </c>
      <c r="K1144" t="s">
        <v>36</v>
      </c>
      <c r="L1144" t="s">
        <v>87</v>
      </c>
      <c r="M1144" t="s">
        <v>3638</v>
      </c>
      <c r="N1144" t="s">
        <v>3639</v>
      </c>
      <c r="O1144" t="s">
        <v>4912</v>
      </c>
      <c r="P1144">
        <f>VLOOKUP(B1144,HIS退!B:F,5,FALSE)</f>
        <v>-330</v>
      </c>
      <c r="Q1144" t="str">
        <f t="shared" si="51"/>
        <v/>
      </c>
      <c r="R1144" s="43">
        <f>VLOOKUP(M1144,银行退!A:G,7,FALSE)</f>
        <v>330</v>
      </c>
      <c r="S1144" t="str">
        <f t="shared" si="52"/>
        <v/>
      </c>
      <c r="T1144" t="e">
        <f>VLOOKUP(M1144,银行退!A:J,10,FALSE)</f>
        <v>#N/A</v>
      </c>
      <c r="U1144" s="17" t="e">
        <f>VLOOKUP(M1144,银行退!A:K,11,FALSE)</f>
        <v>#N/A</v>
      </c>
      <c r="V1144" t="str">
        <f t="shared" si="53"/>
        <v/>
      </c>
      <c r="W1144" t="e">
        <f>VLOOKUP(B1144,HIS解!F:H,3,FALSE)</f>
        <v>#N/A</v>
      </c>
    </row>
    <row r="1145" spans="1:23" ht="14.25" hidden="1">
      <c r="A1145" s="62">
        <v>42913.699861111112</v>
      </c>
      <c r="B1145">
        <v>435517</v>
      </c>
      <c r="C1145" t="s">
        <v>3640</v>
      </c>
      <c r="D1145" t="s">
        <v>3641</v>
      </c>
      <c r="E1145" t="s">
        <v>3642</v>
      </c>
      <c r="F1145" s="15">
        <v>900</v>
      </c>
      <c r="G1145" s="62">
        <v>42913.699861111112</v>
      </c>
      <c r="H1145" t="s">
        <v>47</v>
      </c>
      <c r="I1145" t="s">
        <v>47</v>
      </c>
      <c r="J1145" t="s">
        <v>86</v>
      </c>
      <c r="K1145" t="s">
        <v>36</v>
      </c>
      <c r="L1145" t="s">
        <v>87</v>
      </c>
      <c r="M1145" t="s">
        <v>3643</v>
      </c>
      <c r="N1145" t="s">
        <v>3644</v>
      </c>
      <c r="O1145" t="s">
        <v>4913</v>
      </c>
      <c r="P1145">
        <f>VLOOKUP(B1145,HIS退!B:F,5,FALSE)</f>
        <v>-900</v>
      </c>
      <c r="Q1145" t="str">
        <f t="shared" si="51"/>
        <v/>
      </c>
      <c r="R1145" s="43">
        <f>VLOOKUP(M1145,银行退!A:G,7,FALSE)</f>
        <v>900</v>
      </c>
      <c r="S1145" t="str">
        <f t="shared" si="52"/>
        <v/>
      </c>
      <c r="T1145" t="e">
        <f>VLOOKUP(M1145,银行退!A:J,10,FALSE)</f>
        <v>#N/A</v>
      </c>
      <c r="U1145" s="17" t="e">
        <f>VLOOKUP(M1145,银行退!A:K,11,FALSE)</f>
        <v>#N/A</v>
      </c>
      <c r="V1145" t="str">
        <f t="shared" si="53"/>
        <v/>
      </c>
      <c r="W1145" t="e">
        <f>VLOOKUP(B1145,HIS解!F:H,3,FALSE)</f>
        <v>#N/A</v>
      </c>
    </row>
    <row r="1146" spans="1:23" ht="14.25" hidden="1">
      <c r="A1146" s="62">
        <v>42913.702233796299</v>
      </c>
      <c r="B1146">
        <v>435612</v>
      </c>
      <c r="C1146" t="s">
        <v>3645</v>
      </c>
      <c r="D1146" t="s">
        <v>3646</v>
      </c>
      <c r="E1146" t="s">
        <v>3647</v>
      </c>
      <c r="F1146" s="15">
        <v>852</v>
      </c>
      <c r="G1146" s="62">
        <v>42913.702233796299</v>
      </c>
      <c r="H1146" t="s">
        <v>47</v>
      </c>
      <c r="I1146" t="s">
        <v>47</v>
      </c>
      <c r="J1146" t="s">
        <v>86</v>
      </c>
      <c r="K1146" t="s">
        <v>36</v>
      </c>
      <c r="L1146" t="s">
        <v>87</v>
      </c>
      <c r="M1146" t="s">
        <v>3648</v>
      </c>
      <c r="N1146" t="s">
        <v>3649</v>
      </c>
      <c r="O1146" t="s">
        <v>4914</v>
      </c>
      <c r="P1146">
        <f>VLOOKUP(B1146,HIS退!B:F,5,FALSE)</f>
        <v>-852</v>
      </c>
      <c r="Q1146" t="str">
        <f t="shared" si="51"/>
        <v/>
      </c>
      <c r="R1146" s="43">
        <f>VLOOKUP(M1146,银行退!A:G,7,FALSE)</f>
        <v>852</v>
      </c>
      <c r="S1146" t="str">
        <f t="shared" si="52"/>
        <v/>
      </c>
      <c r="T1146" t="e">
        <f>VLOOKUP(M1146,银行退!A:J,10,FALSE)</f>
        <v>#N/A</v>
      </c>
      <c r="U1146" s="17" t="e">
        <f>VLOOKUP(M1146,银行退!A:K,11,FALSE)</f>
        <v>#N/A</v>
      </c>
      <c r="V1146" t="str">
        <f t="shared" si="53"/>
        <v/>
      </c>
      <c r="W1146" t="e">
        <f>VLOOKUP(B1146,HIS解!F:H,3,FALSE)</f>
        <v>#N/A</v>
      </c>
    </row>
    <row r="1147" spans="1:23" ht="14.25" hidden="1">
      <c r="A1147" s="62">
        <v>42913.703229166669</v>
      </c>
      <c r="B1147">
        <v>435666</v>
      </c>
      <c r="C1147" t="s">
        <v>3650</v>
      </c>
      <c r="D1147" t="s">
        <v>3651</v>
      </c>
      <c r="E1147" t="s">
        <v>3652</v>
      </c>
      <c r="F1147" s="15">
        <v>608</v>
      </c>
      <c r="G1147" s="62">
        <v>42913.703229166669</v>
      </c>
      <c r="H1147" t="s">
        <v>47</v>
      </c>
      <c r="I1147" t="s">
        <v>47</v>
      </c>
      <c r="J1147" t="s">
        <v>86</v>
      </c>
      <c r="K1147" t="s">
        <v>36</v>
      </c>
      <c r="L1147" t="s">
        <v>87</v>
      </c>
      <c r="M1147" t="s">
        <v>3653</v>
      </c>
      <c r="N1147" t="s">
        <v>3654</v>
      </c>
      <c r="O1147" t="s">
        <v>4915</v>
      </c>
      <c r="P1147">
        <f>VLOOKUP(B1147,HIS退!B:F,5,FALSE)</f>
        <v>-608</v>
      </c>
      <c r="Q1147" t="str">
        <f t="shared" si="51"/>
        <v/>
      </c>
      <c r="R1147" s="43">
        <f>VLOOKUP(M1147,银行退!A:G,7,FALSE)</f>
        <v>608</v>
      </c>
      <c r="S1147" t="str">
        <f t="shared" si="52"/>
        <v/>
      </c>
      <c r="T1147" t="e">
        <f>VLOOKUP(M1147,银行退!A:J,10,FALSE)</f>
        <v>#N/A</v>
      </c>
      <c r="U1147" s="17" t="e">
        <f>VLOOKUP(M1147,银行退!A:K,11,FALSE)</f>
        <v>#N/A</v>
      </c>
      <c r="V1147" t="str">
        <f t="shared" si="53"/>
        <v/>
      </c>
      <c r="W1147" t="e">
        <f>VLOOKUP(B1147,HIS解!F:H,3,FALSE)</f>
        <v>#N/A</v>
      </c>
    </row>
    <row r="1148" spans="1:23" ht="14.25" hidden="1">
      <c r="A1148" s="62">
        <v>42913.703483796293</v>
      </c>
      <c r="B1148">
        <v>435686</v>
      </c>
      <c r="C1148" t="s">
        <v>3655</v>
      </c>
      <c r="D1148" t="s">
        <v>3656</v>
      </c>
      <c r="E1148" t="s">
        <v>3657</v>
      </c>
      <c r="F1148" s="15">
        <v>1934</v>
      </c>
      <c r="G1148" s="62">
        <v>42913.703483796293</v>
      </c>
      <c r="H1148" t="s">
        <v>47</v>
      </c>
      <c r="I1148" t="s">
        <v>47</v>
      </c>
      <c r="J1148" t="s">
        <v>86</v>
      </c>
      <c r="K1148" t="s">
        <v>36</v>
      </c>
      <c r="L1148" t="s">
        <v>87</v>
      </c>
      <c r="M1148" t="s">
        <v>3658</v>
      </c>
      <c r="N1148" t="s">
        <v>3659</v>
      </c>
      <c r="O1148" t="s">
        <v>4916</v>
      </c>
      <c r="P1148">
        <f>VLOOKUP(B1148,HIS退!B:F,5,FALSE)</f>
        <v>-1934</v>
      </c>
      <c r="Q1148" t="str">
        <f t="shared" si="51"/>
        <v/>
      </c>
      <c r="R1148" s="43">
        <f>VLOOKUP(M1148,银行退!A:G,7,FALSE)</f>
        <v>1934</v>
      </c>
      <c r="S1148" t="str">
        <f t="shared" si="52"/>
        <v/>
      </c>
      <c r="T1148" t="e">
        <f>VLOOKUP(M1148,银行退!A:J,10,FALSE)</f>
        <v>#N/A</v>
      </c>
      <c r="U1148" s="17" t="e">
        <f>VLOOKUP(M1148,银行退!A:K,11,FALSE)</f>
        <v>#N/A</v>
      </c>
      <c r="V1148" t="str">
        <f t="shared" si="53"/>
        <v/>
      </c>
      <c r="W1148" t="e">
        <f>VLOOKUP(B1148,HIS解!F:H,3,FALSE)</f>
        <v>#N/A</v>
      </c>
    </row>
    <row r="1149" spans="1:23" ht="14.25" hidden="1">
      <c r="A1149" s="62">
        <v>42913.706087962964</v>
      </c>
      <c r="B1149">
        <v>435774</v>
      </c>
      <c r="C1149" t="s">
        <v>3660</v>
      </c>
      <c r="D1149" t="s">
        <v>3661</v>
      </c>
      <c r="E1149" t="s">
        <v>3662</v>
      </c>
      <c r="F1149" s="15">
        <v>1700</v>
      </c>
      <c r="G1149" s="62">
        <v>42913.706087962964</v>
      </c>
      <c r="H1149" t="s">
        <v>47</v>
      </c>
      <c r="I1149" t="s">
        <v>47</v>
      </c>
      <c r="J1149" t="s">
        <v>86</v>
      </c>
      <c r="K1149" t="s">
        <v>36</v>
      </c>
      <c r="L1149" t="s">
        <v>87</v>
      </c>
      <c r="M1149" t="s">
        <v>3663</v>
      </c>
      <c r="N1149" t="s">
        <v>3664</v>
      </c>
      <c r="O1149" t="s">
        <v>4917</v>
      </c>
      <c r="P1149">
        <f>VLOOKUP(B1149,HIS退!B:F,5,FALSE)</f>
        <v>-1700</v>
      </c>
      <c r="Q1149" t="str">
        <f t="shared" si="51"/>
        <v/>
      </c>
      <c r="R1149" s="43">
        <f>VLOOKUP(M1149,银行退!A:G,7,FALSE)</f>
        <v>1700</v>
      </c>
      <c r="S1149" t="str">
        <f t="shared" si="52"/>
        <v/>
      </c>
      <c r="T1149" t="e">
        <f>VLOOKUP(M1149,银行退!A:J,10,FALSE)</f>
        <v>#N/A</v>
      </c>
      <c r="U1149" s="17" t="e">
        <f>VLOOKUP(M1149,银行退!A:K,11,FALSE)</f>
        <v>#N/A</v>
      </c>
      <c r="V1149" t="str">
        <f t="shared" si="53"/>
        <v/>
      </c>
      <c r="W1149" t="e">
        <f>VLOOKUP(B1149,HIS解!F:H,3,FALSE)</f>
        <v>#N/A</v>
      </c>
    </row>
    <row r="1150" spans="1:23" ht="14.25" hidden="1">
      <c r="A1150" s="62">
        <v>42913.708599537036</v>
      </c>
      <c r="B1150">
        <v>435875</v>
      </c>
      <c r="C1150" t="s">
        <v>3665</v>
      </c>
      <c r="D1150" t="s">
        <v>3666</v>
      </c>
      <c r="E1150" t="s">
        <v>3667</v>
      </c>
      <c r="F1150" s="15">
        <v>500</v>
      </c>
      <c r="G1150" s="62">
        <v>42913.708599537036</v>
      </c>
      <c r="H1150" t="s">
        <v>47</v>
      </c>
      <c r="I1150" t="s">
        <v>47</v>
      </c>
      <c r="J1150" t="s">
        <v>86</v>
      </c>
      <c r="K1150" t="s">
        <v>36</v>
      </c>
      <c r="L1150" t="s">
        <v>87</v>
      </c>
      <c r="M1150" t="s">
        <v>3668</v>
      </c>
      <c r="N1150" t="s">
        <v>3669</v>
      </c>
      <c r="O1150" t="s">
        <v>4918</v>
      </c>
      <c r="P1150">
        <f>VLOOKUP(B1150,HIS退!B:F,5,FALSE)</f>
        <v>-500</v>
      </c>
      <c r="Q1150" t="str">
        <f t="shared" si="51"/>
        <v/>
      </c>
      <c r="R1150" s="43">
        <f>VLOOKUP(M1150,银行退!A:G,7,FALSE)</f>
        <v>500</v>
      </c>
      <c r="S1150" t="str">
        <f t="shared" si="52"/>
        <v/>
      </c>
      <c r="T1150" t="e">
        <f>VLOOKUP(M1150,银行退!A:J,10,FALSE)</f>
        <v>#N/A</v>
      </c>
      <c r="U1150" s="17" t="e">
        <f>VLOOKUP(M1150,银行退!A:K,11,FALSE)</f>
        <v>#N/A</v>
      </c>
      <c r="V1150" t="str">
        <f t="shared" si="53"/>
        <v/>
      </c>
      <c r="W1150" t="e">
        <f>VLOOKUP(B1150,HIS解!F:H,3,FALSE)</f>
        <v>#N/A</v>
      </c>
    </row>
    <row r="1151" spans="1:23" ht="14.25" hidden="1">
      <c r="A1151" s="62">
        <v>42913.709849537037</v>
      </c>
      <c r="B1151">
        <v>435919</v>
      </c>
      <c r="C1151" t="s">
        <v>3670</v>
      </c>
      <c r="D1151" t="s">
        <v>3671</v>
      </c>
      <c r="E1151" t="s">
        <v>3672</v>
      </c>
      <c r="F1151" s="15">
        <v>14</v>
      </c>
      <c r="G1151" s="62">
        <v>42913.709849537037</v>
      </c>
      <c r="H1151" t="s">
        <v>47</v>
      </c>
      <c r="I1151" t="s">
        <v>47</v>
      </c>
      <c r="J1151" t="s">
        <v>86</v>
      </c>
      <c r="K1151" t="s">
        <v>36</v>
      </c>
      <c r="L1151" t="s">
        <v>87</v>
      </c>
      <c r="M1151" t="s">
        <v>3673</v>
      </c>
      <c r="N1151" t="s">
        <v>3674</v>
      </c>
      <c r="O1151" t="s">
        <v>4919</v>
      </c>
      <c r="P1151">
        <f>VLOOKUP(B1151,HIS退!B:F,5,FALSE)</f>
        <v>-14</v>
      </c>
      <c r="Q1151" t="str">
        <f t="shared" si="51"/>
        <v/>
      </c>
      <c r="R1151" s="43">
        <f>VLOOKUP(M1151,银行退!A:G,7,FALSE)</f>
        <v>14</v>
      </c>
      <c r="S1151" t="str">
        <f t="shared" si="52"/>
        <v/>
      </c>
      <c r="T1151" t="e">
        <f>VLOOKUP(M1151,银行退!A:J,10,FALSE)</f>
        <v>#N/A</v>
      </c>
      <c r="U1151" s="17" t="e">
        <f>VLOOKUP(M1151,银行退!A:K,11,FALSE)</f>
        <v>#N/A</v>
      </c>
      <c r="V1151" t="str">
        <f t="shared" si="53"/>
        <v/>
      </c>
      <c r="W1151" t="e">
        <f>VLOOKUP(B1151,HIS解!F:H,3,FALSE)</f>
        <v>#N/A</v>
      </c>
    </row>
    <row r="1152" spans="1:23" ht="14.25" hidden="1">
      <c r="A1152" s="62">
        <v>42913.71166666667</v>
      </c>
      <c r="B1152">
        <v>435983</v>
      </c>
      <c r="C1152" t="s">
        <v>3675</v>
      </c>
      <c r="D1152" t="s">
        <v>3676</v>
      </c>
      <c r="E1152" t="s">
        <v>3677</v>
      </c>
      <c r="F1152" s="15">
        <v>2100</v>
      </c>
      <c r="G1152" s="62">
        <v>42913.71166666667</v>
      </c>
      <c r="H1152" t="s">
        <v>47</v>
      </c>
      <c r="I1152" t="s">
        <v>47</v>
      </c>
      <c r="J1152" t="s">
        <v>86</v>
      </c>
      <c r="K1152" t="s">
        <v>36</v>
      </c>
      <c r="L1152" t="s">
        <v>87</v>
      </c>
      <c r="M1152" t="s">
        <v>3678</v>
      </c>
      <c r="N1152" t="s">
        <v>3679</v>
      </c>
      <c r="O1152" t="s">
        <v>4920</v>
      </c>
      <c r="P1152">
        <f>VLOOKUP(B1152,HIS退!B:F,5,FALSE)</f>
        <v>-2100</v>
      </c>
      <c r="Q1152" t="str">
        <f t="shared" si="51"/>
        <v/>
      </c>
      <c r="R1152" s="43">
        <f>VLOOKUP(M1152,银行退!A:G,7,FALSE)</f>
        <v>2100</v>
      </c>
      <c r="S1152" t="str">
        <f t="shared" si="52"/>
        <v/>
      </c>
      <c r="T1152">
        <f>VLOOKUP(M1152,银行退!A:J,10,FALSE)</f>
        <v>0</v>
      </c>
      <c r="U1152" s="17">
        <f>VLOOKUP(M1152,银行退!A:K,11,FALSE)</f>
        <v>0</v>
      </c>
      <c r="V1152">
        <f t="shared" si="53"/>
        <v>1</v>
      </c>
      <c r="W1152" t="e">
        <f>VLOOKUP(B1152,HIS解!F:H,3,FALSE)</f>
        <v>#N/A</v>
      </c>
    </row>
    <row r="1153" spans="1:23" ht="14.25" hidden="1">
      <c r="A1153" s="62">
        <v>42913.750034722223</v>
      </c>
      <c r="B1153">
        <v>436632</v>
      </c>
      <c r="C1153" t="s">
        <v>3680</v>
      </c>
      <c r="D1153" t="s">
        <v>3681</v>
      </c>
      <c r="E1153" t="s">
        <v>3682</v>
      </c>
      <c r="F1153" s="15">
        <v>20</v>
      </c>
      <c r="G1153" s="62">
        <v>42913.750034722223</v>
      </c>
      <c r="H1153" t="s">
        <v>47</v>
      </c>
      <c r="I1153" t="s">
        <v>47</v>
      </c>
      <c r="J1153" t="s">
        <v>86</v>
      </c>
      <c r="K1153" t="s">
        <v>36</v>
      </c>
      <c r="L1153" t="s">
        <v>87</v>
      </c>
      <c r="M1153" t="s">
        <v>3683</v>
      </c>
      <c r="N1153" t="s">
        <v>3684</v>
      </c>
      <c r="O1153" t="s">
        <v>4921</v>
      </c>
      <c r="P1153">
        <f>VLOOKUP(B1153,HIS退!B:F,5,FALSE)</f>
        <v>-20</v>
      </c>
      <c r="Q1153" t="str">
        <f t="shared" si="51"/>
        <v/>
      </c>
      <c r="R1153" s="43">
        <f>VLOOKUP(M1153,银行退!A:G,7,FALSE)</f>
        <v>20</v>
      </c>
      <c r="S1153" t="str">
        <f t="shared" si="52"/>
        <v/>
      </c>
      <c r="T1153" t="e">
        <f>VLOOKUP(M1153,银行退!A:J,10,FALSE)</f>
        <v>#N/A</v>
      </c>
      <c r="U1153" s="17" t="e">
        <f>VLOOKUP(M1153,银行退!A:K,11,FALSE)</f>
        <v>#N/A</v>
      </c>
      <c r="V1153" t="str">
        <f t="shared" si="53"/>
        <v/>
      </c>
      <c r="W1153" t="e">
        <f>VLOOKUP(B1153,HIS解!F:H,3,FALSE)</f>
        <v>#N/A</v>
      </c>
    </row>
    <row r="1154" spans="1:23" ht="14.25" hidden="1">
      <c r="A1154" s="62">
        <v>42914.370682870373</v>
      </c>
      <c r="B1154">
        <v>440251</v>
      </c>
      <c r="C1154" t="s">
        <v>3685</v>
      </c>
      <c r="D1154" t="s">
        <v>3686</v>
      </c>
      <c r="E1154" t="s">
        <v>3687</v>
      </c>
      <c r="F1154" s="15">
        <v>16</v>
      </c>
      <c r="G1154" s="62">
        <v>42914.370682870373</v>
      </c>
      <c r="H1154" t="s">
        <v>47</v>
      </c>
      <c r="I1154" t="s">
        <v>47</v>
      </c>
      <c r="J1154" t="s">
        <v>86</v>
      </c>
      <c r="K1154" t="s">
        <v>36</v>
      </c>
      <c r="L1154" t="s">
        <v>87</v>
      </c>
      <c r="M1154" t="s">
        <v>3688</v>
      </c>
      <c r="N1154" t="s">
        <v>3689</v>
      </c>
      <c r="O1154" t="s">
        <v>4922</v>
      </c>
      <c r="P1154">
        <f>VLOOKUP(B1154,HIS退!B:F,5,FALSE)</f>
        <v>-16</v>
      </c>
      <c r="Q1154" t="str">
        <f t="shared" si="51"/>
        <v/>
      </c>
      <c r="R1154" s="43">
        <f>VLOOKUP(M1154,银行退!A:G,7,FALSE)</f>
        <v>16</v>
      </c>
      <c r="S1154" t="str">
        <f t="shared" si="52"/>
        <v/>
      </c>
      <c r="T1154" t="e">
        <f>VLOOKUP(M1154,银行退!A:J,10,FALSE)</f>
        <v>#N/A</v>
      </c>
      <c r="U1154" s="17" t="e">
        <f>VLOOKUP(M1154,银行退!A:K,11,FALSE)</f>
        <v>#N/A</v>
      </c>
      <c r="V1154" t="str">
        <f t="shared" si="53"/>
        <v/>
      </c>
      <c r="W1154" t="e">
        <f>VLOOKUP(B1154,HIS解!F:H,3,FALSE)</f>
        <v>#N/A</v>
      </c>
    </row>
    <row r="1155" spans="1:23" ht="14.25" hidden="1">
      <c r="A1155" s="62">
        <v>42914.391261574077</v>
      </c>
      <c r="B1155">
        <v>441877</v>
      </c>
      <c r="C1155" t="s">
        <v>3690</v>
      </c>
      <c r="D1155" t="s">
        <v>3691</v>
      </c>
      <c r="E1155" t="s">
        <v>3692</v>
      </c>
      <c r="F1155" s="15">
        <v>27</v>
      </c>
      <c r="G1155" s="62">
        <v>42914.391261574077</v>
      </c>
      <c r="H1155" t="s">
        <v>47</v>
      </c>
      <c r="I1155" t="s">
        <v>47</v>
      </c>
      <c r="J1155" t="s">
        <v>86</v>
      </c>
      <c r="K1155" t="s">
        <v>36</v>
      </c>
      <c r="L1155" t="s">
        <v>87</v>
      </c>
      <c r="M1155" t="s">
        <v>3693</v>
      </c>
      <c r="N1155" t="s">
        <v>3694</v>
      </c>
      <c r="O1155" t="s">
        <v>4923</v>
      </c>
      <c r="P1155">
        <f>VLOOKUP(B1155,HIS退!B:F,5,FALSE)</f>
        <v>-27</v>
      </c>
      <c r="Q1155" t="str">
        <f t="shared" ref="Q1155:Q1218" si="54">IF(P1155=F1155*-1,"",1)</f>
        <v/>
      </c>
      <c r="R1155" s="43">
        <f>VLOOKUP(M1155,银行退!A:G,7,FALSE)</f>
        <v>27</v>
      </c>
      <c r="S1155" t="str">
        <f t="shared" ref="S1155:S1218" si="55">IF(R1155=F1155,"",1)</f>
        <v/>
      </c>
      <c r="T1155" t="e">
        <f>VLOOKUP(M1155,银行退!A:J,10,FALSE)</f>
        <v>#N/A</v>
      </c>
      <c r="U1155" s="17" t="e">
        <f>VLOOKUP(M1155,银行退!A:K,11,FALSE)</f>
        <v>#N/A</v>
      </c>
      <c r="V1155" t="str">
        <f t="shared" ref="V1155:V1218" si="56">IF(ISNA(S1155),1,IF(ISNA(T1155)=FALSE,1,""))</f>
        <v/>
      </c>
      <c r="W1155" t="e">
        <f>VLOOKUP(B1155,HIS解!F:H,3,FALSE)</f>
        <v>#N/A</v>
      </c>
    </row>
    <row r="1156" spans="1:23" ht="14.25">
      <c r="A1156" s="62">
        <v>42914.398877314816</v>
      </c>
      <c r="B1156">
        <v>442435</v>
      </c>
      <c r="C1156" t="s">
        <v>3695</v>
      </c>
      <c r="D1156" t="s">
        <v>3696</v>
      </c>
      <c r="E1156" t="s">
        <v>3697</v>
      </c>
      <c r="F1156" s="15">
        <v>2107</v>
      </c>
      <c r="G1156" s="62">
        <v>42914.398877314816</v>
      </c>
      <c r="H1156" t="s">
        <v>47</v>
      </c>
      <c r="I1156" t="s">
        <v>47</v>
      </c>
      <c r="J1156" t="s">
        <v>86</v>
      </c>
      <c r="K1156" t="s">
        <v>217</v>
      </c>
      <c r="L1156" t="s">
        <v>87</v>
      </c>
      <c r="M1156" t="s">
        <v>3698</v>
      </c>
      <c r="N1156" t="s">
        <v>3699</v>
      </c>
      <c r="O1156" t="s">
        <v>4924</v>
      </c>
      <c r="P1156">
        <f>VLOOKUP(B1156,HIS退!B:F,5,FALSE)</f>
        <v>-2107</v>
      </c>
      <c r="Q1156" t="str">
        <f t="shared" si="54"/>
        <v/>
      </c>
      <c r="R1156" s="43">
        <f>VLOOKUP(M1156,银行退!A:G,7,FALSE)</f>
        <v>2107</v>
      </c>
      <c r="S1156" t="str">
        <f t="shared" si="55"/>
        <v/>
      </c>
      <c r="T1156">
        <f>VLOOKUP(M1156,银行退!A:J,10,FALSE)</f>
        <v>1</v>
      </c>
      <c r="U1156" s="17">
        <f>VLOOKUP(M1156,银行退!A:K,11,FALSE)</f>
        <v>42915.503796296296</v>
      </c>
      <c r="V1156">
        <f t="shared" si="56"/>
        <v>1</v>
      </c>
      <c r="W1156" t="e">
        <f>VLOOKUP(B1156,HIS解!F:H,3,FALSE)</f>
        <v>#N/A</v>
      </c>
    </row>
    <row r="1157" spans="1:23" ht="14.25" hidden="1">
      <c r="A1157" s="62">
        <v>42914.404166666667</v>
      </c>
      <c r="B1157">
        <v>442835</v>
      </c>
      <c r="C1157" t="s">
        <v>3700</v>
      </c>
      <c r="D1157" t="s">
        <v>3701</v>
      </c>
      <c r="E1157" t="s">
        <v>3702</v>
      </c>
      <c r="F1157" s="15">
        <v>21</v>
      </c>
      <c r="G1157" s="62">
        <v>42914.404166666667</v>
      </c>
      <c r="H1157" t="s">
        <v>47</v>
      </c>
      <c r="I1157" t="s">
        <v>47</v>
      </c>
      <c r="J1157" t="s">
        <v>86</v>
      </c>
      <c r="K1157" t="s">
        <v>36</v>
      </c>
      <c r="L1157" t="s">
        <v>87</v>
      </c>
      <c r="M1157" t="s">
        <v>3703</v>
      </c>
      <c r="N1157" t="s">
        <v>3704</v>
      </c>
      <c r="O1157" t="s">
        <v>4925</v>
      </c>
      <c r="P1157">
        <f>VLOOKUP(B1157,HIS退!B:F,5,FALSE)</f>
        <v>-21</v>
      </c>
      <c r="Q1157" t="str">
        <f t="shared" si="54"/>
        <v/>
      </c>
      <c r="R1157" s="43">
        <f>VLOOKUP(M1157,银行退!A:G,7,FALSE)</f>
        <v>21</v>
      </c>
      <c r="S1157" t="str">
        <f t="shared" si="55"/>
        <v/>
      </c>
      <c r="T1157" t="e">
        <f>VLOOKUP(M1157,银行退!A:J,10,FALSE)</f>
        <v>#N/A</v>
      </c>
      <c r="U1157" s="17" t="e">
        <f>VLOOKUP(M1157,银行退!A:K,11,FALSE)</f>
        <v>#N/A</v>
      </c>
      <c r="V1157" t="str">
        <f t="shared" si="56"/>
        <v/>
      </c>
      <c r="W1157" t="e">
        <f>VLOOKUP(B1157,HIS解!F:H,3,FALSE)</f>
        <v>#N/A</v>
      </c>
    </row>
    <row r="1158" spans="1:23" ht="14.25">
      <c r="A1158" s="62">
        <v>42914.404791666668</v>
      </c>
      <c r="B1158">
        <v>442890</v>
      </c>
      <c r="C1158" t="s">
        <v>3705</v>
      </c>
      <c r="D1158" t="s">
        <v>3706</v>
      </c>
      <c r="E1158" t="s">
        <v>3707</v>
      </c>
      <c r="F1158" s="15">
        <v>500</v>
      </c>
      <c r="G1158" s="62">
        <v>42914.404791666668</v>
      </c>
      <c r="H1158" t="s">
        <v>47</v>
      </c>
      <c r="I1158" t="s">
        <v>47</v>
      </c>
      <c r="J1158" t="s">
        <v>86</v>
      </c>
      <c r="K1158" t="s">
        <v>217</v>
      </c>
      <c r="L1158" t="s">
        <v>87</v>
      </c>
      <c r="M1158" t="s">
        <v>3708</v>
      </c>
      <c r="N1158" t="s">
        <v>3709</v>
      </c>
      <c r="O1158" t="s">
        <v>4926</v>
      </c>
      <c r="P1158">
        <f>VLOOKUP(B1158,HIS退!B:F,5,FALSE)</f>
        <v>-500</v>
      </c>
      <c r="Q1158" t="str">
        <f t="shared" si="54"/>
        <v/>
      </c>
      <c r="R1158" s="43">
        <f>VLOOKUP(M1158,银行退!A:G,7,FALSE)</f>
        <v>500</v>
      </c>
      <c r="S1158" t="str">
        <f t="shared" si="55"/>
        <v/>
      </c>
      <c r="T1158">
        <f>VLOOKUP(M1158,银行退!A:J,10,FALSE)</f>
        <v>1</v>
      </c>
      <c r="U1158" s="17">
        <f>VLOOKUP(M1158,银行退!A:K,11,FALSE)</f>
        <v>42915.50072916667</v>
      </c>
      <c r="V1158">
        <f t="shared" si="56"/>
        <v>1</v>
      </c>
      <c r="W1158" t="e">
        <f>VLOOKUP(B1158,HIS解!F:H,3,FALSE)</f>
        <v>#N/A</v>
      </c>
    </row>
    <row r="1159" spans="1:23" ht="14.25" hidden="1">
      <c r="A1159" s="62">
        <v>42914.411493055559</v>
      </c>
      <c r="B1159">
        <v>443419</v>
      </c>
      <c r="C1159" t="s">
        <v>3710</v>
      </c>
      <c r="D1159" t="s">
        <v>3711</v>
      </c>
      <c r="E1159" t="s">
        <v>3712</v>
      </c>
      <c r="F1159" s="15">
        <v>2415</v>
      </c>
      <c r="G1159" s="62">
        <v>42914.411493055559</v>
      </c>
      <c r="H1159" t="s">
        <v>47</v>
      </c>
      <c r="I1159" t="s">
        <v>47</v>
      </c>
      <c r="J1159" t="s">
        <v>86</v>
      </c>
      <c r="K1159" t="s">
        <v>36</v>
      </c>
      <c r="L1159" t="s">
        <v>87</v>
      </c>
      <c r="M1159" t="s">
        <v>3713</v>
      </c>
      <c r="N1159" t="s">
        <v>3714</v>
      </c>
      <c r="O1159" t="s">
        <v>4927</v>
      </c>
      <c r="P1159">
        <f>VLOOKUP(B1159,HIS退!B:F,5,FALSE)</f>
        <v>-2415</v>
      </c>
      <c r="Q1159" t="str">
        <f t="shared" si="54"/>
        <v/>
      </c>
      <c r="R1159" s="43">
        <f>VLOOKUP(M1159,银行退!A:G,7,FALSE)</f>
        <v>2415</v>
      </c>
      <c r="S1159" t="str">
        <f t="shared" si="55"/>
        <v/>
      </c>
      <c r="T1159" t="e">
        <f>VLOOKUP(M1159,银行退!A:J,10,FALSE)</f>
        <v>#N/A</v>
      </c>
      <c r="U1159" s="17" t="e">
        <f>VLOOKUP(M1159,银行退!A:K,11,FALSE)</f>
        <v>#N/A</v>
      </c>
      <c r="V1159" t="str">
        <f t="shared" si="56"/>
        <v/>
      </c>
      <c r="W1159" t="e">
        <f>VLOOKUP(B1159,HIS解!F:H,3,FALSE)</f>
        <v>#N/A</v>
      </c>
    </row>
    <row r="1160" spans="1:23" ht="14.25" hidden="1">
      <c r="A1160" s="62">
        <v>42914.418680555558</v>
      </c>
      <c r="B1160">
        <v>443943</v>
      </c>
      <c r="C1160" t="s">
        <v>3715</v>
      </c>
      <c r="D1160" t="s">
        <v>3716</v>
      </c>
      <c r="E1160" t="s">
        <v>3717</v>
      </c>
      <c r="F1160" s="15">
        <v>500</v>
      </c>
      <c r="G1160" s="62">
        <v>42914.418680555558</v>
      </c>
      <c r="H1160" t="s">
        <v>47</v>
      </c>
      <c r="I1160" t="s">
        <v>47</v>
      </c>
      <c r="J1160" t="s">
        <v>86</v>
      </c>
      <c r="K1160" t="s">
        <v>36</v>
      </c>
      <c r="L1160" t="s">
        <v>87</v>
      </c>
      <c r="M1160" t="s">
        <v>3718</v>
      </c>
      <c r="N1160" t="s">
        <v>3719</v>
      </c>
      <c r="O1160" t="s">
        <v>4928</v>
      </c>
      <c r="P1160">
        <f>VLOOKUP(B1160,HIS退!B:F,5,FALSE)</f>
        <v>-500</v>
      </c>
      <c r="Q1160" t="str">
        <f t="shared" si="54"/>
        <v/>
      </c>
      <c r="R1160" s="43">
        <f>VLOOKUP(M1160,银行退!A:G,7,FALSE)</f>
        <v>500</v>
      </c>
      <c r="S1160" t="str">
        <f t="shared" si="55"/>
        <v/>
      </c>
      <c r="T1160" t="e">
        <f>VLOOKUP(M1160,银行退!A:J,10,FALSE)</f>
        <v>#N/A</v>
      </c>
      <c r="U1160" s="17" t="e">
        <f>VLOOKUP(M1160,银行退!A:K,11,FALSE)</f>
        <v>#N/A</v>
      </c>
      <c r="V1160" t="str">
        <f t="shared" si="56"/>
        <v/>
      </c>
      <c r="W1160" t="e">
        <f>VLOOKUP(B1160,HIS解!F:H,3,FALSE)</f>
        <v>#N/A</v>
      </c>
    </row>
    <row r="1161" spans="1:23" ht="14.25" hidden="1">
      <c r="A1161" s="62">
        <v>42914.419490740744</v>
      </c>
      <c r="B1161">
        <v>444010</v>
      </c>
      <c r="C1161" t="s">
        <v>3720</v>
      </c>
      <c r="D1161" t="s">
        <v>3721</v>
      </c>
      <c r="E1161" t="s">
        <v>3722</v>
      </c>
      <c r="F1161" s="15">
        <v>505</v>
      </c>
      <c r="G1161" s="62">
        <v>42914.419490740744</v>
      </c>
      <c r="H1161" t="s">
        <v>47</v>
      </c>
      <c r="I1161" t="s">
        <v>47</v>
      </c>
      <c r="J1161" t="s">
        <v>86</v>
      </c>
      <c r="K1161" t="s">
        <v>36</v>
      </c>
      <c r="L1161" t="s">
        <v>87</v>
      </c>
      <c r="M1161" t="s">
        <v>3723</v>
      </c>
      <c r="N1161" t="s">
        <v>3724</v>
      </c>
      <c r="O1161" t="s">
        <v>4929</v>
      </c>
      <c r="P1161">
        <f>VLOOKUP(B1161,HIS退!B:F,5,FALSE)</f>
        <v>-505</v>
      </c>
      <c r="Q1161" t="str">
        <f t="shared" si="54"/>
        <v/>
      </c>
      <c r="R1161" s="43">
        <f>VLOOKUP(M1161,银行退!A:G,7,FALSE)</f>
        <v>505</v>
      </c>
      <c r="S1161" t="str">
        <f t="shared" si="55"/>
        <v/>
      </c>
      <c r="T1161" t="e">
        <f>VLOOKUP(M1161,银行退!A:J,10,FALSE)</f>
        <v>#N/A</v>
      </c>
      <c r="U1161" s="17" t="e">
        <f>VLOOKUP(M1161,银行退!A:K,11,FALSE)</f>
        <v>#N/A</v>
      </c>
      <c r="V1161" t="str">
        <f t="shared" si="56"/>
        <v/>
      </c>
      <c r="W1161" t="e">
        <f>VLOOKUP(B1161,HIS解!F:H,3,FALSE)</f>
        <v>#N/A</v>
      </c>
    </row>
    <row r="1162" spans="1:23" ht="14.25">
      <c r="A1162" s="62">
        <v>42914.423449074071</v>
      </c>
      <c r="B1162">
        <v>444287</v>
      </c>
      <c r="C1162" t="s">
        <v>3725</v>
      </c>
      <c r="D1162" t="s">
        <v>3726</v>
      </c>
      <c r="E1162" t="s">
        <v>3727</v>
      </c>
      <c r="F1162" s="15">
        <v>228</v>
      </c>
      <c r="G1162" s="62">
        <v>42914.423449074071</v>
      </c>
      <c r="H1162" t="s">
        <v>47</v>
      </c>
      <c r="I1162" t="s">
        <v>47</v>
      </c>
      <c r="J1162" t="s">
        <v>86</v>
      </c>
      <c r="K1162" t="s">
        <v>217</v>
      </c>
      <c r="L1162" t="s">
        <v>87</v>
      </c>
      <c r="M1162" t="s">
        <v>3728</v>
      </c>
      <c r="N1162" t="s">
        <v>3729</v>
      </c>
      <c r="O1162" t="s">
        <v>4930</v>
      </c>
      <c r="P1162">
        <f>VLOOKUP(B1162,HIS退!B:F,5,FALSE)</f>
        <v>-228</v>
      </c>
      <c r="Q1162" t="str">
        <f t="shared" si="54"/>
        <v/>
      </c>
      <c r="R1162" s="43">
        <f>VLOOKUP(M1162,银行退!A:G,7,FALSE)</f>
        <v>228</v>
      </c>
      <c r="S1162" t="str">
        <f t="shared" si="55"/>
        <v/>
      </c>
      <c r="T1162">
        <f>VLOOKUP(M1162,银行退!A:J,10,FALSE)</f>
        <v>1</v>
      </c>
      <c r="U1162" s="17">
        <f>VLOOKUP(M1162,银行退!A:K,11,FALSE)</f>
        <v>42915.503645833334</v>
      </c>
      <c r="V1162">
        <f t="shared" si="56"/>
        <v>1</v>
      </c>
      <c r="W1162" t="e">
        <f>VLOOKUP(B1162,HIS解!F:H,3,FALSE)</f>
        <v>#N/A</v>
      </c>
    </row>
    <row r="1163" spans="1:23" ht="14.25" hidden="1">
      <c r="A1163" s="62">
        <v>42914.424293981479</v>
      </c>
      <c r="B1163">
        <v>444343</v>
      </c>
      <c r="C1163" t="s">
        <v>3730</v>
      </c>
      <c r="D1163" t="s">
        <v>3731</v>
      </c>
      <c r="E1163" t="s">
        <v>3732</v>
      </c>
      <c r="F1163" s="15">
        <v>923</v>
      </c>
      <c r="G1163" s="62">
        <v>42914.424293981479</v>
      </c>
      <c r="H1163" t="s">
        <v>47</v>
      </c>
      <c r="I1163" t="s">
        <v>47</v>
      </c>
      <c r="J1163" t="s">
        <v>86</v>
      </c>
      <c r="K1163" t="s">
        <v>36</v>
      </c>
      <c r="L1163" t="s">
        <v>87</v>
      </c>
      <c r="M1163" t="s">
        <v>3733</v>
      </c>
      <c r="N1163" t="s">
        <v>3734</v>
      </c>
      <c r="O1163" t="s">
        <v>4931</v>
      </c>
      <c r="P1163">
        <f>VLOOKUP(B1163,HIS退!B:F,5,FALSE)</f>
        <v>-923</v>
      </c>
      <c r="Q1163" t="str">
        <f t="shared" si="54"/>
        <v/>
      </c>
      <c r="R1163" s="43">
        <f>VLOOKUP(M1163,银行退!A:G,7,FALSE)</f>
        <v>923</v>
      </c>
      <c r="S1163" t="str">
        <f t="shared" si="55"/>
        <v/>
      </c>
      <c r="T1163" t="e">
        <f>VLOOKUP(M1163,银行退!A:J,10,FALSE)</f>
        <v>#N/A</v>
      </c>
      <c r="U1163" s="17" t="e">
        <f>VLOOKUP(M1163,银行退!A:K,11,FALSE)</f>
        <v>#N/A</v>
      </c>
      <c r="V1163" t="str">
        <f t="shared" si="56"/>
        <v/>
      </c>
      <c r="W1163" t="e">
        <f>VLOOKUP(B1163,HIS解!F:H,3,FALSE)</f>
        <v>#N/A</v>
      </c>
    </row>
    <row r="1164" spans="1:23" ht="14.25" hidden="1">
      <c r="A1164" s="62">
        <v>42914.424583333333</v>
      </c>
      <c r="B1164">
        <v>444368</v>
      </c>
      <c r="C1164" t="s">
        <v>3735</v>
      </c>
      <c r="D1164" t="s">
        <v>3736</v>
      </c>
      <c r="E1164" t="s">
        <v>3737</v>
      </c>
      <c r="F1164" s="15">
        <v>65</v>
      </c>
      <c r="G1164" s="62">
        <v>42914.424583333333</v>
      </c>
      <c r="H1164" t="s">
        <v>47</v>
      </c>
      <c r="I1164" t="s">
        <v>47</v>
      </c>
      <c r="J1164" t="s">
        <v>86</v>
      </c>
      <c r="K1164" t="s">
        <v>36</v>
      </c>
      <c r="L1164" t="s">
        <v>87</v>
      </c>
      <c r="M1164" t="s">
        <v>3738</v>
      </c>
      <c r="N1164" t="s">
        <v>3739</v>
      </c>
      <c r="O1164" t="s">
        <v>4932</v>
      </c>
      <c r="P1164">
        <f>VLOOKUP(B1164,HIS退!B:F,5,FALSE)</f>
        <v>-65</v>
      </c>
      <c r="Q1164" t="str">
        <f t="shared" si="54"/>
        <v/>
      </c>
      <c r="R1164" s="43">
        <f>VLOOKUP(M1164,银行退!A:G,7,FALSE)</f>
        <v>65</v>
      </c>
      <c r="S1164" t="str">
        <f t="shared" si="55"/>
        <v/>
      </c>
      <c r="T1164" t="e">
        <f>VLOOKUP(M1164,银行退!A:J,10,FALSE)</f>
        <v>#N/A</v>
      </c>
      <c r="U1164" s="17" t="e">
        <f>VLOOKUP(M1164,银行退!A:K,11,FALSE)</f>
        <v>#N/A</v>
      </c>
      <c r="V1164" t="str">
        <f t="shared" si="56"/>
        <v/>
      </c>
      <c r="W1164" t="e">
        <f>VLOOKUP(B1164,HIS解!F:H,3,FALSE)</f>
        <v>#N/A</v>
      </c>
    </row>
    <row r="1165" spans="1:23" ht="14.25" hidden="1">
      <c r="A1165" s="62">
        <v>42914.428993055553</v>
      </c>
      <c r="B1165">
        <v>444695</v>
      </c>
      <c r="C1165" t="s">
        <v>3740</v>
      </c>
      <c r="D1165" t="s">
        <v>3741</v>
      </c>
      <c r="E1165" t="s">
        <v>3742</v>
      </c>
      <c r="F1165" s="15">
        <v>681</v>
      </c>
      <c r="G1165" s="62">
        <v>42914.428993055553</v>
      </c>
      <c r="H1165" t="s">
        <v>47</v>
      </c>
      <c r="I1165" t="s">
        <v>47</v>
      </c>
      <c r="J1165" t="s">
        <v>86</v>
      </c>
      <c r="K1165" t="s">
        <v>36</v>
      </c>
      <c r="L1165" t="s">
        <v>87</v>
      </c>
      <c r="M1165" t="s">
        <v>3743</v>
      </c>
      <c r="N1165" t="s">
        <v>3744</v>
      </c>
      <c r="O1165" t="s">
        <v>4933</v>
      </c>
      <c r="P1165">
        <f>VLOOKUP(B1165,HIS退!B:F,5,FALSE)</f>
        <v>-681</v>
      </c>
      <c r="Q1165" t="str">
        <f t="shared" si="54"/>
        <v/>
      </c>
      <c r="R1165" s="43">
        <f>VLOOKUP(M1165,银行退!A:G,7,FALSE)</f>
        <v>681</v>
      </c>
      <c r="S1165" t="str">
        <f t="shared" si="55"/>
        <v/>
      </c>
      <c r="T1165" t="e">
        <f>VLOOKUP(M1165,银行退!A:J,10,FALSE)</f>
        <v>#N/A</v>
      </c>
      <c r="U1165" s="17" t="e">
        <f>VLOOKUP(M1165,银行退!A:K,11,FALSE)</f>
        <v>#N/A</v>
      </c>
      <c r="V1165" t="str">
        <f t="shared" si="56"/>
        <v/>
      </c>
      <c r="W1165" t="e">
        <f>VLOOKUP(B1165,HIS解!F:H,3,FALSE)</f>
        <v>#N/A</v>
      </c>
    </row>
    <row r="1166" spans="1:23" ht="14.25" hidden="1">
      <c r="A1166" s="62">
        <v>42914.433657407404</v>
      </c>
      <c r="B1166">
        <v>445082</v>
      </c>
      <c r="C1166" t="s">
        <v>3745</v>
      </c>
      <c r="D1166" t="s">
        <v>425</v>
      </c>
      <c r="E1166" t="s">
        <v>185</v>
      </c>
      <c r="F1166" s="15">
        <v>3000</v>
      </c>
      <c r="G1166" s="62">
        <v>42914.433657407404</v>
      </c>
      <c r="H1166" t="s">
        <v>47</v>
      </c>
      <c r="I1166" t="s">
        <v>47</v>
      </c>
      <c r="J1166" t="s">
        <v>86</v>
      </c>
      <c r="K1166" t="s">
        <v>36</v>
      </c>
      <c r="L1166" t="s">
        <v>87</v>
      </c>
      <c r="M1166" t="s">
        <v>3746</v>
      </c>
      <c r="N1166" t="s">
        <v>3747</v>
      </c>
      <c r="O1166" t="s">
        <v>126</v>
      </c>
      <c r="P1166">
        <f>VLOOKUP(B1166,HIS退!B:F,5,FALSE)</f>
        <v>-3000</v>
      </c>
      <c r="Q1166" t="str">
        <f t="shared" si="54"/>
        <v/>
      </c>
      <c r="R1166" s="43">
        <f>VLOOKUP(M1166,银行退!A:G,7,FALSE)</f>
        <v>3000</v>
      </c>
      <c r="S1166" t="str">
        <f t="shared" si="55"/>
        <v/>
      </c>
      <c r="T1166">
        <f>VLOOKUP(M1166,银行退!A:J,10,FALSE)</f>
        <v>0</v>
      </c>
      <c r="U1166" s="17">
        <f>VLOOKUP(M1166,银行退!A:K,11,FALSE)</f>
        <v>0</v>
      </c>
      <c r="V1166">
        <f t="shared" si="56"/>
        <v>1</v>
      </c>
      <c r="W1166" t="e">
        <f>VLOOKUP(B1166,HIS解!F:H,3,FALSE)</f>
        <v>#N/A</v>
      </c>
    </row>
    <row r="1167" spans="1:23" ht="14.25">
      <c r="A1167" s="62">
        <v>42914.444768518515</v>
      </c>
      <c r="B1167">
        <v>445937</v>
      </c>
      <c r="C1167" t="s">
        <v>3748</v>
      </c>
      <c r="D1167" t="s">
        <v>3749</v>
      </c>
      <c r="E1167" t="s">
        <v>3750</v>
      </c>
      <c r="F1167" s="15">
        <v>1659</v>
      </c>
      <c r="G1167" s="62">
        <v>42914.444768518515</v>
      </c>
      <c r="H1167" t="s">
        <v>47</v>
      </c>
      <c r="I1167" t="s">
        <v>47</v>
      </c>
      <c r="J1167" t="s">
        <v>86</v>
      </c>
      <c r="K1167" t="s">
        <v>217</v>
      </c>
      <c r="L1167" t="s">
        <v>87</v>
      </c>
      <c r="M1167" t="s">
        <v>3751</v>
      </c>
      <c r="N1167" t="s">
        <v>3752</v>
      </c>
      <c r="O1167" t="s">
        <v>4934</v>
      </c>
      <c r="P1167">
        <f>VLOOKUP(B1167,HIS退!B:F,5,FALSE)</f>
        <v>-1659</v>
      </c>
      <c r="Q1167" t="str">
        <f t="shared" si="54"/>
        <v/>
      </c>
      <c r="R1167" s="43">
        <f>VLOOKUP(M1167,银行退!A:G,7,FALSE)</f>
        <v>1659</v>
      </c>
      <c r="S1167" t="str">
        <f t="shared" si="55"/>
        <v/>
      </c>
      <c r="T1167">
        <f>VLOOKUP(M1167,银行退!A:J,10,FALSE)</f>
        <v>1</v>
      </c>
      <c r="U1167" s="17">
        <f>VLOOKUP(M1167,银行退!A:K,11,FALSE)</f>
        <v>42915.503981481481</v>
      </c>
      <c r="V1167">
        <f t="shared" si="56"/>
        <v>1</v>
      </c>
      <c r="W1167" t="e">
        <f>VLOOKUP(B1167,HIS解!F:H,3,FALSE)</f>
        <v>#N/A</v>
      </c>
    </row>
    <row r="1168" spans="1:23" ht="14.25" hidden="1">
      <c r="A1168" s="62">
        <v>42914.450694444444</v>
      </c>
      <c r="B1168">
        <v>446360</v>
      </c>
      <c r="C1168" t="s">
        <v>3753</v>
      </c>
      <c r="D1168" t="s">
        <v>3754</v>
      </c>
      <c r="E1168" t="s">
        <v>3755</v>
      </c>
      <c r="F1168" s="15">
        <v>635</v>
      </c>
      <c r="G1168" s="62">
        <v>42914.450694444444</v>
      </c>
      <c r="H1168" t="s">
        <v>47</v>
      </c>
      <c r="I1168" t="s">
        <v>47</v>
      </c>
      <c r="J1168" t="s">
        <v>86</v>
      </c>
      <c r="K1168" t="s">
        <v>36</v>
      </c>
      <c r="L1168" t="s">
        <v>87</v>
      </c>
      <c r="M1168" t="s">
        <v>3756</v>
      </c>
      <c r="N1168" t="s">
        <v>3757</v>
      </c>
      <c r="O1168" t="s">
        <v>4935</v>
      </c>
      <c r="P1168">
        <f>VLOOKUP(B1168,HIS退!B:F,5,FALSE)</f>
        <v>-635</v>
      </c>
      <c r="Q1168" t="str">
        <f t="shared" si="54"/>
        <v/>
      </c>
      <c r="R1168" s="43">
        <f>VLOOKUP(M1168,银行退!A:G,7,FALSE)</f>
        <v>635</v>
      </c>
      <c r="S1168" t="str">
        <f t="shared" si="55"/>
        <v/>
      </c>
      <c r="T1168" t="e">
        <f>VLOOKUP(M1168,银行退!A:J,10,FALSE)</f>
        <v>#N/A</v>
      </c>
      <c r="U1168" s="17" t="e">
        <f>VLOOKUP(M1168,银行退!A:K,11,FALSE)</f>
        <v>#N/A</v>
      </c>
      <c r="V1168" t="str">
        <f t="shared" si="56"/>
        <v/>
      </c>
      <c r="W1168" t="e">
        <f>VLOOKUP(B1168,HIS解!F:H,3,FALSE)</f>
        <v>#N/A</v>
      </c>
    </row>
    <row r="1169" spans="1:23" ht="14.25">
      <c r="A1169" s="62">
        <v>42914.454421296294</v>
      </c>
      <c r="B1169">
        <v>446628</v>
      </c>
      <c r="C1169" t="s">
        <v>3758</v>
      </c>
      <c r="D1169" t="s">
        <v>3759</v>
      </c>
      <c r="E1169" t="s">
        <v>3760</v>
      </c>
      <c r="F1169" s="15">
        <v>158</v>
      </c>
      <c r="G1169" s="62">
        <v>42914.454421296294</v>
      </c>
      <c r="H1169" t="s">
        <v>47</v>
      </c>
      <c r="I1169" t="s">
        <v>47</v>
      </c>
      <c r="J1169" t="s">
        <v>86</v>
      </c>
      <c r="K1169" t="s">
        <v>217</v>
      </c>
      <c r="L1169" t="s">
        <v>87</v>
      </c>
      <c r="M1169" t="s">
        <v>3761</v>
      </c>
      <c r="N1169" t="s">
        <v>3762</v>
      </c>
      <c r="O1169" t="s">
        <v>4936</v>
      </c>
      <c r="P1169">
        <f>VLOOKUP(B1169,HIS退!B:F,5,FALSE)</f>
        <v>-158</v>
      </c>
      <c r="Q1169" t="str">
        <f t="shared" si="54"/>
        <v/>
      </c>
      <c r="R1169" s="43">
        <f>VLOOKUP(M1169,银行退!A:G,7,FALSE)</f>
        <v>158</v>
      </c>
      <c r="S1169" t="str">
        <f t="shared" si="55"/>
        <v/>
      </c>
      <c r="T1169">
        <f>VLOOKUP(M1169,银行退!A:J,10,FALSE)</f>
        <v>1</v>
      </c>
      <c r="U1169" s="17">
        <f>VLOOKUP(M1169,银行退!A:K,11,FALSE)</f>
        <v>42915.504606481481</v>
      </c>
      <c r="V1169">
        <f t="shared" si="56"/>
        <v>1</v>
      </c>
      <c r="W1169" t="e">
        <f>VLOOKUP(B1169,HIS解!F:H,3,FALSE)</f>
        <v>#N/A</v>
      </c>
    </row>
    <row r="1170" spans="1:23" ht="14.25">
      <c r="A1170" s="62">
        <v>42914.454548611109</v>
      </c>
      <c r="B1170">
        <v>446639</v>
      </c>
      <c r="C1170" t="s">
        <v>3763</v>
      </c>
      <c r="D1170" t="s">
        <v>3764</v>
      </c>
      <c r="E1170" t="s">
        <v>3765</v>
      </c>
      <c r="F1170" s="15">
        <v>747</v>
      </c>
      <c r="G1170" s="62">
        <v>42914.454548611109</v>
      </c>
      <c r="H1170" t="s">
        <v>47</v>
      </c>
      <c r="I1170" t="s">
        <v>47</v>
      </c>
      <c r="J1170" t="s">
        <v>86</v>
      </c>
      <c r="K1170" t="s">
        <v>36</v>
      </c>
      <c r="L1170" t="s">
        <v>87</v>
      </c>
      <c r="M1170" t="s">
        <v>3766</v>
      </c>
      <c r="N1170" t="s">
        <v>3767</v>
      </c>
      <c r="O1170" t="s">
        <v>4937</v>
      </c>
      <c r="P1170">
        <f>VLOOKUP(B1170,HIS退!B:F,5,FALSE)</f>
        <v>-747</v>
      </c>
      <c r="Q1170" t="str">
        <f t="shared" si="54"/>
        <v/>
      </c>
      <c r="R1170" s="43">
        <f>VLOOKUP(M1170,银行退!A:G,7,FALSE)</f>
        <v>747</v>
      </c>
      <c r="S1170" t="str">
        <f t="shared" si="55"/>
        <v/>
      </c>
      <c r="T1170">
        <f>VLOOKUP(M1170,银行退!A:J,10,FALSE)</f>
        <v>1</v>
      </c>
      <c r="U1170" s="17">
        <f>VLOOKUP(M1170,银行退!A:K,11,FALSE)</f>
        <v>42914.673946759256</v>
      </c>
      <c r="V1170">
        <f t="shared" si="56"/>
        <v>1</v>
      </c>
      <c r="W1170" t="e">
        <f>VLOOKUP(B1170,HIS解!F:H,3,FALSE)</f>
        <v>#N/A</v>
      </c>
    </row>
    <row r="1171" spans="1:23" ht="14.25" hidden="1">
      <c r="A1171" s="62">
        <v>42914.455601851849</v>
      </c>
      <c r="B1171">
        <v>446706</v>
      </c>
      <c r="C1171" t="s">
        <v>3768</v>
      </c>
      <c r="D1171" t="s">
        <v>3769</v>
      </c>
      <c r="E1171" t="s">
        <v>3770</v>
      </c>
      <c r="F1171" s="15">
        <v>115</v>
      </c>
      <c r="G1171" s="62">
        <v>42914.455601851849</v>
      </c>
      <c r="H1171" t="s">
        <v>47</v>
      </c>
      <c r="I1171" t="s">
        <v>47</v>
      </c>
      <c r="J1171" t="s">
        <v>86</v>
      </c>
      <c r="K1171" t="s">
        <v>36</v>
      </c>
      <c r="L1171" t="s">
        <v>87</v>
      </c>
      <c r="M1171" t="s">
        <v>3771</v>
      </c>
      <c r="N1171" t="s">
        <v>3772</v>
      </c>
      <c r="O1171" t="s">
        <v>4938</v>
      </c>
      <c r="P1171">
        <f>VLOOKUP(B1171,HIS退!B:F,5,FALSE)</f>
        <v>-115</v>
      </c>
      <c r="Q1171" t="str">
        <f t="shared" si="54"/>
        <v/>
      </c>
      <c r="R1171" s="43">
        <f>VLOOKUP(M1171,银行退!A:G,7,FALSE)</f>
        <v>115</v>
      </c>
      <c r="S1171" t="str">
        <f t="shared" si="55"/>
        <v/>
      </c>
      <c r="T1171">
        <f>VLOOKUP(M1171,银行退!A:J,10,FALSE)</f>
        <v>0</v>
      </c>
      <c r="U1171" s="17">
        <f>VLOOKUP(M1171,银行退!A:K,11,FALSE)</f>
        <v>0</v>
      </c>
      <c r="V1171">
        <f t="shared" si="56"/>
        <v>1</v>
      </c>
      <c r="W1171" t="e">
        <f>VLOOKUP(B1171,HIS解!F:H,3,FALSE)</f>
        <v>#N/A</v>
      </c>
    </row>
    <row r="1172" spans="1:23" ht="14.25" hidden="1">
      <c r="A1172" s="62">
        <v>42914.457256944443</v>
      </c>
      <c r="B1172">
        <v>446830</v>
      </c>
      <c r="C1172" t="s">
        <v>3773</v>
      </c>
      <c r="D1172" t="s">
        <v>3774</v>
      </c>
      <c r="E1172" t="s">
        <v>3775</v>
      </c>
      <c r="F1172" s="15">
        <v>147</v>
      </c>
      <c r="G1172" s="62">
        <v>42914.457256944443</v>
      </c>
      <c r="H1172" t="s">
        <v>47</v>
      </c>
      <c r="I1172" t="s">
        <v>47</v>
      </c>
      <c r="J1172" t="s">
        <v>86</v>
      </c>
      <c r="K1172" t="s">
        <v>36</v>
      </c>
      <c r="L1172" t="s">
        <v>87</v>
      </c>
      <c r="M1172" t="s">
        <v>3776</v>
      </c>
      <c r="N1172" t="s">
        <v>3777</v>
      </c>
      <c r="O1172" t="s">
        <v>4939</v>
      </c>
      <c r="P1172">
        <f>VLOOKUP(B1172,HIS退!B:F,5,FALSE)</f>
        <v>-147</v>
      </c>
      <c r="Q1172" t="str">
        <f t="shared" si="54"/>
        <v/>
      </c>
      <c r="R1172" s="43">
        <f>VLOOKUP(M1172,银行退!A:G,7,FALSE)</f>
        <v>147</v>
      </c>
      <c r="S1172" t="str">
        <f t="shared" si="55"/>
        <v/>
      </c>
      <c r="T1172" t="e">
        <f>VLOOKUP(M1172,银行退!A:J,10,FALSE)</f>
        <v>#N/A</v>
      </c>
      <c r="U1172" s="17" t="e">
        <f>VLOOKUP(M1172,银行退!A:K,11,FALSE)</f>
        <v>#N/A</v>
      </c>
      <c r="V1172" t="str">
        <f t="shared" si="56"/>
        <v/>
      </c>
      <c r="W1172" t="e">
        <f>VLOOKUP(B1172,HIS解!F:H,3,FALSE)</f>
        <v>#N/A</v>
      </c>
    </row>
    <row r="1173" spans="1:23" ht="14.25" hidden="1">
      <c r="A1173" s="62">
        <v>42914.458611111113</v>
      </c>
      <c r="B1173">
        <v>446916</v>
      </c>
      <c r="C1173" t="s">
        <v>3778</v>
      </c>
      <c r="D1173" t="s">
        <v>3779</v>
      </c>
      <c r="E1173" t="s">
        <v>3780</v>
      </c>
      <c r="F1173" s="15">
        <v>95</v>
      </c>
      <c r="G1173" s="62">
        <v>42914.458611111113</v>
      </c>
      <c r="H1173" t="s">
        <v>47</v>
      </c>
      <c r="I1173" t="s">
        <v>47</v>
      </c>
      <c r="J1173" t="s">
        <v>86</v>
      </c>
      <c r="K1173" t="s">
        <v>36</v>
      </c>
      <c r="L1173" t="s">
        <v>87</v>
      </c>
      <c r="M1173" t="s">
        <v>3781</v>
      </c>
      <c r="N1173" t="s">
        <v>3782</v>
      </c>
      <c r="O1173" t="s">
        <v>4940</v>
      </c>
      <c r="P1173">
        <f>VLOOKUP(B1173,HIS退!B:F,5,FALSE)</f>
        <v>-95</v>
      </c>
      <c r="Q1173" t="str">
        <f t="shared" si="54"/>
        <v/>
      </c>
      <c r="R1173" s="43">
        <f>VLOOKUP(M1173,银行退!A:G,7,FALSE)</f>
        <v>95</v>
      </c>
      <c r="S1173" t="str">
        <f t="shared" si="55"/>
        <v/>
      </c>
      <c r="T1173" t="e">
        <f>VLOOKUP(M1173,银行退!A:J,10,FALSE)</f>
        <v>#N/A</v>
      </c>
      <c r="U1173" s="17" t="e">
        <f>VLOOKUP(M1173,银行退!A:K,11,FALSE)</f>
        <v>#N/A</v>
      </c>
      <c r="V1173" t="str">
        <f t="shared" si="56"/>
        <v/>
      </c>
      <c r="W1173" t="e">
        <f>VLOOKUP(B1173,HIS解!F:H,3,FALSE)</f>
        <v>#N/A</v>
      </c>
    </row>
    <row r="1174" spans="1:23" ht="14.25" hidden="1">
      <c r="A1174" s="62">
        <v>42914.461967592593</v>
      </c>
      <c r="B1174">
        <v>447146</v>
      </c>
      <c r="C1174" t="s">
        <v>3783</v>
      </c>
      <c r="D1174" t="s">
        <v>3784</v>
      </c>
      <c r="E1174" t="s">
        <v>3785</v>
      </c>
      <c r="F1174" s="15">
        <v>48</v>
      </c>
      <c r="G1174" s="62">
        <v>42914.461967592593</v>
      </c>
      <c r="H1174" t="s">
        <v>47</v>
      </c>
      <c r="I1174" t="s">
        <v>47</v>
      </c>
      <c r="J1174" t="s">
        <v>86</v>
      </c>
      <c r="K1174" t="s">
        <v>36</v>
      </c>
      <c r="L1174" t="s">
        <v>87</v>
      </c>
      <c r="M1174" t="s">
        <v>3786</v>
      </c>
      <c r="N1174" t="s">
        <v>3787</v>
      </c>
      <c r="O1174" t="s">
        <v>4941</v>
      </c>
      <c r="P1174">
        <f>VLOOKUP(B1174,HIS退!B:F,5,FALSE)</f>
        <v>-48</v>
      </c>
      <c r="Q1174" t="str">
        <f t="shared" si="54"/>
        <v/>
      </c>
      <c r="R1174" s="43">
        <f>VLOOKUP(M1174,银行退!A:G,7,FALSE)</f>
        <v>48</v>
      </c>
      <c r="S1174" t="str">
        <f t="shared" si="55"/>
        <v/>
      </c>
      <c r="T1174" t="e">
        <f>VLOOKUP(M1174,银行退!A:J,10,FALSE)</f>
        <v>#N/A</v>
      </c>
      <c r="U1174" s="17" t="e">
        <f>VLOOKUP(M1174,银行退!A:K,11,FALSE)</f>
        <v>#N/A</v>
      </c>
      <c r="V1174" t="str">
        <f t="shared" si="56"/>
        <v/>
      </c>
      <c r="W1174" t="e">
        <f>VLOOKUP(B1174,HIS解!F:H,3,FALSE)</f>
        <v>#N/A</v>
      </c>
    </row>
    <row r="1175" spans="1:23" ht="14.25">
      <c r="A1175" s="62">
        <v>42914.47347222222</v>
      </c>
      <c r="B1175">
        <v>447785</v>
      </c>
      <c r="C1175" t="s">
        <v>3788</v>
      </c>
      <c r="D1175" t="s">
        <v>3789</v>
      </c>
      <c r="E1175" t="s">
        <v>3790</v>
      </c>
      <c r="F1175" s="15">
        <v>15</v>
      </c>
      <c r="G1175" s="62">
        <v>42914.47347222222</v>
      </c>
      <c r="H1175" t="s">
        <v>47</v>
      </c>
      <c r="I1175" t="s">
        <v>47</v>
      </c>
      <c r="J1175" t="s">
        <v>86</v>
      </c>
      <c r="K1175" t="s">
        <v>217</v>
      </c>
      <c r="L1175" t="s">
        <v>87</v>
      </c>
      <c r="M1175" t="s">
        <v>3791</v>
      </c>
      <c r="N1175" t="s">
        <v>3792</v>
      </c>
      <c r="O1175" t="s">
        <v>4939</v>
      </c>
      <c r="P1175">
        <f>VLOOKUP(B1175,HIS退!B:F,5,FALSE)</f>
        <v>-15</v>
      </c>
      <c r="Q1175" t="str">
        <f t="shared" si="54"/>
        <v/>
      </c>
      <c r="R1175" s="43">
        <f>VLOOKUP(M1175,银行退!A:G,7,FALSE)</f>
        <v>15</v>
      </c>
      <c r="S1175" t="str">
        <f t="shared" si="55"/>
        <v/>
      </c>
      <c r="T1175">
        <f>VLOOKUP(M1175,银行退!A:J,10,FALSE)</f>
        <v>1</v>
      </c>
      <c r="U1175" s="17">
        <f>VLOOKUP(M1175,银行退!A:K,11,FALSE)</f>
        <v>42915.504166666666</v>
      </c>
      <c r="V1175">
        <f t="shared" si="56"/>
        <v>1</v>
      </c>
      <c r="W1175" t="e">
        <f>VLOOKUP(B1175,HIS解!F:H,3,FALSE)</f>
        <v>#N/A</v>
      </c>
    </row>
    <row r="1176" spans="1:23" ht="14.25" hidden="1">
      <c r="A1176" s="62">
        <v>42914.474189814813</v>
      </c>
      <c r="B1176">
        <v>447836</v>
      </c>
      <c r="C1176" t="s">
        <v>3793</v>
      </c>
      <c r="D1176" t="s">
        <v>3794</v>
      </c>
      <c r="E1176" t="s">
        <v>3795</v>
      </c>
      <c r="F1176" s="15">
        <v>91</v>
      </c>
      <c r="G1176" s="62">
        <v>42914.474189814813</v>
      </c>
      <c r="H1176" t="s">
        <v>47</v>
      </c>
      <c r="I1176" t="s">
        <v>47</v>
      </c>
      <c r="J1176" t="s">
        <v>86</v>
      </c>
      <c r="K1176" t="s">
        <v>36</v>
      </c>
      <c r="L1176" t="s">
        <v>87</v>
      </c>
      <c r="M1176" t="s">
        <v>3796</v>
      </c>
      <c r="N1176" t="s">
        <v>3797</v>
      </c>
      <c r="O1176" t="s">
        <v>4942</v>
      </c>
      <c r="P1176">
        <f>VLOOKUP(B1176,HIS退!B:F,5,FALSE)</f>
        <v>-91</v>
      </c>
      <c r="Q1176" t="str">
        <f t="shared" si="54"/>
        <v/>
      </c>
      <c r="R1176" s="43">
        <f>VLOOKUP(M1176,银行退!A:G,7,FALSE)</f>
        <v>91</v>
      </c>
      <c r="S1176" t="str">
        <f t="shared" si="55"/>
        <v/>
      </c>
      <c r="T1176" t="e">
        <f>VLOOKUP(M1176,银行退!A:J,10,FALSE)</f>
        <v>#N/A</v>
      </c>
      <c r="U1176" s="17" t="e">
        <f>VLOOKUP(M1176,银行退!A:K,11,FALSE)</f>
        <v>#N/A</v>
      </c>
      <c r="V1176" t="str">
        <f t="shared" si="56"/>
        <v/>
      </c>
      <c r="W1176" t="e">
        <f>VLOOKUP(B1176,HIS解!F:H,3,FALSE)</f>
        <v>#N/A</v>
      </c>
    </row>
    <row r="1177" spans="1:23" ht="14.25" hidden="1">
      <c r="A1177" s="62">
        <v>42914.47452546296</v>
      </c>
      <c r="B1177">
        <v>447849</v>
      </c>
      <c r="C1177" t="s">
        <v>3798</v>
      </c>
      <c r="D1177" t="s">
        <v>3799</v>
      </c>
      <c r="E1177" t="s">
        <v>3800</v>
      </c>
      <c r="F1177" s="15">
        <v>123</v>
      </c>
      <c r="G1177" s="62">
        <v>42914.47452546296</v>
      </c>
      <c r="H1177" t="s">
        <v>47</v>
      </c>
      <c r="I1177" t="s">
        <v>47</v>
      </c>
      <c r="J1177" t="s">
        <v>86</v>
      </c>
      <c r="K1177" t="s">
        <v>36</v>
      </c>
      <c r="L1177" t="s">
        <v>87</v>
      </c>
      <c r="M1177" t="s">
        <v>3801</v>
      </c>
      <c r="N1177" t="s">
        <v>3802</v>
      </c>
      <c r="O1177" t="s">
        <v>4942</v>
      </c>
      <c r="P1177">
        <f>VLOOKUP(B1177,HIS退!B:F,5,FALSE)</f>
        <v>-123</v>
      </c>
      <c r="Q1177" t="str">
        <f t="shared" si="54"/>
        <v/>
      </c>
      <c r="R1177" s="43">
        <f>VLOOKUP(M1177,银行退!A:G,7,FALSE)</f>
        <v>123</v>
      </c>
      <c r="S1177" t="str">
        <f t="shared" si="55"/>
        <v/>
      </c>
      <c r="T1177" t="e">
        <f>VLOOKUP(M1177,银行退!A:J,10,FALSE)</f>
        <v>#N/A</v>
      </c>
      <c r="U1177" s="17" t="e">
        <f>VLOOKUP(M1177,银行退!A:K,11,FALSE)</f>
        <v>#N/A</v>
      </c>
      <c r="V1177" t="str">
        <f t="shared" si="56"/>
        <v/>
      </c>
      <c r="W1177" t="e">
        <f>VLOOKUP(B1177,HIS解!F:H,3,FALSE)</f>
        <v>#N/A</v>
      </c>
    </row>
    <row r="1178" spans="1:23" ht="14.25" hidden="1">
      <c r="A1178" s="62">
        <v>42914.479375000003</v>
      </c>
      <c r="B1178">
        <v>448092</v>
      </c>
      <c r="C1178" t="s">
        <v>3803</v>
      </c>
      <c r="D1178" t="s">
        <v>3804</v>
      </c>
      <c r="E1178" t="s">
        <v>3805</v>
      </c>
      <c r="F1178" s="15">
        <v>97</v>
      </c>
      <c r="G1178" s="62">
        <v>42914.479375000003</v>
      </c>
      <c r="H1178" t="s">
        <v>47</v>
      </c>
      <c r="I1178" t="s">
        <v>47</v>
      </c>
      <c r="J1178" t="s">
        <v>86</v>
      </c>
      <c r="K1178" t="s">
        <v>36</v>
      </c>
      <c r="L1178" t="s">
        <v>87</v>
      </c>
      <c r="M1178" t="s">
        <v>3806</v>
      </c>
      <c r="N1178" t="s">
        <v>3807</v>
      </c>
      <c r="O1178" t="s">
        <v>4943</v>
      </c>
      <c r="P1178">
        <f>VLOOKUP(B1178,HIS退!B:F,5,FALSE)</f>
        <v>-97</v>
      </c>
      <c r="Q1178" t="str">
        <f t="shared" si="54"/>
        <v/>
      </c>
      <c r="R1178" s="43">
        <f>VLOOKUP(M1178,银行退!A:G,7,FALSE)</f>
        <v>97</v>
      </c>
      <c r="S1178" t="str">
        <f t="shared" si="55"/>
        <v/>
      </c>
      <c r="T1178" t="e">
        <f>VLOOKUP(M1178,银行退!A:J,10,FALSE)</f>
        <v>#N/A</v>
      </c>
      <c r="U1178" s="17" t="e">
        <f>VLOOKUP(M1178,银行退!A:K,11,FALSE)</f>
        <v>#N/A</v>
      </c>
      <c r="V1178" t="str">
        <f t="shared" si="56"/>
        <v/>
      </c>
      <c r="W1178" t="e">
        <f>VLOOKUP(B1178,HIS解!F:H,3,FALSE)</f>
        <v>#N/A</v>
      </c>
    </row>
    <row r="1179" spans="1:23" ht="14.25">
      <c r="A1179" s="62">
        <v>42914.481307870374</v>
      </c>
      <c r="B1179">
        <v>448173</v>
      </c>
      <c r="C1179" t="s">
        <v>3808</v>
      </c>
      <c r="D1179" t="s">
        <v>3809</v>
      </c>
      <c r="E1179" t="s">
        <v>3810</v>
      </c>
      <c r="F1179" s="15">
        <v>863</v>
      </c>
      <c r="G1179" s="62">
        <v>42914.481307870374</v>
      </c>
      <c r="H1179" t="s">
        <v>47</v>
      </c>
      <c r="I1179" t="s">
        <v>47</v>
      </c>
      <c r="J1179" t="s">
        <v>86</v>
      </c>
      <c r="K1179" t="s">
        <v>217</v>
      </c>
      <c r="L1179" t="s">
        <v>87</v>
      </c>
      <c r="M1179" t="s">
        <v>3811</v>
      </c>
      <c r="N1179" t="s">
        <v>3812</v>
      </c>
      <c r="O1179" t="s">
        <v>4944</v>
      </c>
      <c r="P1179">
        <f>VLOOKUP(B1179,HIS退!B:F,5,FALSE)</f>
        <v>-863</v>
      </c>
      <c r="Q1179" t="str">
        <f t="shared" si="54"/>
        <v/>
      </c>
      <c r="R1179" s="43">
        <f>VLOOKUP(M1179,银行退!A:G,7,FALSE)</f>
        <v>863</v>
      </c>
      <c r="S1179" t="str">
        <f t="shared" si="55"/>
        <v/>
      </c>
      <c r="T1179">
        <f>VLOOKUP(M1179,银行退!A:J,10,FALSE)</f>
        <v>1</v>
      </c>
      <c r="U1179" s="17">
        <f>VLOOKUP(M1179,银行退!A:K,11,FALSE)</f>
        <v>42915.50445601852</v>
      </c>
      <c r="V1179">
        <f t="shared" si="56"/>
        <v>1</v>
      </c>
      <c r="W1179" t="e">
        <f>VLOOKUP(B1179,HIS解!F:H,3,FALSE)</f>
        <v>#N/A</v>
      </c>
    </row>
    <row r="1180" spans="1:23" ht="14.25">
      <c r="A1180" s="62">
        <v>42914.481388888889</v>
      </c>
      <c r="B1180">
        <v>448180</v>
      </c>
      <c r="C1180" t="s">
        <v>3813</v>
      </c>
      <c r="D1180" t="s">
        <v>3814</v>
      </c>
      <c r="E1180" t="s">
        <v>3815</v>
      </c>
      <c r="F1180" s="15">
        <v>750</v>
      </c>
      <c r="G1180" s="62">
        <v>42914.481388888889</v>
      </c>
      <c r="H1180" t="s">
        <v>47</v>
      </c>
      <c r="I1180" t="s">
        <v>47</v>
      </c>
      <c r="J1180" t="s">
        <v>86</v>
      </c>
      <c r="K1180" t="s">
        <v>217</v>
      </c>
      <c r="L1180" t="s">
        <v>87</v>
      </c>
      <c r="M1180" t="s">
        <v>3816</v>
      </c>
      <c r="N1180" t="s">
        <v>3817</v>
      </c>
      <c r="O1180" t="s">
        <v>4945</v>
      </c>
      <c r="P1180">
        <f>VLOOKUP(B1180,HIS退!B:F,5,FALSE)</f>
        <v>-750</v>
      </c>
      <c r="Q1180" t="str">
        <f t="shared" si="54"/>
        <v/>
      </c>
      <c r="R1180" s="43">
        <f>VLOOKUP(M1180,银行退!A:G,7,FALSE)</f>
        <v>750</v>
      </c>
      <c r="S1180" t="str">
        <f t="shared" si="55"/>
        <v/>
      </c>
      <c r="T1180">
        <f>VLOOKUP(M1180,银行退!A:J,10,FALSE)</f>
        <v>1</v>
      </c>
      <c r="U1180" s="17">
        <f>VLOOKUP(M1180,银行退!A:K,11,FALSE)</f>
        <v>42915.504305555558</v>
      </c>
      <c r="V1180">
        <f t="shared" si="56"/>
        <v>1</v>
      </c>
      <c r="W1180" t="e">
        <f>VLOOKUP(B1180,HIS解!F:H,3,FALSE)</f>
        <v>#N/A</v>
      </c>
    </row>
    <row r="1181" spans="1:23" ht="14.25" hidden="1">
      <c r="A1181" s="62">
        <v>42914.488622685189</v>
      </c>
      <c r="B1181">
        <v>448524</v>
      </c>
      <c r="C1181" t="s">
        <v>3818</v>
      </c>
      <c r="D1181" t="s">
        <v>3819</v>
      </c>
      <c r="E1181" t="s">
        <v>3820</v>
      </c>
      <c r="F1181" s="15">
        <v>131</v>
      </c>
      <c r="G1181" s="62">
        <v>42914.488622685189</v>
      </c>
      <c r="H1181" t="s">
        <v>47</v>
      </c>
      <c r="I1181" t="s">
        <v>47</v>
      </c>
      <c r="J1181" t="s">
        <v>86</v>
      </c>
      <c r="K1181" t="s">
        <v>36</v>
      </c>
      <c r="L1181" t="s">
        <v>87</v>
      </c>
      <c r="M1181" t="s">
        <v>3821</v>
      </c>
      <c r="N1181" t="s">
        <v>3822</v>
      </c>
      <c r="O1181" t="s">
        <v>4946</v>
      </c>
      <c r="P1181">
        <f>VLOOKUP(B1181,HIS退!B:F,5,FALSE)</f>
        <v>-131</v>
      </c>
      <c r="Q1181" t="str">
        <f t="shared" si="54"/>
        <v/>
      </c>
      <c r="R1181" s="43">
        <f>VLOOKUP(M1181,银行退!A:G,7,FALSE)</f>
        <v>131</v>
      </c>
      <c r="S1181" t="str">
        <f t="shared" si="55"/>
        <v/>
      </c>
      <c r="T1181" t="e">
        <f>VLOOKUP(M1181,银行退!A:J,10,FALSE)</f>
        <v>#N/A</v>
      </c>
      <c r="U1181" s="17" t="e">
        <f>VLOOKUP(M1181,银行退!A:K,11,FALSE)</f>
        <v>#N/A</v>
      </c>
      <c r="V1181" t="str">
        <f t="shared" si="56"/>
        <v/>
      </c>
      <c r="W1181" t="e">
        <f>VLOOKUP(B1181,HIS解!F:H,3,FALSE)</f>
        <v>#N/A</v>
      </c>
    </row>
    <row r="1182" spans="1:23" ht="14.25" hidden="1">
      <c r="A1182" s="62">
        <v>42914.49113425926</v>
      </c>
      <c r="B1182">
        <v>448617</v>
      </c>
      <c r="C1182" t="s">
        <v>3823</v>
      </c>
      <c r="D1182" t="s">
        <v>3824</v>
      </c>
      <c r="E1182" t="s">
        <v>3825</v>
      </c>
      <c r="F1182" s="15">
        <v>2030</v>
      </c>
      <c r="G1182" s="62">
        <v>42914.49113425926</v>
      </c>
      <c r="H1182" t="s">
        <v>47</v>
      </c>
      <c r="I1182" t="s">
        <v>47</v>
      </c>
      <c r="J1182" t="s">
        <v>86</v>
      </c>
      <c r="K1182" t="s">
        <v>36</v>
      </c>
      <c r="L1182" t="s">
        <v>87</v>
      </c>
      <c r="M1182" t="s">
        <v>3826</v>
      </c>
      <c r="N1182" t="s">
        <v>3827</v>
      </c>
      <c r="O1182" t="s">
        <v>4947</v>
      </c>
      <c r="P1182">
        <f>VLOOKUP(B1182,HIS退!B:F,5,FALSE)</f>
        <v>-2030</v>
      </c>
      <c r="Q1182" t="str">
        <f t="shared" si="54"/>
        <v/>
      </c>
      <c r="R1182" s="43">
        <f>VLOOKUP(M1182,银行退!A:G,7,FALSE)</f>
        <v>2030</v>
      </c>
      <c r="S1182" t="str">
        <f t="shared" si="55"/>
        <v/>
      </c>
      <c r="T1182" t="e">
        <f>VLOOKUP(M1182,银行退!A:J,10,FALSE)</f>
        <v>#N/A</v>
      </c>
      <c r="U1182" s="17" t="e">
        <f>VLOOKUP(M1182,银行退!A:K,11,FALSE)</f>
        <v>#N/A</v>
      </c>
      <c r="V1182" t="str">
        <f t="shared" si="56"/>
        <v/>
      </c>
      <c r="W1182" t="e">
        <f>VLOOKUP(B1182,HIS解!F:H,3,FALSE)</f>
        <v>#N/A</v>
      </c>
    </row>
    <row r="1183" spans="1:23" ht="14.25" hidden="1">
      <c r="A1183" s="62">
        <v>42914.492569444446</v>
      </c>
      <c r="B1183">
        <v>448673</v>
      </c>
      <c r="C1183" t="s">
        <v>3828</v>
      </c>
      <c r="D1183" t="s">
        <v>3829</v>
      </c>
      <c r="E1183" t="s">
        <v>3830</v>
      </c>
      <c r="F1183" s="15">
        <v>189</v>
      </c>
      <c r="G1183" s="62">
        <v>42914.492569444446</v>
      </c>
      <c r="H1183" t="s">
        <v>47</v>
      </c>
      <c r="I1183" t="s">
        <v>47</v>
      </c>
      <c r="J1183" t="s">
        <v>86</v>
      </c>
      <c r="K1183" t="s">
        <v>36</v>
      </c>
      <c r="L1183" t="s">
        <v>87</v>
      </c>
      <c r="M1183" t="s">
        <v>3831</v>
      </c>
      <c r="N1183" t="s">
        <v>3832</v>
      </c>
      <c r="O1183" t="s">
        <v>4948</v>
      </c>
      <c r="P1183">
        <f>VLOOKUP(B1183,HIS退!B:F,5,FALSE)</f>
        <v>-189</v>
      </c>
      <c r="Q1183" t="str">
        <f t="shared" si="54"/>
        <v/>
      </c>
      <c r="R1183" s="43">
        <f>VLOOKUP(M1183,银行退!A:G,7,FALSE)</f>
        <v>189</v>
      </c>
      <c r="S1183" t="str">
        <f t="shared" si="55"/>
        <v/>
      </c>
      <c r="T1183" t="e">
        <f>VLOOKUP(M1183,银行退!A:J,10,FALSE)</f>
        <v>#N/A</v>
      </c>
      <c r="U1183" s="17" t="e">
        <f>VLOOKUP(M1183,银行退!A:K,11,FALSE)</f>
        <v>#N/A</v>
      </c>
      <c r="V1183" t="str">
        <f t="shared" si="56"/>
        <v/>
      </c>
      <c r="W1183" t="e">
        <f>VLOOKUP(B1183,HIS解!F:H,3,FALSE)</f>
        <v>#N/A</v>
      </c>
    </row>
    <row r="1184" spans="1:23" ht="14.25" hidden="1">
      <c r="A1184" s="62">
        <v>42914.492997685185</v>
      </c>
      <c r="B1184">
        <v>448687</v>
      </c>
      <c r="C1184" t="s">
        <v>3833</v>
      </c>
      <c r="D1184" t="s">
        <v>255</v>
      </c>
      <c r="E1184" t="s">
        <v>194</v>
      </c>
      <c r="F1184" s="15">
        <v>363</v>
      </c>
      <c r="G1184" s="62">
        <v>42914.492997685185</v>
      </c>
      <c r="H1184" t="s">
        <v>47</v>
      </c>
      <c r="I1184" t="s">
        <v>47</v>
      </c>
      <c r="J1184" t="s">
        <v>86</v>
      </c>
      <c r="K1184" t="s">
        <v>36</v>
      </c>
      <c r="L1184" t="s">
        <v>87</v>
      </c>
      <c r="M1184" t="s">
        <v>3834</v>
      </c>
      <c r="N1184" t="s">
        <v>3835</v>
      </c>
      <c r="O1184" t="s">
        <v>122</v>
      </c>
      <c r="P1184">
        <f>VLOOKUP(B1184,HIS退!B:F,5,FALSE)</f>
        <v>-363</v>
      </c>
      <c r="Q1184" t="str">
        <f t="shared" si="54"/>
        <v/>
      </c>
      <c r="R1184" s="43">
        <f>VLOOKUP(M1184,银行退!A:G,7,FALSE)</f>
        <v>363</v>
      </c>
      <c r="S1184" t="str">
        <f t="shared" si="55"/>
        <v/>
      </c>
      <c r="T1184">
        <f>VLOOKUP(M1184,银行退!A:J,10,FALSE)</f>
        <v>0</v>
      </c>
      <c r="U1184" s="17">
        <f>VLOOKUP(M1184,银行退!A:K,11,FALSE)</f>
        <v>0</v>
      </c>
      <c r="V1184">
        <f t="shared" si="56"/>
        <v>1</v>
      </c>
      <c r="W1184" t="e">
        <f>VLOOKUP(B1184,HIS解!F:H,3,FALSE)</f>
        <v>#N/A</v>
      </c>
    </row>
    <row r="1185" spans="1:23" ht="14.25" hidden="1">
      <c r="A1185" s="62">
        <v>42914.49491898148</v>
      </c>
      <c r="B1185">
        <v>448737</v>
      </c>
      <c r="C1185" t="s">
        <v>3836</v>
      </c>
      <c r="D1185" t="s">
        <v>3837</v>
      </c>
      <c r="E1185" t="s">
        <v>3838</v>
      </c>
      <c r="F1185" s="15">
        <v>500</v>
      </c>
      <c r="G1185" s="62">
        <v>42914.49491898148</v>
      </c>
      <c r="H1185" t="s">
        <v>47</v>
      </c>
      <c r="I1185" t="s">
        <v>47</v>
      </c>
      <c r="J1185" t="s">
        <v>86</v>
      </c>
      <c r="K1185" t="s">
        <v>36</v>
      </c>
      <c r="L1185" t="s">
        <v>87</v>
      </c>
      <c r="M1185" t="s">
        <v>3839</v>
      </c>
      <c r="N1185" t="s">
        <v>3840</v>
      </c>
      <c r="O1185" t="s">
        <v>4949</v>
      </c>
      <c r="P1185">
        <f>VLOOKUP(B1185,HIS退!B:F,5,FALSE)</f>
        <v>-500</v>
      </c>
      <c r="Q1185" t="str">
        <f t="shared" si="54"/>
        <v/>
      </c>
      <c r="R1185" s="43">
        <f>VLOOKUP(M1185,银行退!A:G,7,FALSE)</f>
        <v>500</v>
      </c>
      <c r="S1185" t="str">
        <f t="shared" si="55"/>
        <v/>
      </c>
      <c r="T1185" t="e">
        <f>VLOOKUP(M1185,银行退!A:J,10,FALSE)</f>
        <v>#N/A</v>
      </c>
      <c r="U1185" s="17" t="e">
        <f>VLOOKUP(M1185,银行退!A:K,11,FALSE)</f>
        <v>#N/A</v>
      </c>
      <c r="V1185" t="str">
        <f t="shared" si="56"/>
        <v/>
      </c>
      <c r="W1185" t="e">
        <f>VLOOKUP(B1185,HIS解!F:H,3,FALSE)</f>
        <v>#N/A</v>
      </c>
    </row>
    <row r="1186" spans="1:23" ht="14.25" hidden="1">
      <c r="A1186" s="62">
        <v>42914.497199074074</v>
      </c>
      <c r="B1186">
        <v>448807</v>
      </c>
      <c r="C1186" t="s">
        <v>3841</v>
      </c>
      <c r="D1186" t="s">
        <v>3842</v>
      </c>
      <c r="E1186" t="s">
        <v>3843</v>
      </c>
      <c r="F1186" s="15">
        <v>500</v>
      </c>
      <c r="G1186" s="62">
        <v>42914.497199074074</v>
      </c>
      <c r="H1186" t="s">
        <v>47</v>
      </c>
      <c r="I1186" t="s">
        <v>47</v>
      </c>
      <c r="J1186" t="s">
        <v>86</v>
      </c>
      <c r="K1186" t="s">
        <v>36</v>
      </c>
      <c r="L1186" t="s">
        <v>87</v>
      </c>
      <c r="M1186" t="s">
        <v>3844</v>
      </c>
      <c r="N1186" t="s">
        <v>3845</v>
      </c>
      <c r="O1186" t="s">
        <v>4950</v>
      </c>
      <c r="P1186">
        <f>VLOOKUP(B1186,HIS退!B:F,5,FALSE)</f>
        <v>-500</v>
      </c>
      <c r="Q1186" t="str">
        <f t="shared" si="54"/>
        <v/>
      </c>
      <c r="R1186" s="43">
        <f>VLOOKUP(M1186,银行退!A:G,7,FALSE)</f>
        <v>500</v>
      </c>
      <c r="S1186" t="str">
        <f t="shared" si="55"/>
        <v/>
      </c>
      <c r="T1186" t="e">
        <f>VLOOKUP(M1186,银行退!A:J,10,FALSE)</f>
        <v>#N/A</v>
      </c>
      <c r="U1186" s="17" t="e">
        <f>VLOOKUP(M1186,银行退!A:K,11,FALSE)</f>
        <v>#N/A</v>
      </c>
      <c r="V1186" t="str">
        <f t="shared" si="56"/>
        <v/>
      </c>
      <c r="W1186" t="e">
        <f>VLOOKUP(B1186,HIS解!F:H,3,FALSE)</f>
        <v>#N/A</v>
      </c>
    </row>
    <row r="1187" spans="1:23" ht="14.25" hidden="1">
      <c r="A1187" s="62">
        <v>42914.499097222222</v>
      </c>
      <c r="B1187">
        <v>448857</v>
      </c>
      <c r="C1187" t="s">
        <v>3846</v>
      </c>
      <c r="D1187" t="s">
        <v>3842</v>
      </c>
      <c r="E1187" t="s">
        <v>3843</v>
      </c>
      <c r="F1187" s="15">
        <v>100</v>
      </c>
      <c r="G1187" s="62">
        <v>42914.499097222222</v>
      </c>
      <c r="H1187" t="s">
        <v>47</v>
      </c>
      <c r="I1187" t="s">
        <v>47</v>
      </c>
      <c r="J1187" t="s">
        <v>86</v>
      </c>
      <c r="K1187" t="s">
        <v>36</v>
      </c>
      <c r="L1187" t="s">
        <v>87</v>
      </c>
      <c r="M1187" t="s">
        <v>3847</v>
      </c>
      <c r="N1187" t="s">
        <v>3848</v>
      </c>
      <c r="O1187" t="s">
        <v>4950</v>
      </c>
      <c r="P1187">
        <f>VLOOKUP(B1187,HIS退!B:F,5,FALSE)</f>
        <v>-100</v>
      </c>
      <c r="Q1187" t="str">
        <f t="shared" si="54"/>
        <v/>
      </c>
      <c r="R1187" s="43">
        <f>VLOOKUP(M1187,银行退!A:G,7,FALSE)</f>
        <v>100</v>
      </c>
      <c r="S1187" t="str">
        <f t="shared" si="55"/>
        <v/>
      </c>
      <c r="T1187" t="e">
        <f>VLOOKUP(M1187,银行退!A:J,10,FALSE)</f>
        <v>#N/A</v>
      </c>
      <c r="U1187" s="17" t="e">
        <f>VLOOKUP(M1187,银行退!A:K,11,FALSE)</f>
        <v>#N/A</v>
      </c>
      <c r="V1187" t="str">
        <f t="shared" si="56"/>
        <v/>
      </c>
      <c r="W1187" t="e">
        <f>VLOOKUP(B1187,HIS解!F:H,3,FALSE)</f>
        <v>#N/A</v>
      </c>
    </row>
    <row r="1188" spans="1:23" ht="14.25" hidden="1">
      <c r="A1188" s="62">
        <v>42914.500960648147</v>
      </c>
      <c r="B1188">
        <v>448898</v>
      </c>
      <c r="C1188" t="s">
        <v>3849</v>
      </c>
      <c r="D1188" t="s">
        <v>3850</v>
      </c>
      <c r="E1188" t="s">
        <v>3851</v>
      </c>
      <c r="F1188" s="15">
        <v>2896</v>
      </c>
      <c r="G1188" s="62">
        <v>42914.500960648147</v>
      </c>
      <c r="H1188" t="s">
        <v>47</v>
      </c>
      <c r="I1188" t="s">
        <v>47</v>
      </c>
      <c r="J1188" t="s">
        <v>86</v>
      </c>
      <c r="K1188" t="s">
        <v>36</v>
      </c>
      <c r="L1188" t="s">
        <v>87</v>
      </c>
      <c r="M1188" t="s">
        <v>3852</v>
      </c>
      <c r="N1188" t="s">
        <v>3853</v>
      </c>
      <c r="O1188" t="s">
        <v>4951</v>
      </c>
      <c r="P1188">
        <f>VLOOKUP(B1188,HIS退!B:F,5,FALSE)</f>
        <v>-2896</v>
      </c>
      <c r="Q1188" t="str">
        <f t="shared" si="54"/>
        <v/>
      </c>
      <c r="R1188" s="43">
        <f>VLOOKUP(M1188,银行退!A:G,7,FALSE)</f>
        <v>2896</v>
      </c>
      <c r="S1188" t="str">
        <f t="shared" si="55"/>
        <v/>
      </c>
      <c r="T1188" t="e">
        <f>VLOOKUP(M1188,银行退!A:J,10,FALSE)</f>
        <v>#N/A</v>
      </c>
      <c r="U1188" s="17" t="e">
        <f>VLOOKUP(M1188,银行退!A:K,11,FALSE)</f>
        <v>#N/A</v>
      </c>
      <c r="V1188" t="str">
        <f t="shared" si="56"/>
        <v/>
      </c>
      <c r="W1188" t="e">
        <f>VLOOKUP(B1188,HIS解!F:H,3,FALSE)</f>
        <v>#N/A</v>
      </c>
    </row>
    <row r="1189" spans="1:23" ht="14.25" hidden="1">
      <c r="A1189" s="62">
        <v>42914.502141203702</v>
      </c>
      <c r="B1189">
        <v>448928</v>
      </c>
      <c r="C1189" t="s">
        <v>3854</v>
      </c>
      <c r="D1189" t="s">
        <v>3855</v>
      </c>
      <c r="E1189" t="s">
        <v>3856</v>
      </c>
      <c r="F1189" s="15">
        <v>59</v>
      </c>
      <c r="G1189" s="62">
        <v>42914.502141203702</v>
      </c>
      <c r="H1189" t="s">
        <v>47</v>
      </c>
      <c r="I1189" t="s">
        <v>47</v>
      </c>
      <c r="J1189" t="s">
        <v>86</v>
      </c>
      <c r="K1189" t="s">
        <v>36</v>
      </c>
      <c r="L1189" t="s">
        <v>87</v>
      </c>
      <c r="M1189" t="s">
        <v>3857</v>
      </c>
      <c r="N1189" t="s">
        <v>3858</v>
      </c>
      <c r="O1189" t="s">
        <v>4952</v>
      </c>
      <c r="P1189">
        <f>VLOOKUP(B1189,HIS退!B:F,5,FALSE)</f>
        <v>-59</v>
      </c>
      <c r="Q1189" t="str">
        <f t="shared" si="54"/>
        <v/>
      </c>
      <c r="R1189" s="43">
        <f>VLOOKUP(M1189,银行退!A:G,7,FALSE)</f>
        <v>59</v>
      </c>
      <c r="S1189" t="str">
        <f t="shared" si="55"/>
        <v/>
      </c>
      <c r="T1189" t="e">
        <f>VLOOKUP(M1189,银行退!A:J,10,FALSE)</f>
        <v>#N/A</v>
      </c>
      <c r="U1189" s="17" t="e">
        <f>VLOOKUP(M1189,银行退!A:K,11,FALSE)</f>
        <v>#N/A</v>
      </c>
      <c r="V1189" t="str">
        <f t="shared" si="56"/>
        <v/>
      </c>
      <c r="W1189" t="e">
        <f>VLOOKUP(B1189,HIS解!F:H,3,FALSE)</f>
        <v>#N/A</v>
      </c>
    </row>
    <row r="1190" spans="1:23" ht="14.25" hidden="1">
      <c r="A1190" s="62">
        <v>42914.502488425926</v>
      </c>
      <c r="B1190">
        <v>448929</v>
      </c>
      <c r="C1190" t="s">
        <v>3859</v>
      </c>
      <c r="D1190" t="s">
        <v>3842</v>
      </c>
      <c r="E1190" t="s">
        <v>3843</v>
      </c>
      <c r="F1190" s="15">
        <v>200</v>
      </c>
      <c r="G1190" s="62">
        <v>42914.502488425926</v>
      </c>
      <c r="H1190" t="s">
        <v>47</v>
      </c>
      <c r="I1190" t="s">
        <v>47</v>
      </c>
      <c r="J1190" t="s">
        <v>86</v>
      </c>
      <c r="K1190" t="s">
        <v>36</v>
      </c>
      <c r="L1190" t="s">
        <v>87</v>
      </c>
      <c r="M1190" t="s">
        <v>3860</v>
      </c>
      <c r="N1190" t="s">
        <v>3861</v>
      </c>
      <c r="O1190" t="s">
        <v>4950</v>
      </c>
      <c r="P1190">
        <f>VLOOKUP(B1190,HIS退!B:F,5,FALSE)</f>
        <v>-200</v>
      </c>
      <c r="Q1190" t="str">
        <f t="shared" si="54"/>
        <v/>
      </c>
      <c r="R1190" s="43">
        <f>VLOOKUP(M1190,银行退!A:G,7,FALSE)</f>
        <v>200</v>
      </c>
      <c r="S1190" t="str">
        <f t="shared" si="55"/>
        <v/>
      </c>
      <c r="T1190" t="e">
        <f>VLOOKUP(M1190,银行退!A:J,10,FALSE)</f>
        <v>#N/A</v>
      </c>
      <c r="U1190" s="17" t="e">
        <f>VLOOKUP(M1190,银行退!A:K,11,FALSE)</f>
        <v>#N/A</v>
      </c>
      <c r="V1190" t="str">
        <f t="shared" si="56"/>
        <v/>
      </c>
      <c r="W1190" t="e">
        <f>VLOOKUP(B1190,HIS解!F:H,3,FALSE)</f>
        <v>#N/A</v>
      </c>
    </row>
    <row r="1191" spans="1:23" ht="14.25" hidden="1">
      <c r="A1191" s="62">
        <v>42914.50273148148</v>
      </c>
      <c r="B1191">
        <v>448933</v>
      </c>
      <c r="C1191" t="s">
        <v>3862</v>
      </c>
      <c r="D1191" t="s">
        <v>3842</v>
      </c>
      <c r="E1191" t="s">
        <v>3843</v>
      </c>
      <c r="F1191" s="15">
        <v>300</v>
      </c>
      <c r="G1191" s="62">
        <v>42914.50273148148</v>
      </c>
      <c r="H1191" t="s">
        <v>47</v>
      </c>
      <c r="I1191" t="s">
        <v>47</v>
      </c>
      <c r="J1191" t="s">
        <v>86</v>
      </c>
      <c r="K1191" t="s">
        <v>36</v>
      </c>
      <c r="L1191" t="s">
        <v>87</v>
      </c>
      <c r="M1191" t="s">
        <v>3863</v>
      </c>
      <c r="N1191" t="s">
        <v>3864</v>
      </c>
      <c r="O1191" t="s">
        <v>4950</v>
      </c>
      <c r="P1191">
        <f>VLOOKUP(B1191,HIS退!B:F,5,FALSE)</f>
        <v>-300</v>
      </c>
      <c r="Q1191" t="str">
        <f t="shared" si="54"/>
        <v/>
      </c>
      <c r="R1191" s="43">
        <f>VLOOKUP(M1191,银行退!A:G,7,FALSE)</f>
        <v>300</v>
      </c>
      <c r="S1191" t="str">
        <f t="shared" si="55"/>
        <v/>
      </c>
      <c r="T1191" t="e">
        <f>VLOOKUP(M1191,银行退!A:J,10,FALSE)</f>
        <v>#N/A</v>
      </c>
      <c r="U1191" s="17" t="e">
        <f>VLOOKUP(M1191,银行退!A:K,11,FALSE)</f>
        <v>#N/A</v>
      </c>
      <c r="V1191" t="str">
        <f t="shared" si="56"/>
        <v/>
      </c>
      <c r="W1191" t="e">
        <f>VLOOKUP(B1191,HIS解!F:H,3,FALSE)</f>
        <v>#N/A</v>
      </c>
    </row>
    <row r="1192" spans="1:23" ht="14.25" hidden="1">
      <c r="A1192" s="62">
        <v>42914.503680555557</v>
      </c>
      <c r="B1192">
        <v>448955</v>
      </c>
      <c r="C1192" t="s">
        <v>3865</v>
      </c>
      <c r="D1192" t="s">
        <v>3866</v>
      </c>
      <c r="E1192" t="s">
        <v>3867</v>
      </c>
      <c r="F1192" s="15">
        <v>216</v>
      </c>
      <c r="G1192" s="62">
        <v>42914.503680555557</v>
      </c>
      <c r="H1192" t="s">
        <v>47</v>
      </c>
      <c r="I1192" t="s">
        <v>47</v>
      </c>
      <c r="J1192" t="s">
        <v>86</v>
      </c>
      <c r="K1192" t="s">
        <v>36</v>
      </c>
      <c r="L1192" t="s">
        <v>87</v>
      </c>
      <c r="M1192" t="s">
        <v>3868</v>
      </c>
      <c r="N1192" t="s">
        <v>3869</v>
      </c>
      <c r="O1192" t="s">
        <v>4953</v>
      </c>
      <c r="P1192">
        <f>VLOOKUP(B1192,HIS退!B:F,5,FALSE)</f>
        <v>-216</v>
      </c>
      <c r="Q1192" t="str">
        <f t="shared" si="54"/>
        <v/>
      </c>
      <c r="R1192" s="43">
        <f>VLOOKUP(M1192,银行退!A:G,7,FALSE)</f>
        <v>216</v>
      </c>
      <c r="S1192" t="str">
        <f t="shared" si="55"/>
        <v/>
      </c>
      <c r="T1192" t="e">
        <f>VLOOKUP(M1192,银行退!A:J,10,FALSE)</f>
        <v>#N/A</v>
      </c>
      <c r="U1192" s="17" t="e">
        <f>VLOOKUP(M1192,银行退!A:K,11,FALSE)</f>
        <v>#N/A</v>
      </c>
      <c r="V1192" t="str">
        <f t="shared" si="56"/>
        <v/>
      </c>
      <c r="W1192" t="e">
        <f>VLOOKUP(B1192,HIS解!F:H,3,FALSE)</f>
        <v>#N/A</v>
      </c>
    </row>
    <row r="1193" spans="1:23" ht="14.25" hidden="1">
      <c r="A1193" s="62">
        <v>42914.505590277775</v>
      </c>
      <c r="B1193">
        <v>448978</v>
      </c>
      <c r="C1193" t="s">
        <v>3870</v>
      </c>
      <c r="D1193" t="s">
        <v>3871</v>
      </c>
      <c r="E1193" t="s">
        <v>3872</v>
      </c>
      <c r="F1193" s="15">
        <v>313</v>
      </c>
      <c r="G1193" s="62">
        <v>42914.505590277775</v>
      </c>
      <c r="H1193" t="s">
        <v>47</v>
      </c>
      <c r="I1193" t="s">
        <v>47</v>
      </c>
      <c r="J1193" t="s">
        <v>86</v>
      </c>
      <c r="K1193" t="s">
        <v>36</v>
      </c>
      <c r="L1193" t="s">
        <v>87</v>
      </c>
      <c r="M1193" t="s">
        <v>3873</v>
      </c>
      <c r="N1193" t="s">
        <v>3874</v>
      </c>
      <c r="O1193" t="s">
        <v>4954</v>
      </c>
      <c r="P1193">
        <f>VLOOKUP(B1193,HIS退!B:F,5,FALSE)</f>
        <v>-313</v>
      </c>
      <c r="Q1193" t="str">
        <f t="shared" si="54"/>
        <v/>
      </c>
      <c r="R1193" s="43">
        <f>VLOOKUP(M1193,银行退!A:G,7,FALSE)</f>
        <v>313</v>
      </c>
      <c r="S1193" t="str">
        <f t="shared" si="55"/>
        <v/>
      </c>
      <c r="T1193" t="e">
        <f>VLOOKUP(M1193,银行退!A:J,10,FALSE)</f>
        <v>#N/A</v>
      </c>
      <c r="U1193" s="17" t="e">
        <f>VLOOKUP(M1193,银行退!A:K,11,FALSE)</f>
        <v>#N/A</v>
      </c>
      <c r="V1193" t="str">
        <f t="shared" si="56"/>
        <v/>
      </c>
      <c r="W1193" t="e">
        <f>VLOOKUP(B1193,HIS解!F:H,3,FALSE)</f>
        <v>#N/A</v>
      </c>
    </row>
    <row r="1194" spans="1:23" ht="14.25" hidden="1">
      <c r="A1194" s="62">
        <v>42914.509965277779</v>
      </c>
      <c r="B1194">
        <v>449046</v>
      </c>
      <c r="C1194" t="s">
        <v>3875</v>
      </c>
      <c r="D1194" t="s">
        <v>3876</v>
      </c>
      <c r="E1194" t="s">
        <v>3877</v>
      </c>
      <c r="F1194" s="15">
        <v>700</v>
      </c>
      <c r="G1194" s="62">
        <v>42914.509965277779</v>
      </c>
      <c r="H1194" t="s">
        <v>47</v>
      </c>
      <c r="I1194" t="s">
        <v>47</v>
      </c>
      <c r="J1194" t="s">
        <v>86</v>
      </c>
      <c r="K1194" t="s">
        <v>36</v>
      </c>
      <c r="L1194" t="s">
        <v>87</v>
      </c>
      <c r="M1194" t="s">
        <v>3878</v>
      </c>
      <c r="N1194" t="s">
        <v>3879</v>
      </c>
      <c r="O1194" t="s">
        <v>4955</v>
      </c>
      <c r="P1194">
        <f>VLOOKUP(B1194,HIS退!B:F,5,FALSE)</f>
        <v>-700</v>
      </c>
      <c r="Q1194" t="str">
        <f t="shared" si="54"/>
        <v/>
      </c>
      <c r="R1194" s="43">
        <f>VLOOKUP(M1194,银行退!A:G,7,FALSE)</f>
        <v>700</v>
      </c>
      <c r="S1194" t="str">
        <f t="shared" si="55"/>
        <v/>
      </c>
      <c r="T1194" t="e">
        <f>VLOOKUP(M1194,银行退!A:J,10,FALSE)</f>
        <v>#N/A</v>
      </c>
      <c r="U1194" s="17" t="e">
        <f>VLOOKUP(M1194,银行退!A:K,11,FALSE)</f>
        <v>#N/A</v>
      </c>
      <c r="V1194" t="str">
        <f t="shared" si="56"/>
        <v/>
      </c>
      <c r="W1194" t="e">
        <f>VLOOKUP(B1194,HIS解!F:H,3,FALSE)</f>
        <v>#N/A</v>
      </c>
    </row>
    <row r="1195" spans="1:23" ht="14.25" hidden="1">
      <c r="A1195" s="62">
        <v>42914.511087962965</v>
      </c>
      <c r="B1195">
        <v>449064</v>
      </c>
      <c r="C1195" t="s">
        <v>3880</v>
      </c>
      <c r="D1195" t="s">
        <v>3881</v>
      </c>
      <c r="E1195" t="s">
        <v>3882</v>
      </c>
      <c r="F1195" s="15">
        <v>300</v>
      </c>
      <c r="G1195" s="62">
        <v>42914.511087962965</v>
      </c>
      <c r="H1195" t="s">
        <v>47</v>
      </c>
      <c r="I1195" t="s">
        <v>47</v>
      </c>
      <c r="J1195" t="s">
        <v>86</v>
      </c>
      <c r="K1195" t="s">
        <v>36</v>
      </c>
      <c r="L1195" t="s">
        <v>87</v>
      </c>
      <c r="M1195" t="s">
        <v>3883</v>
      </c>
      <c r="N1195" t="s">
        <v>3884</v>
      </c>
      <c r="O1195" t="s">
        <v>4956</v>
      </c>
      <c r="P1195">
        <f>VLOOKUP(B1195,HIS退!B:F,5,FALSE)</f>
        <v>-300</v>
      </c>
      <c r="Q1195" t="str">
        <f t="shared" si="54"/>
        <v/>
      </c>
      <c r="R1195" s="43">
        <f>VLOOKUP(M1195,银行退!A:G,7,FALSE)</f>
        <v>300</v>
      </c>
      <c r="S1195" t="str">
        <f t="shared" si="55"/>
        <v/>
      </c>
      <c r="T1195" t="e">
        <f>VLOOKUP(M1195,银行退!A:J,10,FALSE)</f>
        <v>#N/A</v>
      </c>
      <c r="U1195" s="17" t="e">
        <f>VLOOKUP(M1195,银行退!A:K,11,FALSE)</f>
        <v>#N/A</v>
      </c>
      <c r="V1195" t="str">
        <f t="shared" si="56"/>
        <v/>
      </c>
      <c r="W1195" t="e">
        <f>VLOOKUP(B1195,HIS解!F:H,3,FALSE)</f>
        <v>#N/A</v>
      </c>
    </row>
    <row r="1196" spans="1:23" ht="14.25" hidden="1">
      <c r="A1196" s="62">
        <v>42914.517245370371</v>
      </c>
      <c r="B1196">
        <v>449131</v>
      </c>
      <c r="C1196" t="s">
        <v>3885</v>
      </c>
      <c r="D1196" t="s">
        <v>3886</v>
      </c>
      <c r="E1196" t="s">
        <v>3887</v>
      </c>
      <c r="F1196" s="15">
        <v>195</v>
      </c>
      <c r="G1196" s="62">
        <v>42914.517245370371</v>
      </c>
      <c r="H1196" t="s">
        <v>47</v>
      </c>
      <c r="I1196" t="s">
        <v>47</v>
      </c>
      <c r="J1196" t="s">
        <v>86</v>
      </c>
      <c r="K1196" t="s">
        <v>36</v>
      </c>
      <c r="L1196" t="s">
        <v>87</v>
      </c>
      <c r="M1196" t="s">
        <v>3888</v>
      </c>
      <c r="N1196" t="s">
        <v>3889</v>
      </c>
      <c r="O1196" t="s">
        <v>4957</v>
      </c>
      <c r="P1196">
        <f>VLOOKUP(B1196,HIS退!B:F,5,FALSE)</f>
        <v>-195</v>
      </c>
      <c r="Q1196" t="str">
        <f t="shared" si="54"/>
        <v/>
      </c>
      <c r="R1196" s="43">
        <f>VLOOKUP(M1196,银行退!A:G,7,FALSE)</f>
        <v>195</v>
      </c>
      <c r="S1196" t="str">
        <f t="shared" si="55"/>
        <v/>
      </c>
      <c r="T1196" t="e">
        <f>VLOOKUP(M1196,银行退!A:J,10,FALSE)</f>
        <v>#N/A</v>
      </c>
      <c r="U1196" s="17" t="e">
        <f>VLOOKUP(M1196,银行退!A:K,11,FALSE)</f>
        <v>#N/A</v>
      </c>
      <c r="V1196" t="str">
        <f t="shared" si="56"/>
        <v/>
      </c>
      <c r="W1196" t="e">
        <f>VLOOKUP(B1196,HIS解!F:H,3,FALSE)</f>
        <v>#N/A</v>
      </c>
    </row>
    <row r="1197" spans="1:23" ht="14.25" hidden="1">
      <c r="A1197" s="62">
        <v>42914.548275462963</v>
      </c>
      <c r="B1197">
        <v>449382</v>
      </c>
      <c r="C1197" t="s">
        <v>3890</v>
      </c>
      <c r="D1197" t="s">
        <v>3855</v>
      </c>
      <c r="E1197" t="s">
        <v>3856</v>
      </c>
      <c r="F1197" s="15">
        <v>440</v>
      </c>
      <c r="G1197" s="62">
        <v>42914.548275462963</v>
      </c>
      <c r="H1197" t="s">
        <v>47</v>
      </c>
      <c r="I1197" t="s">
        <v>47</v>
      </c>
      <c r="J1197" t="s">
        <v>86</v>
      </c>
      <c r="K1197" t="s">
        <v>36</v>
      </c>
      <c r="L1197" t="s">
        <v>87</v>
      </c>
      <c r="M1197" t="s">
        <v>3891</v>
      </c>
      <c r="N1197" t="s">
        <v>3892</v>
      </c>
      <c r="O1197" t="s">
        <v>4952</v>
      </c>
      <c r="P1197">
        <f>VLOOKUP(B1197,HIS退!B:F,5,FALSE)</f>
        <v>-440</v>
      </c>
      <c r="Q1197" t="str">
        <f t="shared" si="54"/>
        <v/>
      </c>
      <c r="R1197" s="43">
        <f>VLOOKUP(M1197,银行退!A:G,7,FALSE)</f>
        <v>440</v>
      </c>
      <c r="S1197" t="str">
        <f t="shared" si="55"/>
        <v/>
      </c>
      <c r="T1197" t="e">
        <f>VLOOKUP(M1197,银行退!A:J,10,FALSE)</f>
        <v>#N/A</v>
      </c>
      <c r="U1197" s="17" t="e">
        <f>VLOOKUP(M1197,银行退!A:K,11,FALSE)</f>
        <v>#N/A</v>
      </c>
      <c r="V1197" t="str">
        <f t="shared" si="56"/>
        <v/>
      </c>
      <c r="W1197" t="e">
        <f>VLOOKUP(B1197,HIS解!F:H,3,FALSE)</f>
        <v>#N/A</v>
      </c>
    </row>
    <row r="1198" spans="1:23" ht="14.25" hidden="1">
      <c r="A1198" s="62">
        <v>42914.577222222222</v>
      </c>
      <c r="B1198">
        <v>449669</v>
      </c>
      <c r="C1198" t="s">
        <v>3893</v>
      </c>
      <c r="D1198" t="s">
        <v>3894</v>
      </c>
      <c r="E1198" t="s">
        <v>3895</v>
      </c>
      <c r="F1198" s="15">
        <v>537</v>
      </c>
      <c r="G1198" s="62">
        <v>42914.577222222222</v>
      </c>
      <c r="H1198" t="s">
        <v>47</v>
      </c>
      <c r="I1198" t="s">
        <v>47</v>
      </c>
      <c r="J1198" t="s">
        <v>86</v>
      </c>
      <c r="K1198" t="s">
        <v>36</v>
      </c>
      <c r="L1198" t="s">
        <v>87</v>
      </c>
      <c r="M1198" t="s">
        <v>3896</v>
      </c>
      <c r="N1198" t="s">
        <v>3897</v>
      </c>
      <c r="O1198" t="s">
        <v>4958</v>
      </c>
      <c r="P1198">
        <f>VLOOKUP(B1198,HIS退!B:F,5,FALSE)</f>
        <v>-537</v>
      </c>
      <c r="Q1198" t="str">
        <f t="shared" si="54"/>
        <v/>
      </c>
      <c r="R1198" s="43">
        <f>VLOOKUP(M1198,银行退!A:G,7,FALSE)</f>
        <v>537</v>
      </c>
      <c r="S1198" t="str">
        <f t="shared" si="55"/>
        <v/>
      </c>
      <c r="T1198" t="e">
        <f>VLOOKUP(M1198,银行退!A:J,10,FALSE)</f>
        <v>#N/A</v>
      </c>
      <c r="U1198" s="17" t="e">
        <f>VLOOKUP(M1198,银行退!A:K,11,FALSE)</f>
        <v>#N/A</v>
      </c>
      <c r="V1198" t="str">
        <f t="shared" si="56"/>
        <v/>
      </c>
      <c r="W1198" t="e">
        <f>VLOOKUP(B1198,HIS解!F:H,3,FALSE)</f>
        <v>#N/A</v>
      </c>
    </row>
    <row r="1199" spans="1:23" ht="14.25" hidden="1">
      <c r="A1199" s="62">
        <v>42914.583449074074</v>
      </c>
      <c r="B1199">
        <v>449793</v>
      </c>
      <c r="C1199" t="s">
        <v>3898</v>
      </c>
      <c r="D1199" t="s">
        <v>3899</v>
      </c>
      <c r="E1199" t="s">
        <v>3900</v>
      </c>
      <c r="F1199" s="15">
        <v>4444</v>
      </c>
      <c r="G1199" s="62">
        <v>42914.583449074074</v>
      </c>
      <c r="H1199" t="s">
        <v>47</v>
      </c>
      <c r="I1199" t="s">
        <v>47</v>
      </c>
      <c r="J1199" t="s">
        <v>86</v>
      </c>
      <c r="K1199" t="s">
        <v>36</v>
      </c>
      <c r="L1199" t="s">
        <v>87</v>
      </c>
      <c r="M1199" t="s">
        <v>3901</v>
      </c>
      <c r="N1199" t="s">
        <v>3902</v>
      </c>
      <c r="O1199" t="s">
        <v>4959</v>
      </c>
      <c r="P1199">
        <f>VLOOKUP(B1199,HIS退!B:F,5,FALSE)</f>
        <v>-4444</v>
      </c>
      <c r="Q1199" t="str">
        <f t="shared" si="54"/>
        <v/>
      </c>
      <c r="R1199" s="43">
        <f>VLOOKUP(M1199,银行退!A:G,7,FALSE)</f>
        <v>4444</v>
      </c>
      <c r="S1199" t="str">
        <f t="shared" si="55"/>
        <v/>
      </c>
      <c r="T1199" t="e">
        <f>VLOOKUP(M1199,银行退!A:J,10,FALSE)</f>
        <v>#N/A</v>
      </c>
      <c r="U1199" s="17" t="e">
        <f>VLOOKUP(M1199,银行退!A:K,11,FALSE)</f>
        <v>#N/A</v>
      </c>
      <c r="V1199" t="str">
        <f t="shared" si="56"/>
        <v/>
      </c>
      <c r="W1199" t="e">
        <f>VLOOKUP(B1199,HIS解!F:H,3,FALSE)</f>
        <v>#N/A</v>
      </c>
    </row>
    <row r="1200" spans="1:23" ht="14.25" hidden="1">
      <c r="A1200" s="62">
        <v>42914.588738425926</v>
      </c>
      <c r="B1200">
        <v>449988</v>
      </c>
      <c r="C1200" t="s">
        <v>3903</v>
      </c>
      <c r="D1200" t="s">
        <v>3904</v>
      </c>
      <c r="E1200" t="s">
        <v>3905</v>
      </c>
      <c r="F1200" s="15">
        <v>5</v>
      </c>
      <c r="G1200" s="62">
        <v>42914.588738425926</v>
      </c>
      <c r="H1200" t="s">
        <v>47</v>
      </c>
      <c r="I1200" t="s">
        <v>47</v>
      </c>
      <c r="J1200" t="s">
        <v>86</v>
      </c>
      <c r="K1200" t="s">
        <v>36</v>
      </c>
      <c r="L1200" t="s">
        <v>87</v>
      </c>
      <c r="M1200" t="s">
        <v>3906</v>
      </c>
      <c r="N1200" t="s">
        <v>3907</v>
      </c>
      <c r="O1200" t="s">
        <v>4960</v>
      </c>
      <c r="P1200">
        <f>VLOOKUP(B1200,HIS退!B:F,5,FALSE)</f>
        <v>-5</v>
      </c>
      <c r="Q1200" t="str">
        <f t="shared" si="54"/>
        <v/>
      </c>
      <c r="R1200" s="43">
        <f>VLOOKUP(M1200,银行退!A:G,7,FALSE)</f>
        <v>5</v>
      </c>
      <c r="S1200" t="str">
        <f t="shared" si="55"/>
        <v/>
      </c>
      <c r="T1200" t="e">
        <f>VLOOKUP(M1200,银行退!A:J,10,FALSE)</f>
        <v>#N/A</v>
      </c>
      <c r="U1200" s="17" t="e">
        <f>VLOOKUP(M1200,银行退!A:K,11,FALSE)</f>
        <v>#N/A</v>
      </c>
      <c r="V1200" t="str">
        <f t="shared" si="56"/>
        <v/>
      </c>
      <c r="W1200" t="e">
        <f>VLOOKUP(B1200,HIS解!F:H,3,FALSE)</f>
        <v>#N/A</v>
      </c>
    </row>
    <row r="1201" spans="1:23" ht="14.25" hidden="1">
      <c r="A1201" s="62">
        <v>42914.593055555553</v>
      </c>
      <c r="B1201">
        <v>450171</v>
      </c>
      <c r="C1201" t="s">
        <v>3908</v>
      </c>
      <c r="D1201" t="s">
        <v>3909</v>
      </c>
      <c r="E1201" t="s">
        <v>3910</v>
      </c>
      <c r="F1201" s="15">
        <v>93</v>
      </c>
      <c r="G1201" s="62">
        <v>42914.593055555553</v>
      </c>
      <c r="H1201" t="s">
        <v>47</v>
      </c>
      <c r="I1201" t="s">
        <v>47</v>
      </c>
      <c r="J1201" t="s">
        <v>86</v>
      </c>
      <c r="K1201" t="s">
        <v>36</v>
      </c>
      <c r="L1201" t="s">
        <v>87</v>
      </c>
      <c r="M1201" t="s">
        <v>3911</v>
      </c>
      <c r="N1201" t="s">
        <v>3912</v>
      </c>
      <c r="O1201" t="s">
        <v>4961</v>
      </c>
      <c r="P1201">
        <f>VLOOKUP(B1201,HIS退!B:F,5,FALSE)</f>
        <v>-93</v>
      </c>
      <c r="Q1201" t="str">
        <f t="shared" si="54"/>
        <v/>
      </c>
      <c r="R1201" s="43">
        <f>VLOOKUP(M1201,银行退!A:G,7,FALSE)</f>
        <v>93</v>
      </c>
      <c r="S1201" t="str">
        <f t="shared" si="55"/>
        <v/>
      </c>
      <c r="T1201" t="e">
        <f>VLOOKUP(M1201,银行退!A:J,10,FALSE)</f>
        <v>#N/A</v>
      </c>
      <c r="U1201" s="17" t="e">
        <f>VLOOKUP(M1201,银行退!A:K,11,FALSE)</f>
        <v>#N/A</v>
      </c>
      <c r="V1201" t="str">
        <f t="shared" si="56"/>
        <v/>
      </c>
      <c r="W1201" t="e">
        <f>VLOOKUP(B1201,HIS解!F:H,3,FALSE)</f>
        <v>#N/A</v>
      </c>
    </row>
    <row r="1202" spans="1:23" ht="14.25" hidden="1">
      <c r="A1202" s="62">
        <v>42914.618634259263</v>
      </c>
      <c r="B1202">
        <v>451715</v>
      </c>
      <c r="C1202" t="s">
        <v>3913</v>
      </c>
      <c r="D1202" t="s">
        <v>3914</v>
      </c>
      <c r="E1202" t="s">
        <v>3915</v>
      </c>
      <c r="F1202" s="15">
        <v>9976</v>
      </c>
      <c r="G1202" s="62">
        <v>42914.618634259263</v>
      </c>
      <c r="H1202" t="s">
        <v>47</v>
      </c>
      <c r="I1202" t="s">
        <v>47</v>
      </c>
      <c r="J1202" t="s">
        <v>86</v>
      </c>
      <c r="K1202" t="s">
        <v>36</v>
      </c>
      <c r="L1202" t="s">
        <v>87</v>
      </c>
      <c r="M1202" t="s">
        <v>3916</v>
      </c>
      <c r="N1202" t="s">
        <v>3917</v>
      </c>
      <c r="O1202" t="s">
        <v>4962</v>
      </c>
      <c r="P1202">
        <f>VLOOKUP(B1202,HIS退!B:F,5,FALSE)</f>
        <v>-9976</v>
      </c>
      <c r="Q1202" t="str">
        <f t="shared" si="54"/>
        <v/>
      </c>
      <c r="R1202" s="43">
        <f>VLOOKUP(M1202,银行退!A:G,7,FALSE)</f>
        <v>9976</v>
      </c>
      <c r="S1202" t="str">
        <f t="shared" si="55"/>
        <v/>
      </c>
      <c r="T1202" t="e">
        <f>VLOOKUP(M1202,银行退!A:J,10,FALSE)</f>
        <v>#N/A</v>
      </c>
      <c r="U1202" s="17" t="e">
        <f>VLOOKUP(M1202,银行退!A:K,11,FALSE)</f>
        <v>#N/A</v>
      </c>
      <c r="V1202" t="str">
        <f t="shared" si="56"/>
        <v/>
      </c>
      <c r="W1202" t="e">
        <f>VLOOKUP(B1202,HIS解!F:H,3,FALSE)</f>
        <v>#N/A</v>
      </c>
    </row>
    <row r="1203" spans="1:23" ht="14.25" hidden="1">
      <c r="A1203" s="62">
        <v>42914.630671296298</v>
      </c>
      <c r="B1203">
        <v>452461</v>
      </c>
      <c r="C1203" t="s">
        <v>3918</v>
      </c>
      <c r="D1203" t="s">
        <v>3919</v>
      </c>
      <c r="E1203" t="s">
        <v>3920</v>
      </c>
      <c r="F1203" s="15">
        <v>1740</v>
      </c>
      <c r="G1203" s="62">
        <v>42914.630671296298</v>
      </c>
      <c r="H1203" t="s">
        <v>47</v>
      </c>
      <c r="I1203" t="s">
        <v>47</v>
      </c>
      <c r="J1203" t="s">
        <v>86</v>
      </c>
      <c r="K1203" t="s">
        <v>36</v>
      </c>
      <c r="L1203" t="s">
        <v>87</v>
      </c>
      <c r="M1203" t="s">
        <v>3921</v>
      </c>
      <c r="N1203" t="s">
        <v>3922</v>
      </c>
      <c r="O1203" t="s">
        <v>4963</v>
      </c>
      <c r="P1203">
        <f>VLOOKUP(B1203,HIS退!B:F,5,FALSE)</f>
        <v>-1740</v>
      </c>
      <c r="Q1203" t="str">
        <f t="shared" si="54"/>
        <v/>
      </c>
      <c r="R1203" s="43">
        <f>VLOOKUP(M1203,银行退!A:G,7,FALSE)</f>
        <v>1740</v>
      </c>
      <c r="S1203" t="str">
        <f t="shared" si="55"/>
        <v/>
      </c>
      <c r="T1203" t="e">
        <f>VLOOKUP(M1203,银行退!A:J,10,FALSE)</f>
        <v>#N/A</v>
      </c>
      <c r="U1203" s="17" t="e">
        <f>VLOOKUP(M1203,银行退!A:K,11,FALSE)</f>
        <v>#N/A</v>
      </c>
      <c r="V1203" t="str">
        <f t="shared" si="56"/>
        <v/>
      </c>
      <c r="W1203" t="e">
        <f>VLOOKUP(B1203,HIS解!F:H,3,FALSE)</f>
        <v>#N/A</v>
      </c>
    </row>
    <row r="1204" spans="1:23" ht="14.25" hidden="1">
      <c r="A1204" s="62">
        <v>42914.631944444445</v>
      </c>
      <c r="B1204">
        <v>452541</v>
      </c>
      <c r="C1204" t="s">
        <v>3923</v>
      </c>
      <c r="D1204" t="s">
        <v>3924</v>
      </c>
      <c r="E1204" t="s">
        <v>3925</v>
      </c>
      <c r="F1204" s="15">
        <v>494</v>
      </c>
      <c r="G1204" s="62">
        <v>42914.631944444445</v>
      </c>
      <c r="H1204" t="s">
        <v>47</v>
      </c>
      <c r="I1204" t="s">
        <v>47</v>
      </c>
      <c r="J1204" t="s">
        <v>86</v>
      </c>
      <c r="K1204" t="s">
        <v>36</v>
      </c>
      <c r="L1204" t="s">
        <v>87</v>
      </c>
      <c r="M1204" t="s">
        <v>3926</v>
      </c>
      <c r="N1204" t="s">
        <v>3927</v>
      </c>
      <c r="O1204" t="s">
        <v>4964</v>
      </c>
      <c r="P1204">
        <f>VLOOKUP(B1204,HIS退!B:F,5,FALSE)</f>
        <v>-494</v>
      </c>
      <c r="Q1204" t="str">
        <f t="shared" si="54"/>
        <v/>
      </c>
      <c r="R1204" s="43">
        <f>VLOOKUP(M1204,银行退!A:G,7,FALSE)</f>
        <v>494</v>
      </c>
      <c r="S1204" t="str">
        <f t="shared" si="55"/>
        <v/>
      </c>
      <c r="T1204" t="e">
        <f>VLOOKUP(M1204,银行退!A:J,10,FALSE)</f>
        <v>#N/A</v>
      </c>
      <c r="U1204" s="17" t="e">
        <f>VLOOKUP(M1204,银行退!A:K,11,FALSE)</f>
        <v>#N/A</v>
      </c>
      <c r="V1204" t="str">
        <f t="shared" si="56"/>
        <v/>
      </c>
      <c r="W1204" t="e">
        <f>VLOOKUP(B1204,HIS解!F:H,3,FALSE)</f>
        <v>#N/A</v>
      </c>
    </row>
    <row r="1205" spans="1:23" ht="14.25" hidden="1">
      <c r="A1205" s="62">
        <v>42914.635069444441</v>
      </c>
      <c r="B1205">
        <v>452720</v>
      </c>
      <c r="C1205" t="s">
        <v>3928</v>
      </c>
      <c r="D1205" t="s">
        <v>3929</v>
      </c>
      <c r="E1205" t="s">
        <v>3930</v>
      </c>
      <c r="F1205" s="15">
        <v>113</v>
      </c>
      <c r="G1205" s="62">
        <v>42914.635069444441</v>
      </c>
      <c r="H1205" t="s">
        <v>47</v>
      </c>
      <c r="I1205" t="s">
        <v>47</v>
      </c>
      <c r="J1205" t="s">
        <v>86</v>
      </c>
      <c r="K1205" t="s">
        <v>36</v>
      </c>
      <c r="L1205" t="s">
        <v>87</v>
      </c>
      <c r="M1205" t="s">
        <v>3931</v>
      </c>
      <c r="N1205" t="s">
        <v>3932</v>
      </c>
      <c r="O1205" t="s">
        <v>4965</v>
      </c>
      <c r="P1205">
        <f>VLOOKUP(B1205,HIS退!B:F,5,FALSE)</f>
        <v>-113</v>
      </c>
      <c r="Q1205" t="str">
        <f t="shared" si="54"/>
        <v/>
      </c>
      <c r="R1205" s="43">
        <f>VLOOKUP(M1205,银行退!A:G,7,FALSE)</f>
        <v>113</v>
      </c>
      <c r="S1205" t="str">
        <f t="shared" si="55"/>
        <v/>
      </c>
      <c r="T1205" t="e">
        <f>VLOOKUP(M1205,银行退!A:J,10,FALSE)</f>
        <v>#N/A</v>
      </c>
      <c r="U1205" s="17" t="e">
        <f>VLOOKUP(M1205,银行退!A:K,11,FALSE)</f>
        <v>#N/A</v>
      </c>
      <c r="V1205" t="str">
        <f t="shared" si="56"/>
        <v/>
      </c>
      <c r="W1205" t="e">
        <f>VLOOKUP(B1205,HIS解!F:H,3,FALSE)</f>
        <v>#N/A</v>
      </c>
    </row>
    <row r="1206" spans="1:23" ht="14.25">
      <c r="A1206" s="62">
        <v>42914.636469907404</v>
      </c>
      <c r="B1206">
        <v>452807</v>
      </c>
      <c r="C1206" t="s">
        <v>3933</v>
      </c>
      <c r="D1206" t="s">
        <v>3934</v>
      </c>
      <c r="E1206" t="s">
        <v>3935</v>
      </c>
      <c r="F1206" s="15">
        <v>1952</v>
      </c>
      <c r="G1206" s="62">
        <v>42914.636469907404</v>
      </c>
      <c r="H1206" t="s">
        <v>47</v>
      </c>
      <c r="I1206" t="s">
        <v>47</v>
      </c>
      <c r="J1206" t="s">
        <v>86</v>
      </c>
      <c r="K1206" t="s">
        <v>217</v>
      </c>
      <c r="L1206" t="s">
        <v>87</v>
      </c>
      <c r="M1206" t="s">
        <v>3936</v>
      </c>
      <c r="N1206" t="s">
        <v>3937</v>
      </c>
      <c r="O1206" t="s">
        <v>4966</v>
      </c>
      <c r="P1206">
        <f>VLOOKUP(B1206,HIS退!B:F,5,FALSE)</f>
        <v>-1952</v>
      </c>
      <c r="Q1206" t="str">
        <f t="shared" si="54"/>
        <v/>
      </c>
      <c r="R1206" s="43">
        <f>VLOOKUP(M1206,银行退!A:G,7,FALSE)</f>
        <v>1952</v>
      </c>
      <c r="S1206" t="str">
        <f t="shared" si="55"/>
        <v/>
      </c>
      <c r="T1206">
        <f>VLOOKUP(M1206,银行退!A:J,10,FALSE)</f>
        <v>1</v>
      </c>
      <c r="U1206" s="17">
        <f>VLOOKUP(M1206,银行退!A:K,11,FALSE)</f>
        <v>42915.505231481482</v>
      </c>
      <c r="V1206">
        <f t="shared" si="56"/>
        <v>1</v>
      </c>
      <c r="W1206" t="e">
        <f>VLOOKUP(B1206,HIS解!F:H,3,FALSE)</f>
        <v>#N/A</v>
      </c>
    </row>
    <row r="1207" spans="1:23" ht="14.25" hidden="1">
      <c r="A1207" s="62">
        <v>42914.639409722222</v>
      </c>
      <c r="B1207">
        <v>452986</v>
      </c>
      <c r="C1207" t="s">
        <v>3938</v>
      </c>
      <c r="D1207" t="s">
        <v>3939</v>
      </c>
      <c r="E1207" t="s">
        <v>3940</v>
      </c>
      <c r="F1207" s="15">
        <v>1001</v>
      </c>
      <c r="G1207" s="62">
        <v>42914.639409722222</v>
      </c>
      <c r="H1207" t="s">
        <v>47</v>
      </c>
      <c r="I1207" t="s">
        <v>47</v>
      </c>
      <c r="J1207" t="s">
        <v>86</v>
      </c>
      <c r="K1207" t="s">
        <v>36</v>
      </c>
      <c r="L1207" t="s">
        <v>87</v>
      </c>
      <c r="M1207" t="s">
        <v>3941</v>
      </c>
      <c r="N1207" t="s">
        <v>3942</v>
      </c>
      <c r="O1207" t="s">
        <v>4967</v>
      </c>
      <c r="P1207">
        <f>VLOOKUP(B1207,HIS退!B:F,5,FALSE)</f>
        <v>-1001</v>
      </c>
      <c r="Q1207" t="str">
        <f t="shared" si="54"/>
        <v/>
      </c>
      <c r="R1207" s="43">
        <f>VLOOKUP(M1207,银行退!A:G,7,FALSE)</f>
        <v>1001</v>
      </c>
      <c r="S1207" t="str">
        <f t="shared" si="55"/>
        <v/>
      </c>
      <c r="T1207" t="e">
        <f>VLOOKUP(M1207,银行退!A:J,10,FALSE)</f>
        <v>#N/A</v>
      </c>
      <c r="U1207" s="17" t="e">
        <f>VLOOKUP(M1207,银行退!A:K,11,FALSE)</f>
        <v>#N/A</v>
      </c>
      <c r="V1207" t="str">
        <f t="shared" si="56"/>
        <v/>
      </c>
      <c r="W1207" t="e">
        <f>VLOOKUP(B1207,HIS解!F:H,3,FALSE)</f>
        <v>#N/A</v>
      </c>
    </row>
    <row r="1208" spans="1:23" ht="14.25" hidden="1">
      <c r="A1208" s="62">
        <v>42914.643425925926</v>
      </c>
      <c r="B1208">
        <v>453237</v>
      </c>
      <c r="C1208" t="s">
        <v>3943</v>
      </c>
      <c r="D1208" t="s">
        <v>3944</v>
      </c>
      <c r="E1208" t="s">
        <v>3945</v>
      </c>
      <c r="F1208" s="15">
        <v>817</v>
      </c>
      <c r="G1208" s="62">
        <v>42914.643425925926</v>
      </c>
      <c r="H1208" t="s">
        <v>47</v>
      </c>
      <c r="I1208" t="s">
        <v>47</v>
      </c>
      <c r="J1208" t="s">
        <v>86</v>
      </c>
      <c r="K1208" t="s">
        <v>36</v>
      </c>
      <c r="L1208" t="s">
        <v>87</v>
      </c>
      <c r="M1208" t="s">
        <v>3946</v>
      </c>
      <c r="N1208" t="s">
        <v>3947</v>
      </c>
      <c r="O1208" t="s">
        <v>4968</v>
      </c>
      <c r="P1208">
        <f>VLOOKUP(B1208,HIS退!B:F,5,FALSE)</f>
        <v>-817</v>
      </c>
      <c r="Q1208" t="str">
        <f t="shared" si="54"/>
        <v/>
      </c>
      <c r="R1208" s="43">
        <f>VLOOKUP(M1208,银行退!A:G,7,FALSE)</f>
        <v>817</v>
      </c>
      <c r="S1208" t="str">
        <f t="shared" si="55"/>
        <v/>
      </c>
      <c r="T1208" t="e">
        <f>VLOOKUP(M1208,银行退!A:J,10,FALSE)</f>
        <v>#N/A</v>
      </c>
      <c r="U1208" s="17" t="e">
        <f>VLOOKUP(M1208,银行退!A:K,11,FALSE)</f>
        <v>#N/A</v>
      </c>
      <c r="V1208" t="str">
        <f t="shared" si="56"/>
        <v/>
      </c>
      <c r="W1208" t="e">
        <f>VLOOKUP(B1208,HIS解!F:H,3,FALSE)</f>
        <v>#N/A</v>
      </c>
    </row>
    <row r="1209" spans="1:23" ht="14.25" hidden="1">
      <c r="A1209" s="62">
        <v>42914.644108796296</v>
      </c>
      <c r="B1209">
        <v>453275</v>
      </c>
      <c r="C1209" t="s">
        <v>3948</v>
      </c>
      <c r="D1209" t="s">
        <v>3949</v>
      </c>
      <c r="E1209" t="s">
        <v>3950</v>
      </c>
      <c r="F1209" s="15">
        <v>330</v>
      </c>
      <c r="G1209" s="62">
        <v>42914.644108796296</v>
      </c>
      <c r="H1209" t="s">
        <v>47</v>
      </c>
      <c r="I1209" t="s">
        <v>47</v>
      </c>
      <c r="J1209" t="s">
        <v>86</v>
      </c>
      <c r="K1209" t="s">
        <v>36</v>
      </c>
      <c r="L1209" t="s">
        <v>87</v>
      </c>
      <c r="M1209" t="s">
        <v>3951</v>
      </c>
      <c r="N1209" t="s">
        <v>3952</v>
      </c>
      <c r="O1209" t="s">
        <v>4969</v>
      </c>
      <c r="P1209">
        <f>VLOOKUP(B1209,HIS退!B:F,5,FALSE)</f>
        <v>-330</v>
      </c>
      <c r="Q1209" t="str">
        <f t="shared" si="54"/>
        <v/>
      </c>
      <c r="R1209" s="43">
        <f>VLOOKUP(M1209,银行退!A:G,7,FALSE)</f>
        <v>330</v>
      </c>
      <c r="S1209" t="str">
        <f t="shared" si="55"/>
        <v/>
      </c>
      <c r="T1209" t="e">
        <f>VLOOKUP(M1209,银行退!A:J,10,FALSE)</f>
        <v>#N/A</v>
      </c>
      <c r="U1209" s="17" t="e">
        <f>VLOOKUP(M1209,银行退!A:K,11,FALSE)</f>
        <v>#N/A</v>
      </c>
      <c r="V1209" t="str">
        <f t="shared" si="56"/>
        <v/>
      </c>
      <c r="W1209" t="e">
        <f>VLOOKUP(B1209,HIS解!F:H,3,FALSE)</f>
        <v>#N/A</v>
      </c>
    </row>
    <row r="1210" spans="1:23" ht="14.25" hidden="1">
      <c r="A1210" s="62">
        <v>42914.64466435185</v>
      </c>
      <c r="B1210">
        <v>453314</v>
      </c>
      <c r="C1210" t="s">
        <v>3953</v>
      </c>
      <c r="D1210" t="s">
        <v>3502</v>
      </c>
      <c r="E1210" t="s">
        <v>3503</v>
      </c>
      <c r="F1210" s="15">
        <v>6000</v>
      </c>
      <c r="G1210" s="62">
        <v>42914.64466435185</v>
      </c>
      <c r="H1210" t="s">
        <v>47</v>
      </c>
      <c r="I1210" t="s">
        <v>47</v>
      </c>
      <c r="J1210" t="s">
        <v>86</v>
      </c>
      <c r="K1210" t="s">
        <v>36</v>
      </c>
      <c r="L1210" t="s">
        <v>87</v>
      </c>
      <c r="M1210" t="s">
        <v>3954</v>
      </c>
      <c r="N1210" t="s">
        <v>3955</v>
      </c>
      <c r="O1210" t="s">
        <v>4886</v>
      </c>
      <c r="P1210">
        <f>VLOOKUP(B1210,HIS退!B:F,5,FALSE)</f>
        <v>-6000</v>
      </c>
      <c r="Q1210" t="str">
        <f t="shared" si="54"/>
        <v/>
      </c>
      <c r="R1210" s="43">
        <f>VLOOKUP(M1210,银行退!A:G,7,FALSE)</f>
        <v>6000</v>
      </c>
      <c r="S1210" t="str">
        <f t="shared" si="55"/>
        <v/>
      </c>
      <c r="T1210" t="e">
        <f>VLOOKUP(M1210,银行退!A:J,10,FALSE)</f>
        <v>#N/A</v>
      </c>
      <c r="U1210" s="17" t="e">
        <f>VLOOKUP(M1210,银行退!A:K,11,FALSE)</f>
        <v>#N/A</v>
      </c>
      <c r="V1210" t="str">
        <f t="shared" si="56"/>
        <v/>
      </c>
      <c r="W1210" t="e">
        <f>VLOOKUP(B1210,HIS解!F:H,3,FALSE)</f>
        <v>#N/A</v>
      </c>
    </row>
    <row r="1211" spans="1:23" ht="14.25" hidden="1">
      <c r="A1211" s="62">
        <v>42914.644687499997</v>
      </c>
      <c r="B1211">
        <v>453309</v>
      </c>
      <c r="C1211" t="s">
        <v>3956</v>
      </c>
      <c r="D1211" t="s">
        <v>3957</v>
      </c>
      <c r="E1211" t="s">
        <v>3958</v>
      </c>
      <c r="F1211" s="15">
        <v>389</v>
      </c>
      <c r="G1211" s="62">
        <v>42914.644687499997</v>
      </c>
      <c r="H1211" t="s">
        <v>47</v>
      </c>
      <c r="I1211" t="s">
        <v>47</v>
      </c>
      <c r="J1211" t="s">
        <v>86</v>
      </c>
      <c r="K1211" t="s">
        <v>36</v>
      </c>
      <c r="L1211" t="s">
        <v>87</v>
      </c>
      <c r="M1211" t="s">
        <v>3959</v>
      </c>
      <c r="N1211" t="s">
        <v>3960</v>
      </c>
      <c r="O1211" t="s">
        <v>4970</v>
      </c>
      <c r="P1211">
        <f>VLOOKUP(B1211,HIS退!B:F,5,FALSE)</f>
        <v>-389</v>
      </c>
      <c r="Q1211" t="str">
        <f t="shared" si="54"/>
        <v/>
      </c>
      <c r="R1211" s="43">
        <f>VLOOKUP(M1211,银行退!A:G,7,FALSE)</f>
        <v>389</v>
      </c>
      <c r="S1211" t="str">
        <f t="shared" si="55"/>
        <v/>
      </c>
      <c r="T1211" t="e">
        <f>VLOOKUP(M1211,银行退!A:J,10,FALSE)</f>
        <v>#N/A</v>
      </c>
      <c r="U1211" s="17" t="e">
        <f>VLOOKUP(M1211,银行退!A:K,11,FALSE)</f>
        <v>#N/A</v>
      </c>
      <c r="V1211" t="str">
        <f t="shared" si="56"/>
        <v/>
      </c>
      <c r="W1211" t="e">
        <f>VLOOKUP(B1211,HIS解!F:H,3,FALSE)</f>
        <v>#N/A</v>
      </c>
    </row>
    <row r="1212" spans="1:23" ht="14.25" hidden="1">
      <c r="A1212" s="62">
        <v>42914.645937499998</v>
      </c>
      <c r="B1212">
        <v>453378</v>
      </c>
      <c r="C1212" t="s">
        <v>3961</v>
      </c>
      <c r="D1212" t="s">
        <v>3962</v>
      </c>
      <c r="E1212" t="s">
        <v>3963</v>
      </c>
      <c r="F1212" s="15">
        <v>269</v>
      </c>
      <c r="G1212" s="62">
        <v>42914.645937499998</v>
      </c>
      <c r="H1212" t="s">
        <v>47</v>
      </c>
      <c r="I1212" t="s">
        <v>47</v>
      </c>
      <c r="J1212" t="s">
        <v>86</v>
      </c>
      <c r="K1212" t="s">
        <v>36</v>
      </c>
      <c r="L1212" t="s">
        <v>87</v>
      </c>
      <c r="M1212" t="s">
        <v>3964</v>
      </c>
      <c r="N1212" t="s">
        <v>3965</v>
      </c>
      <c r="O1212" t="s">
        <v>4971</v>
      </c>
      <c r="P1212">
        <f>VLOOKUP(B1212,HIS退!B:F,5,FALSE)</f>
        <v>-269</v>
      </c>
      <c r="Q1212" t="str">
        <f t="shared" si="54"/>
        <v/>
      </c>
      <c r="R1212" s="43">
        <f>VLOOKUP(M1212,银行退!A:G,7,FALSE)</f>
        <v>269</v>
      </c>
      <c r="S1212" t="str">
        <f t="shared" si="55"/>
        <v/>
      </c>
      <c r="T1212" t="e">
        <f>VLOOKUP(M1212,银行退!A:J,10,FALSE)</f>
        <v>#N/A</v>
      </c>
      <c r="U1212" s="17" t="e">
        <f>VLOOKUP(M1212,银行退!A:K,11,FALSE)</f>
        <v>#N/A</v>
      </c>
      <c r="V1212" t="str">
        <f t="shared" si="56"/>
        <v/>
      </c>
      <c r="W1212" t="e">
        <f>VLOOKUP(B1212,HIS解!F:H,3,FALSE)</f>
        <v>#N/A</v>
      </c>
    </row>
    <row r="1213" spans="1:23" ht="14.25" hidden="1">
      <c r="A1213" s="62">
        <v>42914.647662037038</v>
      </c>
      <c r="B1213">
        <v>453464</v>
      </c>
      <c r="C1213" t="s">
        <v>3966</v>
      </c>
      <c r="D1213" t="s">
        <v>3967</v>
      </c>
      <c r="E1213" t="s">
        <v>3968</v>
      </c>
      <c r="F1213" s="15">
        <v>1000</v>
      </c>
      <c r="G1213" s="62">
        <v>42914.647662037038</v>
      </c>
      <c r="H1213" t="s">
        <v>47</v>
      </c>
      <c r="I1213" t="s">
        <v>47</v>
      </c>
      <c r="J1213" t="s">
        <v>86</v>
      </c>
      <c r="K1213" t="s">
        <v>36</v>
      </c>
      <c r="L1213" t="s">
        <v>87</v>
      </c>
      <c r="M1213" t="s">
        <v>3969</v>
      </c>
      <c r="N1213" t="s">
        <v>3970</v>
      </c>
      <c r="O1213" t="s">
        <v>4972</v>
      </c>
      <c r="P1213">
        <f>VLOOKUP(B1213,HIS退!B:F,5,FALSE)</f>
        <v>-1000</v>
      </c>
      <c r="Q1213" t="str">
        <f t="shared" si="54"/>
        <v/>
      </c>
      <c r="R1213" s="43">
        <f>VLOOKUP(M1213,银行退!A:G,7,FALSE)</f>
        <v>1000</v>
      </c>
      <c r="S1213" t="str">
        <f t="shared" si="55"/>
        <v/>
      </c>
      <c r="T1213" t="e">
        <f>VLOOKUP(M1213,银行退!A:J,10,FALSE)</f>
        <v>#N/A</v>
      </c>
      <c r="U1213" s="17" t="e">
        <f>VLOOKUP(M1213,银行退!A:K,11,FALSE)</f>
        <v>#N/A</v>
      </c>
      <c r="V1213" t="str">
        <f t="shared" si="56"/>
        <v/>
      </c>
      <c r="W1213" t="e">
        <f>VLOOKUP(B1213,HIS解!F:H,3,FALSE)</f>
        <v>#N/A</v>
      </c>
    </row>
    <row r="1214" spans="1:23" ht="14.25" hidden="1">
      <c r="A1214" s="62">
        <v>42914.648148148146</v>
      </c>
      <c r="B1214">
        <v>453495</v>
      </c>
      <c r="C1214" t="s">
        <v>3971</v>
      </c>
      <c r="D1214" t="s">
        <v>3967</v>
      </c>
      <c r="E1214" t="s">
        <v>3968</v>
      </c>
      <c r="F1214" s="15">
        <v>771</v>
      </c>
      <c r="G1214" s="62">
        <v>42914.648148148146</v>
      </c>
      <c r="H1214" t="s">
        <v>47</v>
      </c>
      <c r="I1214" t="s">
        <v>47</v>
      </c>
      <c r="J1214" t="s">
        <v>86</v>
      </c>
      <c r="K1214" t="s">
        <v>36</v>
      </c>
      <c r="L1214" t="s">
        <v>87</v>
      </c>
      <c r="M1214" t="s">
        <v>3972</v>
      </c>
      <c r="N1214" t="s">
        <v>3973</v>
      </c>
      <c r="O1214" t="s">
        <v>4972</v>
      </c>
      <c r="P1214">
        <f>VLOOKUP(B1214,HIS退!B:F,5,FALSE)</f>
        <v>-771</v>
      </c>
      <c r="Q1214" t="str">
        <f t="shared" si="54"/>
        <v/>
      </c>
      <c r="R1214" s="43">
        <f>VLOOKUP(M1214,银行退!A:G,7,FALSE)</f>
        <v>771</v>
      </c>
      <c r="S1214" t="str">
        <f t="shared" si="55"/>
        <v/>
      </c>
      <c r="T1214" t="e">
        <f>VLOOKUP(M1214,银行退!A:J,10,FALSE)</f>
        <v>#N/A</v>
      </c>
      <c r="U1214" s="17" t="e">
        <f>VLOOKUP(M1214,银行退!A:K,11,FALSE)</f>
        <v>#N/A</v>
      </c>
      <c r="V1214" t="str">
        <f t="shared" si="56"/>
        <v/>
      </c>
      <c r="W1214" t="e">
        <f>VLOOKUP(B1214,HIS解!F:H,3,FALSE)</f>
        <v>#N/A</v>
      </c>
    </row>
    <row r="1215" spans="1:23" ht="14.25" hidden="1">
      <c r="A1215" s="62">
        <v>42914.651863425926</v>
      </c>
      <c r="B1215">
        <v>453708</v>
      </c>
      <c r="C1215" t="s">
        <v>3974</v>
      </c>
      <c r="D1215" t="s">
        <v>3975</v>
      </c>
      <c r="E1215" t="s">
        <v>3976</v>
      </c>
      <c r="F1215" s="15">
        <v>1000</v>
      </c>
      <c r="G1215" s="62">
        <v>42914.651863425926</v>
      </c>
      <c r="H1215" t="s">
        <v>47</v>
      </c>
      <c r="I1215" t="s">
        <v>47</v>
      </c>
      <c r="J1215" t="s">
        <v>86</v>
      </c>
      <c r="K1215" t="s">
        <v>36</v>
      </c>
      <c r="L1215" t="s">
        <v>87</v>
      </c>
      <c r="M1215" t="s">
        <v>3977</v>
      </c>
      <c r="N1215" t="s">
        <v>3978</v>
      </c>
      <c r="O1215" t="s">
        <v>4973</v>
      </c>
      <c r="P1215">
        <f>VLOOKUP(B1215,HIS退!B:F,5,FALSE)</f>
        <v>-1000</v>
      </c>
      <c r="Q1215" t="str">
        <f t="shared" si="54"/>
        <v/>
      </c>
      <c r="R1215" s="43">
        <f>VLOOKUP(M1215,银行退!A:G,7,FALSE)</f>
        <v>1000</v>
      </c>
      <c r="S1215" t="str">
        <f t="shared" si="55"/>
        <v/>
      </c>
      <c r="T1215" t="e">
        <f>VLOOKUP(M1215,银行退!A:J,10,FALSE)</f>
        <v>#N/A</v>
      </c>
      <c r="U1215" s="17" t="e">
        <f>VLOOKUP(M1215,银行退!A:K,11,FALSE)</f>
        <v>#N/A</v>
      </c>
      <c r="V1215" t="str">
        <f t="shared" si="56"/>
        <v/>
      </c>
      <c r="W1215" t="e">
        <f>VLOOKUP(B1215,HIS解!F:H,3,FALSE)</f>
        <v>#N/A</v>
      </c>
    </row>
    <row r="1216" spans="1:23" ht="14.25" hidden="1">
      <c r="A1216" s="62">
        <v>42914.65421296296</v>
      </c>
      <c r="B1216">
        <v>453832</v>
      </c>
      <c r="C1216" t="s">
        <v>3979</v>
      </c>
      <c r="D1216" t="s">
        <v>3980</v>
      </c>
      <c r="E1216" t="s">
        <v>3981</v>
      </c>
      <c r="F1216" s="15">
        <v>1000</v>
      </c>
      <c r="G1216" s="62">
        <v>42914.65421296296</v>
      </c>
      <c r="H1216" t="s">
        <v>47</v>
      </c>
      <c r="I1216" t="s">
        <v>47</v>
      </c>
      <c r="J1216" t="s">
        <v>86</v>
      </c>
      <c r="K1216" t="s">
        <v>36</v>
      </c>
      <c r="L1216" t="s">
        <v>87</v>
      </c>
      <c r="M1216" t="s">
        <v>3982</v>
      </c>
      <c r="N1216" t="s">
        <v>3983</v>
      </c>
      <c r="O1216" t="s">
        <v>4974</v>
      </c>
      <c r="P1216">
        <f>VLOOKUP(B1216,HIS退!B:F,5,FALSE)</f>
        <v>-1000</v>
      </c>
      <c r="Q1216" t="str">
        <f t="shared" si="54"/>
        <v/>
      </c>
      <c r="R1216" s="43">
        <f>VLOOKUP(M1216,银行退!A:G,7,FALSE)</f>
        <v>1000</v>
      </c>
      <c r="S1216" t="str">
        <f t="shared" si="55"/>
        <v/>
      </c>
      <c r="T1216" t="e">
        <f>VLOOKUP(M1216,银行退!A:J,10,FALSE)</f>
        <v>#N/A</v>
      </c>
      <c r="U1216" s="17" t="e">
        <f>VLOOKUP(M1216,银行退!A:K,11,FALSE)</f>
        <v>#N/A</v>
      </c>
      <c r="V1216" t="str">
        <f t="shared" si="56"/>
        <v/>
      </c>
      <c r="W1216" t="e">
        <f>VLOOKUP(B1216,HIS解!F:H,3,FALSE)</f>
        <v>#N/A</v>
      </c>
    </row>
    <row r="1217" spans="1:23" ht="14.25" hidden="1">
      <c r="A1217" s="62">
        <v>42914.661423611113</v>
      </c>
      <c r="B1217">
        <v>454183</v>
      </c>
      <c r="C1217" t="s">
        <v>3984</v>
      </c>
      <c r="D1217" t="s">
        <v>3985</v>
      </c>
      <c r="E1217" t="s">
        <v>3986</v>
      </c>
      <c r="F1217" s="15">
        <v>221</v>
      </c>
      <c r="G1217" s="62">
        <v>42914.661423611113</v>
      </c>
      <c r="H1217" t="s">
        <v>47</v>
      </c>
      <c r="I1217" t="s">
        <v>47</v>
      </c>
      <c r="J1217" t="s">
        <v>86</v>
      </c>
      <c r="K1217" t="s">
        <v>36</v>
      </c>
      <c r="L1217" t="s">
        <v>87</v>
      </c>
      <c r="M1217" t="s">
        <v>3987</v>
      </c>
      <c r="N1217" t="s">
        <v>3988</v>
      </c>
      <c r="O1217" t="s">
        <v>4975</v>
      </c>
      <c r="P1217">
        <f>VLOOKUP(B1217,HIS退!B:F,5,FALSE)</f>
        <v>-221</v>
      </c>
      <c r="Q1217" t="str">
        <f t="shared" si="54"/>
        <v/>
      </c>
      <c r="R1217" s="43">
        <f>VLOOKUP(M1217,银行退!A:G,7,FALSE)</f>
        <v>221</v>
      </c>
      <c r="S1217" t="str">
        <f t="shared" si="55"/>
        <v/>
      </c>
      <c r="T1217" t="e">
        <f>VLOOKUP(M1217,银行退!A:J,10,FALSE)</f>
        <v>#N/A</v>
      </c>
      <c r="U1217" s="17" t="e">
        <f>VLOOKUP(M1217,银行退!A:K,11,FALSE)</f>
        <v>#N/A</v>
      </c>
      <c r="V1217" t="str">
        <f t="shared" si="56"/>
        <v/>
      </c>
      <c r="W1217" t="e">
        <f>VLOOKUP(B1217,HIS解!F:H,3,FALSE)</f>
        <v>#N/A</v>
      </c>
    </row>
    <row r="1218" spans="1:23" ht="14.25" hidden="1">
      <c r="A1218" s="62">
        <v>42914.665775462963</v>
      </c>
      <c r="B1218">
        <v>454409</v>
      </c>
      <c r="C1218" t="s">
        <v>3989</v>
      </c>
      <c r="D1218" t="s">
        <v>3990</v>
      </c>
      <c r="E1218" t="s">
        <v>3991</v>
      </c>
      <c r="F1218" s="15">
        <v>74</v>
      </c>
      <c r="G1218" s="62">
        <v>42914.665775462963</v>
      </c>
      <c r="H1218" t="s">
        <v>47</v>
      </c>
      <c r="I1218" t="s">
        <v>47</v>
      </c>
      <c r="J1218" t="s">
        <v>86</v>
      </c>
      <c r="K1218" t="s">
        <v>36</v>
      </c>
      <c r="L1218" t="s">
        <v>87</v>
      </c>
      <c r="M1218" t="s">
        <v>3992</v>
      </c>
      <c r="N1218" t="s">
        <v>3993</v>
      </c>
      <c r="O1218" t="s">
        <v>4976</v>
      </c>
      <c r="P1218">
        <f>VLOOKUP(B1218,HIS退!B:F,5,FALSE)</f>
        <v>-74</v>
      </c>
      <c r="Q1218" t="str">
        <f t="shared" si="54"/>
        <v/>
      </c>
      <c r="R1218" s="43">
        <f>VLOOKUP(M1218,银行退!A:G,7,FALSE)</f>
        <v>74</v>
      </c>
      <c r="S1218" t="str">
        <f t="shared" si="55"/>
        <v/>
      </c>
      <c r="T1218" t="e">
        <f>VLOOKUP(M1218,银行退!A:J,10,FALSE)</f>
        <v>#N/A</v>
      </c>
      <c r="U1218" s="17" t="e">
        <f>VLOOKUP(M1218,银行退!A:K,11,FALSE)</f>
        <v>#N/A</v>
      </c>
      <c r="V1218" t="str">
        <f t="shared" si="56"/>
        <v/>
      </c>
      <c r="W1218" t="e">
        <f>VLOOKUP(B1218,HIS解!F:H,3,FALSE)</f>
        <v>#N/A</v>
      </c>
    </row>
    <row r="1219" spans="1:23" ht="14.25" hidden="1">
      <c r="A1219" s="62">
        <v>42914.667858796296</v>
      </c>
      <c r="B1219">
        <v>454499</v>
      </c>
      <c r="C1219" t="s">
        <v>3994</v>
      </c>
      <c r="D1219" t="s">
        <v>3995</v>
      </c>
      <c r="E1219" t="s">
        <v>3996</v>
      </c>
      <c r="F1219" s="15">
        <v>402</v>
      </c>
      <c r="G1219" s="62">
        <v>42914.667858796296</v>
      </c>
      <c r="H1219" t="s">
        <v>47</v>
      </c>
      <c r="I1219" t="s">
        <v>47</v>
      </c>
      <c r="J1219" t="s">
        <v>86</v>
      </c>
      <c r="K1219" t="s">
        <v>36</v>
      </c>
      <c r="L1219" t="s">
        <v>87</v>
      </c>
      <c r="M1219" t="s">
        <v>3997</v>
      </c>
      <c r="N1219" t="s">
        <v>3998</v>
      </c>
      <c r="O1219" t="s">
        <v>4977</v>
      </c>
      <c r="P1219">
        <f>VLOOKUP(B1219,HIS退!B:F,5,FALSE)</f>
        <v>-402</v>
      </c>
      <c r="Q1219" t="str">
        <f t="shared" ref="Q1219:Q1282" si="57">IF(P1219=F1219*-1,"",1)</f>
        <v/>
      </c>
      <c r="R1219" s="43">
        <f>VLOOKUP(M1219,银行退!A:G,7,FALSE)</f>
        <v>402</v>
      </c>
      <c r="S1219" t="str">
        <f t="shared" ref="S1219:S1282" si="58">IF(R1219=F1219,"",1)</f>
        <v/>
      </c>
      <c r="T1219" t="e">
        <f>VLOOKUP(M1219,银行退!A:J,10,FALSE)</f>
        <v>#N/A</v>
      </c>
      <c r="U1219" s="17" t="e">
        <f>VLOOKUP(M1219,银行退!A:K,11,FALSE)</f>
        <v>#N/A</v>
      </c>
      <c r="V1219" t="str">
        <f t="shared" ref="V1219:V1282" si="59">IF(ISNA(S1219),1,IF(ISNA(T1219)=FALSE,1,""))</f>
        <v/>
      </c>
      <c r="W1219" t="e">
        <f>VLOOKUP(B1219,HIS解!F:H,3,FALSE)</f>
        <v>#N/A</v>
      </c>
    </row>
    <row r="1220" spans="1:23" ht="14.25" hidden="1">
      <c r="A1220" s="62">
        <v>42914.668483796297</v>
      </c>
      <c r="B1220">
        <v>454546</v>
      </c>
      <c r="C1220" t="s">
        <v>3999</v>
      </c>
      <c r="D1220" t="s">
        <v>4000</v>
      </c>
      <c r="E1220" t="s">
        <v>4001</v>
      </c>
      <c r="F1220" s="15">
        <v>746</v>
      </c>
      <c r="G1220" s="62">
        <v>42914.668483796297</v>
      </c>
      <c r="H1220" t="s">
        <v>47</v>
      </c>
      <c r="I1220" t="s">
        <v>47</v>
      </c>
      <c r="J1220" t="s">
        <v>86</v>
      </c>
      <c r="K1220" t="s">
        <v>36</v>
      </c>
      <c r="L1220" t="s">
        <v>87</v>
      </c>
      <c r="M1220" t="s">
        <v>4002</v>
      </c>
      <c r="N1220" t="s">
        <v>4003</v>
      </c>
      <c r="O1220" t="s">
        <v>4978</v>
      </c>
      <c r="P1220">
        <f>VLOOKUP(B1220,HIS退!B:F,5,FALSE)</f>
        <v>-746</v>
      </c>
      <c r="Q1220" t="str">
        <f t="shared" si="57"/>
        <v/>
      </c>
      <c r="R1220" s="43">
        <f>VLOOKUP(M1220,银行退!A:G,7,FALSE)</f>
        <v>746</v>
      </c>
      <c r="S1220" t="str">
        <f t="shared" si="58"/>
        <v/>
      </c>
      <c r="T1220" t="e">
        <f>VLOOKUP(M1220,银行退!A:J,10,FALSE)</f>
        <v>#N/A</v>
      </c>
      <c r="U1220" s="17" t="e">
        <f>VLOOKUP(M1220,银行退!A:K,11,FALSE)</f>
        <v>#N/A</v>
      </c>
      <c r="V1220" t="str">
        <f t="shared" si="59"/>
        <v/>
      </c>
      <c r="W1220" t="e">
        <f>VLOOKUP(B1220,HIS解!F:H,3,FALSE)</f>
        <v>#N/A</v>
      </c>
    </row>
    <row r="1221" spans="1:23" ht="14.25" hidden="1">
      <c r="A1221" s="62">
        <v>42914.669328703705</v>
      </c>
      <c r="B1221">
        <v>454583</v>
      </c>
      <c r="C1221" t="s">
        <v>4004</v>
      </c>
      <c r="D1221" t="s">
        <v>4005</v>
      </c>
      <c r="E1221" t="s">
        <v>4006</v>
      </c>
      <c r="F1221" s="15">
        <v>151</v>
      </c>
      <c r="G1221" s="62">
        <v>42914.669328703705</v>
      </c>
      <c r="H1221" t="s">
        <v>47</v>
      </c>
      <c r="I1221" t="s">
        <v>47</v>
      </c>
      <c r="J1221" t="s">
        <v>86</v>
      </c>
      <c r="K1221" t="s">
        <v>36</v>
      </c>
      <c r="L1221" t="s">
        <v>87</v>
      </c>
      <c r="M1221" t="s">
        <v>4007</v>
      </c>
      <c r="N1221" t="s">
        <v>4008</v>
      </c>
      <c r="O1221" t="s">
        <v>4979</v>
      </c>
      <c r="P1221">
        <f>VLOOKUP(B1221,HIS退!B:F,5,FALSE)</f>
        <v>-151</v>
      </c>
      <c r="Q1221" t="str">
        <f t="shared" si="57"/>
        <v/>
      </c>
      <c r="R1221" s="43">
        <f>VLOOKUP(M1221,银行退!A:G,7,FALSE)</f>
        <v>151</v>
      </c>
      <c r="S1221" t="str">
        <f t="shared" si="58"/>
        <v/>
      </c>
      <c r="T1221" t="e">
        <f>VLOOKUP(M1221,银行退!A:J,10,FALSE)</f>
        <v>#N/A</v>
      </c>
      <c r="U1221" s="17" t="e">
        <f>VLOOKUP(M1221,银行退!A:K,11,FALSE)</f>
        <v>#N/A</v>
      </c>
      <c r="V1221" t="str">
        <f t="shared" si="59"/>
        <v/>
      </c>
      <c r="W1221" t="e">
        <f>VLOOKUP(B1221,HIS解!F:H,3,FALSE)</f>
        <v>#N/A</v>
      </c>
    </row>
    <row r="1222" spans="1:23" ht="14.25" hidden="1">
      <c r="A1222" s="62">
        <v>42914.671909722223</v>
      </c>
      <c r="B1222">
        <v>454697</v>
      </c>
      <c r="C1222" t="s">
        <v>4009</v>
      </c>
      <c r="D1222" t="s">
        <v>4010</v>
      </c>
      <c r="E1222" t="s">
        <v>4011</v>
      </c>
      <c r="F1222" s="15">
        <v>516</v>
      </c>
      <c r="G1222" s="62">
        <v>42914.671909722223</v>
      </c>
      <c r="H1222" t="s">
        <v>47</v>
      </c>
      <c r="I1222" t="s">
        <v>47</v>
      </c>
      <c r="J1222" t="s">
        <v>86</v>
      </c>
      <c r="K1222" t="s">
        <v>36</v>
      </c>
      <c r="L1222" t="s">
        <v>87</v>
      </c>
      <c r="M1222" t="s">
        <v>4012</v>
      </c>
      <c r="N1222" t="s">
        <v>4013</v>
      </c>
      <c r="O1222" t="s">
        <v>4980</v>
      </c>
      <c r="P1222">
        <f>VLOOKUP(B1222,HIS退!B:F,5,FALSE)</f>
        <v>-516</v>
      </c>
      <c r="Q1222" t="str">
        <f t="shared" si="57"/>
        <v/>
      </c>
      <c r="R1222" s="43">
        <f>VLOOKUP(M1222,银行退!A:G,7,FALSE)</f>
        <v>516</v>
      </c>
      <c r="S1222" t="str">
        <f t="shared" si="58"/>
        <v/>
      </c>
      <c r="T1222" t="e">
        <f>VLOOKUP(M1222,银行退!A:J,10,FALSE)</f>
        <v>#N/A</v>
      </c>
      <c r="U1222" s="17" t="e">
        <f>VLOOKUP(M1222,银行退!A:K,11,FALSE)</f>
        <v>#N/A</v>
      </c>
      <c r="V1222" t="str">
        <f t="shared" si="59"/>
        <v/>
      </c>
      <c r="W1222" t="e">
        <f>VLOOKUP(B1222,HIS解!F:H,3,FALSE)</f>
        <v>#N/A</v>
      </c>
    </row>
    <row r="1223" spans="1:23" ht="14.25" hidden="1">
      <c r="A1223" s="62">
        <v>42914.676944444444</v>
      </c>
      <c r="B1223">
        <v>454910</v>
      </c>
      <c r="C1223" t="s">
        <v>4014</v>
      </c>
      <c r="D1223" t="s">
        <v>4015</v>
      </c>
      <c r="E1223" t="s">
        <v>4016</v>
      </c>
      <c r="F1223" s="15">
        <v>1174</v>
      </c>
      <c r="G1223" s="62">
        <v>42914.676944444444</v>
      </c>
      <c r="H1223" t="s">
        <v>47</v>
      </c>
      <c r="I1223" t="s">
        <v>47</v>
      </c>
      <c r="J1223" t="s">
        <v>86</v>
      </c>
      <c r="K1223" t="s">
        <v>36</v>
      </c>
      <c r="L1223" t="s">
        <v>87</v>
      </c>
      <c r="M1223" t="s">
        <v>4017</v>
      </c>
      <c r="N1223" t="s">
        <v>4018</v>
      </c>
      <c r="O1223" t="s">
        <v>4981</v>
      </c>
      <c r="P1223">
        <f>VLOOKUP(B1223,HIS退!B:F,5,FALSE)</f>
        <v>-1174</v>
      </c>
      <c r="Q1223" t="str">
        <f t="shared" si="57"/>
        <v/>
      </c>
      <c r="R1223" s="43">
        <f>VLOOKUP(M1223,银行退!A:G,7,FALSE)</f>
        <v>1174</v>
      </c>
      <c r="S1223" t="str">
        <f t="shared" si="58"/>
        <v/>
      </c>
      <c r="T1223" t="e">
        <f>VLOOKUP(M1223,银行退!A:J,10,FALSE)</f>
        <v>#N/A</v>
      </c>
      <c r="U1223" s="17" t="e">
        <f>VLOOKUP(M1223,银行退!A:K,11,FALSE)</f>
        <v>#N/A</v>
      </c>
      <c r="V1223" t="str">
        <f t="shared" si="59"/>
        <v/>
      </c>
      <c r="W1223" t="e">
        <f>VLOOKUP(B1223,HIS解!F:H,3,FALSE)</f>
        <v>#N/A</v>
      </c>
    </row>
    <row r="1224" spans="1:23" ht="14.25" hidden="1">
      <c r="A1224" s="62">
        <v>42914.681458333333</v>
      </c>
      <c r="B1224">
        <v>455064</v>
      </c>
      <c r="C1224" t="s">
        <v>4019</v>
      </c>
      <c r="D1224" t="s">
        <v>4020</v>
      </c>
      <c r="E1224" t="s">
        <v>4021</v>
      </c>
      <c r="F1224" s="15">
        <v>1500</v>
      </c>
      <c r="G1224" s="62">
        <v>42914.681458333333</v>
      </c>
      <c r="H1224" t="s">
        <v>47</v>
      </c>
      <c r="I1224" t="s">
        <v>47</v>
      </c>
      <c r="J1224" t="s">
        <v>86</v>
      </c>
      <c r="K1224" t="s">
        <v>36</v>
      </c>
      <c r="L1224" t="s">
        <v>87</v>
      </c>
      <c r="M1224" t="s">
        <v>4022</v>
      </c>
      <c r="N1224" t="s">
        <v>4023</v>
      </c>
      <c r="O1224" t="s">
        <v>4982</v>
      </c>
      <c r="P1224">
        <f>VLOOKUP(B1224,HIS退!B:F,5,FALSE)</f>
        <v>-1500</v>
      </c>
      <c r="Q1224" t="str">
        <f t="shared" si="57"/>
        <v/>
      </c>
      <c r="R1224" s="43">
        <f>VLOOKUP(M1224,银行退!A:G,7,FALSE)</f>
        <v>1500</v>
      </c>
      <c r="S1224" t="str">
        <f t="shared" si="58"/>
        <v/>
      </c>
      <c r="T1224" t="e">
        <f>VLOOKUP(M1224,银行退!A:J,10,FALSE)</f>
        <v>#N/A</v>
      </c>
      <c r="U1224" s="17" t="e">
        <f>VLOOKUP(M1224,银行退!A:K,11,FALSE)</f>
        <v>#N/A</v>
      </c>
      <c r="V1224" t="str">
        <f t="shared" si="59"/>
        <v/>
      </c>
      <c r="W1224" t="e">
        <f>VLOOKUP(B1224,HIS解!F:H,3,FALSE)</f>
        <v>#N/A</v>
      </c>
    </row>
    <row r="1225" spans="1:23" ht="14.25" hidden="1">
      <c r="A1225" s="62">
        <v>42914.686585648145</v>
      </c>
      <c r="B1225">
        <v>455316</v>
      </c>
      <c r="C1225" t="s">
        <v>4024</v>
      </c>
      <c r="D1225" t="s">
        <v>4025</v>
      </c>
      <c r="E1225" t="s">
        <v>4026</v>
      </c>
      <c r="F1225" s="15">
        <v>26</v>
      </c>
      <c r="G1225" s="62">
        <v>42914.686585648145</v>
      </c>
      <c r="H1225" t="s">
        <v>47</v>
      </c>
      <c r="I1225" t="s">
        <v>47</v>
      </c>
      <c r="J1225" t="s">
        <v>86</v>
      </c>
      <c r="K1225" t="s">
        <v>36</v>
      </c>
      <c r="L1225" t="s">
        <v>87</v>
      </c>
      <c r="M1225" t="s">
        <v>4027</v>
      </c>
      <c r="N1225" t="s">
        <v>4028</v>
      </c>
      <c r="O1225" t="s">
        <v>4983</v>
      </c>
      <c r="P1225">
        <f>VLOOKUP(B1225,HIS退!B:F,5,FALSE)</f>
        <v>-26</v>
      </c>
      <c r="Q1225" t="str">
        <f t="shared" si="57"/>
        <v/>
      </c>
      <c r="R1225" s="43">
        <f>VLOOKUP(M1225,银行退!A:G,7,FALSE)</f>
        <v>26</v>
      </c>
      <c r="S1225" t="str">
        <f t="shared" si="58"/>
        <v/>
      </c>
      <c r="T1225" t="e">
        <f>VLOOKUP(M1225,银行退!A:J,10,FALSE)</f>
        <v>#N/A</v>
      </c>
      <c r="U1225" s="17" t="e">
        <f>VLOOKUP(M1225,银行退!A:K,11,FALSE)</f>
        <v>#N/A</v>
      </c>
      <c r="V1225" t="str">
        <f t="shared" si="59"/>
        <v/>
      </c>
      <c r="W1225" t="e">
        <f>VLOOKUP(B1225,HIS解!F:H,3,FALSE)</f>
        <v>#N/A</v>
      </c>
    </row>
    <row r="1226" spans="1:23" ht="14.25" hidden="1">
      <c r="A1226" s="62">
        <v>42914.69259259259</v>
      </c>
      <c r="B1226">
        <v>455568</v>
      </c>
      <c r="C1226" t="s">
        <v>4029</v>
      </c>
      <c r="D1226" t="s">
        <v>4030</v>
      </c>
      <c r="E1226" t="s">
        <v>4031</v>
      </c>
      <c r="F1226" s="15">
        <v>500</v>
      </c>
      <c r="G1226" s="62">
        <v>42914.69259259259</v>
      </c>
      <c r="H1226" t="s">
        <v>47</v>
      </c>
      <c r="I1226" t="s">
        <v>47</v>
      </c>
      <c r="J1226" t="s">
        <v>86</v>
      </c>
      <c r="K1226" t="s">
        <v>36</v>
      </c>
      <c r="L1226" t="s">
        <v>87</v>
      </c>
      <c r="M1226" t="s">
        <v>4032</v>
      </c>
      <c r="N1226" t="s">
        <v>4033</v>
      </c>
      <c r="O1226" t="s">
        <v>4984</v>
      </c>
      <c r="P1226">
        <f>VLOOKUP(B1226,HIS退!B:F,5,FALSE)</f>
        <v>-500</v>
      </c>
      <c r="Q1226" t="str">
        <f t="shared" si="57"/>
        <v/>
      </c>
      <c r="R1226" s="43">
        <f>VLOOKUP(M1226,银行退!A:G,7,FALSE)</f>
        <v>500</v>
      </c>
      <c r="S1226" t="str">
        <f t="shared" si="58"/>
        <v/>
      </c>
      <c r="T1226" t="e">
        <f>VLOOKUP(M1226,银行退!A:J,10,FALSE)</f>
        <v>#N/A</v>
      </c>
      <c r="U1226" s="17" t="e">
        <f>VLOOKUP(M1226,银行退!A:K,11,FALSE)</f>
        <v>#N/A</v>
      </c>
      <c r="V1226" t="str">
        <f t="shared" si="59"/>
        <v/>
      </c>
      <c r="W1226" t="e">
        <f>VLOOKUP(B1226,HIS解!F:H,3,FALSE)</f>
        <v>#N/A</v>
      </c>
    </row>
    <row r="1227" spans="1:23" ht="14.25" hidden="1">
      <c r="A1227" s="62">
        <v>42914.693958333337</v>
      </c>
      <c r="B1227">
        <v>455629</v>
      </c>
      <c r="C1227" t="s">
        <v>4034</v>
      </c>
      <c r="D1227" t="s">
        <v>4035</v>
      </c>
      <c r="E1227" t="s">
        <v>4036</v>
      </c>
      <c r="F1227" s="15">
        <v>362</v>
      </c>
      <c r="G1227" s="62">
        <v>42914.693958333337</v>
      </c>
      <c r="H1227" t="s">
        <v>47</v>
      </c>
      <c r="I1227" t="s">
        <v>47</v>
      </c>
      <c r="J1227" t="s">
        <v>86</v>
      </c>
      <c r="K1227" t="s">
        <v>36</v>
      </c>
      <c r="L1227" t="s">
        <v>87</v>
      </c>
      <c r="M1227" t="s">
        <v>4037</v>
      </c>
      <c r="N1227" t="s">
        <v>4038</v>
      </c>
      <c r="O1227" t="s">
        <v>4985</v>
      </c>
      <c r="P1227">
        <f>VLOOKUP(B1227,HIS退!B:F,5,FALSE)</f>
        <v>-362</v>
      </c>
      <c r="Q1227" t="str">
        <f t="shared" si="57"/>
        <v/>
      </c>
      <c r="R1227" s="43">
        <f>VLOOKUP(M1227,银行退!A:G,7,FALSE)</f>
        <v>362</v>
      </c>
      <c r="S1227" t="str">
        <f t="shared" si="58"/>
        <v/>
      </c>
      <c r="T1227" t="e">
        <f>VLOOKUP(M1227,银行退!A:J,10,FALSE)</f>
        <v>#N/A</v>
      </c>
      <c r="U1227" s="17" t="e">
        <f>VLOOKUP(M1227,银行退!A:K,11,FALSE)</f>
        <v>#N/A</v>
      </c>
      <c r="V1227" t="str">
        <f t="shared" si="59"/>
        <v/>
      </c>
      <c r="W1227" t="e">
        <f>VLOOKUP(B1227,HIS解!F:H,3,FALSE)</f>
        <v>#N/A</v>
      </c>
    </row>
    <row r="1228" spans="1:23" ht="14.25" hidden="1">
      <c r="A1228" s="62">
        <v>42914.709305555552</v>
      </c>
      <c r="B1228">
        <v>456229</v>
      </c>
      <c r="C1228" t="s">
        <v>4039</v>
      </c>
      <c r="D1228" t="s">
        <v>3721</v>
      </c>
      <c r="E1228" t="s">
        <v>3722</v>
      </c>
      <c r="F1228" s="15">
        <v>500</v>
      </c>
      <c r="G1228" s="62">
        <v>42914.709305555552</v>
      </c>
      <c r="H1228" t="s">
        <v>47</v>
      </c>
      <c r="I1228" t="s">
        <v>47</v>
      </c>
      <c r="J1228" t="s">
        <v>86</v>
      </c>
      <c r="K1228" t="s">
        <v>36</v>
      </c>
      <c r="L1228" t="s">
        <v>87</v>
      </c>
      <c r="M1228" t="s">
        <v>4040</v>
      </c>
      <c r="N1228" t="s">
        <v>4041</v>
      </c>
      <c r="O1228" t="s">
        <v>4929</v>
      </c>
      <c r="P1228">
        <f>VLOOKUP(B1228,HIS退!B:F,5,FALSE)</f>
        <v>-500</v>
      </c>
      <c r="Q1228" t="str">
        <f t="shared" si="57"/>
        <v/>
      </c>
      <c r="R1228" s="43">
        <f>VLOOKUP(M1228,银行退!A:G,7,FALSE)</f>
        <v>500</v>
      </c>
      <c r="S1228" t="str">
        <f t="shared" si="58"/>
        <v/>
      </c>
      <c r="T1228" t="e">
        <f>VLOOKUP(M1228,银行退!A:J,10,FALSE)</f>
        <v>#N/A</v>
      </c>
      <c r="U1228" s="17" t="e">
        <f>VLOOKUP(M1228,银行退!A:K,11,FALSE)</f>
        <v>#N/A</v>
      </c>
      <c r="V1228" t="str">
        <f t="shared" si="59"/>
        <v/>
      </c>
      <c r="W1228" t="e">
        <f>VLOOKUP(B1228,HIS解!F:H,3,FALSE)</f>
        <v>#N/A</v>
      </c>
    </row>
    <row r="1229" spans="1:23" ht="14.25" hidden="1">
      <c r="A1229" s="62">
        <v>42914.709467592591</v>
      </c>
      <c r="B1229">
        <v>456235</v>
      </c>
      <c r="C1229" t="s">
        <v>4042</v>
      </c>
      <c r="D1229" t="s">
        <v>4043</v>
      </c>
      <c r="E1229" t="s">
        <v>4044</v>
      </c>
      <c r="F1229" s="15">
        <v>43</v>
      </c>
      <c r="G1229" s="62">
        <v>42914.709467592591</v>
      </c>
      <c r="H1229" t="s">
        <v>47</v>
      </c>
      <c r="I1229" t="s">
        <v>47</v>
      </c>
      <c r="J1229" t="s">
        <v>86</v>
      </c>
      <c r="K1229" t="s">
        <v>36</v>
      </c>
      <c r="L1229" t="s">
        <v>87</v>
      </c>
      <c r="M1229" t="s">
        <v>4045</v>
      </c>
      <c r="N1229" t="s">
        <v>4046</v>
      </c>
      <c r="O1229" t="s">
        <v>4986</v>
      </c>
      <c r="P1229">
        <f>VLOOKUP(B1229,HIS退!B:F,5,FALSE)</f>
        <v>-43</v>
      </c>
      <c r="Q1229" t="str">
        <f t="shared" si="57"/>
        <v/>
      </c>
      <c r="R1229" s="43">
        <f>VLOOKUP(M1229,银行退!A:G,7,FALSE)</f>
        <v>43</v>
      </c>
      <c r="S1229" t="str">
        <f t="shared" si="58"/>
        <v/>
      </c>
      <c r="T1229" t="e">
        <f>VLOOKUP(M1229,银行退!A:J,10,FALSE)</f>
        <v>#N/A</v>
      </c>
      <c r="U1229" s="17" t="e">
        <f>VLOOKUP(M1229,银行退!A:K,11,FALSE)</f>
        <v>#N/A</v>
      </c>
      <c r="V1229" t="str">
        <f t="shared" si="59"/>
        <v/>
      </c>
      <c r="W1229" t="e">
        <f>VLOOKUP(B1229,HIS解!F:H,3,FALSE)</f>
        <v>#N/A</v>
      </c>
    </row>
    <row r="1230" spans="1:23" ht="14.25">
      <c r="A1230" s="62">
        <v>42914.715451388889</v>
      </c>
      <c r="B1230">
        <v>456450</v>
      </c>
      <c r="C1230" t="s">
        <v>4047</v>
      </c>
      <c r="D1230" t="s">
        <v>4048</v>
      </c>
      <c r="E1230" t="s">
        <v>4049</v>
      </c>
      <c r="F1230" s="15">
        <v>675</v>
      </c>
      <c r="G1230" s="62">
        <v>42914.715451388889</v>
      </c>
      <c r="H1230" t="s">
        <v>47</v>
      </c>
      <c r="I1230" t="s">
        <v>47</v>
      </c>
      <c r="J1230" t="s">
        <v>86</v>
      </c>
      <c r="K1230" t="s">
        <v>217</v>
      </c>
      <c r="L1230" t="s">
        <v>87</v>
      </c>
      <c r="M1230" t="s">
        <v>4050</v>
      </c>
      <c r="N1230" t="s">
        <v>4051</v>
      </c>
      <c r="O1230" t="s">
        <v>4987</v>
      </c>
      <c r="P1230">
        <f>VLOOKUP(B1230,HIS退!B:F,5,FALSE)</f>
        <v>-675</v>
      </c>
      <c r="Q1230" t="str">
        <f t="shared" si="57"/>
        <v/>
      </c>
      <c r="R1230" s="43">
        <f>VLOOKUP(M1230,银行退!A:G,7,FALSE)</f>
        <v>675</v>
      </c>
      <c r="S1230" t="str">
        <f t="shared" si="58"/>
        <v/>
      </c>
      <c r="T1230">
        <f>VLOOKUP(M1230,银行退!A:J,10,FALSE)</f>
        <v>1</v>
      </c>
      <c r="U1230" s="17">
        <f>VLOOKUP(M1230,银行退!A:K,11,FALSE)</f>
        <v>42915.505381944444</v>
      </c>
      <c r="V1230">
        <f t="shared" si="59"/>
        <v>1</v>
      </c>
      <c r="W1230" t="e">
        <f>VLOOKUP(B1230,HIS解!F:H,3,FALSE)</f>
        <v>#N/A</v>
      </c>
    </row>
    <row r="1231" spans="1:23" ht="14.25">
      <c r="A1231" s="62">
        <v>42914.717638888891</v>
      </c>
      <c r="B1231">
        <v>456503</v>
      </c>
      <c r="C1231" t="s">
        <v>4052</v>
      </c>
      <c r="D1231" t="s">
        <v>4053</v>
      </c>
      <c r="E1231" t="s">
        <v>4054</v>
      </c>
      <c r="F1231" s="15">
        <v>61</v>
      </c>
      <c r="G1231" s="62">
        <v>42914.717638888891</v>
      </c>
      <c r="H1231" t="s">
        <v>47</v>
      </c>
      <c r="I1231" t="s">
        <v>47</v>
      </c>
      <c r="J1231" t="s">
        <v>86</v>
      </c>
      <c r="K1231" t="s">
        <v>36</v>
      </c>
      <c r="L1231" t="s">
        <v>87</v>
      </c>
      <c r="M1231" t="s">
        <v>4055</v>
      </c>
      <c r="N1231" t="s">
        <v>4056</v>
      </c>
      <c r="O1231" t="s">
        <v>4988</v>
      </c>
      <c r="P1231">
        <f>VLOOKUP(B1231,HIS退!B:F,5,FALSE)</f>
        <v>-61</v>
      </c>
      <c r="Q1231" t="str">
        <f t="shared" si="57"/>
        <v/>
      </c>
      <c r="R1231" s="43">
        <f>VLOOKUP(M1231,银行退!A:G,7,FALSE)</f>
        <v>61</v>
      </c>
      <c r="S1231" t="str">
        <f t="shared" si="58"/>
        <v/>
      </c>
      <c r="T1231">
        <f>VLOOKUP(M1231,银行退!A:J,10,FALSE)</f>
        <v>1</v>
      </c>
      <c r="U1231" s="17">
        <f>VLOOKUP(M1231,银行退!A:K,11,FALSE)</f>
        <v>42915.679722222223</v>
      </c>
      <c r="V1231">
        <f t="shared" si="59"/>
        <v>1</v>
      </c>
      <c r="W1231" t="e">
        <f>VLOOKUP(B1231,HIS解!F:H,3,FALSE)</f>
        <v>#N/A</v>
      </c>
    </row>
    <row r="1232" spans="1:23" ht="14.25" hidden="1">
      <c r="A1232" s="62">
        <v>42914.724212962959</v>
      </c>
      <c r="B1232">
        <v>456707</v>
      </c>
      <c r="C1232" t="s">
        <v>4057</v>
      </c>
      <c r="D1232" t="s">
        <v>4058</v>
      </c>
      <c r="E1232" t="s">
        <v>4059</v>
      </c>
      <c r="F1232" s="15">
        <v>100</v>
      </c>
      <c r="G1232" s="62">
        <v>42914.724212962959</v>
      </c>
      <c r="H1232" t="s">
        <v>47</v>
      </c>
      <c r="I1232" t="s">
        <v>47</v>
      </c>
      <c r="J1232" t="s">
        <v>86</v>
      </c>
      <c r="K1232" t="s">
        <v>36</v>
      </c>
      <c r="L1232" t="s">
        <v>87</v>
      </c>
      <c r="M1232" t="s">
        <v>4060</v>
      </c>
      <c r="N1232" t="s">
        <v>4061</v>
      </c>
      <c r="O1232" t="s">
        <v>4989</v>
      </c>
      <c r="P1232">
        <f>VLOOKUP(B1232,HIS退!B:F,5,FALSE)</f>
        <v>-100</v>
      </c>
      <c r="Q1232" t="str">
        <f t="shared" si="57"/>
        <v/>
      </c>
      <c r="R1232" s="43">
        <f>VLOOKUP(M1232,银行退!A:G,7,FALSE)</f>
        <v>100</v>
      </c>
      <c r="S1232" t="str">
        <f t="shared" si="58"/>
        <v/>
      </c>
      <c r="T1232" t="e">
        <f>VLOOKUP(M1232,银行退!A:J,10,FALSE)</f>
        <v>#N/A</v>
      </c>
      <c r="U1232" s="17" t="e">
        <f>VLOOKUP(M1232,银行退!A:K,11,FALSE)</f>
        <v>#N/A</v>
      </c>
      <c r="V1232" t="str">
        <f t="shared" si="59"/>
        <v/>
      </c>
      <c r="W1232" t="e">
        <f>VLOOKUP(B1232,HIS解!F:H,3,FALSE)</f>
        <v>#N/A</v>
      </c>
    </row>
    <row r="1233" spans="1:23" ht="14.25" hidden="1">
      <c r="A1233" s="62">
        <v>42914.731134259258</v>
      </c>
      <c r="B1233">
        <v>456849</v>
      </c>
      <c r="C1233" t="s">
        <v>4062</v>
      </c>
      <c r="D1233" t="s">
        <v>4063</v>
      </c>
      <c r="E1233" t="s">
        <v>4064</v>
      </c>
      <c r="F1233" s="15">
        <v>420</v>
      </c>
      <c r="G1233" s="62">
        <v>42914.731134259258</v>
      </c>
      <c r="H1233" t="s">
        <v>47</v>
      </c>
      <c r="I1233" t="s">
        <v>47</v>
      </c>
      <c r="J1233" t="s">
        <v>86</v>
      </c>
      <c r="K1233" t="s">
        <v>36</v>
      </c>
      <c r="L1233" t="s">
        <v>87</v>
      </c>
      <c r="M1233" t="s">
        <v>4065</v>
      </c>
      <c r="N1233" t="s">
        <v>4066</v>
      </c>
      <c r="O1233" t="s">
        <v>4990</v>
      </c>
      <c r="P1233">
        <f>VLOOKUP(B1233,HIS退!B:F,5,FALSE)</f>
        <v>-420</v>
      </c>
      <c r="Q1233" t="str">
        <f t="shared" si="57"/>
        <v/>
      </c>
      <c r="R1233" s="43">
        <f>VLOOKUP(M1233,银行退!A:G,7,FALSE)</f>
        <v>420</v>
      </c>
      <c r="S1233" t="str">
        <f t="shared" si="58"/>
        <v/>
      </c>
      <c r="T1233" t="e">
        <f>VLOOKUP(M1233,银行退!A:J,10,FALSE)</f>
        <v>#N/A</v>
      </c>
      <c r="U1233" s="17" t="e">
        <f>VLOOKUP(M1233,银行退!A:K,11,FALSE)</f>
        <v>#N/A</v>
      </c>
      <c r="V1233" t="str">
        <f t="shared" si="59"/>
        <v/>
      </c>
      <c r="W1233" t="e">
        <f>VLOOKUP(B1233,HIS解!F:H,3,FALSE)</f>
        <v>#N/A</v>
      </c>
    </row>
    <row r="1234" spans="1:23" ht="14.25" hidden="1">
      <c r="A1234" s="62">
        <v>42914.735289351855</v>
      </c>
      <c r="B1234">
        <v>456945</v>
      </c>
      <c r="C1234" t="s">
        <v>4067</v>
      </c>
      <c r="D1234" t="s">
        <v>4068</v>
      </c>
      <c r="E1234" t="s">
        <v>4069</v>
      </c>
      <c r="F1234" s="15">
        <v>596</v>
      </c>
      <c r="G1234" s="62">
        <v>42914.735289351855</v>
      </c>
      <c r="H1234" t="s">
        <v>47</v>
      </c>
      <c r="I1234" t="s">
        <v>47</v>
      </c>
      <c r="J1234" t="s">
        <v>86</v>
      </c>
      <c r="K1234" t="s">
        <v>36</v>
      </c>
      <c r="L1234" t="s">
        <v>87</v>
      </c>
      <c r="M1234" t="s">
        <v>4070</v>
      </c>
      <c r="N1234" t="s">
        <v>4071</v>
      </c>
      <c r="O1234" t="s">
        <v>4991</v>
      </c>
      <c r="P1234">
        <f>VLOOKUP(B1234,HIS退!B:F,5,FALSE)</f>
        <v>-596</v>
      </c>
      <c r="Q1234" t="str">
        <f t="shared" si="57"/>
        <v/>
      </c>
      <c r="R1234" s="43">
        <f>VLOOKUP(M1234,银行退!A:G,7,FALSE)</f>
        <v>596</v>
      </c>
      <c r="S1234" t="str">
        <f t="shared" si="58"/>
        <v/>
      </c>
      <c r="T1234" t="e">
        <f>VLOOKUP(M1234,银行退!A:J,10,FALSE)</f>
        <v>#N/A</v>
      </c>
      <c r="U1234" s="17" t="e">
        <f>VLOOKUP(M1234,银行退!A:K,11,FALSE)</f>
        <v>#N/A</v>
      </c>
      <c r="V1234" t="str">
        <f t="shared" si="59"/>
        <v/>
      </c>
      <c r="W1234" t="e">
        <f>VLOOKUP(B1234,HIS解!F:H,3,FALSE)</f>
        <v>#N/A</v>
      </c>
    </row>
    <row r="1235" spans="1:23" ht="14.25" hidden="1">
      <c r="A1235" s="62">
        <v>42914.745509259257</v>
      </c>
      <c r="B1235">
        <v>457081</v>
      </c>
      <c r="C1235" t="s">
        <v>4072</v>
      </c>
      <c r="D1235" t="s">
        <v>4073</v>
      </c>
      <c r="E1235" t="s">
        <v>4074</v>
      </c>
      <c r="F1235" s="15">
        <v>494</v>
      </c>
      <c r="G1235" s="62">
        <v>42914.745509259257</v>
      </c>
      <c r="H1235" t="s">
        <v>47</v>
      </c>
      <c r="I1235" t="s">
        <v>47</v>
      </c>
      <c r="J1235" t="s">
        <v>86</v>
      </c>
      <c r="K1235" t="s">
        <v>36</v>
      </c>
      <c r="L1235" t="s">
        <v>87</v>
      </c>
      <c r="M1235" t="s">
        <v>4075</v>
      </c>
      <c r="N1235" t="s">
        <v>4076</v>
      </c>
      <c r="O1235" t="s">
        <v>4992</v>
      </c>
      <c r="P1235">
        <f>VLOOKUP(B1235,HIS退!B:F,5,FALSE)</f>
        <v>-494</v>
      </c>
      <c r="Q1235" t="str">
        <f t="shared" si="57"/>
        <v/>
      </c>
      <c r="R1235" s="43">
        <f>VLOOKUP(M1235,银行退!A:G,7,FALSE)</f>
        <v>494</v>
      </c>
      <c r="S1235" t="str">
        <f t="shared" si="58"/>
        <v/>
      </c>
      <c r="T1235" t="e">
        <f>VLOOKUP(M1235,银行退!A:J,10,FALSE)</f>
        <v>#N/A</v>
      </c>
      <c r="U1235" s="17" t="e">
        <f>VLOOKUP(M1235,银行退!A:K,11,FALSE)</f>
        <v>#N/A</v>
      </c>
      <c r="V1235" t="str">
        <f t="shared" si="59"/>
        <v/>
      </c>
      <c r="W1235" t="e">
        <f>VLOOKUP(B1235,HIS解!F:H,3,FALSE)</f>
        <v>#N/A</v>
      </c>
    </row>
    <row r="1236" spans="1:23" ht="14.25" hidden="1">
      <c r="A1236" s="62">
        <v>42914.752754629626</v>
      </c>
      <c r="B1236">
        <v>457150</v>
      </c>
      <c r="C1236" t="s">
        <v>4077</v>
      </c>
      <c r="D1236" t="s">
        <v>4078</v>
      </c>
      <c r="E1236" t="s">
        <v>4079</v>
      </c>
      <c r="F1236" s="15">
        <v>60</v>
      </c>
      <c r="G1236" s="62">
        <v>42914.752754629626</v>
      </c>
      <c r="H1236" t="s">
        <v>47</v>
      </c>
      <c r="I1236" t="s">
        <v>47</v>
      </c>
      <c r="J1236" t="s">
        <v>86</v>
      </c>
      <c r="K1236" t="s">
        <v>36</v>
      </c>
      <c r="L1236" t="s">
        <v>87</v>
      </c>
      <c r="M1236" t="s">
        <v>4080</v>
      </c>
      <c r="N1236" t="s">
        <v>4081</v>
      </c>
      <c r="O1236" t="s">
        <v>4993</v>
      </c>
      <c r="P1236">
        <f>VLOOKUP(B1236,HIS退!B:F,5,FALSE)</f>
        <v>-60</v>
      </c>
      <c r="Q1236" t="str">
        <f t="shared" si="57"/>
        <v/>
      </c>
      <c r="R1236" s="43">
        <f>VLOOKUP(M1236,银行退!A:G,7,FALSE)</f>
        <v>60</v>
      </c>
      <c r="S1236" t="str">
        <f t="shared" si="58"/>
        <v/>
      </c>
      <c r="T1236" t="e">
        <f>VLOOKUP(M1236,银行退!A:J,10,FALSE)</f>
        <v>#N/A</v>
      </c>
      <c r="U1236" s="17" t="e">
        <f>VLOOKUP(M1236,银行退!A:K,11,FALSE)</f>
        <v>#N/A</v>
      </c>
      <c r="V1236" t="str">
        <f t="shared" si="59"/>
        <v/>
      </c>
      <c r="W1236" t="e">
        <f>VLOOKUP(B1236,HIS解!F:H,3,FALSE)</f>
        <v>#N/A</v>
      </c>
    </row>
    <row r="1237" spans="1:23" ht="14.25">
      <c r="A1237" s="62">
        <v>42914.762418981481</v>
      </c>
      <c r="B1237">
        <v>457226</v>
      </c>
      <c r="C1237" t="s">
        <v>4082</v>
      </c>
      <c r="D1237" t="s">
        <v>4083</v>
      </c>
      <c r="E1237" t="s">
        <v>4084</v>
      </c>
      <c r="F1237" s="15">
        <v>230</v>
      </c>
      <c r="G1237" s="62">
        <v>42914.762418981481</v>
      </c>
      <c r="H1237" t="s">
        <v>47</v>
      </c>
      <c r="I1237" t="s">
        <v>47</v>
      </c>
      <c r="J1237" t="s">
        <v>86</v>
      </c>
      <c r="K1237" t="s">
        <v>217</v>
      </c>
      <c r="L1237" t="s">
        <v>87</v>
      </c>
      <c r="M1237" t="s">
        <v>4085</v>
      </c>
      <c r="N1237" t="s">
        <v>4086</v>
      </c>
      <c r="O1237" t="s">
        <v>4994</v>
      </c>
      <c r="P1237">
        <f>VLOOKUP(B1237,HIS退!B:F,5,FALSE)</f>
        <v>-230</v>
      </c>
      <c r="Q1237" t="str">
        <f t="shared" si="57"/>
        <v/>
      </c>
      <c r="R1237" s="43">
        <f>VLOOKUP(M1237,银行退!A:G,7,FALSE)</f>
        <v>230</v>
      </c>
      <c r="S1237" t="str">
        <f t="shared" si="58"/>
        <v/>
      </c>
      <c r="T1237">
        <f>VLOOKUP(M1237,银行退!A:J,10,FALSE)</f>
        <v>1</v>
      </c>
      <c r="U1237" s="17">
        <f>VLOOKUP(M1237,银行退!A:K,11,FALSE)</f>
        <v>42915.506828703707</v>
      </c>
      <c r="V1237">
        <f t="shared" si="59"/>
        <v>1</v>
      </c>
      <c r="W1237" t="e">
        <f>VLOOKUP(B1237,HIS解!F:H,3,FALSE)</f>
        <v>#N/A</v>
      </c>
    </row>
    <row r="1238" spans="1:23" ht="14.25" hidden="1">
      <c r="A1238" s="62">
        <v>42915.317789351851</v>
      </c>
      <c r="B1238">
        <v>458101</v>
      </c>
      <c r="C1238" t="s">
        <v>4087</v>
      </c>
      <c r="D1238" t="s">
        <v>4088</v>
      </c>
      <c r="E1238" t="s">
        <v>4089</v>
      </c>
      <c r="F1238" s="15">
        <v>1000</v>
      </c>
      <c r="G1238" s="62">
        <v>42915.317789351851</v>
      </c>
      <c r="H1238" t="s">
        <v>47</v>
      </c>
      <c r="I1238" t="s">
        <v>47</v>
      </c>
      <c r="J1238" t="s">
        <v>86</v>
      </c>
      <c r="K1238" t="s">
        <v>36</v>
      </c>
      <c r="L1238" t="s">
        <v>87</v>
      </c>
      <c r="M1238" t="s">
        <v>4090</v>
      </c>
      <c r="N1238" t="s">
        <v>4091</v>
      </c>
      <c r="O1238" t="s">
        <v>4995</v>
      </c>
      <c r="P1238">
        <f>VLOOKUP(B1238,HIS退!B:F,5,FALSE)</f>
        <v>-1000</v>
      </c>
      <c r="Q1238" t="str">
        <f t="shared" si="57"/>
        <v/>
      </c>
      <c r="R1238" s="43">
        <f>VLOOKUP(M1238,银行退!A:G,7,FALSE)</f>
        <v>1000</v>
      </c>
      <c r="S1238" t="str">
        <f t="shared" si="58"/>
        <v/>
      </c>
      <c r="T1238" t="e">
        <f>VLOOKUP(M1238,银行退!A:J,10,FALSE)</f>
        <v>#N/A</v>
      </c>
      <c r="U1238" s="17" t="e">
        <f>VLOOKUP(M1238,银行退!A:K,11,FALSE)</f>
        <v>#N/A</v>
      </c>
      <c r="V1238" t="str">
        <f t="shared" si="59"/>
        <v/>
      </c>
      <c r="W1238" t="e">
        <f>VLOOKUP(B1238,HIS解!F:H,3,FALSE)</f>
        <v>#N/A</v>
      </c>
    </row>
    <row r="1239" spans="1:23" ht="14.25" hidden="1">
      <c r="A1239" s="62">
        <v>42915.340486111112</v>
      </c>
      <c r="B1239">
        <v>458716</v>
      </c>
      <c r="C1239" t="s">
        <v>4092</v>
      </c>
      <c r="D1239" t="s">
        <v>4093</v>
      </c>
      <c r="E1239" t="s">
        <v>4094</v>
      </c>
      <c r="F1239" s="15">
        <v>86</v>
      </c>
      <c r="G1239" s="62">
        <v>42915.340486111112</v>
      </c>
      <c r="H1239" t="s">
        <v>47</v>
      </c>
      <c r="I1239" t="s">
        <v>47</v>
      </c>
      <c r="J1239" t="s">
        <v>86</v>
      </c>
      <c r="K1239" t="s">
        <v>36</v>
      </c>
      <c r="L1239" t="s">
        <v>87</v>
      </c>
      <c r="M1239" t="s">
        <v>4095</v>
      </c>
      <c r="N1239" t="s">
        <v>4096</v>
      </c>
      <c r="O1239" t="s">
        <v>4996</v>
      </c>
      <c r="P1239">
        <f>VLOOKUP(B1239,HIS退!B:F,5,FALSE)</f>
        <v>-86</v>
      </c>
      <c r="Q1239" t="str">
        <f t="shared" si="57"/>
        <v/>
      </c>
      <c r="R1239" s="43">
        <f>VLOOKUP(M1239,银行退!A:G,7,FALSE)</f>
        <v>86</v>
      </c>
      <c r="S1239" t="str">
        <f t="shared" si="58"/>
        <v/>
      </c>
      <c r="T1239" t="e">
        <f>VLOOKUP(M1239,银行退!A:J,10,FALSE)</f>
        <v>#N/A</v>
      </c>
      <c r="U1239" s="17" t="e">
        <f>VLOOKUP(M1239,银行退!A:K,11,FALSE)</f>
        <v>#N/A</v>
      </c>
      <c r="V1239" t="str">
        <f t="shared" si="59"/>
        <v/>
      </c>
      <c r="W1239" t="e">
        <f>VLOOKUP(B1239,HIS解!F:H,3,FALSE)</f>
        <v>#N/A</v>
      </c>
    </row>
    <row r="1240" spans="1:23" ht="14.25">
      <c r="A1240" s="62">
        <v>42915.34579861111</v>
      </c>
      <c r="B1240">
        <v>458988</v>
      </c>
      <c r="C1240" t="s">
        <v>4097</v>
      </c>
      <c r="D1240" t="s">
        <v>4098</v>
      </c>
      <c r="E1240" t="s">
        <v>4099</v>
      </c>
      <c r="F1240" s="15">
        <v>500</v>
      </c>
      <c r="G1240" s="62">
        <v>42915.34579861111</v>
      </c>
      <c r="H1240" t="s">
        <v>47</v>
      </c>
      <c r="I1240" t="s">
        <v>47</v>
      </c>
      <c r="J1240" t="s">
        <v>86</v>
      </c>
      <c r="K1240" t="s">
        <v>217</v>
      </c>
      <c r="L1240" t="s">
        <v>87</v>
      </c>
      <c r="M1240" t="s">
        <v>4100</v>
      </c>
      <c r="N1240" t="s">
        <v>4101</v>
      </c>
      <c r="O1240" t="s">
        <v>4997</v>
      </c>
      <c r="P1240">
        <f>VLOOKUP(B1240,HIS退!B:F,5,FALSE)</f>
        <v>-500</v>
      </c>
      <c r="Q1240" t="str">
        <f t="shared" si="57"/>
        <v/>
      </c>
      <c r="R1240" s="43">
        <f>VLOOKUP(M1240,银行退!A:G,7,FALSE)</f>
        <v>500</v>
      </c>
      <c r="S1240" t="str">
        <f t="shared" si="58"/>
        <v/>
      </c>
      <c r="T1240">
        <f>VLOOKUP(M1240,银行退!A:J,10,FALSE)</f>
        <v>1</v>
      </c>
      <c r="U1240" s="17">
        <f>VLOOKUP(M1240,银行退!A:K,11,FALSE)</f>
        <v>42915.506122685183</v>
      </c>
      <c r="V1240">
        <f t="shared" si="59"/>
        <v>1</v>
      </c>
      <c r="W1240" t="e">
        <f>VLOOKUP(B1240,HIS解!F:H,3,FALSE)</f>
        <v>#N/A</v>
      </c>
    </row>
    <row r="1241" spans="1:23" ht="14.25">
      <c r="A1241" s="62">
        <v>42915.355416666665</v>
      </c>
      <c r="B1241">
        <v>459673</v>
      </c>
      <c r="C1241" t="s">
        <v>4102</v>
      </c>
      <c r="D1241" t="s">
        <v>4103</v>
      </c>
      <c r="E1241" t="s">
        <v>4104</v>
      </c>
      <c r="F1241" s="15">
        <v>600</v>
      </c>
      <c r="G1241" s="62">
        <v>42915.355416666665</v>
      </c>
      <c r="H1241" t="s">
        <v>47</v>
      </c>
      <c r="I1241" t="s">
        <v>47</v>
      </c>
      <c r="J1241" t="s">
        <v>86</v>
      </c>
      <c r="K1241" t="s">
        <v>217</v>
      </c>
      <c r="L1241" t="s">
        <v>87</v>
      </c>
      <c r="M1241" t="s">
        <v>4105</v>
      </c>
      <c r="N1241" t="s">
        <v>4106</v>
      </c>
      <c r="O1241" t="s">
        <v>4998</v>
      </c>
      <c r="P1241">
        <f>VLOOKUP(B1241,HIS退!B:F,5,FALSE)</f>
        <v>-600</v>
      </c>
      <c r="Q1241" t="str">
        <f t="shared" si="57"/>
        <v/>
      </c>
      <c r="R1241" s="43">
        <f>VLOOKUP(M1241,银行退!A:G,7,FALSE)</f>
        <v>600</v>
      </c>
      <c r="S1241" t="str">
        <f t="shared" si="58"/>
        <v/>
      </c>
      <c r="T1241">
        <f>VLOOKUP(M1241,银行退!A:J,10,FALSE)</f>
        <v>1</v>
      </c>
      <c r="U1241" s="17">
        <f>VLOOKUP(M1241,银行退!A:K,11,FALSE)</f>
        <v>42915.50571759259</v>
      </c>
      <c r="V1241">
        <f t="shared" si="59"/>
        <v>1</v>
      </c>
      <c r="W1241" t="e">
        <f>VLOOKUP(B1241,HIS解!F:H,3,FALSE)</f>
        <v>#N/A</v>
      </c>
    </row>
    <row r="1242" spans="1:23" ht="14.25" hidden="1">
      <c r="A1242" s="62">
        <v>42915.36409722222</v>
      </c>
      <c r="B1242">
        <v>460384</v>
      </c>
      <c r="C1242" t="s">
        <v>4107</v>
      </c>
      <c r="D1242" t="s">
        <v>4108</v>
      </c>
      <c r="E1242" t="s">
        <v>4109</v>
      </c>
      <c r="F1242" s="15">
        <v>46</v>
      </c>
      <c r="G1242" s="62">
        <v>42915.36409722222</v>
      </c>
      <c r="H1242" t="s">
        <v>47</v>
      </c>
      <c r="I1242" t="s">
        <v>47</v>
      </c>
      <c r="J1242" t="s">
        <v>86</v>
      </c>
      <c r="K1242" t="s">
        <v>36</v>
      </c>
      <c r="L1242" t="s">
        <v>87</v>
      </c>
      <c r="M1242" t="s">
        <v>4110</v>
      </c>
      <c r="N1242" t="s">
        <v>4111</v>
      </c>
      <c r="O1242" t="s">
        <v>4999</v>
      </c>
      <c r="P1242">
        <f>VLOOKUP(B1242,HIS退!B:F,5,FALSE)</f>
        <v>-46</v>
      </c>
      <c r="Q1242" t="str">
        <f t="shared" si="57"/>
        <v/>
      </c>
      <c r="R1242" s="43">
        <f>VLOOKUP(M1242,银行退!A:G,7,FALSE)</f>
        <v>46</v>
      </c>
      <c r="S1242" t="str">
        <f t="shared" si="58"/>
        <v/>
      </c>
      <c r="T1242" t="e">
        <f>VLOOKUP(M1242,银行退!A:J,10,FALSE)</f>
        <v>#N/A</v>
      </c>
      <c r="U1242" s="17" t="e">
        <f>VLOOKUP(M1242,银行退!A:K,11,FALSE)</f>
        <v>#N/A</v>
      </c>
      <c r="V1242" t="str">
        <f t="shared" si="59"/>
        <v/>
      </c>
      <c r="W1242" t="e">
        <f>VLOOKUP(B1242,HIS解!F:H,3,FALSE)</f>
        <v>#N/A</v>
      </c>
    </row>
    <row r="1243" spans="1:23" ht="14.25" hidden="1">
      <c r="A1243" s="62">
        <v>42915.378587962965</v>
      </c>
      <c r="B1243">
        <v>461507</v>
      </c>
      <c r="C1243" t="s">
        <v>4112</v>
      </c>
      <c r="D1243" t="s">
        <v>4113</v>
      </c>
      <c r="E1243" t="s">
        <v>4114</v>
      </c>
      <c r="F1243" s="15">
        <v>160</v>
      </c>
      <c r="G1243" s="62">
        <v>42915.378587962965</v>
      </c>
      <c r="H1243" t="s">
        <v>47</v>
      </c>
      <c r="I1243" t="s">
        <v>47</v>
      </c>
      <c r="J1243" t="s">
        <v>86</v>
      </c>
      <c r="K1243" t="s">
        <v>36</v>
      </c>
      <c r="L1243" t="s">
        <v>87</v>
      </c>
      <c r="M1243" t="s">
        <v>4115</v>
      </c>
      <c r="N1243" t="s">
        <v>4116</v>
      </c>
      <c r="O1243" t="s">
        <v>5000</v>
      </c>
      <c r="P1243">
        <f>VLOOKUP(B1243,HIS退!B:F,5,FALSE)</f>
        <v>-160</v>
      </c>
      <c r="Q1243" t="str">
        <f t="shared" si="57"/>
        <v/>
      </c>
      <c r="R1243" s="43">
        <f>VLOOKUP(M1243,银行退!A:G,7,FALSE)</f>
        <v>160</v>
      </c>
      <c r="S1243" t="str">
        <f t="shared" si="58"/>
        <v/>
      </c>
      <c r="T1243" t="e">
        <f>VLOOKUP(M1243,银行退!A:J,10,FALSE)</f>
        <v>#N/A</v>
      </c>
      <c r="U1243" s="17" t="e">
        <f>VLOOKUP(M1243,银行退!A:K,11,FALSE)</f>
        <v>#N/A</v>
      </c>
      <c r="V1243" t="str">
        <f t="shared" si="59"/>
        <v/>
      </c>
      <c r="W1243" t="e">
        <f>VLOOKUP(B1243,HIS解!F:H,3,FALSE)</f>
        <v>#N/A</v>
      </c>
    </row>
    <row r="1244" spans="1:23" ht="14.25">
      <c r="A1244" s="62">
        <v>42915.382094907407</v>
      </c>
      <c r="B1244">
        <v>461768</v>
      </c>
      <c r="C1244" t="s">
        <v>4117</v>
      </c>
      <c r="D1244" t="s">
        <v>4118</v>
      </c>
      <c r="E1244" t="s">
        <v>4119</v>
      </c>
      <c r="F1244" s="15">
        <v>500</v>
      </c>
      <c r="G1244" s="62">
        <v>42915.382094907407</v>
      </c>
      <c r="H1244" t="s">
        <v>47</v>
      </c>
      <c r="I1244" t="s">
        <v>47</v>
      </c>
      <c r="J1244" t="s">
        <v>86</v>
      </c>
      <c r="K1244" t="s">
        <v>217</v>
      </c>
      <c r="L1244" t="s">
        <v>87</v>
      </c>
      <c r="M1244" t="s">
        <v>4120</v>
      </c>
      <c r="N1244" t="s">
        <v>4121</v>
      </c>
      <c r="O1244" t="s">
        <v>5001</v>
      </c>
      <c r="P1244">
        <f>VLOOKUP(B1244,HIS退!B:F,5,FALSE)</f>
        <v>-500</v>
      </c>
      <c r="Q1244" t="str">
        <f t="shared" si="57"/>
        <v/>
      </c>
      <c r="R1244" s="43">
        <f>VLOOKUP(M1244,银行退!A:G,7,FALSE)</f>
        <v>500</v>
      </c>
      <c r="S1244" t="str">
        <f t="shared" si="58"/>
        <v/>
      </c>
      <c r="T1244">
        <f>VLOOKUP(M1244,银行退!A:J,10,FALSE)</f>
        <v>1</v>
      </c>
      <c r="U1244" s="17">
        <f>VLOOKUP(M1244,银行退!A:K,11,FALSE)</f>
        <v>42915.505844907406</v>
      </c>
      <c r="V1244">
        <f t="shared" si="59"/>
        <v>1</v>
      </c>
      <c r="W1244" t="e">
        <f>VLOOKUP(B1244,HIS解!F:H,3,FALSE)</f>
        <v>#N/A</v>
      </c>
    </row>
    <row r="1245" spans="1:23" ht="14.25" hidden="1">
      <c r="A1245" s="62">
        <v>42915.392592592594</v>
      </c>
      <c r="B1245">
        <v>462651</v>
      </c>
      <c r="C1245" t="s">
        <v>4122</v>
      </c>
      <c r="D1245" t="s">
        <v>4123</v>
      </c>
      <c r="E1245" t="s">
        <v>4124</v>
      </c>
      <c r="F1245" s="15">
        <v>482</v>
      </c>
      <c r="G1245" s="62">
        <v>42915.392592592594</v>
      </c>
      <c r="H1245" t="s">
        <v>47</v>
      </c>
      <c r="I1245" t="s">
        <v>47</v>
      </c>
      <c r="J1245" t="s">
        <v>86</v>
      </c>
      <c r="K1245" t="s">
        <v>36</v>
      </c>
      <c r="L1245" t="s">
        <v>87</v>
      </c>
      <c r="M1245" t="s">
        <v>4125</v>
      </c>
      <c r="N1245" t="s">
        <v>4126</v>
      </c>
      <c r="O1245" t="s">
        <v>5002</v>
      </c>
      <c r="P1245">
        <f>VLOOKUP(B1245,HIS退!B:F,5,FALSE)</f>
        <v>-482</v>
      </c>
      <c r="Q1245" t="str">
        <f t="shared" si="57"/>
        <v/>
      </c>
      <c r="R1245" s="43">
        <f>VLOOKUP(M1245,银行退!A:G,7,FALSE)</f>
        <v>482</v>
      </c>
      <c r="S1245" t="str">
        <f t="shared" si="58"/>
        <v/>
      </c>
      <c r="T1245" t="e">
        <f>VLOOKUP(M1245,银行退!A:J,10,FALSE)</f>
        <v>#N/A</v>
      </c>
      <c r="U1245" s="17" t="e">
        <f>VLOOKUP(M1245,银行退!A:K,11,FALSE)</f>
        <v>#N/A</v>
      </c>
      <c r="V1245" t="str">
        <f t="shared" si="59"/>
        <v/>
      </c>
      <c r="W1245" t="e">
        <f>VLOOKUP(B1245,HIS解!F:H,3,FALSE)</f>
        <v>#N/A</v>
      </c>
    </row>
    <row r="1246" spans="1:23" ht="14.25" hidden="1">
      <c r="A1246" s="62">
        <v>42915.393993055557</v>
      </c>
      <c r="B1246">
        <v>462757</v>
      </c>
      <c r="C1246" t="s">
        <v>4127</v>
      </c>
      <c r="D1246" t="s">
        <v>4128</v>
      </c>
      <c r="E1246" t="s">
        <v>4129</v>
      </c>
      <c r="F1246" s="15">
        <v>300</v>
      </c>
      <c r="G1246" s="62">
        <v>42915.393993055557</v>
      </c>
      <c r="H1246" t="s">
        <v>47</v>
      </c>
      <c r="I1246" t="s">
        <v>47</v>
      </c>
      <c r="J1246" t="s">
        <v>86</v>
      </c>
      <c r="K1246" t="s">
        <v>36</v>
      </c>
      <c r="L1246" t="s">
        <v>87</v>
      </c>
      <c r="M1246" t="s">
        <v>4130</v>
      </c>
      <c r="N1246" t="s">
        <v>4131</v>
      </c>
      <c r="O1246" t="s">
        <v>5003</v>
      </c>
      <c r="P1246">
        <f>VLOOKUP(B1246,HIS退!B:F,5,FALSE)</f>
        <v>-300</v>
      </c>
      <c r="Q1246" t="str">
        <f t="shared" si="57"/>
        <v/>
      </c>
      <c r="R1246" s="43">
        <f>VLOOKUP(M1246,银行退!A:G,7,FALSE)</f>
        <v>300</v>
      </c>
      <c r="S1246" t="str">
        <f t="shared" si="58"/>
        <v/>
      </c>
      <c r="T1246" t="e">
        <f>VLOOKUP(M1246,银行退!A:J,10,FALSE)</f>
        <v>#N/A</v>
      </c>
      <c r="U1246" s="17" t="e">
        <f>VLOOKUP(M1246,银行退!A:K,11,FALSE)</f>
        <v>#N/A</v>
      </c>
      <c r="V1246" t="str">
        <f t="shared" si="59"/>
        <v/>
      </c>
      <c r="W1246" t="e">
        <f>VLOOKUP(B1246,HIS解!F:H,3,FALSE)</f>
        <v>#N/A</v>
      </c>
    </row>
    <row r="1247" spans="1:23" ht="14.25" hidden="1">
      <c r="A1247" s="62">
        <v>42915.395370370374</v>
      </c>
      <c r="B1247">
        <v>462867</v>
      </c>
      <c r="C1247" t="s">
        <v>4132</v>
      </c>
      <c r="D1247" t="s">
        <v>4133</v>
      </c>
      <c r="E1247" t="s">
        <v>4134</v>
      </c>
      <c r="F1247" s="15">
        <v>1996</v>
      </c>
      <c r="G1247" s="62">
        <v>42915.395370370374</v>
      </c>
      <c r="H1247" t="s">
        <v>47</v>
      </c>
      <c r="I1247" t="s">
        <v>47</v>
      </c>
      <c r="J1247" t="s">
        <v>86</v>
      </c>
      <c r="K1247" t="s">
        <v>36</v>
      </c>
      <c r="L1247" t="s">
        <v>87</v>
      </c>
      <c r="M1247" t="s">
        <v>4135</v>
      </c>
      <c r="N1247" t="s">
        <v>4136</v>
      </c>
      <c r="O1247" t="s">
        <v>5004</v>
      </c>
      <c r="P1247">
        <f>VLOOKUP(B1247,HIS退!B:F,5,FALSE)</f>
        <v>-1996</v>
      </c>
      <c r="Q1247" t="str">
        <f t="shared" si="57"/>
        <v/>
      </c>
      <c r="R1247" s="43">
        <f>VLOOKUP(M1247,银行退!A:G,7,FALSE)</f>
        <v>1996</v>
      </c>
      <c r="S1247" t="str">
        <f t="shared" si="58"/>
        <v/>
      </c>
      <c r="T1247" t="e">
        <f>VLOOKUP(M1247,银行退!A:J,10,FALSE)</f>
        <v>#N/A</v>
      </c>
      <c r="U1247" s="17" t="e">
        <f>VLOOKUP(M1247,银行退!A:K,11,FALSE)</f>
        <v>#N/A</v>
      </c>
      <c r="V1247" t="str">
        <f t="shared" si="59"/>
        <v/>
      </c>
      <c r="W1247" t="e">
        <f>VLOOKUP(B1247,HIS解!F:H,3,FALSE)</f>
        <v>#N/A</v>
      </c>
    </row>
    <row r="1248" spans="1:23" ht="14.25">
      <c r="A1248" s="62">
        <v>42915.39607638889</v>
      </c>
      <c r="B1248">
        <v>462923</v>
      </c>
      <c r="C1248" t="s">
        <v>4137</v>
      </c>
      <c r="D1248" t="s">
        <v>4138</v>
      </c>
      <c r="E1248" t="s">
        <v>4139</v>
      </c>
      <c r="F1248" s="15">
        <v>446</v>
      </c>
      <c r="G1248" s="62">
        <v>42915.39607638889</v>
      </c>
      <c r="H1248" t="s">
        <v>47</v>
      </c>
      <c r="I1248" t="s">
        <v>47</v>
      </c>
      <c r="J1248" t="s">
        <v>86</v>
      </c>
      <c r="K1248" t="s">
        <v>217</v>
      </c>
      <c r="L1248" t="s">
        <v>87</v>
      </c>
      <c r="M1248" t="s">
        <v>4140</v>
      </c>
      <c r="N1248" t="s">
        <v>4141</v>
      </c>
      <c r="O1248" t="s">
        <v>5005</v>
      </c>
      <c r="P1248">
        <f>VLOOKUP(B1248,HIS退!B:F,5,FALSE)</f>
        <v>-446</v>
      </c>
      <c r="Q1248" t="str">
        <f t="shared" si="57"/>
        <v/>
      </c>
      <c r="R1248" s="43">
        <f>VLOOKUP(M1248,银行退!A:G,7,FALSE)</f>
        <v>446</v>
      </c>
      <c r="S1248" t="str">
        <f t="shared" si="58"/>
        <v/>
      </c>
      <c r="T1248">
        <f>VLOOKUP(M1248,银行退!A:J,10,FALSE)</f>
        <v>1</v>
      </c>
      <c r="U1248" s="17">
        <f>VLOOKUP(M1248,银行退!A:K,11,FALSE)</f>
        <v>42915.506388888891</v>
      </c>
      <c r="V1248">
        <f t="shared" si="59"/>
        <v>1</v>
      </c>
      <c r="W1248" t="e">
        <f>VLOOKUP(B1248,HIS解!F:H,3,FALSE)</f>
        <v>#N/A</v>
      </c>
    </row>
    <row r="1249" spans="1:23" ht="14.25" hidden="1">
      <c r="A1249" s="62">
        <v>42915.402858796297</v>
      </c>
      <c r="B1249">
        <v>463491</v>
      </c>
      <c r="C1249" t="s">
        <v>4142</v>
      </c>
      <c r="D1249" t="s">
        <v>4143</v>
      </c>
      <c r="E1249" t="s">
        <v>4144</v>
      </c>
      <c r="F1249" s="15">
        <v>650</v>
      </c>
      <c r="G1249" s="62">
        <v>42915.402858796297</v>
      </c>
      <c r="H1249" t="s">
        <v>47</v>
      </c>
      <c r="I1249" t="s">
        <v>47</v>
      </c>
      <c r="J1249" t="s">
        <v>86</v>
      </c>
      <c r="K1249" t="s">
        <v>36</v>
      </c>
      <c r="L1249" t="s">
        <v>87</v>
      </c>
      <c r="M1249" t="s">
        <v>4145</v>
      </c>
      <c r="N1249" t="s">
        <v>4146</v>
      </c>
      <c r="O1249" t="s">
        <v>5006</v>
      </c>
      <c r="P1249">
        <f>VLOOKUP(B1249,HIS退!B:F,5,FALSE)</f>
        <v>-650</v>
      </c>
      <c r="Q1249" t="str">
        <f t="shared" si="57"/>
        <v/>
      </c>
      <c r="R1249" s="43">
        <f>VLOOKUP(M1249,银行退!A:G,7,FALSE)</f>
        <v>650</v>
      </c>
      <c r="S1249" t="str">
        <f t="shared" si="58"/>
        <v/>
      </c>
      <c r="T1249" t="e">
        <f>VLOOKUP(M1249,银行退!A:J,10,FALSE)</f>
        <v>#N/A</v>
      </c>
      <c r="U1249" s="17" t="e">
        <f>VLOOKUP(M1249,银行退!A:K,11,FALSE)</f>
        <v>#N/A</v>
      </c>
      <c r="V1249" t="str">
        <f t="shared" si="59"/>
        <v/>
      </c>
      <c r="W1249" t="e">
        <f>VLOOKUP(B1249,HIS解!F:H,3,FALSE)</f>
        <v>#N/A</v>
      </c>
    </row>
    <row r="1250" spans="1:23" ht="14.25" hidden="1">
      <c r="A1250" s="62">
        <v>42915.408842592595</v>
      </c>
      <c r="B1250">
        <v>463932</v>
      </c>
      <c r="C1250" t="s">
        <v>4147</v>
      </c>
      <c r="D1250" t="s">
        <v>4148</v>
      </c>
      <c r="E1250" t="s">
        <v>4149</v>
      </c>
      <c r="F1250" s="15">
        <v>996</v>
      </c>
      <c r="G1250" s="62">
        <v>42915.408842592595</v>
      </c>
      <c r="H1250" t="s">
        <v>47</v>
      </c>
      <c r="I1250" t="s">
        <v>47</v>
      </c>
      <c r="J1250" t="s">
        <v>86</v>
      </c>
      <c r="K1250" t="s">
        <v>36</v>
      </c>
      <c r="L1250" t="s">
        <v>87</v>
      </c>
      <c r="M1250" t="s">
        <v>4150</v>
      </c>
      <c r="N1250" t="s">
        <v>4151</v>
      </c>
      <c r="O1250" t="s">
        <v>5007</v>
      </c>
      <c r="P1250">
        <f>VLOOKUP(B1250,HIS退!B:F,5,FALSE)</f>
        <v>-996</v>
      </c>
      <c r="Q1250" t="str">
        <f t="shared" si="57"/>
        <v/>
      </c>
      <c r="R1250" s="43">
        <f>VLOOKUP(M1250,银行退!A:G,7,FALSE)</f>
        <v>996</v>
      </c>
      <c r="S1250" t="str">
        <f t="shared" si="58"/>
        <v/>
      </c>
      <c r="T1250" t="e">
        <f>VLOOKUP(M1250,银行退!A:J,10,FALSE)</f>
        <v>#N/A</v>
      </c>
      <c r="U1250" s="17" t="e">
        <f>VLOOKUP(M1250,银行退!A:K,11,FALSE)</f>
        <v>#N/A</v>
      </c>
      <c r="V1250" t="str">
        <f t="shared" si="59"/>
        <v/>
      </c>
      <c r="W1250" t="e">
        <f>VLOOKUP(B1250,HIS解!F:H,3,FALSE)</f>
        <v>#N/A</v>
      </c>
    </row>
    <row r="1251" spans="1:23" ht="14.25" hidden="1">
      <c r="A1251" s="62">
        <v>42915.411886574075</v>
      </c>
      <c r="B1251">
        <v>464134</v>
      </c>
      <c r="C1251" t="s">
        <v>4152</v>
      </c>
      <c r="D1251" t="s">
        <v>4153</v>
      </c>
      <c r="E1251" t="s">
        <v>4154</v>
      </c>
      <c r="F1251" s="15">
        <v>172</v>
      </c>
      <c r="G1251" s="62">
        <v>42915.411886574075</v>
      </c>
      <c r="H1251" t="s">
        <v>47</v>
      </c>
      <c r="I1251" t="s">
        <v>47</v>
      </c>
      <c r="J1251" t="s">
        <v>86</v>
      </c>
      <c r="K1251" t="s">
        <v>36</v>
      </c>
      <c r="L1251" t="s">
        <v>87</v>
      </c>
      <c r="M1251" t="s">
        <v>4155</v>
      </c>
      <c r="N1251" t="s">
        <v>4156</v>
      </c>
      <c r="O1251" t="s">
        <v>5008</v>
      </c>
      <c r="P1251">
        <f>VLOOKUP(B1251,HIS退!B:F,5,FALSE)</f>
        <v>-172</v>
      </c>
      <c r="Q1251" t="str">
        <f t="shared" si="57"/>
        <v/>
      </c>
      <c r="R1251" s="43">
        <f>VLOOKUP(M1251,银行退!A:G,7,FALSE)</f>
        <v>172</v>
      </c>
      <c r="S1251" t="str">
        <f t="shared" si="58"/>
        <v/>
      </c>
      <c r="T1251" t="e">
        <f>VLOOKUP(M1251,银行退!A:J,10,FALSE)</f>
        <v>#N/A</v>
      </c>
      <c r="U1251" s="17" t="e">
        <f>VLOOKUP(M1251,银行退!A:K,11,FALSE)</f>
        <v>#N/A</v>
      </c>
      <c r="V1251" t="str">
        <f t="shared" si="59"/>
        <v/>
      </c>
      <c r="W1251" t="e">
        <f>VLOOKUP(B1251,HIS解!F:H,3,FALSE)</f>
        <v>#N/A</v>
      </c>
    </row>
    <row r="1252" spans="1:23" ht="14.25" hidden="1">
      <c r="A1252" s="62">
        <v>42915.412245370368</v>
      </c>
      <c r="B1252">
        <v>464164</v>
      </c>
      <c r="C1252" t="s">
        <v>4157</v>
      </c>
      <c r="D1252" t="s">
        <v>4153</v>
      </c>
      <c r="E1252" t="s">
        <v>4154</v>
      </c>
      <c r="F1252" s="15">
        <v>200</v>
      </c>
      <c r="G1252" s="62">
        <v>42915.412245370368</v>
      </c>
      <c r="H1252" t="s">
        <v>47</v>
      </c>
      <c r="I1252" t="s">
        <v>47</v>
      </c>
      <c r="J1252" t="s">
        <v>86</v>
      </c>
      <c r="K1252" t="s">
        <v>36</v>
      </c>
      <c r="L1252" t="s">
        <v>87</v>
      </c>
      <c r="M1252" t="s">
        <v>4158</v>
      </c>
      <c r="N1252" t="s">
        <v>4159</v>
      </c>
      <c r="O1252" t="s">
        <v>5009</v>
      </c>
      <c r="P1252">
        <f>VLOOKUP(B1252,HIS退!B:F,5,FALSE)</f>
        <v>-200</v>
      </c>
      <c r="Q1252" t="str">
        <f t="shared" si="57"/>
        <v/>
      </c>
      <c r="R1252" s="43">
        <f>VLOOKUP(M1252,银行退!A:G,7,FALSE)</f>
        <v>200</v>
      </c>
      <c r="S1252" t="str">
        <f t="shared" si="58"/>
        <v/>
      </c>
      <c r="T1252" t="e">
        <f>VLOOKUP(M1252,银行退!A:J,10,FALSE)</f>
        <v>#N/A</v>
      </c>
      <c r="U1252" s="17" t="e">
        <f>VLOOKUP(M1252,银行退!A:K,11,FALSE)</f>
        <v>#N/A</v>
      </c>
      <c r="V1252" t="str">
        <f t="shared" si="59"/>
        <v/>
      </c>
      <c r="W1252" t="e">
        <f>VLOOKUP(B1252,HIS解!F:H,3,FALSE)</f>
        <v>#N/A</v>
      </c>
    </row>
    <row r="1253" spans="1:23" ht="14.25" hidden="1">
      <c r="A1253" s="62">
        <v>42915.432175925926</v>
      </c>
      <c r="B1253">
        <v>465697</v>
      </c>
      <c r="C1253" t="s">
        <v>4160</v>
      </c>
      <c r="D1253" t="s">
        <v>4161</v>
      </c>
      <c r="E1253" t="s">
        <v>4162</v>
      </c>
      <c r="F1253" s="15">
        <v>200</v>
      </c>
      <c r="G1253" s="62">
        <v>42915.432175925926</v>
      </c>
      <c r="H1253" t="s">
        <v>47</v>
      </c>
      <c r="I1253" t="s">
        <v>47</v>
      </c>
      <c r="J1253" t="s">
        <v>86</v>
      </c>
      <c r="K1253" t="s">
        <v>36</v>
      </c>
      <c r="L1253" t="s">
        <v>87</v>
      </c>
      <c r="M1253" t="s">
        <v>4163</v>
      </c>
      <c r="N1253" t="s">
        <v>4164</v>
      </c>
      <c r="O1253" t="s">
        <v>5011</v>
      </c>
      <c r="P1253">
        <f>VLOOKUP(B1253,HIS退!B:F,5,FALSE)</f>
        <v>-200</v>
      </c>
      <c r="Q1253" t="str">
        <f t="shared" si="57"/>
        <v/>
      </c>
      <c r="R1253" s="43">
        <f>VLOOKUP(M1253,银行退!A:G,7,FALSE)</f>
        <v>200</v>
      </c>
      <c r="S1253" t="str">
        <f t="shared" si="58"/>
        <v/>
      </c>
      <c r="T1253" t="e">
        <f>VLOOKUP(M1253,银行退!A:J,10,FALSE)</f>
        <v>#N/A</v>
      </c>
      <c r="U1253" s="17" t="e">
        <f>VLOOKUP(M1253,银行退!A:K,11,FALSE)</f>
        <v>#N/A</v>
      </c>
      <c r="V1253" t="str">
        <f t="shared" si="59"/>
        <v/>
      </c>
      <c r="W1253" t="e">
        <f>VLOOKUP(B1253,HIS解!F:H,3,FALSE)</f>
        <v>#N/A</v>
      </c>
    </row>
    <row r="1254" spans="1:23" ht="14.25">
      <c r="A1254" s="62">
        <v>42915.432199074072</v>
      </c>
      <c r="B1254">
        <v>465693</v>
      </c>
      <c r="C1254" t="s">
        <v>4165</v>
      </c>
      <c r="D1254" t="s">
        <v>4166</v>
      </c>
      <c r="E1254" t="s">
        <v>4167</v>
      </c>
      <c r="F1254" s="15">
        <v>136</v>
      </c>
      <c r="G1254" s="62">
        <v>42915.432199074072</v>
      </c>
      <c r="H1254" t="s">
        <v>47</v>
      </c>
      <c r="I1254" t="s">
        <v>47</v>
      </c>
      <c r="J1254" t="s">
        <v>86</v>
      </c>
      <c r="K1254" t="s">
        <v>217</v>
      </c>
      <c r="L1254" t="s">
        <v>87</v>
      </c>
      <c r="M1254" t="s">
        <v>4168</v>
      </c>
      <c r="N1254" t="s">
        <v>4169</v>
      </c>
      <c r="O1254" t="s">
        <v>5010</v>
      </c>
      <c r="P1254">
        <f>VLOOKUP(B1254,HIS退!B:F,5,FALSE)</f>
        <v>-136</v>
      </c>
      <c r="Q1254" t="str">
        <f t="shared" si="57"/>
        <v/>
      </c>
      <c r="R1254" s="43">
        <f>VLOOKUP(M1254,银行退!A:G,7,FALSE)</f>
        <v>136</v>
      </c>
      <c r="S1254" t="str">
        <f t="shared" si="58"/>
        <v/>
      </c>
      <c r="T1254">
        <f>VLOOKUP(M1254,银行退!A:J,10,FALSE)</f>
        <v>1</v>
      </c>
      <c r="U1254" s="17">
        <f>VLOOKUP(M1254,银行退!A:K,11,FALSE)</f>
        <v>42915.505983796298</v>
      </c>
      <c r="V1254">
        <f t="shared" si="59"/>
        <v>1</v>
      </c>
      <c r="W1254" t="e">
        <f>VLOOKUP(B1254,HIS解!F:H,3,FALSE)</f>
        <v>#N/A</v>
      </c>
    </row>
    <row r="1255" spans="1:23" ht="14.25" hidden="1">
      <c r="A1255" s="62">
        <v>42915.432662037034</v>
      </c>
      <c r="B1255">
        <v>465736</v>
      </c>
      <c r="C1255" t="s">
        <v>4170</v>
      </c>
      <c r="D1255" t="s">
        <v>4171</v>
      </c>
      <c r="E1255" t="s">
        <v>4172</v>
      </c>
      <c r="F1255" s="15">
        <v>1600</v>
      </c>
      <c r="G1255" s="62">
        <v>42915.432662037034</v>
      </c>
      <c r="H1255" t="s">
        <v>47</v>
      </c>
      <c r="I1255" t="s">
        <v>47</v>
      </c>
      <c r="J1255" t="s">
        <v>86</v>
      </c>
      <c r="K1255" t="s">
        <v>36</v>
      </c>
      <c r="L1255" t="s">
        <v>87</v>
      </c>
      <c r="M1255" t="s">
        <v>4173</v>
      </c>
      <c r="N1255" t="s">
        <v>4174</v>
      </c>
      <c r="O1255" t="s">
        <v>5012</v>
      </c>
      <c r="P1255">
        <f>VLOOKUP(B1255,HIS退!B:F,5,FALSE)</f>
        <v>-1600</v>
      </c>
      <c r="Q1255" t="str">
        <f t="shared" si="57"/>
        <v/>
      </c>
      <c r="R1255" s="43">
        <f>VLOOKUP(M1255,银行退!A:G,7,FALSE)</f>
        <v>1600</v>
      </c>
      <c r="S1255" t="str">
        <f t="shared" si="58"/>
        <v/>
      </c>
      <c r="T1255" t="e">
        <f>VLOOKUP(M1255,银行退!A:J,10,FALSE)</f>
        <v>#N/A</v>
      </c>
      <c r="U1255" s="17" t="e">
        <f>VLOOKUP(M1255,银行退!A:K,11,FALSE)</f>
        <v>#N/A</v>
      </c>
      <c r="V1255" t="str">
        <f t="shared" si="59"/>
        <v/>
      </c>
      <c r="W1255" t="e">
        <f>VLOOKUP(B1255,HIS解!F:H,3,FALSE)</f>
        <v>#N/A</v>
      </c>
    </row>
    <row r="1256" spans="1:23" ht="14.25" hidden="1">
      <c r="A1256" s="62">
        <v>42915.436898148146</v>
      </c>
      <c r="B1256">
        <v>466077</v>
      </c>
      <c r="C1256" t="s">
        <v>4175</v>
      </c>
      <c r="D1256" t="s">
        <v>4176</v>
      </c>
      <c r="E1256" t="s">
        <v>4177</v>
      </c>
      <c r="F1256" s="15">
        <v>29</v>
      </c>
      <c r="G1256" s="62">
        <v>42915.436898148146</v>
      </c>
      <c r="H1256" t="s">
        <v>47</v>
      </c>
      <c r="I1256" t="s">
        <v>47</v>
      </c>
      <c r="J1256" t="s">
        <v>86</v>
      </c>
      <c r="K1256" t="s">
        <v>36</v>
      </c>
      <c r="L1256" t="s">
        <v>87</v>
      </c>
      <c r="M1256" t="s">
        <v>4178</v>
      </c>
      <c r="N1256" t="s">
        <v>4179</v>
      </c>
      <c r="O1256" t="s">
        <v>5013</v>
      </c>
      <c r="P1256">
        <f>VLOOKUP(B1256,HIS退!B:F,5,FALSE)</f>
        <v>-29</v>
      </c>
      <c r="Q1256" t="str">
        <f t="shared" si="57"/>
        <v/>
      </c>
      <c r="R1256" s="43">
        <f>VLOOKUP(M1256,银行退!A:G,7,FALSE)</f>
        <v>29</v>
      </c>
      <c r="S1256" t="str">
        <f t="shared" si="58"/>
        <v/>
      </c>
      <c r="T1256" t="e">
        <f>VLOOKUP(M1256,银行退!A:J,10,FALSE)</f>
        <v>#N/A</v>
      </c>
      <c r="U1256" s="17" t="e">
        <f>VLOOKUP(M1256,银行退!A:K,11,FALSE)</f>
        <v>#N/A</v>
      </c>
      <c r="V1256" t="str">
        <f t="shared" si="59"/>
        <v/>
      </c>
      <c r="W1256" t="e">
        <f>VLOOKUP(B1256,HIS解!F:H,3,FALSE)</f>
        <v>#N/A</v>
      </c>
    </row>
    <row r="1257" spans="1:23" ht="14.25" hidden="1">
      <c r="A1257" s="62">
        <v>42915.440428240741</v>
      </c>
      <c r="B1257">
        <v>466313</v>
      </c>
      <c r="C1257" t="s">
        <v>4180</v>
      </c>
      <c r="D1257" t="s">
        <v>4181</v>
      </c>
      <c r="E1257" t="s">
        <v>4182</v>
      </c>
      <c r="F1257" s="15">
        <v>247</v>
      </c>
      <c r="G1257" s="62">
        <v>42915.440428240741</v>
      </c>
      <c r="H1257" t="s">
        <v>47</v>
      </c>
      <c r="I1257" t="s">
        <v>47</v>
      </c>
      <c r="J1257" t="s">
        <v>86</v>
      </c>
      <c r="K1257" t="s">
        <v>36</v>
      </c>
      <c r="L1257" t="s">
        <v>87</v>
      </c>
      <c r="M1257" t="s">
        <v>4183</v>
      </c>
      <c r="N1257" t="s">
        <v>4184</v>
      </c>
      <c r="O1257" t="s">
        <v>5014</v>
      </c>
      <c r="P1257">
        <f>VLOOKUP(B1257,HIS退!B:F,5,FALSE)</f>
        <v>-247</v>
      </c>
      <c r="Q1257" t="str">
        <f t="shared" si="57"/>
        <v/>
      </c>
      <c r="R1257" s="43">
        <f>VLOOKUP(M1257,银行退!A:G,7,FALSE)</f>
        <v>247</v>
      </c>
      <c r="S1257" t="str">
        <f t="shared" si="58"/>
        <v/>
      </c>
      <c r="T1257" t="e">
        <f>VLOOKUP(M1257,银行退!A:J,10,FALSE)</f>
        <v>#N/A</v>
      </c>
      <c r="U1257" s="17" t="e">
        <f>VLOOKUP(M1257,银行退!A:K,11,FALSE)</f>
        <v>#N/A</v>
      </c>
      <c r="V1257" t="str">
        <f t="shared" si="59"/>
        <v/>
      </c>
      <c r="W1257" t="e">
        <f>VLOOKUP(B1257,HIS解!F:H,3,FALSE)</f>
        <v>#N/A</v>
      </c>
    </row>
    <row r="1258" spans="1:23" ht="14.25">
      <c r="A1258" s="62">
        <v>42915.450798611113</v>
      </c>
      <c r="B1258">
        <v>466946</v>
      </c>
      <c r="C1258" t="s">
        <v>4185</v>
      </c>
      <c r="D1258" t="s">
        <v>4186</v>
      </c>
      <c r="E1258" t="s">
        <v>4187</v>
      </c>
      <c r="F1258" s="15">
        <v>1688</v>
      </c>
      <c r="G1258" s="62">
        <v>42915.450798611113</v>
      </c>
      <c r="H1258" t="s">
        <v>47</v>
      </c>
      <c r="I1258" t="s">
        <v>47</v>
      </c>
      <c r="J1258" t="s">
        <v>86</v>
      </c>
      <c r="K1258" t="s">
        <v>217</v>
      </c>
      <c r="L1258" t="s">
        <v>87</v>
      </c>
      <c r="M1258" t="s">
        <v>4188</v>
      </c>
      <c r="N1258" t="s">
        <v>4189</v>
      </c>
      <c r="O1258" t="s">
        <v>5015</v>
      </c>
      <c r="P1258">
        <f>VLOOKUP(B1258,HIS退!B:F,5,FALSE)</f>
        <v>-1688</v>
      </c>
      <c r="Q1258" t="str">
        <f t="shared" si="57"/>
        <v/>
      </c>
      <c r="R1258" s="43">
        <f>VLOOKUP(M1258,银行退!A:G,7,FALSE)</f>
        <v>1688</v>
      </c>
      <c r="S1258" t="str">
        <f t="shared" si="58"/>
        <v/>
      </c>
      <c r="T1258">
        <f>VLOOKUP(M1258,银行退!A:J,10,FALSE)</f>
        <v>1</v>
      </c>
      <c r="U1258" s="17">
        <f>VLOOKUP(M1258,银行退!A:K,11,FALSE)</f>
        <v>42915.506261574075</v>
      </c>
      <c r="V1258">
        <f t="shared" si="59"/>
        <v>1</v>
      </c>
      <c r="W1258" t="e">
        <f>VLOOKUP(B1258,HIS解!F:H,3,FALSE)</f>
        <v>#N/A</v>
      </c>
    </row>
    <row r="1259" spans="1:23" ht="14.25" hidden="1">
      <c r="A1259" s="62">
        <v>42915.456747685188</v>
      </c>
      <c r="B1259">
        <v>467337</v>
      </c>
      <c r="C1259" t="s">
        <v>4190</v>
      </c>
      <c r="D1259" t="s">
        <v>4191</v>
      </c>
      <c r="E1259" t="s">
        <v>4192</v>
      </c>
      <c r="F1259" s="15">
        <v>197</v>
      </c>
      <c r="G1259" s="62">
        <v>42915.456747685188</v>
      </c>
      <c r="H1259" t="s">
        <v>47</v>
      </c>
      <c r="I1259" t="s">
        <v>47</v>
      </c>
      <c r="J1259" t="s">
        <v>86</v>
      </c>
      <c r="K1259" t="s">
        <v>36</v>
      </c>
      <c r="L1259" t="s">
        <v>87</v>
      </c>
      <c r="M1259" t="s">
        <v>4193</v>
      </c>
      <c r="N1259" t="s">
        <v>4194</v>
      </c>
      <c r="O1259" t="s">
        <v>5016</v>
      </c>
      <c r="P1259">
        <f>VLOOKUP(B1259,HIS退!B:F,5,FALSE)</f>
        <v>-197</v>
      </c>
      <c r="Q1259" t="str">
        <f t="shared" si="57"/>
        <v/>
      </c>
      <c r="R1259" s="43">
        <f>VLOOKUP(M1259,银行退!A:G,7,FALSE)</f>
        <v>197</v>
      </c>
      <c r="S1259" t="str">
        <f t="shared" si="58"/>
        <v/>
      </c>
      <c r="T1259" t="e">
        <f>VLOOKUP(M1259,银行退!A:J,10,FALSE)</f>
        <v>#N/A</v>
      </c>
      <c r="U1259" s="17" t="e">
        <f>VLOOKUP(M1259,银行退!A:K,11,FALSE)</f>
        <v>#N/A</v>
      </c>
      <c r="V1259" t="str">
        <f t="shared" si="59"/>
        <v/>
      </c>
      <c r="W1259" t="e">
        <f>VLOOKUP(B1259,HIS解!F:H,3,FALSE)</f>
        <v>#N/A</v>
      </c>
    </row>
    <row r="1260" spans="1:23" ht="14.25" hidden="1">
      <c r="A1260" s="62">
        <v>42915.458668981482</v>
      </c>
      <c r="B1260">
        <v>467478</v>
      </c>
      <c r="C1260" t="s">
        <v>4195</v>
      </c>
      <c r="D1260" t="s">
        <v>4196</v>
      </c>
      <c r="E1260" t="s">
        <v>4197</v>
      </c>
      <c r="F1260" s="15">
        <v>412</v>
      </c>
      <c r="G1260" s="62">
        <v>42915.458668981482</v>
      </c>
      <c r="H1260" t="s">
        <v>47</v>
      </c>
      <c r="I1260" t="s">
        <v>47</v>
      </c>
      <c r="J1260" t="s">
        <v>86</v>
      </c>
      <c r="K1260" t="s">
        <v>36</v>
      </c>
      <c r="L1260" t="s">
        <v>87</v>
      </c>
      <c r="M1260" t="s">
        <v>4198</v>
      </c>
      <c r="N1260" t="s">
        <v>4199</v>
      </c>
      <c r="O1260" t="s">
        <v>5017</v>
      </c>
      <c r="P1260">
        <f>VLOOKUP(B1260,HIS退!B:F,5,FALSE)</f>
        <v>-412</v>
      </c>
      <c r="Q1260" t="str">
        <f t="shared" si="57"/>
        <v/>
      </c>
      <c r="R1260" s="43">
        <f>VLOOKUP(M1260,银行退!A:G,7,FALSE)</f>
        <v>412</v>
      </c>
      <c r="S1260" t="str">
        <f t="shared" si="58"/>
        <v/>
      </c>
      <c r="T1260">
        <f>VLOOKUP(M1260,银行退!A:J,10,FALSE)</f>
        <v>0</v>
      </c>
      <c r="U1260" s="17">
        <f>VLOOKUP(M1260,银行退!A:K,11,FALSE)</f>
        <v>0</v>
      </c>
      <c r="V1260">
        <f t="shared" si="59"/>
        <v>1</v>
      </c>
      <c r="W1260" t="e">
        <f>VLOOKUP(B1260,HIS解!F:H,3,FALSE)</f>
        <v>#N/A</v>
      </c>
    </row>
    <row r="1261" spans="1:23" ht="14.25" hidden="1">
      <c r="A1261" s="62">
        <v>42915.4612037037</v>
      </c>
      <c r="B1261">
        <v>467623</v>
      </c>
      <c r="C1261" t="s">
        <v>4200</v>
      </c>
      <c r="D1261" t="s">
        <v>4201</v>
      </c>
      <c r="E1261" t="s">
        <v>4202</v>
      </c>
      <c r="F1261" s="15">
        <v>1000</v>
      </c>
      <c r="G1261" s="62">
        <v>42915.4612037037</v>
      </c>
      <c r="H1261" t="s">
        <v>47</v>
      </c>
      <c r="I1261" t="s">
        <v>47</v>
      </c>
      <c r="J1261" t="s">
        <v>86</v>
      </c>
      <c r="K1261" t="s">
        <v>36</v>
      </c>
      <c r="L1261" t="s">
        <v>87</v>
      </c>
      <c r="M1261" t="s">
        <v>4203</v>
      </c>
      <c r="N1261" t="s">
        <v>4204</v>
      </c>
      <c r="O1261" t="s">
        <v>5018</v>
      </c>
      <c r="P1261">
        <f>VLOOKUP(B1261,HIS退!B:F,5,FALSE)</f>
        <v>-1000</v>
      </c>
      <c r="Q1261" t="str">
        <f t="shared" si="57"/>
        <v/>
      </c>
      <c r="R1261" s="43">
        <f>VLOOKUP(M1261,银行退!A:G,7,FALSE)</f>
        <v>1000</v>
      </c>
      <c r="S1261" t="str">
        <f t="shared" si="58"/>
        <v/>
      </c>
      <c r="T1261" t="e">
        <f>VLOOKUP(M1261,银行退!A:J,10,FALSE)</f>
        <v>#N/A</v>
      </c>
      <c r="U1261" s="17" t="e">
        <f>VLOOKUP(M1261,银行退!A:K,11,FALSE)</f>
        <v>#N/A</v>
      </c>
      <c r="V1261" t="str">
        <f t="shared" si="59"/>
        <v/>
      </c>
      <c r="W1261" t="e">
        <f>VLOOKUP(B1261,HIS解!F:H,3,FALSE)</f>
        <v>#N/A</v>
      </c>
    </row>
    <row r="1262" spans="1:23" ht="14.25">
      <c r="A1262" s="62">
        <v>42915.464259259257</v>
      </c>
      <c r="B1262">
        <v>467815</v>
      </c>
      <c r="C1262" t="s">
        <v>4205</v>
      </c>
      <c r="D1262" t="s">
        <v>4206</v>
      </c>
      <c r="E1262" t="s">
        <v>4207</v>
      </c>
      <c r="F1262" s="15">
        <v>486</v>
      </c>
      <c r="G1262" s="62">
        <v>42915.464259259257</v>
      </c>
      <c r="H1262" t="s">
        <v>47</v>
      </c>
      <c r="I1262" t="s">
        <v>47</v>
      </c>
      <c r="J1262" t="s">
        <v>86</v>
      </c>
      <c r="K1262" t="s">
        <v>217</v>
      </c>
      <c r="L1262" t="s">
        <v>87</v>
      </c>
      <c r="M1262" t="s">
        <v>4208</v>
      </c>
      <c r="N1262" t="s">
        <v>4209</v>
      </c>
      <c r="O1262" t="s">
        <v>5019</v>
      </c>
      <c r="P1262">
        <f>VLOOKUP(B1262,HIS退!B:F,5,FALSE)</f>
        <v>-486</v>
      </c>
      <c r="Q1262" t="str">
        <f t="shared" si="57"/>
        <v/>
      </c>
      <c r="R1262" s="43">
        <f>VLOOKUP(M1262,银行退!A:G,7,FALSE)</f>
        <v>486</v>
      </c>
      <c r="S1262" t="str">
        <f t="shared" si="58"/>
        <v/>
      </c>
      <c r="T1262">
        <f>VLOOKUP(M1262,银行退!A:J,10,FALSE)</f>
        <v>1</v>
      </c>
      <c r="U1262" s="17">
        <f>VLOOKUP(M1262,银行退!A:K,11,FALSE)</f>
        <v>42915.506527777776</v>
      </c>
      <c r="V1262">
        <f t="shared" si="59"/>
        <v>1</v>
      </c>
      <c r="W1262" t="e">
        <f>VLOOKUP(B1262,HIS解!F:H,3,FALSE)</f>
        <v>#N/A</v>
      </c>
    </row>
    <row r="1263" spans="1:23" ht="14.25">
      <c r="A1263" s="62">
        <v>42915.473391203705</v>
      </c>
      <c r="B1263">
        <v>468330</v>
      </c>
      <c r="C1263" t="s">
        <v>4210</v>
      </c>
      <c r="D1263" t="s">
        <v>4211</v>
      </c>
      <c r="E1263" t="s">
        <v>4212</v>
      </c>
      <c r="F1263" s="15">
        <v>145</v>
      </c>
      <c r="G1263" s="62">
        <v>42915.473391203705</v>
      </c>
      <c r="H1263" t="s">
        <v>47</v>
      </c>
      <c r="I1263" t="s">
        <v>47</v>
      </c>
      <c r="J1263" t="s">
        <v>86</v>
      </c>
      <c r="K1263" t="s">
        <v>217</v>
      </c>
      <c r="L1263" t="s">
        <v>87</v>
      </c>
      <c r="M1263" t="s">
        <v>4213</v>
      </c>
      <c r="N1263" t="s">
        <v>4214</v>
      </c>
      <c r="O1263" t="s">
        <v>5020</v>
      </c>
      <c r="P1263">
        <f>VLOOKUP(B1263,HIS退!B:F,5,FALSE)</f>
        <v>-145</v>
      </c>
      <c r="Q1263" t="str">
        <f t="shared" si="57"/>
        <v/>
      </c>
      <c r="R1263" s="43">
        <f>VLOOKUP(M1263,银行退!A:G,7,FALSE)</f>
        <v>145</v>
      </c>
      <c r="S1263" t="str">
        <f t="shared" si="58"/>
        <v/>
      </c>
      <c r="T1263">
        <f>VLOOKUP(M1263,银行退!A:J,10,FALSE)</f>
        <v>1</v>
      </c>
      <c r="U1263" s="17">
        <f>VLOOKUP(M1263,银行退!A:K,11,FALSE)</f>
        <v>42915.506689814814</v>
      </c>
      <c r="V1263">
        <f t="shared" si="59"/>
        <v>1</v>
      </c>
      <c r="W1263" t="e">
        <f>VLOOKUP(B1263,HIS解!F:H,3,FALSE)</f>
        <v>#N/A</v>
      </c>
    </row>
    <row r="1264" spans="1:23" ht="14.25" hidden="1">
      <c r="A1264" s="62">
        <v>42915.476412037038</v>
      </c>
      <c r="B1264">
        <v>468490</v>
      </c>
      <c r="C1264" t="s">
        <v>4215</v>
      </c>
      <c r="D1264" t="s">
        <v>4216</v>
      </c>
      <c r="E1264" t="s">
        <v>4217</v>
      </c>
      <c r="F1264" s="15">
        <v>796</v>
      </c>
      <c r="G1264" s="62">
        <v>42915.476412037038</v>
      </c>
      <c r="H1264" t="s">
        <v>47</v>
      </c>
      <c r="I1264" t="s">
        <v>47</v>
      </c>
      <c r="J1264" t="s">
        <v>86</v>
      </c>
      <c r="K1264" t="s">
        <v>36</v>
      </c>
      <c r="L1264" t="s">
        <v>87</v>
      </c>
      <c r="M1264" t="s">
        <v>4218</v>
      </c>
      <c r="N1264" t="s">
        <v>4219</v>
      </c>
      <c r="O1264" t="s">
        <v>5021</v>
      </c>
      <c r="P1264">
        <f>VLOOKUP(B1264,HIS退!B:F,5,FALSE)</f>
        <v>-796</v>
      </c>
      <c r="Q1264" t="str">
        <f t="shared" si="57"/>
        <v/>
      </c>
      <c r="R1264" s="43">
        <f>VLOOKUP(M1264,银行退!A:G,7,FALSE)</f>
        <v>796</v>
      </c>
      <c r="S1264" t="str">
        <f t="shared" si="58"/>
        <v/>
      </c>
      <c r="T1264" t="e">
        <f>VLOOKUP(M1264,银行退!A:J,10,FALSE)</f>
        <v>#N/A</v>
      </c>
      <c r="U1264" s="17" t="e">
        <f>VLOOKUP(M1264,银行退!A:K,11,FALSE)</f>
        <v>#N/A</v>
      </c>
      <c r="V1264" t="str">
        <f t="shared" si="59"/>
        <v/>
      </c>
      <c r="W1264" t="e">
        <f>VLOOKUP(B1264,HIS解!F:H,3,FALSE)</f>
        <v>#N/A</v>
      </c>
    </row>
    <row r="1265" spans="1:23" ht="14.25" hidden="1">
      <c r="A1265" s="62">
        <v>42915.479525462964</v>
      </c>
      <c r="B1265">
        <v>468659</v>
      </c>
      <c r="C1265" t="s">
        <v>4220</v>
      </c>
      <c r="D1265" t="s">
        <v>4221</v>
      </c>
      <c r="E1265" t="s">
        <v>4222</v>
      </c>
      <c r="F1265" s="15">
        <v>406</v>
      </c>
      <c r="G1265" s="62">
        <v>42915.479525462964</v>
      </c>
      <c r="H1265" t="s">
        <v>47</v>
      </c>
      <c r="I1265" t="s">
        <v>47</v>
      </c>
      <c r="J1265" t="s">
        <v>86</v>
      </c>
      <c r="K1265" t="s">
        <v>36</v>
      </c>
      <c r="L1265" t="s">
        <v>87</v>
      </c>
      <c r="M1265" t="s">
        <v>4223</v>
      </c>
      <c r="N1265" t="s">
        <v>4224</v>
      </c>
      <c r="O1265" t="s">
        <v>5022</v>
      </c>
      <c r="P1265">
        <f>VLOOKUP(B1265,HIS退!B:F,5,FALSE)</f>
        <v>-406</v>
      </c>
      <c r="Q1265" t="str">
        <f t="shared" si="57"/>
        <v/>
      </c>
      <c r="R1265" s="43">
        <f>VLOOKUP(M1265,银行退!A:G,7,FALSE)</f>
        <v>406</v>
      </c>
      <c r="S1265" t="str">
        <f t="shared" si="58"/>
        <v/>
      </c>
      <c r="T1265" t="e">
        <f>VLOOKUP(M1265,银行退!A:J,10,FALSE)</f>
        <v>#N/A</v>
      </c>
      <c r="U1265" s="17" t="e">
        <f>VLOOKUP(M1265,银行退!A:K,11,FALSE)</f>
        <v>#N/A</v>
      </c>
      <c r="V1265" t="str">
        <f t="shared" si="59"/>
        <v/>
      </c>
      <c r="W1265" t="e">
        <f>VLOOKUP(B1265,HIS解!F:H,3,FALSE)</f>
        <v>#N/A</v>
      </c>
    </row>
    <row r="1266" spans="1:23" ht="14.25" hidden="1">
      <c r="A1266" s="62">
        <v>42915.483576388891</v>
      </c>
      <c r="B1266">
        <v>468826</v>
      </c>
      <c r="C1266" t="s">
        <v>4225</v>
      </c>
      <c r="D1266" t="s">
        <v>4226</v>
      </c>
      <c r="E1266" t="s">
        <v>4227</v>
      </c>
      <c r="F1266" s="15">
        <v>2199</v>
      </c>
      <c r="G1266" s="62">
        <v>42915.483576388891</v>
      </c>
      <c r="H1266" t="s">
        <v>47</v>
      </c>
      <c r="I1266" t="s">
        <v>47</v>
      </c>
      <c r="J1266" t="s">
        <v>86</v>
      </c>
      <c r="K1266" t="s">
        <v>36</v>
      </c>
      <c r="L1266" t="s">
        <v>87</v>
      </c>
      <c r="M1266" t="s">
        <v>4228</v>
      </c>
      <c r="N1266" t="s">
        <v>4229</v>
      </c>
      <c r="O1266" t="s">
        <v>5023</v>
      </c>
      <c r="P1266">
        <f>VLOOKUP(B1266,HIS退!B:F,5,FALSE)</f>
        <v>-2199</v>
      </c>
      <c r="Q1266" t="str">
        <f t="shared" si="57"/>
        <v/>
      </c>
      <c r="R1266" s="43">
        <f>VLOOKUP(M1266,银行退!A:G,7,FALSE)</f>
        <v>2199</v>
      </c>
      <c r="S1266" t="str">
        <f t="shared" si="58"/>
        <v/>
      </c>
      <c r="T1266" t="e">
        <f>VLOOKUP(M1266,银行退!A:J,10,FALSE)</f>
        <v>#N/A</v>
      </c>
      <c r="U1266" s="17" t="e">
        <f>VLOOKUP(M1266,银行退!A:K,11,FALSE)</f>
        <v>#N/A</v>
      </c>
      <c r="V1266" t="str">
        <f t="shared" si="59"/>
        <v/>
      </c>
      <c r="W1266" t="e">
        <f>VLOOKUP(B1266,HIS解!F:H,3,FALSE)</f>
        <v>#N/A</v>
      </c>
    </row>
    <row r="1267" spans="1:23" ht="14.25" hidden="1">
      <c r="A1267" s="62">
        <v>42915.494722222225</v>
      </c>
      <c r="B1267">
        <v>469291</v>
      </c>
      <c r="C1267" t="s">
        <v>4230</v>
      </c>
      <c r="D1267" t="s">
        <v>4231</v>
      </c>
      <c r="E1267" t="s">
        <v>4232</v>
      </c>
      <c r="F1267" s="15">
        <v>247</v>
      </c>
      <c r="G1267" s="62">
        <v>42915.494722222225</v>
      </c>
      <c r="H1267" t="s">
        <v>47</v>
      </c>
      <c r="I1267" t="s">
        <v>47</v>
      </c>
      <c r="J1267" t="s">
        <v>86</v>
      </c>
      <c r="K1267" t="s">
        <v>36</v>
      </c>
      <c r="L1267" t="s">
        <v>87</v>
      </c>
      <c r="M1267" t="s">
        <v>4233</v>
      </c>
      <c r="N1267" t="s">
        <v>4234</v>
      </c>
      <c r="O1267" t="s">
        <v>5024</v>
      </c>
      <c r="P1267">
        <f>VLOOKUP(B1267,HIS退!B:F,5,FALSE)</f>
        <v>-247</v>
      </c>
      <c r="Q1267" t="str">
        <f t="shared" si="57"/>
        <v/>
      </c>
      <c r="R1267" s="43">
        <f>VLOOKUP(M1267,银行退!A:G,7,FALSE)</f>
        <v>247</v>
      </c>
      <c r="S1267" t="str">
        <f t="shared" si="58"/>
        <v/>
      </c>
      <c r="T1267" t="e">
        <f>VLOOKUP(M1267,银行退!A:J,10,FALSE)</f>
        <v>#N/A</v>
      </c>
      <c r="U1267" s="17" t="e">
        <f>VLOOKUP(M1267,银行退!A:K,11,FALSE)</f>
        <v>#N/A</v>
      </c>
      <c r="V1267" t="str">
        <f t="shared" si="59"/>
        <v/>
      </c>
      <c r="W1267" t="e">
        <f>VLOOKUP(B1267,HIS解!F:H,3,FALSE)</f>
        <v>#N/A</v>
      </c>
    </row>
    <row r="1268" spans="1:23" ht="14.25" hidden="1">
      <c r="A1268" s="62">
        <v>42915.498055555552</v>
      </c>
      <c r="B1268">
        <v>469400</v>
      </c>
      <c r="C1268" t="s">
        <v>4235</v>
      </c>
      <c r="D1268" t="s">
        <v>4236</v>
      </c>
      <c r="E1268" t="s">
        <v>4237</v>
      </c>
      <c r="F1268" s="15">
        <v>64</v>
      </c>
      <c r="G1268" s="62">
        <v>42915.498055555552</v>
      </c>
      <c r="H1268" t="s">
        <v>47</v>
      </c>
      <c r="I1268" t="s">
        <v>47</v>
      </c>
      <c r="J1268" t="s">
        <v>86</v>
      </c>
      <c r="K1268" t="s">
        <v>36</v>
      </c>
      <c r="L1268" t="s">
        <v>87</v>
      </c>
      <c r="M1268" t="s">
        <v>4238</v>
      </c>
      <c r="N1268" t="s">
        <v>4239</v>
      </c>
      <c r="O1268" t="s">
        <v>5025</v>
      </c>
      <c r="P1268">
        <f>VLOOKUP(B1268,HIS退!B:F,5,FALSE)</f>
        <v>-64</v>
      </c>
      <c r="Q1268" t="str">
        <f t="shared" si="57"/>
        <v/>
      </c>
      <c r="R1268" s="43">
        <f>VLOOKUP(M1268,银行退!A:G,7,FALSE)</f>
        <v>64</v>
      </c>
      <c r="S1268" t="str">
        <f t="shared" si="58"/>
        <v/>
      </c>
      <c r="T1268" t="e">
        <f>VLOOKUP(M1268,银行退!A:J,10,FALSE)</f>
        <v>#N/A</v>
      </c>
      <c r="U1268" s="17" t="e">
        <f>VLOOKUP(M1268,银行退!A:K,11,FALSE)</f>
        <v>#N/A</v>
      </c>
      <c r="V1268" t="str">
        <f t="shared" si="59"/>
        <v/>
      </c>
      <c r="W1268" t="e">
        <f>VLOOKUP(B1268,HIS解!F:H,3,FALSE)</f>
        <v>#N/A</v>
      </c>
    </row>
    <row r="1269" spans="1:23" ht="14.25" hidden="1">
      <c r="A1269" s="62">
        <v>42915.498900462961</v>
      </c>
      <c r="B1269">
        <v>469423</v>
      </c>
      <c r="C1269" t="s">
        <v>4240</v>
      </c>
      <c r="D1269" t="s">
        <v>4241</v>
      </c>
      <c r="E1269" t="s">
        <v>4242</v>
      </c>
      <c r="F1269" s="15">
        <v>495</v>
      </c>
      <c r="G1269" s="62">
        <v>42915.498900462961</v>
      </c>
      <c r="H1269" t="s">
        <v>47</v>
      </c>
      <c r="I1269" t="s">
        <v>47</v>
      </c>
      <c r="J1269" t="s">
        <v>86</v>
      </c>
      <c r="K1269" t="s">
        <v>36</v>
      </c>
      <c r="L1269" t="s">
        <v>87</v>
      </c>
      <c r="M1269" t="s">
        <v>4243</v>
      </c>
      <c r="N1269" t="s">
        <v>4244</v>
      </c>
      <c r="O1269" t="s">
        <v>5026</v>
      </c>
      <c r="P1269">
        <f>VLOOKUP(B1269,HIS退!B:F,5,FALSE)</f>
        <v>-495</v>
      </c>
      <c r="Q1269" t="str">
        <f t="shared" si="57"/>
        <v/>
      </c>
      <c r="R1269" s="43">
        <f>VLOOKUP(M1269,银行退!A:G,7,FALSE)</f>
        <v>495</v>
      </c>
      <c r="S1269" t="str">
        <f t="shared" si="58"/>
        <v/>
      </c>
      <c r="T1269" t="e">
        <f>VLOOKUP(M1269,银行退!A:J,10,FALSE)</f>
        <v>#N/A</v>
      </c>
      <c r="U1269" s="17" t="e">
        <f>VLOOKUP(M1269,银行退!A:K,11,FALSE)</f>
        <v>#N/A</v>
      </c>
      <c r="V1269" t="str">
        <f t="shared" si="59"/>
        <v/>
      </c>
      <c r="W1269" t="e">
        <f>VLOOKUP(B1269,HIS解!F:H,3,FALSE)</f>
        <v>#N/A</v>
      </c>
    </row>
    <row r="1270" spans="1:23" ht="14.25" hidden="1">
      <c r="A1270" s="62">
        <v>42915.506967592592</v>
      </c>
      <c r="B1270">
        <v>469582</v>
      </c>
      <c r="C1270" t="s">
        <v>4245</v>
      </c>
      <c r="D1270" t="s">
        <v>3423</v>
      </c>
      <c r="E1270" t="s">
        <v>3424</v>
      </c>
      <c r="F1270" s="15">
        <v>370</v>
      </c>
      <c r="G1270" s="62">
        <v>42915.506967592592</v>
      </c>
      <c r="H1270" t="s">
        <v>47</v>
      </c>
      <c r="I1270" t="s">
        <v>47</v>
      </c>
      <c r="J1270" t="s">
        <v>86</v>
      </c>
      <c r="K1270" t="s">
        <v>36</v>
      </c>
      <c r="L1270" t="s">
        <v>87</v>
      </c>
      <c r="M1270" t="s">
        <v>4246</v>
      </c>
      <c r="N1270" t="s">
        <v>4247</v>
      </c>
      <c r="O1270" t="s">
        <v>4871</v>
      </c>
      <c r="P1270">
        <f>VLOOKUP(B1270,HIS退!B:F,5,FALSE)</f>
        <v>-370</v>
      </c>
      <c r="Q1270" t="str">
        <f t="shared" si="57"/>
        <v/>
      </c>
      <c r="R1270" s="43">
        <f>VLOOKUP(M1270,银行退!A:G,7,FALSE)</f>
        <v>370</v>
      </c>
      <c r="S1270" t="str">
        <f t="shared" si="58"/>
        <v/>
      </c>
      <c r="T1270" t="e">
        <f>VLOOKUP(M1270,银行退!A:J,10,FALSE)</f>
        <v>#N/A</v>
      </c>
      <c r="U1270" s="17" t="e">
        <f>VLOOKUP(M1270,银行退!A:K,11,FALSE)</f>
        <v>#N/A</v>
      </c>
      <c r="V1270" t="str">
        <f t="shared" si="59"/>
        <v/>
      </c>
      <c r="W1270" t="e">
        <f>VLOOKUP(B1270,HIS解!F:H,3,FALSE)</f>
        <v>#N/A</v>
      </c>
    </row>
    <row r="1271" spans="1:23" ht="14.25" hidden="1">
      <c r="A1271" s="62">
        <v>42915.517106481479</v>
      </c>
      <c r="B1271">
        <v>469786</v>
      </c>
      <c r="C1271" t="s">
        <v>4248</v>
      </c>
      <c r="D1271" t="s">
        <v>4249</v>
      </c>
      <c r="E1271" t="s">
        <v>4250</v>
      </c>
      <c r="F1271" s="15">
        <v>403</v>
      </c>
      <c r="G1271" s="62">
        <v>42915.517106481479</v>
      </c>
      <c r="H1271" t="s">
        <v>47</v>
      </c>
      <c r="I1271" t="s">
        <v>47</v>
      </c>
      <c r="J1271" t="s">
        <v>86</v>
      </c>
      <c r="K1271" t="s">
        <v>36</v>
      </c>
      <c r="L1271" t="s">
        <v>87</v>
      </c>
      <c r="M1271" t="s">
        <v>4251</v>
      </c>
      <c r="N1271" t="s">
        <v>4252</v>
      </c>
      <c r="O1271" t="s">
        <v>5027</v>
      </c>
      <c r="P1271">
        <f>VLOOKUP(B1271,HIS退!B:F,5,FALSE)</f>
        <v>-403</v>
      </c>
      <c r="Q1271" t="str">
        <f t="shared" si="57"/>
        <v/>
      </c>
      <c r="R1271" s="43">
        <f>VLOOKUP(M1271,银行退!A:G,7,FALSE)</f>
        <v>403</v>
      </c>
      <c r="S1271" t="str">
        <f t="shared" si="58"/>
        <v/>
      </c>
      <c r="T1271" t="e">
        <f>VLOOKUP(M1271,银行退!A:J,10,FALSE)</f>
        <v>#N/A</v>
      </c>
      <c r="U1271" s="17" t="e">
        <f>VLOOKUP(M1271,银行退!A:K,11,FALSE)</f>
        <v>#N/A</v>
      </c>
      <c r="V1271" t="str">
        <f t="shared" si="59"/>
        <v/>
      </c>
      <c r="W1271" t="e">
        <f>VLOOKUP(B1271,HIS解!F:H,3,FALSE)</f>
        <v>#N/A</v>
      </c>
    </row>
    <row r="1272" spans="1:23" ht="14.25" hidden="1">
      <c r="A1272" s="62">
        <v>42915.517835648148</v>
      </c>
      <c r="B1272">
        <v>469795</v>
      </c>
      <c r="C1272" t="s">
        <v>4253</v>
      </c>
      <c r="D1272" t="s">
        <v>4254</v>
      </c>
      <c r="E1272" t="s">
        <v>4255</v>
      </c>
      <c r="F1272" s="15">
        <v>18</v>
      </c>
      <c r="G1272" s="62">
        <v>42915.517835648148</v>
      </c>
      <c r="H1272" t="s">
        <v>47</v>
      </c>
      <c r="I1272" t="s">
        <v>47</v>
      </c>
      <c r="J1272" t="s">
        <v>86</v>
      </c>
      <c r="K1272" t="s">
        <v>36</v>
      </c>
      <c r="L1272" t="s">
        <v>87</v>
      </c>
      <c r="M1272" t="s">
        <v>4256</v>
      </c>
      <c r="N1272" t="s">
        <v>4257</v>
      </c>
      <c r="O1272" t="s">
        <v>5028</v>
      </c>
      <c r="P1272">
        <f>VLOOKUP(B1272,HIS退!B:F,5,FALSE)</f>
        <v>-18</v>
      </c>
      <c r="Q1272" t="str">
        <f t="shared" si="57"/>
        <v/>
      </c>
      <c r="R1272" s="43">
        <f>VLOOKUP(M1272,银行退!A:G,7,FALSE)</f>
        <v>18</v>
      </c>
      <c r="S1272" t="str">
        <f t="shared" si="58"/>
        <v/>
      </c>
      <c r="T1272" t="e">
        <f>VLOOKUP(M1272,银行退!A:J,10,FALSE)</f>
        <v>#N/A</v>
      </c>
      <c r="U1272" s="17" t="e">
        <f>VLOOKUP(M1272,银行退!A:K,11,FALSE)</f>
        <v>#N/A</v>
      </c>
      <c r="V1272" t="str">
        <f t="shared" si="59"/>
        <v/>
      </c>
      <c r="W1272" t="e">
        <f>VLOOKUP(B1272,HIS解!F:H,3,FALSE)</f>
        <v>#N/A</v>
      </c>
    </row>
    <row r="1273" spans="1:23" ht="14.25">
      <c r="A1273" s="62">
        <v>42915.551168981481</v>
      </c>
      <c r="B1273">
        <v>470035</v>
      </c>
      <c r="C1273" t="s">
        <v>4258</v>
      </c>
      <c r="D1273" t="s">
        <v>2827</v>
      </c>
      <c r="E1273" t="s">
        <v>2828</v>
      </c>
      <c r="F1273" s="15">
        <v>10</v>
      </c>
      <c r="G1273" s="62">
        <v>42915.551168981481</v>
      </c>
      <c r="H1273" t="s">
        <v>47</v>
      </c>
      <c r="I1273" t="s">
        <v>47</v>
      </c>
      <c r="J1273" t="s">
        <v>86</v>
      </c>
      <c r="K1273" t="s">
        <v>36</v>
      </c>
      <c r="L1273" t="s">
        <v>87</v>
      </c>
      <c r="M1273" t="s">
        <v>4259</v>
      </c>
      <c r="N1273" t="s">
        <v>4260</v>
      </c>
      <c r="O1273" t="s">
        <v>4762</v>
      </c>
      <c r="P1273">
        <f>VLOOKUP(B1273,HIS退!B:F,5,FALSE)</f>
        <v>-10</v>
      </c>
      <c r="Q1273" t="str">
        <f t="shared" si="57"/>
        <v/>
      </c>
      <c r="R1273" s="43">
        <f>VLOOKUP(M1273,银行退!A:G,7,FALSE)</f>
        <v>10</v>
      </c>
      <c r="S1273" t="str">
        <f t="shared" si="58"/>
        <v/>
      </c>
      <c r="T1273">
        <f>VLOOKUP(M1273,银行退!A:J,10,FALSE)</f>
        <v>1</v>
      </c>
      <c r="U1273" s="17">
        <f>VLOOKUP(M1273,银行退!A:K,11,FALSE)</f>
        <v>42916.683541666665</v>
      </c>
      <c r="V1273">
        <f t="shared" si="59"/>
        <v>1</v>
      </c>
      <c r="W1273" t="e">
        <f>VLOOKUP(B1273,HIS解!F:H,3,FALSE)</f>
        <v>#N/A</v>
      </c>
    </row>
    <row r="1274" spans="1:23" ht="14.25" hidden="1">
      <c r="A1274" s="62">
        <v>42915.585277777776</v>
      </c>
      <c r="B1274">
        <v>470409</v>
      </c>
      <c r="C1274" t="s">
        <v>4261</v>
      </c>
      <c r="D1274" t="s">
        <v>4262</v>
      </c>
      <c r="E1274" t="s">
        <v>4263</v>
      </c>
      <c r="F1274" s="15">
        <v>1700</v>
      </c>
      <c r="G1274" s="62">
        <v>42915.585277777776</v>
      </c>
      <c r="H1274" t="s">
        <v>47</v>
      </c>
      <c r="I1274" t="s">
        <v>47</v>
      </c>
      <c r="J1274" t="s">
        <v>86</v>
      </c>
      <c r="K1274" t="s">
        <v>36</v>
      </c>
      <c r="L1274" t="s">
        <v>87</v>
      </c>
      <c r="M1274" t="s">
        <v>4264</v>
      </c>
      <c r="N1274" t="s">
        <v>4265</v>
      </c>
      <c r="O1274" t="s">
        <v>5029</v>
      </c>
      <c r="P1274">
        <f>VLOOKUP(B1274,HIS退!B:F,5,FALSE)</f>
        <v>-1700</v>
      </c>
      <c r="Q1274" t="str">
        <f t="shared" si="57"/>
        <v/>
      </c>
      <c r="R1274" s="43">
        <f>VLOOKUP(M1274,银行退!A:G,7,FALSE)</f>
        <v>1700</v>
      </c>
      <c r="S1274" t="str">
        <f t="shared" si="58"/>
        <v/>
      </c>
      <c r="T1274" t="e">
        <f>VLOOKUP(M1274,银行退!A:J,10,FALSE)</f>
        <v>#N/A</v>
      </c>
      <c r="U1274" s="17" t="e">
        <f>VLOOKUP(M1274,银行退!A:K,11,FALSE)</f>
        <v>#N/A</v>
      </c>
      <c r="V1274" t="str">
        <f t="shared" si="59"/>
        <v/>
      </c>
      <c r="W1274" t="e">
        <f>VLOOKUP(B1274,HIS解!F:H,3,FALSE)</f>
        <v>#N/A</v>
      </c>
    </row>
    <row r="1275" spans="1:23" ht="14.25" hidden="1">
      <c r="A1275" s="62">
        <v>42915.587766203702</v>
      </c>
      <c r="B1275">
        <v>470474</v>
      </c>
      <c r="C1275" t="s">
        <v>4266</v>
      </c>
      <c r="D1275" t="s">
        <v>4267</v>
      </c>
      <c r="E1275" t="s">
        <v>4268</v>
      </c>
      <c r="F1275" s="15">
        <v>8200</v>
      </c>
      <c r="G1275" s="62">
        <v>42915.587766203702</v>
      </c>
      <c r="H1275" t="s">
        <v>47</v>
      </c>
      <c r="I1275" t="s">
        <v>47</v>
      </c>
      <c r="J1275" t="s">
        <v>86</v>
      </c>
      <c r="K1275" t="s">
        <v>36</v>
      </c>
      <c r="L1275" t="s">
        <v>87</v>
      </c>
      <c r="M1275" t="s">
        <v>4269</v>
      </c>
      <c r="N1275" t="s">
        <v>4270</v>
      </c>
      <c r="O1275" t="s">
        <v>5030</v>
      </c>
      <c r="P1275">
        <f>VLOOKUP(B1275,HIS退!B:F,5,FALSE)</f>
        <v>-8200</v>
      </c>
      <c r="Q1275" t="str">
        <f t="shared" si="57"/>
        <v/>
      </c>
      <c r="R1275" s="43">
        <f>VLOOKUP(M1275,银行退!A:G,7,FALSE)</f>
        <v>8200</v>
      </c>
      <c r="S1275" t="str">
        <f t="shared" si="58"/>
        <v/>
      </c>
      <c r="T1275" t="e">
        <f>VLOOKUP(M1275,银行退!A:J,10,FALSE)</f>
        <v>#N/A</v>
      </c>
      <c r="U1275" s="17" t="e">
        <f>VLOOKUP(M1275,银行退!A:K,11,FALSE)</f>
        <v>#N/A</v>
      </c>
      <c r="V1275" t="str">
        <f t="shared" si="59"/>
        <v/>
      </c>
      <c r="W1275" t="e">
        <f>VLOOKUP(B1275,HIS解!F:H,3,FALSE)</f>
        <v>#N/A</v>
      </c>
    </row>
    <row r="1276" spans="1:23" ht="14.25">
      <c r="A1276" s="62">
        <v>42915.589803240742</v>
      </c>
      <c r="B1276">
        <v>470541</v>
      </c>
      <c r="C1276" t="s">
        <v>4271</v>
      </c>
      <c r="D1276" t="s">
        <v>4272</v>
      </c>
      <c r="E1276" t="s">
        <v>4273</v>
      </c>
      <c r="F1276" s="15">
        <v>1400</v>
      </c>
      <c r="G1276" s="62">
        <v>42915.589803240742</v>
      </c>
      <c r="H1276" t="s">
        <v>47</v>
      </c>
      <c r="I1276" t="s">
        <v>47</v>
      </c>
      <c r="J1276" t="s">
        <v>86</v>
      </c>
      <c r="K1276" t="s">
        <v>36</v>
      </c>
      <c r="L1276" t="s">
        <v>87</v>
      </c>
      <c r="M1276" t="s">
        <v>4274</v>
      </c>
      <c r="N1276" t="s">
        <v>4275</v>
      </c>
      <c r="O1276" t="s">
        <v>5031</v>
      </c>
      <c r="P1276">
        <f>VLOOKUP(B1276,HIS退!B:F,5,FALSE)</f>
        <v>-1400</v>
      </c>
      <c r="Q1276" t="str">
        <f t="shared" si="57"/>
        <v/>
      </c>
      <c r="R1276" s="43">
        <f>VLOOKUP(M1276,银行退!A:G,7,FALSE)</f>
        <v>1400</v>
      </c>
      <c r="S1276" t="str">
        <f t="shared" si="58"/>
        <v/>
      </c>
      <c r="T1276">
        <f>VLOOKUP(M1276,银行退!A:J,10,FALSE)</f>
        <v>1</v>
      </c>
      <c r="U1276" s="17">
        <f>VLOOKUP(M1276,银行退!A:K,11,FALSE)</f>
        <v>42916.683865740742</v>
      </c>
      <c r="V1276">
        <f t="shared" si="59"/>
        <v>1</v>
      </c>
      <c r="W1276" t="e">
        <f>VLOOKUP(B1276,HIS解!F:H,3,FALSE)</f>
        <v>#N/A</v>
      </c>
    </row>
    <row r="1277" spans="1:23" ht="14.25" hidden="1">
      <c r="A1277" s="62">
        <v>42915.59233796296</v>
      </c>
      <c r="B1277">
        <v>470651</v>
      </c>
      <c r="C1277" t="s">
        <v>4276</v>
      </c>
      <c r="D1277" t="s">
        <v>4277</v>
      </c>
      <c r="E1277" t="s">
        <v>4278</v>
      </c>
      <c r="F1277" s="15">
        <v>100</v>
      </c>
      <c r="G1277" s="62">
        <v>42915.59233796296</v>
      </c>
      <c r="H1277" t="s">
        <v>47</v>
      </c>
      <c r="I1277" t="s">
        <v>47</v>
      </c>
      <c r="J1277" t="s">
        <v>86</v>
      </c>
      <c r="K1277" t="s">
        <v>36</v>
      </c>
      <c r="L1277" t="s">
        <v>87</v>
      </c>
      <c r="M1277" t="s">
        <v>4279</v>
      </c>
      <c r="N1277" t="s">
        <v>4280</v>
      </c>
      <c r="O1277" t="s">
        <v>5032</v>
      </c>
      <c r="P1277">
        <f>VLOOKUP(B1277,HIS退!B:F,5,FALSE)</f>
        <v>-100</v>
      </c>
      <c r="Q1277" t="str">
        <f t="shared" si="57"/>
        <v/>
      </c>
      <c r="R1277" s="43">
        <f>VLOOKUP(M1277,银行退!A:G,7,FALSE)</f>
        <v>100</v>
      </c>
      <c r="S1277" t="str">
        <f t="shared" si="58"/>
        <v/>
      </c>
      <c r="T1277" t="e">
        <f>VLOOKUP(M1277,银行退!A:J,10,FALSE)</f>
        <v>#N/A</v>
      </c>
      <c r="U1277" s="17" t="e">
        <f>VLOOKUP(M1277,银行退!A:K,11,FALSE)</f>
        <v>#N/A</v>
      </c>
      <c r="V1277" t="str">
        <f t="shared" si="59"/>
        <v/>
      </c>
      <c r="W1277" t="e">
        <f>VLOOKUP(B1277,HIS解!F:H,3,FALSE)</f>
        <v>#N/A</v>
      </c>
    </row>
    <row r="1278" spans="1:23" ht="14.25" hidden="1">
      <c r="A1278" s="62">
        <v>42915.596168981479</v>
      </c>
      <c r="B1278">
        <v>470815</v>
      </c>
      <c r="C1278" t="s">
        <v>4281</v>
      </c>
      <c r="D1278" t="s">
        <v>4282</v>
      </c>
      <c r="E1278" t="s">
        <v>4283</v>
      </c>
      <c r="F1278" s="15">
        <v>204</v>
      </c>
      <c r="G1278" s="62">
        <v>42915.596168981479</v>
      </c>
      <c r="H1278" t="s">
        <v>47</v>
      </c>
      <c r="I1278" t="s">
        <v>47</v>
      </c>
      <c r="J1278" t="s">
        <v>86</v>
      </c>
      <c r="K1278" t="s">
        <v>36</v>
      </c>
      <c r="L1278" t="s">
        <v>87</v>
      </c>
      <c r="M1278" t="s">
        <v>4284</v>
      </c>
      <c r="N1278" t="s">
        <v>4285</v>
      </c>
      <c r="O1278" t="s">
        <v>5033</v>
      </c>
      <c r="P1278">
        <f>VLOOKUP(B1278,HIS退!B:F,5,FALSE)</f>
        <v>-204</v>
      </c>
      <c r="Q1278" t="str">
        <f t="shared" si="57"/>
        <v/>
      </c>
      <c r="R1278" s="43">
        <f>VLOOKUP(M1278,银行退!A:G,7,FALSE)</f>
        <v>204</v>
      </c>
      <c r="S1278" t="str">
        <f t="shared" si="58"/>
        <v/>
      </c>
      <c r="T1278" t="e">
        <f>VLOOKUP(M1278,银行退!A:J,10,FALSE)</f>
        <v>#N/A</v>
      </c>
      <c r="U1278" s="17" t="e">
        <f>VLOOKUP(M1278,银行退!A:K,11,FALSE)</f>
        <v>#N/A</v>
      </c>
      <c r="V1278" t="str">
        <f t="shared" si="59"/>
        <v/>
      </c>
      <c r="W1278" t="e">
        <f>VLOOKUP(B1278,HIS解!F:H,3,FALSE)</f>
        <v>#N/A</v>
      </c>
    </row>
    <row r="1279" spans="1:23" ht="14.25" hidden="1">
      <c r="A1279" s="62">
        <v>42915.601620370369</v>
      </c>
      <c r="B1279">
        <v>471113</v>
      </c>
      <c r="C1279" t="s">
        <v>4286</v>
      </c>
      <c r="D1279" t="s">
        <v>4287</v>
      </c>
      <c r="E1279" t="s">
        <v>4288</v>
      </c>
      <c r="F1279" s="15">
        <v>39</v>
      </c>
      <c r="G1279" s="62">
        <v>42915.601620370369</v>
      </c>
      <c r="H1279" t="s">
        <v>47</v>
      </c>
      <c r="I1279" t="s">
        <v>47</v>
      </c>
      <c r="J1279" t="s">
        <v>86</v>
      </c>
      <c r="K1279" t="s">
        <v>36</v>
      </c>
      <c r="L1279" t="s">
        <v>87</v>
      </c>
      <c r="M1279" t="s">
        <v>4289</v>
      </c>
      <c r="N1279" t="s">
        <v>4290</v>
      </c>
      <c r="O1279" t="s">
        <v>5034</v>
      </c>
      <c r="P1279">
        <f>VLOOKUP(B1279,HIS退!B:F,5,FALSE)</f>
        <v>-39</v>
      </c>
      <c r="Q1279" t="str">
        <f t="shared" si="57"/>
        <v/>
      </c>
      <c r="R1279" s="43">
        <f>VLOOKUP(M1279,银行退!A:G,7,FALSE)</f>
        <v>39</v>
      </c>
      <c r="S1279" t="str">
        <f t="shared" si="58"/>
        <v/>
      </c>
      <c r="T1279" t="e">
        <f>VLOOKUP(M1279,银行退!A:J,10,FALSE)</f>
        <v>#N/A</v>
      </c>
      <c r="U1279" s="17" t="e">
        <f>VLOOKUP(M1279,银行退!A:K,11,FALSE)</f>
        <v>#N/A</v>
      </c>
      <c r="V1279" t="str">
        <f t="shared" si="59"/>
        <v/>
      </c>
      <c r="W1279" t="e">
        <f>VLOOKUP(B1279,HIS解!F:H,3,FALSE)</f>
        <v>#N/A</v>
      </c>
    </row>
    <row r="1280" spans="1:23" ht="14.25" hidden="1">
      <c r="A1280" s="62">
        <v>42915.604872685188</v>
      </c>
      <c r="B1280">
        <v>471241</v>
      </c>
      <c r="C1280" t="s">
        <v>4291</v>
      </c>
      <c r="D1280" t="s">
        <v>4292</v>
      </c>
      <c r="E1280" t="s">
        <v>4293</v>
      </c>
      <c r="F1280" s="15">
        <v>4361</v>
      </c>
      <c r="G1280" s="62">
        <v>42915.604872685188</v>
      </c>
      <c r="H1280" t="s">
        <v>47</v>
      </c>
      <c r="I1280" t="s">
        <v>47</v>
      </c>
      <c r="J1280" t="s">
        <v>86</v>
      </c>
      <c r="K1280" t="s">
        <v>36</v>
      </c>
      <c r="L1280" t="s">
        <v>87</v>
      </c>
      <c r="M1280" t="s">
        <v>4294</v>
      </c>
      <c r="N1280" t="s">
        <v>4295</v>
      </c>
      <c r="O1280" t="s">
        <v>5035</v>
      </c>
      <c r="P1280">
        <f>VLOOKUP(B1280,HIS退!B:F,5,FALSE)</f>
        <v>-4361</v>
      </c>
      <c r="Q1280" t="str">
        <f t="shared" si="57"/>
        <v/>
      </c>
      <c r="R1280" s="43">
        <f>VLOOKUP(M1280,银行退!A:G,7,FALSE)</f>
        <v>4361</v>
      </c>
      <c r="S1280" t="str">
        <f t="shared" si="58"/>
        <v/>
      </c>
      <c r="T1280" t="e">
        <f>VLOOKUP(M1280,银行退!A:J,10,FALSE)</f>
        <v>#N/A</v>
      </c>
      <c r="U1280" s="17" t="e">
        <f>VLOOKUP(M1280,银行退!A:K,11,FALSE)</f>
        <v>#N/A</v>
      </c>
      <c r="V1280" t="str">
        <f t="shared" si="59"/>
        <v/>
      </c>
      <c r="W1280" t="e">
        <f>VLOOKUP(B1280,HIS解!F:H,3,FALSE)</f>
        <v>#N/A</v>
      </c>
    </row>
    <row r="1281" spans="1:23" ht="14.25" hidden="1">
      <c r="A1281" s="62">
        <v>42915.614999999998</v>
      </c>
      <c r="B1281">
        <v>471802</v>
      </c>
      <c r="C1281" t="s">
        <v>4296</v>
      </c>
      <c r="D1281" t="s">
        <v>4297</v>
      </c>
      <c r="E1281" t="s">
        <v>4298</v>
      </c>
      <c r="F1281" s="15">
        <v>120</v>
      </c>
      <c r="G1281" s="62">
        <v>42915.614999999998</v>
      </c>
      <c r="H1281" t="s">
        <v>47</v>
      </c>
      <c r="I1281" t="s">
        <v>47</v>
      </c>
      <c r="J1281" t="s">
        <v>86</v>
      </c>
      <c r="K1281" t="s">
        <v>36</v>
      </c>
      <c r="L1281" t="s">
        <v>87</v>
      </c>
      <c r="M1281" t="s">
        <v>4299</v>
      </c>
      <c r="N1281" t="s">
        <v>4300</v>
      </c>
      <c r="O1281" t="s">
        <v>5036</v>
      </c>
      <c r="P1281">
        <f>VLOOKUP(B1281,HIS退!B:F,5,FALSE)</f>
        <v>-120</v>
      </c>
      <c r="Q1281" t="str">
        <f t="shared" si="57"/>
        <v/>
      </c>
      <c r="R1281" s="43">
        <f>VLOOKUP(M1281,银行退!A:G,7,FALSE)</f>
        <v>120</v>
      </c>
      <c r="S1281" t="str">
        <f t="shared" si="58"/>
        <v/>
      </c>
      <c r="T1281" t="e">
        <f>VLOOKUP(M1281,银行退!A:J,10,FALSE)</f>
        <v>#N/A</v>
      </c>
      <c r="U1281" s="17" t="e">
        <f>VLOOKUP(M1281,银行退!A:K,11,FALSE)</f>
        <v>#N/A</v>
      </c>
      <c r="V1281" t="str">
        <f t="shared" si="59"/>
        <v/>
      </c>
      <c r="W1281" t="e">
        <f>VLOOKUP(B1281,HIS解!F:H,3,FALSE)</f>
        <v>#N/A</v>
      </c>
    </row>
    <row r="1282" spans="1:23" ht="14.25" hidden="1">
      <c r="A1282" s="62">
        <v>42915.618981481479</v>
      </c>
      <c r="B1282">
        <v>472015</v>
      </c>
      <c r="C1282" t="s">
        <v>4301</v>
      </c>
      <c r="D1282" t="s">
        <v>4302</v>
      </c>
      <c r="E1282" t="s">
        <v>4303</v>
      </c>
      <c r="F1282" s="15">
        <v>550</v>
      </c>
      <c r="G1282" s="62">
        <v>42915.618981481479</v>
      </c>
      <c r="H1282" t="s">
        <v>47</v>
      </c>
      <c r="I1282" t="s">
        <v>47</v>
      </c>
      <c r="J1282" t="s">
        <v>86</v>
      </c>
      <c r="K1282" t="s">
        <v>36</v>
      </c>
      <c r="L1282" t="s">
        <v>87</v>
      </c>
      <c r="M1282" t="s">
        <v>4304</v>
      </c>
      <c r="N1282" t="s">
        <v>4305</v>
      </c>
      <c r="O1282" t="s">
        <v>5037</v>
      </c>
      <c r="P1282">
        <f>VLOOKUP(B1282,HIS退!B:F,5,FALSE)</f>
        <v>-550</v>
      </c>
      <c r="Q1282" t="str">
        <f t="shared" si="57"/>
        <v/>
      </c>
      <c r="R1282" s="43">
        <f>VLOOKUP(M1282,银行退!A:G,7,FALSE)</f>
        <v>550</v>
      </c>
      <c r="S1282" t="str">
        <f t="shared" si="58"/>
        <v/>
      </c>
      <c r="T1282" t="e">
        <f>VLOOKUP(M1282,银行退!A:J,10,FALSE)</f>
        <v>#N/A</v>
      </c>
      <c r="U1282" s="17" t="e">
        <f>VLOOKUP(M1282,银行退!A:K,11,FALSE)</f>
        <v>#N/A</v>
      </c>
      <c r="V1282" t="str">
        <f t="shared" si="59"/>
        <v/>
      </c>
      <c r="W1282" t="e">
        <f>VLOOKUP(B1282,HIS解!F:H,3,FALSE)</f>
        <v>#N/A</v>
      </c>
    </row>
    <row r="1283" spans="1:23" ht="14.25" hidden="1">
      <c r="A1283" s="62">
        <v>42915.624768518515</v>
      </c>
      <c r="B1283">
        <v>472341</v>
      </c>
      <c r="C1283" t="s">
        <v>4306</v>
      </c>
      <c r="D1283" t="s">
        <v>4307</v>
      </c>
      <c r="E1283" t="s">
        <v>4308</v>
      </c>
      <c r="F1283" s="15">
        <v>354</v>
      </c>
      <c r="G1283" s="62">
        <v>42915.624768518515</v>
      </c>
      <c r="H1283" t="s">
        <v>47</v>
      </c>
      <c r="I1283" t="s">
        <v>47</v>
      </c>
      <c r="J1283" t="s">
        <v>86</v>
      </c>
      <c r="K1283" t="s">
        <v>36</v>
      </c>
      <c r="L1283" t="s">
        <v>87</v>
      </c>
      <c r="M1283" t="s">
        <v>4309</v>
      </c>
      <c r="N1283" t="s">
        <v>4310</v>
      </c>
      <c r="O1283" t="s">
        <v>5038</v>
      </c>
      <c r="P1283">
        <f>VLOOKUP(B1283,HIS退!B:F,5,FALSE)</f>
        <v>-354</v>
      </c>
      <c r="Q1283" t="str">
        <f t="shared" ref="Q1283:Q1346" si="60">IF(P1283=F1283*-1,"",1)</f>
        <v/>
      </c>
      <c r="R1283" s="43">
        <f>VLOOKUP(M1283,银行退!A:G,7,FALSE)</f>
        <v>354</v>
      </c>
      <c r="S1283" t="str">
        <f t="shared" ref="S1283:S1346" si="61">IF(R1283=F1283,"",1)</f>
        <v/>
      </c>
      <c r="T1283" t="e">
        <f>VLOOKUP(M1283,银行退!A:J,10,FALSE)</f>
        <v>#N/A</v>
      </c>
      <c r="U1283" s="17" t="e">
        <f>VLOOKUP(M1283,银行退!A:K,11,FALSE)</f>
        <v>#N/A</v>
      </c>
      <c r="V1283" t="str">
        <f t="shared" ref="V1283:V1346" si="62">IF(ISNA(S1283),1,IF(ISNA(T1283)=FALSE,1,""))</f>
        <v/>
      </c>
      <c r="W1283" t="e">
        <f>VLOOKUP(B1283,HIS解!F:H,3,FALSE)</f>
        <v>#N/A</v>
      </c>
    </row>
    <row r="1284" spans="1:23" ht="14.25" hidden="1">
      <c r="A1284" s="62">
        <v>42915.626087962963</v>
      </c>
      <c r="B1284">
        <v>472407</v>
      </c>
      <c r="C1284" t="s">
        <v>4311</v>
      </c>
      <c r="D1284" t="s">
        <v>4312</v>
      </c>
      <c r="E1284" t="s">
        <v>4313</v>
      </c>
      <c r="F1284" s="15">
        <v>275</v>
      </c>
      <c r="G1284" s="62">
        <v>42915.626087962963</v>
      </c>
      <c r="H1284" t="s">
        <v>47</v>
      </c>
      <c r="I1284" t="s">
        <v>47</v>
      </c>
      <c r="J1284" t="s">
        <v>86</v>
      </c>
      <c r="K1284" t="s">
        <v>36</v>
      </c>
      <c r="L1284" t="s">
        <v>87</v>
      </c>
      <c r="M1284" t="s">
        <v>4314</v>
      </c>
      <c r="N1284" t="s">
        <v>4315</v>
      </c>
      <c r="O1284" t="s">
        <v>5039</v>
      </c>
      <c r="P1284">
        <f>VLOOKUP(B1284,HIS退!B:F,5,FALSE)</f>
        <v>-275</v>
      </c>
      <c r="Q1284" t="str">
        <f t="shared" si="60"/>
        <v/>
      </c>
      <c r="R1284" s="43">
        <f>VLOOKUP(M1284,银行退!A:G,7,FALSE)</f>
        <v>275</v>
      </c>
      <c r="S1284" t="str">
        <f t="shared" si="61"/>
        <v/>
      </c>
      <c r="T1284" t="e">
        <f>VLOOKUP(M1284,银行退!A:J,10,FALSE)</f>
        <v>#N/A</v>
      </c>
      <c r="U1284" s="17" t="e">
        <f>VLOOKUP(M1284,银行退!A:K,11,FALSE)</f>
        <v>#N/A</v>
      </c>
      <c r="V1284" t="str">
        <f t="shared" si="62"/>
        <v/>
      </c>
      <c r="W1284" t="e">
        <f>VLOOKUP(B1284,HIS解!F:H,3,FALSE)</f>
        <v>#N/A</v>
      </c>
    </row>
    <row r="1285" spans="1:23" ht="14.25" hidden="1">
      <c r="A1285" s="62">
        <v>42915.628784722219</v>
      </c>
      <c r="B1285">
        <v>472574</v>
      </c>
      <c r="C1285" t="s">
        <v>4316</v>
      </c>
      <c r="D1285" t="s">
        <v>4317</v>
      </c>
      <c r="E1285" t="s">
        <v>4318</v>
      </c>
      <c r="F1285" s="15">
        <v>1200</v>
      </c>
      <c r="G1285" s="62">
        <v>42915.628784722219</v>
      </c>
      <c r="H1285" t="s">
        <v>47</v>
      </c>
      <c r="I1285" t="s">
        <v>47</v>
      </c>
      <c r="J1285" t="s">
        <v>86</v>
      </c>
      <c r="K1285" t="s">
        <v>36</v>
      </c>
      <c r="L1285" t="s">
        <v>87</v>
      </c>
      <c r="M1285" t="s">
        <v>4319</v>
      </c>
      <c r="N1285" t="s">
        <v>4320</v>
      </c>
      <c r="O1285" t="s">
        <v>5040</v>
      </c>
      <c r="P1285">
        <f>VLOOKUP(B1285,HIS退!B:F,5,FALSE)</f>
        <v>-1200</v>
      </c>
      <c r="Q1285" t="str">
        <f t="shared" si="60"/>
        <v/>
      </c>
      <c r="R1285" s="43">
        <f>VLOOKUP(M1285,银行退!A:G,7,FALSE)</f>
        <v>1200</v>
      </c>
      <c r="S1285" t="str">
        <f t="shared" si="61"/>
        <v/>
      </c>
      <c r="T1285" t="e">
        <f>VLOOKUP(M1285,银行退!A:J,10,FALSE)</f>
        <v>#N/A</v>
      </c>
      <c r="U1285" s="17" t="e">
        <f>VLOOKUP(M1285,银行退!A:K,11,FALSE)</f>
        <v>#N/A</v>
      </c>
      <c r="V1285" t="str">
        <f t="shared" si="62"/>
        <v/>
      </c>
      <c r="W1285" t="e">
        <f>VLOOKUP(B1285,HIS解!F:H,3,FALSE)</f>
        <v>#N/A</v>
      </c>
    </row>
    <row r="1286" spans="1:23" ht="14.25" hidden="1">
      <c r="A1286" s="62">
        <v>42915.635960648149</v>
      </c>
      <c r="B1286">
        <v>472923</v>
      </c>
      <c r="C1286" t="s">
        <v>4321</v>
      </c>
      <c r="D1286" t="s">
        <v>4322</v>
      </c>
      <c r="E1286" t="s">
        <v>4323</v>
      </c>
      <c r="F1286" s="15">
        <v>12</v>
      </c>
      <c r="G1286" s="62">
        <v>42915.635960648149</v>
      </c>
      <c r="H1286" t="s">
        <v>47</v>
      </c>
      <c r="I1286" t="s">
        <v>47</v>
      </c>
      <c r="J1286" t="s">
        <v>86</v>
      </c>
      <c r="K1286" t="s">
        <v>36</v>
      </c>
      <c r="L1286" t="s">
        <v>87</v>
      </c>
      <c r="M1286" t="s">
        <v>4324</v>
      </c>
      <c r="N1286" t="s">
        <v>4325</v>
      </c>
      <c r="O1286" t="s">
        <v>5041</v>
      </c>
      <c r="P1286">
        <f>VLOOKUP(B1286,HIS退!B:F,5,FALSE)</f>
        <v>-12</v>
      </c>
      <c r="Q1286" t="str">
        <f t="shared" si="60"/>
        <v/>
      </c>
      <c r="R1286" s="43">
        <f>VLOOKUP(M1286,银行退!A:G,7,FALSE)</f>
        <v>12</v>
      </c>
      <c r="S1286" t="str">
        <f t="shared" si="61"/>
        <v/>
      </c>
      <c r="T1286" t="e">
        <f>VLOOKUP(M1286,银行退!A:J,10,FALSE)</f>
        <v>#N/A</v>
      </c>
      <c r="U1286" s="17" t="e">
        <f>VLOOKUP(M1286,银行退!A:K,11,FALSE)</f>
        <v>#N/A</v>
      </c>
      <c r="V1286" t="str">
        <f t="shared" si="62"/>
        <v/>
      </c>
      <c r="W1286" t="e">
        <f>VLOOKUP(B1286,HIS解!F:H,3,FALSE)</f>
        <v>#N/A</v>
      </c>
    </row>
    <row r="1287" spans="1:23" ht="14.25" hidden="1">
      <c r="A1287" s="62">
        <v>42915.639513888891</v>
      </c>
      <c r="B1287">
        <v>473122</v>
      </c>
      <c r="C1287" t="s">
        <v>4326</v>
      </c>
      <c r="D1287" t="s">
        <v>4327</v>
      </c>
      <c r="E1287" t="s">
        <v>4328</v>
      </c>
      <c r="F1287" s="15">
        <v>500</v>
      </c>
      <c r="G1287" s="62">
        <v>42915.639513888891</v>
      </c>
      <c r="H1287" t="s">
        <v>47</v>
      </c>
      <c r="I1287" t="s">
        <v>47</v>
      </c>
      <c r="J1287" t="s">
        <v>86</v>
      </c>
      <c r="K1287" t="s">
        <v>36</v>
      </c>
      <c r="L1287" t="s">
        <v>87</v>
      </c>
      <c r="M1287" t="s">
        <v>4329</v>
      </c>
      <c r="N1287" t="s">
        <v>4330</v>
      </c>
      <c r="O1287" t="s">
        <v>5042</v>
      </c>
      <c r="P1287">
        <f>VLOOKUP(B1287,HIS退!B:F,5,FALSE)</f>
        <v>-500</v>
      </c>
      <c r="Q1287" t="str">
        <f t="shared" si="60"/>
        <v/>
      </c>
      <c r="R1287" s="43">
        <f>VLOOKUP(M1287,银行退!A:G,7,FALSE)</f>
        <v>500</v>
      </c>
      <c r="S1287" t="str">
        <f t="shared" si="61"/>
        <v/>
      </c>
      <c r="T1287" t="e">
        <f>VLOOKUP(M1287,银行退!A:J,10,FALSE)</f>
        <v>#N/A</v>
      </c>
      <c r="U1287" s="17" t="e">
        <f>VLOOKUP(M1287,银行退!A:K,11,FALSE)</f>
        <v>#N/A</v>
      </c>
      <c r="V1287" t="str">
        <f t="shared" si="62"/>
        <v/>
      </c>
      <c r="W1287" t="e">
        <f>VLOOKUP(B1287,HIS解!F:H,3,FALSE)</f>
        <v>#N/A</v>
      </c>
    </row>
    <row r="1288" spans="1:23" ht="14.25">
      <c r="A1288" s="62">
        <v>42915.640138888892</v>
      </c>
      <c r="B1288">
        <v>473165</v>
      </c>
      <c r="C1288" t="s">
        <v>4331</v>
      </c>
      <c r="D1288" t="s">
        <v>4332</v>
      </c>
      <c r="E1288" t="s">
        <v>4333</v>
      </c>
      <c r="F1288" s="15">
        <v>142</v>
      </c>
      <c r="G1288" s="62">
        <v>42915.640138888892</v>
      </c>
      <c r="H1288" t="s">
        <v>47</v>
      </c>
      <c r="I1288" t="s">
        <v>47</v>
      </c>
      <c r="J1288" t="s">
        <v>86</v>
      </c>
      <c r="K1288" t="s">
        <v>217</v>
      </c>
      <c r="L1288" t="s">
        <v>87</v>
      </c>
      <c r="M1288" t="s">
        <v>4334</v>
      </c>
      <c r="N1288" t="s">
        <v>4335</v>
      </c>
      <c r="O1288" t="s">
        <v>5043</v>
      </c>
      <c r="P1288">
        <f>VLOOKUP(B1288,HIS退!B:F,5,FALSE)</f>
        <v>-142</v>
      </c>
      <c r="Q1288" t="str">
        <f t="shared" si="60"/>
        <v/>
      </c>
      <c r="R1288" s="43">
        <f>VLOOKUP(M1288,银行退!A:G,7,FALSE)</f>
        <v>142</v>
      </c>
      <c r="S1288" t="str">
        <f t="shared" si="61"/>
        <v/>
      </c>
      <c r="T1288">
        <f>VLOOKUP(M1288,银行退!A:J,10,FALSE)</f>
        <v>1</v>
      </c>
      <c r="U1288" s="17">
        <f>VLOOKUP(M1288,银行退!A:K,11,FALSE)</f>
        <v>42916.684942129628</v>
      </c>
      <c r="V1288">
        <f t="shared" si="62"/>
        <v>1</v>
      </c>
      <c r="W1288" t="e">
        <f>VLOOKUP(B1288,HIS解!F:H,3,FALSE)</f>
        <v>#N/A</v>
      </c>
    </row>
    <row r="1289" spans="1:23" ht="14.25" hidden="1">
      <c r="A1289" s="62">
        <v>42915.640405092592</v>
      </c>
      <c r="B1289">
        <v>473175</v>
      </c>
      <c r="C1289" t="s">
        <v>4336</v>
      </c>
      <c r="D1289" t="s">
        <v>4337</v>
      </c>
      <c r="E1289" t="s">
        <v>4338</v>
      </c>
      <c r="F1289" s="15">
        <v>2400</v>
      </c>
      <c r="G1289" s="62">
        <v>42915.640405092592</v>
      </c>
      <c r="H1289" t="s">
        <v>47</v>
      </c>
      <c r="I1289" t="s">
        <v>47</v>
      </c>
      <c r="J1289" t="s">
        <v>86</v>
      </c>
      <c r="K1289" t="s">
        <v>36</v>
      </c>
      <c r="L1289" t="s">
        <v>87</v>
      </c>
      <c r="M1289" t="s">
        <v>4339</v>
      </c>
      <c r="N1289" t="s">
        <v>4340</v>
      </c>
      <c r="O1289" t="s">
        <v>5044</v>
      </c>
      <c r="P1289">
        <f>VLOOKUP(B1289,HIS退!B:F,5,FALSE)</f>
        <v>-2400</v>
      </c>
      <c r="Q1289" t="str">
        <f t="shared" si="60"/>
        <v/>
      </c>
      <c r="R1289" s="43">
        <f>VLOOKUP(M1289,银行退!A:G,7,FALSE)</f>
        <v>2400</v>
      </c>
      <c r="S1289" t="str">
        <f t="shared" si="61"/>
        <v/>
      </c>
      <c r="T1289" t="e">
        <f>VLOOKUP(M1289,银行退!A:J,10,FALSE)</f>
        <v>#N/A</v>
      </c>
      <c r="U1289" s="17" t="e">
        <f>VLOOKUP(M1289,银行退!A:K,11,FALSE)</f>
        <v>#N/A</v>
      </c>
      <c r="V1289" t="str">
        <f t="shared" si="62"/>
        <v/>
      </c>
      <c r="W1289" t="e">
        <f>VLOOKUP(B1289,HIS解!F:H,3,FALSE)</f>
        <v>#N/A</v>
      </c>
    </row>
    <row r="1290" spans="1:23" ht="14.25">
      <c r="A1290" s="62">
        <v>42915.641759259262</v>
      </c>
      <c r="B1290">
        <v>473239</v>
      </c>
      <c r="C1290" t="s">
        <v>4341</v>
      </c>
      <c r="D1290" t="s">
        <v>4342</v>
      </c>
      <c r="E1290" t="s">
        <v>4343</v>
      </c>
      <c r="F1290" s="15">
        <v>1000</v>
      </c>
      <c r="G1290" s="62">
        <v>42915.641759259262</v>
      </c>
      <c r="H1290" t="s">
        <v>47</v>
      </c>
      <c r="I1290" t="s">
        <v>47</v>
      </c>
      <c r="J1290" t="s">
        <v>86</v>
      </c>
      <c r="K1290" t="s">
        <v>36</v>
      </c>
      <c r="L1290" t="s">
        <v>87</v>
      </c>
      <c r="M1290" t="s">
        <v>4344</v>
      </c>
      <c r="N1290" t="s">
        <v>4345</v>
      </c>
      <c r="O1290" t="s">
        <v>5045</v>
      </c>
      <c r="P1290">
        <f>VLOOKUP(B1290,HIS退!B:F,5,FALSE)</f>
        <v>-1000</v>
      </c>
      <c r="Q1290" t="str">
        <f t="shared" si="60"/>
        <v/>
      </c>
      <c r="R1290" s="43">
        <f>VLOOKUP(M1290,银行退!A:G,7,FALSE)</f>
        <v>1000</v>
      </c>
      <c r="S1290" t="str">
        <f t="shared" si="61"/>
        <v/>
      </c>
      <c r="T1290">
        <f>VLOOKUP(M1290,银行退!A:J,10,FALSE)</f>
        <v>1</v>
      </c>
      <c r="U1290" s="17">
        <f>VLOOKUP(M1290,银行退!A:K,11,FALSE)</f>
        <v>42916.683715277781</v>
      </c>
      <c r="V1290">
        <f t="shared" si="62"/>
        <v>1</v>
      </c>
      <c r="W1290" t="e">
        <f>VLOOKUP(B1290,HIS解!F:H,3,FALSE)</f>
        <v>#N/A</v>
      </c>
    </row>
    <row r="1291" spans="1:23" ht="14.25">
      <c r="A1291" s="62">
        <v>42915.648530092592</v>
      </c>
      <c r="B1291">
        <v>473595</v>
      </c>
      <c r="C1291" t="s">
        <v>4346</v>
      </c>
      <c r="D1291" t="s">
        <v>4347</v>
      </c>
      <c r="E1291" t="s">
        <v>4348</v>
      </c>
      <c r="F1291" s="15">
        <v>492</v>
      </c>
      <c r="G1291" s="62">
        <v>42915.648530092592</v>
      </c>
      <c r="H1291" t="s">
        <v>47</v>
      </c>
      <c r="I1291" t="s">
        <v>47</v>
      </c>
      <c r="J1291" t="s">
        <v>86</v>
      </c>
      <c r="K1291" t="s">
        <v>217</v>
      </c>
      <c r="L1291" t="s">
        <v>87</v>
      </c>
      <c r="M1291" t="s">
        <v>4349</v>
      </c>
      <c r="N1291" t="s">
        <v>4350</v>
      </c>
      <c r="O1291" t="s">
        <v>5046</v>
      </c>
      <c r="P1291">
        <f>VLOOKUP(B1291,HIS退!B:F,5,FALSE)</f>
        <v>-492</v>
      </c>
      <c r="Q1291" t="str">
        <f t="shared" si="60"/>
        <v/>
      </c>
      <c r="R1291" s="43">
        <f>VLOOKUP(M1291,银行退!A:G,7,FALSE)</f>
        <v>492</v>
      </c>
      <c r="S1291" t="str">
        <f t="shared" si="61"/>
        <v/>
      </c>
      <c r="T1291">
        <f>VLOOKUP(M1291,银行退!A:J,10,FALSE)</f>
        <v>1</v>
      </c>
      <c r="U1291" s="17">
        <f>VLOOKUP(M1291,银行退!A:K,11,FALSE)</f>
        <v>42916.684756944444</v>
      </c>
      <c r="V1291">
        <f t="shared" si="62"/>
        <v>1</v>
      </c>
      <c r="W1291" t="e">
        <f>VLOOKUP(B1291,HIS解!F:H,3,FALSE)</f>
        <v>#N/A</v>
      </c>
    </row>
    <row r="1292" spans="1:23" ht="14.25" hidden="1">
      <c r="A1292" s="62">
        <v>42915.650081018517</v>
      </c>
      <c r="B1292">
        <v>473689</v>
      </c>
      <c r="C1292" t="s">
        <v>4351</v>
      </c>
      <c r="D1292" t="s">
        <v>4352</v>
      </c>
      <c r="E1292" t="s">
        <v>4353</v>
      </c>
      <c r="F1292" s="15">
        <v>20</v>
      </c>
      <c r="G1292" s="62">
        <v>42915.650081018517</v>
      </c>
      <c r="H1292" t="s">
        <v>47</v>
      </c>
      <c r="I1292" t="s">
        <v>47</v>
      </c>
      <c r="J1292" t="s">
        <v>86</v>
      </c>
      <c r="K1292" t="s">
        <v>36</v>
      </c>
      <c r="L1292" t="s">
        <v>87</v>
      </c>
      <c r="M1292" t="s">
        <v>4354</v>
      </c>
      <c r="N1292" t="s">
        <v>4355</v>
      </c>
      <c r="O1292" t="s">
        <v>5047</v>
      </c>
      <c r="P1292">
        <f>VLOOKUP(B1292,HIS退!B:F,5,FALSE)</f>
        <v>-20</v>
      </c>
      <c r="Q1292" t="str">
        <f t="shared" si="60"/>
        <v/>
      </c>
      <c r="R1292" s="43">
        <f>VLOOKUP(M1292,银行退!A:G,7,FALSE)</f>
        <v>20</v>
      </c>
      <c r="S1292" t="str">
        <f t="shared" si="61"/>
        <v/>
      </c>
      <c r="T1292" t="e">
        <f>VLOOKUP(M1292,银行退!A:J,10,FALSE)</f>
        <v>#N/A</v>
      </c>
      <c r="U1292" s="17" t="e">
        <f>VLOOKUP(M1292,银行退!A:K,11,FALSE)</f>
        <v>#N/A</v>
      </c>
      <c r="V1292" t="str">
        <f t="shared" si="62"/>
        <v/>
      </c>
      <c r="W1292" t="e">
        <f>VLOOKUP(B1292,HIS解!F:H,3,FALSE)</f>
        <v>#N/A</v>
      </c>
    </row>
    <row r="1293" spans="1:23" ht="14.25" hidden="1">
      <c r="A1293" s="62">
        <v>42915.657986111109</v>
      </c>
      <c r="B1293">
        <v>474100</v>
      </c>
      <c r="C1293" t="s">
        <v>4356</v>
      </c>
      <c r="D1293" t="s">
        <v>4357</v>
      </c>
      <c r="E1293" t="s">
        <v>4358</v>
      </c>
      <c r="F1293" s="15">
        <v>190</v>
      </c>
      <c r="G1293" s="62">
        <v>42915.657986111109</v>
      </c>
      <c r="H1293" t="s">
        <v>47</v>
      </c>
      <c r="I1293" t="s">
        <v>47</v>
      </c>
      <c r="J1293" t="s">
        <v>86</v>
      </c>
      <c r="K1293" t="s">
        <v>36</v>
      </c>
      <c r="L1293" t="s">
        <v>87</v>
      </c>
      <c r="M1293" t="s">
        <v>4359</v>
      </c>
      <c r="N1293" t="s">
        <v>4360</v>
      </c>
      <c r="O1293" t="s">
        <v>5048</v>
      </c>
      <c r="P1293">
        <f>VLOOKUP(B1293,HIS退!B:F,5,FALSE)</f>
        <v>-190</v>
      </c>
      <c r="Q1293" t="str">
        <f t="shared" si="60"/>
        <v/>
      </c>
      <c r="R1293" s="43">
        <f>VLOOKUP(M1293,银行退!A:G,7,FALSE)</f>
        <v>190</v>
      </c>
      <c r="S1293" t="str">
        <f t="shared" si="61"/>
        <v/>
      </c>
      <c r="T1293" t="e">
        <f>VLOOKUP(M1293,银行退!A:J,10,FALSE)</f>
        <v>#N/A</v>
      </c>
      <c r="U1293" s="17" t="e">
        <f>VLOOKUP(M1293,银行退!A:K,11,FALSE)</f>
        <v>#N/A</v>
      </c>
      <c r="V1293" t="str">
        <f t="shared" si="62"/>
        <v/>
      </c>
      <c r="W1293" t="e">
        <f>VLOOKUP(B1293,HIS解!F:H,3,FALSE)</f>
        <v>#N/A</v>
      </c>
    </row>
    <row r="1294" spans="1:23" ht="14.25">
      <c r="A1294" s="62">
        <v>42915.662106481483</v>
      </c>
      <c r="B1294">
        <v>474269</v>
      </c>
      <c r="C1294" t="s">
        <v>4361</v>
      </c>
      <c r="D1294" t="s">
        <v>4362</v>
      </c>
      <c r="E1294" t="s">
        <v>4363</v>
      </c>
      <c r="F1294" s="15">
        <v>100</v>
      </c>
      <c r="G1294" s="62">
        <v>42915.662106481483</v>
      </c>
      <c r="H1294" t="s">
        <v>47</v>
      </c>
      <c r="I1294" t="s">
        <v>47</v>
      </c>
      <c r="J1294" t="s">
        <v>86</v>
      </c>
      <c r="K1294" t="s">
        <v>36</v>
      </c>
      <c r="L1294" t="s">
        <v>87</v>
      </c>
      <c r="M1294" t="s">
        <v>4364</v>
      </c>
      <c r="N1294" t="s">
        <v>4365</v>
      </c>
      <c r="O1294" t="s">
        <v>5049</v>
      </c>
      <c r="P1294">
        <f>VLOOKUP(B1294,HIS退!B:F,5,FALSE)</f>
        <v>-100</v>
      </c>
      <c r="Q1294" t="str">
        <f t="shared" si="60"/>
        <v/>
      </c>
      <c r="R1294" s="43">
        <f>VLOOKUP(M1294,银行退!A:G,7,FALSE)</f>
        <v>100</v>
      </c>
      <c r="S1294" t="str">
        <f t="shared" si="61"/>
        <v/>
      </c>
      <c r="T1294">
        <f>VLOOKUP(M1294,银行退!A:J,10,FALSE)</f>
        <v>1</v>
      </c>
      <c r="U1294" s="17">
        <f>VLOOKUP(M1294,银行退!A:K,11,FALSE)</f>
        <v>42916.68409722222</v>
      </c>
      <c r="V1294">
        <f t="shared" si="62"/>
        <v>1</v>
      </c>
      <c r="W1294" t="e">
        <f>VLOOKUP(B1294,HIS解!F:H,3,FALSE)</f>
        <v>#N/A</v>
      </c>
    </row>
    <row r="1295" spans="1:23" ht="14.25" hidden="1">
      <c r="A1295" s="62">
        <v>42915.67087962963</v>
      </c>
      <c r="B1295">
        <v>474660</v>
      </c>
      <c r="C1295" t="s">
        <v>4366</v>
      </c>
      <c r="D1295" t="s">
        <v>4367</v>
      </c>
      <c r="E1295" t="s">
        <v>4368</v>
      </c>
      <c r="F1295" s="15">
        <v>7</v>
      </c>
      <c r="G1295" s="62">
        <v>42915.67087962963</v>
      </c>
      <c r="H1295" t="s">
        <v>47</v>
      </c>
      <c r="I1295" t="s">
        <v>47</v>
      </c>
      <c r="J1295" t="s">
        <v>86</v>
      </c>
      <c r="K1295" t="s">
        <v>36</v>
      </c>
      <c r="L1295" t="s">
        <v>87</v>
      </c>
      <c r="M1295" t="s">
        <v>4369</v>
      </c>
      <c r="N1295" t="s">
        <v>4370</v>
      </c>
      <c r="O1295" t="s">
        <v>5050</v>
      </c>
      <c r="P1295">
        <f>VLOOKUP(B1295,HIS退!B:F,5,FALSE)</f>
        <v>-7</v>
      </c>
      <c r="Q1295" t="str">
        <f t="shared" si="60"/>
        <v/>
      </c>
      <c r="R1295" s="43">
        <f>VLOOKUP(M1295,银行退!A:G,7,FALSE)</f>
        <v>7</v>
      </c>
      <c r="S1295" t="str">
        <f t="shared" si="61"/>
        <v/>
      </c>
      <c r="T1295" t="e">
        <f>VLOOKUP(M1295,银行退!A:J,10,FALSE)</f>
        <v>#N/A</v>
      </c>
      <c r="U1295" s="17" t="e">
        <f>VLOOKUP(M1295,银行退!A:K,11,FALSE)</f>
        <v>#N/A</v>
      </c>
      <c r="V1295" t="str">
        <f t="shared" si="62"/>
        <v/>
      </c>
      <c r="W1295" t="e">
        <f>VLOOKUP(B1295,HIS解!F:H,3,FALSE)</f>
        <v>#N/A</v>
      </c>
    </row>
    <row r="1296" spans="1:23" ht="14.25">
      <c r="A1296" s="62">
        <v>42915.679131944446</v>
      </c>
      <c r="B1296">
        <v>475020</v>
      </c>
      <c r="C1296" t="s">
        <v>4371</v>
      </c>
      <c r="D1296" t="s">
        <v>4372</v>
      </c>
      <c r="E1296" t="s">
        <v>4373</v>
      </c>
      <c r="F1296" s="15">
        <v>1865</v>
      </c>
      <c r="G1296" s="62">
        <v>42915.679131944446</v>
      </c>
      <c r="H1296" t="s">
        <v>47</v>
      </c>
      <c r="I1296" t="s">
        <v>47</v>
      </c>
      <c r="J1296" t="s">
        <v>86</v>
      </c>
      <c r="K1296" t="s">
        <v>36</v>
      </c>
      <c r="L1296" t="s">
        <v>87</v>
      </c>
      <c r="M1296" t="s">
        <v>4374</v>
      </c>
      <c r="N1296" t="s">
        <v>4375</v>
      </c>
      <c r="O1296" t="s">
        <v>5051</v>
      </c>
      <c r="P1296">
        <f>VLOOKUP(B1296,HIS退!B:F,5,FALSE)</f>
        <v>-1865</v>
      </c>
      <c r="Q1296" t="str">
        <f t="shared" si="60"/>
        <v/>
      </c>
      <c r="R1296" s="43">
        <f>VLOOKUP(M1296,银行退!A:G,7,FALSE)</f>
        <v>1865</v>
      </c>
      <c r="S1296" t="str">
        <f t="shared" si="61"/>
        <v/>
      </c>
      <c r="T1296">
        <f>VLOOKUP(M1296,银行退!A:J,10,FALSE)</f>
        <v>1</v>
      </c>
      <c r="U1296" s="17">
        <f>VLOOKUP(M1296,银行退!A:K,11,FALSE)</f>
        <v>42916.684583333335</v>
      </c>
      <c r="V1296">
        <f t="shared" si="62"/>
        <v>1</v>
      </c>
      <c r="W1296" t="e">
        <f>VLOOKUP(B1296,HIS解!F:H,3,FALSE)</f>
        <v>#N/A</v>
      </c>
    </row>
    <row r="1297" spans="1:23" ht="14.25" hidden="1">
      <c r="A1297" s="62">
        <v>42915.680694444447</v>
      </c>
      <c r="B1297">
        <v>475080</v>
      </c>
      <c r="C1297" t="s">
        <v>4376</v>
      </c>
      <c r="D1297" t="s">
        <v>4377</v>
      </c>
      <c r="E1297" t="s">
        <v>4378</v>
      </c>
      <c r="F1297" s="15">
        <v>740</v>
      </c>
      <c r="G1297" s="62">
        <v>42915.680694444447</v>
      </c>
      <c r="H1297" t="s">
        <v>47</v>
      </c>
      <c r="I1297" t="s">
        <v>47</v>
      </c>
      <c r="J1297" t="s">
        <v>86</v>
      </c>
      <c r="K1297" t="s">
        <v>36</v>
      </c>
      <c r="L1297" t="s">
        <v>87</v>
      </c>
      <c r="M1297" t="s">
        <v>4379</v>
      </c>
      <c r="N1297" t="s">
        <v>4380</v>
      </c>
      <c r="O1297" t="s">
        <v>5052</v>
      </c>
      <c r="P1297">
        <f>VLOOKUP(B1297,HIS退!B:F,5,FALSE)</f>
        <v>-740</v>
      </c>
      <c r="Q1297" t="str">
        <f t="shared" si="60"/>
        <v/>
      </c>
      <c r="R1297" s="43">
        <f>VLOOKUP(M1297,银行退!A:G,7,FALSE)</f>
        <v>740</v>
      </c>
      <c r="S1297" t="str">
        <f t="shared" si="61"/>
        <v/>
      </c>
      <c r="T1297" t="e">
        <f>VLOOKUP(M1297,银行退!A:J,10,FALSE)</f>
        <v>#N/A</v>
      </c>
      <c r="U1297" s="17" t="e">
        <f>VLOOKUP(M1297,银行退!A:K,11,FALSE)</f>
        <v>#N/A</v>
      </c>
      <c r="V1297" t="str">
        <f t="shared" si="62"/>
        <v/>
      </c>
      <c r="W1297" t="e">
        <f>VLOOKUP(B1297,HIS解!F:H,3,FALSE)</f>
        <v>#N/A</v>
      </c>
    </row>
    <row r="1298" spans="1:23" ht="14.25" hidden="1">
      <c r="A1298" s="62">
        <v>42915.683437500003</v>
      </c>
      <c r="B1298">
        <v>475203</v>
      </c>
      <c r="C1298" t="s">
        <v>4381</v>
      </c>
      <c r="D1298" t="s">
        <v>4382</v>
      </c>
      <c r="E1298" t="s">
        <v>4383</v>
      </c>
      <c r="F1298" s="15">
        <v>1265</v>
      </c>
      <c r="G1298" s="62">
        <v>42915.683437500003</v>
      </c>
      <c r="H1298" t="s">
        <v>47</v>
      </c>
      <c r="I1298" t="s">
        <v>47</v>
      </c>
      <c r="J1298" t="s">
        <v>86</v>
      </c>
      <c r="K1298" t="s">
        <v>36</v>
      </c>
      <c r="L1298" t="s">
        <v>87</v>
      </c>
      <c r="M1298" t="s">
        <v>4384</v>
      </c>
      <c r="N1298" t="s">
        <v>4385</v>
      </c>
      <c r="O1298" t="s">
        <v>5053</v>
      </c>
      <c r="P1298">
        <f>VLOOKUP(B1298,HIS退!B:F,5,FALSE)</f>
        <v>-1265</v>
      </c>
      <c r="Q1298" t="str">
        <f t="shared" si="60"/>
        <v/>
      </c>
      <c r="R1298" s="43">
        <f>VLOOKUP(M1298,银行退!A:G,7,FALSE)</f>
        <v>1265</v>
      </c>
      <c r="S1298" t="str">
        <f t="shared" si="61"/>
        <v/>
      </c>
      <c r="T1298" t="e">
        <f>VLOOKUP(M1298,银行退!A:J,10,FALSE)</f>
        <v>#N/A</v>
      </c>
      <c r="U1298" s="17" t="e">
        <f>VLOOKUP(M1298,银行退!A:K,11,FALSE)</f>
        <v>#N/A</v>
      </c>
      <c r="V1298" t="str">
        <f t="shared" si="62"/>
        <v/>
      </c>
      <c r="W1298" t="e">
        <f>VLOOKUP(B1298,HIS解!F:H,3,FALSE)</f>
        <v>#N/A</v>
      </c>
    </row>
    <row r="1299" spans="1:23" ht="14.25" hidden="1">
      <c r="A1299" s="62">
        <v>42915.684155092589</v>
      </c>
      <c r="B1299">
        <v>475243</v>
      </c>
      <c r="C1299" t="s">
        <v>4386</v>
      </c>
      <c r="D1299" t="s">
        <v>4387</v>
      </c>
      <c r="E1299" t="s">
        <v>4388</v>
      </c>
      <c r="F1299" s="15">
        <v>56</v>
      </c>
      <c r="G1299" s="62">
        <v>42915.684155092589</v>
      </c>
      <c r="H1299" t="s">
        <v>47</v>
      </c>
      <c r="I1299" t="s">
        <v>47</v>
      </c>
      <c r="J1299" t="s">
        <v>86</v>
      </c>
      <c r="K1299" t="s">
        <v>36</v>
      </c>
      <c r="L1299" t="s">
        <v>87</v>
      </c>
      <c r="M1299" t="s">
        <v>4389</v>
      </c>
      <c r="N1299" t="s">
        <v>4390</v>
      </c>
      <c r="O1299" t="s">
        <v>5054</v>
      </c>
      <c r="P1299">
        <f>VLOOKUP(B1299,HIS退!B:F,5,FALSE)</f>
        <v>-56</v>
      </c>
      <c r="Q1299" t="str">
        <f t="shared" si="60"/>
        <v/>
      </c>
      <c r="R1299" s="43">
        <f>VLOOKUP(M1299,银行退!A:G,7,FALSE)</f>
        <v>56</v>
      </c>
      <c r="S1299" t="str">
        <f t="shared" si="61"/>
        <v/>
      </c>
      <c r="T1299" t="e">
        <f>VLOOKUP(M1299,银行退!A:J,10,FALSE)</f>
        <v>#N/A</v>
      </c>
      <c r="U1299" s="17" t="e">
        <f>VLOOKUP(M1299,银行退!A:K,11,FALSE)</f>
        <v>#N/A</v>
      </c>
      <c r="V1299" t="str">
        <f t="shared" si="62"/>
        <v/>
      </c>
      <c r="W1299" t="e">
        <f>VLOOKUP(B1299,HIS解!F:H,3,FALSE)</f>
        <v>#N/A</v>
      </c>
    </row>
    <row r="1300" spans="1:23" ht="14.25" hidden="1">
      <c r="A1300" s="62">
        <v>42915.689467592594</v>
      </c>
      <c r="B1300">
        <v>475419</v>
      </c>
      <c r="C1300" t="s">
        <v>4391</v>
      </c>
      <c r="D1300" t="s">
        <v>4392</v>
      </c>
      <c r="E1300" t="s">
        <v>4393</v>
      </c>
      <c r="F1300" s="15">
        <v>500</v>
      </c>
      <c r="G1300" s="62">
        <v>42915.689467592594</v>
      </c>
      <c r="H1300" t="s">
        <v>47</v>
      </c>
      <c r="I1300" t="s">
        <v>47</v>
      </c>
      <c r="J1300" t="s">
        <v>86</v>
      </c>
      <c r="K1300" t="s">
        <v>36</v>
      </c>
      <c r="L1300" t="s">
        <v>87</v>
      </c>
      <c r="M1300" t="s">
        <v>4394</v>
      </c>
      <c r="N1300" t="s">
        <v>4395</v>
      </c>
      <c r="O1300" t="s">
        <v>5055</v>
      </c>
      <c r="P1300">
        <f>VLOOKUP(B1300,HIS退!B:F,5,FALSE)</f>
        <v>-500</v>
      </c>
      <c r="Q1300" t="str">
        <f t="shared" si="60"/>
        <v/>
      </c>
      <c r="R1300" s="43">
        <f>VLOOKUP(M1300,银行退!A:G,7,FALSE)</f>
        <v>500</v>
      </c>
      <c r="S1300" t="str">
        <f t="shared" si="61"/>
        <v/>
      </c>
      <c r="T1300" t="e">
        <f>VLOOKUP(M1300,银行退!A:J,10,FALSE)</f>
        <v>#N/A</v>
      </c>
      <c r="U1300" s="17" t="e">
        <f>VLOOKUP(M1300,银行退!A:K,11,FALSE)</f>
        <v>#N/A</v>
      </c>
      <c r="V1300" t="str">
        <f t="shared" si="62"/>
        <v/>
      </c>
      <c r="W1300" t="e">
        <f>VLOOKUP(B1300,HIS解!F:H,3,FALSE)</f>
        <v>#N/A</v>
      </c>
    </row>
    <row r="1301" spans="1:23" ht="14.25">
      <c r="A1301" s="62">
        <v>42915.692141203705</v>
      </c>
      <c r="B1301">
        <v>475583</v>
      </c>
      <c r="C1301" t="s">
        <v>4396</v>
      </c>
      <c r="D1301" t="s">
        <v>4397</v>
      </c>
      <c r="E1301" t="s">
        <v>4398</v>
      </c>
      <c r="F1301" s="15">
        <v>31</v>
      </c>
      <c r="G1301" s="62">
        <v>42915.692141203705</v>
      </c>
      <c r="H1301" t="s">
        <v>47</v>
      </c>
      <c r="I1301" t="s">
        <v>47</v>
      </c>
      <c r="J1301" t="s">
        <v>86</v>
      </c>
      <c r="K1301" t="s">
        <v>36</v>
      </c>
      <c r="L1301" t="s">
        <v>87</v>
      </c>
      <c r="M1301" t="s">
        <v>4399</v>
      </c>
      <c r="N1301" t="s">
        <v>4400</v>
      </c>
      <c r="O1301" t="s">
        <v>5056</v>
      </c>
      <c r="P1301">
        <f>VLOOKUP(B1301,HIS退!B:F,5,FALSE)</f>
        <v>-31</v>
      </c>
      <c r="Q1301" t="str">
        <f t="shared" si="60"/>
        <v/>
      </c>
      <c r="R1301" s="43">
        <f>VLOOKUP(M1301,银行退!A:G,7,FALSE)</f>
        <v>31</v>
      </c>
      <c r="S1301" t="str">
        <f t="shared" si="61"/>
        <v/>
      </c>
      <c r="T1301">
        <f>VLOOKUP(M1301,银行退!A:J,10,FALSE)</f>
        <v>1</v>
      </c>
      <c r="U1301" s="17">
        <f>VLOOKUP(M1301,银行退!A:K,11,FALSE)</f>
        <v>42916.685115740744</v>
      </c>
      <c r="V1301">
        <f t="shared" si="62"/>
        <v>1</v>
      </c>
      <c r="W1301" t="e">
        <f>VLOOKUP(B1301,HIS解!F:H,3,FALSE)</f>
        <v>#N/A</v>
      </c>
    </row>
    <row r="1302" spans="1:23" ht="14.25">
      <c r="A1302" s="62">
        <v>42915.696550925924</v>
      </c>
      <c r="B1302">
        <v>475775</v>
      </c>
      <c r="C1302" t="s">
        <v>4401</v>
      </c>
      <c r="D1302" t="s">
        <v>4402</v>
      </c>
      <c r="E1302" t="s">
        <v>4403</v>
      </c>
      <c r="F1302" s="15">
        <v>71</v>
      </c>
      <c r="G1302" s="62">
        <v>42915.696550925924</v>
      </c>
      <c r="H1302" t="s">
        <v>47</v>
      </c>
      <c r="I1302" t="s">
        <v>47</v>
      </c>
      <c r="J1302" t="s">
        <v>86</v>
      </c>
      <c r="K1302" t="s">
        <v>36</v>
      </c>
      <c r="L1302" t="s">
        <v>87</v>
      </c>
      <c r="M1302" t="s">
        <v>4404</v>
      </c>
      <c r="N1302" t="s">
        <v>4405</v>
      </c>
      <c r="O1302" t="s">
        <v>5057</v>
      </c>
      <c r="P1302">
        <f>VLOOKUP(B1302,HIS退!B:F,5,FALSE)</f>
        <v>-71</v>
      </c>
      <c r="Q1302" t="str">
        <f t="shared" si="60"/>
        <v/>
      </c>
      <c r="R1302" s="43">
        <f>VLOOKUP(M1302,银行退!A:G,7,FALSE)</f>
        <v>71</v>
      </c>
      <c r="S1302" t="str">
        <f t="shared" si="61"/>
        <v/>
      </c>
      <c r="T1302">
        <f>VLOOKUP(M1302,银行退!A:J,10,FALSE)</f>
        <v>1</v>
      </c>
      <c r="U1302" s="17">
        <f>VLOOKUP(M1302,银行退!A:K,11,FALSE)</f>
        <v>42916.686527777776</v>
      </c>
      <c r="V1302">
        <f t="shared" si="62"/>
        <v>1</v>
      </c>
      <c r="W1302" t="e">
        <f>VLOOKUP(B1302,HIS解!F:H,3,FALSE)</f>
        <v>#N/A</v>
      </c>
    </row>
    <row r="1303" spans="1:23" ht="14.25" hidden="1">
      <c r="A1303" s="62">
        <v>42915.702453703707</v>
      </c>
      <c r="B1303">
        <v>476018</v>
      </c>
      <c r="C1303" t="s">
        <v>4406</v>
      </c>
      <c r="D1303" t="s">
        <v>4407</v>
      </c>
      <c r="E1303" t="s">
        <v>4408</v>
      </c>
      <c r="F1303" s="15">
        <v>2132</v>
      </c>
      <c r="G1303" s="62">
        <v>42915.702453703707</v>
      </c>
      <c r="H1303" t="s">
        <v>47</v>
      </c>
      <c r="I1303" t="s">
        <v>47</v>
      </c>
      <c r="J1303" t="s">
        <v>86</v>
      </c>
      <c r="K1303" t="s">
        <v>36</v>
      </c>
      <c r="L1303" t="s">
        <v>87</v>
      </c>
      <c r="M1303" t="s">
        <v>4409</v>
      </c>
      <c r="N1303" t="s">
        <v>4410</v>
      </c>
      <c r="O1303" t="s">
        <v>5058</v>
      </c>
      <c r="P1303">
        <f>VLOOKUP(B1303,HIS退!B:F,5,FALSE)</f>
        <v>-2132</v>
      </c>
      <c r="Q1303" t="str">
        <f t="shared" si="60"/>
        <v/>
      </c>
      <c r="R1303" s="43">
        <f>VLOOKUP(M1303,银行退!A:G,7,FALSE)</f>
        <v>2132</v>
      </c>
      <c r="S1303" t="str">
        <f t="shared" si="61"/>
        <v/>
      </c>
      <c r="T1303" t="e">
        <f>VLOOKUP(M1303,银行退!A:J,10,FALSE)</f>
        <v>#N/A</v>
      </c>
      <c r="U1303" s="17" t="e">
        <f>VLOOKUP(M1303,银行退!A:K,11,FALSE)</f>
        <v>#N/A</v>
      </c>
      <c r="V1303" t="str">
        <f t="shared" si="62"/>
        <v/>
      </c>
      <c r="W1303" t="e">
        <f>VLOOKUP(B1303,HIS解!F:H,3,FALSE)</f>
        <v>#N/A</v>
      </c>
    </row>
    <row r="1304" spans="1:23" ht="14.25" hidden="1">
      <c r="A1304" s="62">
        <v>42915.708194444444</v>
      </c>
      <c r="B1304">
        <v>476189</v>
      </c>
      <c r="C1304" t="s">
        <v>4411</v>
      </c>
      <c r="D1304" t="s">
        <v>4412</v>
      </c>
      <c r="E1304" t="s">
        <v>4413</v>
      </c>
      <c r="F1304" s="15">
        <v>72</v>
      </c>
      <c r="G1304" s="62">
        <v>42915.708194444444</v>
      </c>
      <c r="H1304" t="s">
        <v>47</v>
      </c>
      <c r="I1304" t="s">
        <v>47</v>
      </c>
      <c r="J1304" t="s">
        <v>86</v>
      </c>
      <c r="K1304" t="s">
        <v>36</v>
      </c>
      <c r="L1304" t="s">
        <v>87</v>
      </c>
      <c r="M1304" t="s">
        <v>4414</v>
      </c>
      <c r="N1304" t="s">
        <v>4415</v>
      </c>
      <c r="O1304" t="s">
        <v>5059</v>
      </c>
      <c r="P1304">
        <f>VLOOKUP(B1304,HIS退!B:F,5,FALSE)</f>
        <v>-72</v>
      </c>
      <c r="Q1304" t="str">
        <f t="shared" si="60"/>
        <v/>
      </c>
      <c r="R1304" s="43">
        <f>VLOOKUP(M1304,银行退!A:G,7,FALSE)</f>
        <v>72</v>
      </c>
      <c r="S1304" t="str">
        <f t="shared" si="61"/>
        <v/>
      </c>
      <c r="T1304" t="e">
        <f>VLOOKUP(M1304,银行退!A:J,10,FALSE)</f>
        <v>#N/A</v>
      </c>
      <c r="U1304" s="17" t="e">
        <f>VLOOKUP(M1304,银行退!A:K,11,FALSE)</f>
        <v>#N/A</v>
      </c>
      <c r="V1304" t="str">
        <f t="shared" si="62"/>
        <v/>
      </c>
      <c r="W1304" t="e">
        <f>VLOOKUP(B1304,HIS解!F:H,3,FALSE)</f>
        <v>#N/A</v>
      </c>
    </row>
    <row r="1305" spans="1:23" ht="14.25" hidden="1">
      <c r="A1305" s="62">
        <v>42915.711527777778</v>
      </c>
      <c r="B1305">
        <v>476288</v>
      </c>
      <c r="C1305" t="s">
        <v>4416</v>
      </c>
      <c r="D1305" t="s">
        <v>4417</v>
      </c>
      <c r="E1305" t="s">
        <v>4418</v>
      </c>
      <c r="F1305" s="15">
        <v>74</v>
      </c>
      <c r="G1305" s="62">
        <v>42915.711527777778</v>
      </c>
      <c r="H1305" t="s">
        <v>47</v>
      </c>
      <c r="I1305" t="s">
        <v>47</v>
      </c>
      <c r="J1305" t="s">
        <v>86</v>
      </c>
      <c r="K1305" t="s">
        <v>36</v>
      </c>
      <c r="L1305" t="s">
        <v>87</v>
      </c>
      <c r="M1305" t="s">
        <v>4419</v>
      </c>
      <c r="N1305" t="s">
        <v>4420</v>
      </c>
      <c r="O1305" t="s">
        <v>5060</v>
      </c>
      <c r="P1305">
        <f>VLOOKUP(B1305,HIS退!B:F,5,FALSE)</f>
        <v>-74</v>
      </c>
      <c r="Q1305" t="str">
        <f t="shared" si="60"/>
        <v/>
      </c>
      <c r="R1305" s="43">
        <f>VLOOKUP(M1305,银行退!A:G,7,FALSE)</f>
        <v>74</v>
      </c>
      <c r="S1305" t="str">
        <f t="shared" si="61"/>
        <v/>
      </c>
      <c r="T1305" t="e">
        <f>VLOOKUP(M1305,银行退!A:J,10,FALSE)</f>
        <v>#N/A</v>
      </c>
      <c r="U1305" s="17" t="e">
        <f>VLOOKUP(M1305,银行退!A:K,11,FALSE)</f>
        <v>#N/A</v>
      </c>
      <c r="V1305" t="str">
        <f t="shared" si="62"/>
        <v/>
      </c>
      <c r="W1305" t="e">
        <f>VLOOKUP(B1305,HIS解!F:H,3,FALSE)</f>
        <v>#N/A</v>
      </c>
    </row>
    <row r="1306" spans="1:23" ht="14.25" hidden="1">
      <c r="A1306" s="62">
        <v>42915.720173611109</v>
      </c>
      <c r="B1306">
        <v>476498</v>
      </c>
      <c r="C1306" t="s">
        <v>4421</v>
      </c>
      <c r="D1306" t="s">
        <v>4422</v>
      </c>
      <c r="E1306" t="s">
        <v>4423</v>
      </c>
      <c r="F1306" s="15">
        <v>973</v>
      </c>
      <c r="G1306" s="62">
        <v>42915.720173611109</v>
      </c>
      <c r="H1306" t="s">
        <v>47</v>
      </c>
      <c r="I1306" t="s">
        <v>47</v>
      </c>
      <c r="J1306" t="s">
        <v>86</v>
      </c>
      <c r="K1306" t="s">
        <v>36</v>
      </c>
      <c r="L1306" t="s">
        <v>87</v>
      </c>
      <c r="M1306" t="s">
        <v>4424</v>
      </c>
      <c r="N1306" t="s">
        <v>4425</v>
      </c>
      <c r="O1306" t="s">
        <v>5061</v>
      </c>
      <c r="P1306">
        <f>VLOOKUP(B1306,HIS退!B:F,5,FALSE)</f>
        <v>-973</v>
      </c>
      <c r="Q1306" t="str">
        <f t="shared" si="60"/>
        <v/>
      </c>
      <c r="R1306" s="43">
        <f>VLOOKUP(M1306,银行退!A:G,7,FALSE)</f>
        <v>973</v>
      </c>
      <c r="S1306" t="str">
        <f t="shared" si="61"/>
        <v/>
      </c>
      <c r="T1306" t="e">
        <f>VLOOKUP(M1306,银行退!A:J,10,FALSE)</f>
        <v>#N/A</v>
      </c>
      <c r="U1306" s="17" t="e">
        <f>VLOOKUP(M1306,银行退!A:K,11,FALSE)</f>
        <v>#N/A</v>
      </c>
      <c r="V1306" t="str">
        <f t="shared" si="62"/>
        <v/>
      </c>
      <c r="W1306" t="e">
        <f>VLOOKUP(B1306,HIS解!F:H,3,FALSE)</f>
        <v>#N/A</v>
      </c>
    </row>
    <row r="1307" spans="1:23" ht="14.25" hidden="1">
      <c r="A1307" s="62">
        <v>42915.723275462966</v>
      </c>
      <c r="B1307">
        <v>476574</v>
      </c>
      <c r="C1307" t="s">
        <v>4426</v>
      </c>
      <c r="D1307" t="s">
        <v>4427</v>
      </c>
      <c r="E1307" t="s">
        <v>4428</v>
      </c>
      <c r="F1307" s="15">
        <v>12</v>
      </c>
      <c r="G1307" s="62">
        <v>42915.723275462966</v>
      </c>
      <c r="H1307" t="s">
        <v>47</v>
      </c>
      <c r="I1307" t="s">
        <v>47</v>
      </c>
      <c r="J1307" t="s">
        <v>86</v>
      </c>
      <c r="K1307" t="s">
        <v>36</v>
      </c>
      <c r="L1307" t="s">
        <v>87</v>
      </c>
      <c r="M1307" t="s">
        <v>4429</v>
      </c>
      <c r="N1307" t="s">
        <v>4430</v>
      </c>
      <c r="O1307" t="s">
        <v>5062</v>
      </c>
      <c r="P1307">
        <f>VLOOKUP(B1307,HIS退!B:F,5,FALSE)</f>
        <v>-12</v>
      </c>
      <c r="Q1307" t="str">
        <f t="shared" si="60"/>
        <v/>
      </c>
      <c r="R1307" s="43">
        <f>VLOOKUP(M1307,银行退!A:G,7,FALSE)</f>
        <v>12</v>
      </c>
      <c r="S1307" t="str">
        <f t="shared" si="61"/>
        <v/>
      </c>
      <c r="T1307" t="e">
        <f>VLOOKUP(M1307,银行退!A:J,10,FALSE)</f>
        <v>#N/A</v>
      </c>
      <c r="U1307" s="17" t="e">
        <f>VLOOKUP(M1307,银行退!A:K,11,FALSE)</f>
        <v>#N/A</v>
      </c>
      <c r="V1307" t="str">
        <f t="shared" si="62"/>
        <v/>
      </c>
      <c r="W1307" t="e">
        <f>VLOOKUP(B1307,HIS解!F:H,3,FALSE)</f>
        <v>#N/A</v>
      </c>
    </row>
    <row r="1308" spans="1:23" ht="14.25" hidden="1">
      <c r="A1308" s="62">
        <v>42915.729803240742</v>
      </c>
      <c r="B1308">
        <v>476685</v>
      </c>
      <c r="C1308" t="s">
        <v>4431</v>
      </c>
      <c r="D1308" t="s">
        <v>4432</v>
      </c>
      <c r="E1308" t="s">
        <v>4433</v>
      </c>
      <c r="F1308" s="15">
        <v>800</v>
      </c>
      <c r="G1308" s="62">
        <v>42915.729803240742</v>
      </c>
      <c r="H1308" t="s">
        <v>47</v>
      </c>
      <c r="I1308" t="s">
        <v>47</v>
      </c>
      <c r="J1308" t="s">
        <v>86</v>
      </c>
      <c r="K1308" t="s">
        <v>36</v>
      </c>
      <c r="L1308" t="s">
        <v>87</v>
      </c>
      <c r="M1308" t="s">
        <v>4434</v>
      </c>
      <c r="N1308" t="s">
        <v>4435</v>
      </c>
      <c r="O1308" t="s">
        <v>5063</v>
      </c>
      <c r="P1308">
        <f>VLOOKUP(B1308,HIS退!B:F,5,FALSE)</f>
        <v>-800</v>
      </c>
      <c r="Q1308" t="str">
        <f t="shared" si="60"/>
        <v/>
      </c>
      <c r="R1308" s="43">
        <f>VLOOKUP(M1308,银行退!A:G,7,FALSE)</f>
        <v>800</v>
      </c>
      <c r="S1308" t="str">
        <f t="shared" si="61"/>
        <v/>
      </c>
      <c r="T1308" t="e">
        <f>VLOOKUP(M1308,银行退!A:J,10,FALSE)</f>
        <v>#N/A</v>
      </c>
      <c r="U1308" s="17" t="e">
        <f>VLOOKUP(M1308,银行退!A:K,11,FALSE)</f>
        <v>#N/A</v>
      </c>
      <c r="V1308" t="str">
        <f t="shared" si="62"/>
        <v/>
      </c>
      <c r="W1308" t="e">
        <f>VLOOKUP(B1308,HIS解!F:H,3,FALSE)</f>
        <v>#N/A</v>
      </c>
    </row>
    <row r="1309" spans="1:23" ht="14.25" hidden="1">
      <c r="A1309" s="62">
        <v>42915.734756944446</v>
      </c>
      <c r="B1309">
        <v>476747</v>
      </c>
      <c r="C1309" t="s">
        <v>4436</v>
      </c>
      <c r="D1309" t="s">
        <v>4437</v>
      </c>
      <c r="E1309" t="s">
        <v>4438</v>
      </c>
      <c r="F1309" s="15">
        <v>1276</v>
      </c>
      <c r="G1309" s="62">
        <v>42915.734756944446</v>
      </c>
      <c r="H1309" t="s">
        <v>47</v>
      </c>
      <c r="I1309" t="s">
        <v>47</v>
      </c>
      <c r="J1309" t="s">
        <v>86</v>
      </c>
      <c r="K1309" t="s">
        <v>36</v>
      </c>
      <c r="L1309" t="s">
        <v>87</v>
      </c>
      <c r="M1309" t="s">
        <v>4439</v>
      </c>
      <c r="N1309" t="s">
        <v>4440</v>
      </c>
      <c r="O1309" t="s">
        <v>5064</v>
      </c>
      <c r="P1309">
        <f>VLOOKUP(B1309,HIS退!B:F,5,FALSE)</f>
        <v>-1276</v>
      </c>
      <c r="Q1309" t="str">
        <f t="shared" si="60"/>
        <v/>
      </c>
      <c r="R1309" s="43">
        <f>VLOOKUP(M1309,银行退!A:G,7,FALSE)</f>
        <v>1276</v>
      </c>
      <c r="S1309" t="str">
        <f t="shared" si="61"/>
        <v/>
      </c>
      <c r="T1309" t="e">
        <f>VLOOKUP(M1309,银行退!A:J,10,FALSE)</f>
        <v>#N/A</v>
      </c>
      <c r="U1309" s="17" t="e">
        <f>VLOOKUP(M1309,银行退!A:K,11,FALSE)</f>
        <v>#N/A</v>
      </c>
      <c r="V1309" t="str">
        <f t="shared" si="62"/>
        <v/>
      </c>
      <c r="W1309" t="e">
        <f>VLOOKUP(B1309,HIS解!F:H,3,FALSE)</f>
        <v>#N/A</v>
      </c>
    </row>
    <row r="1310" spans="1:23" ht="14.25">
      <c r="A1310" s="62">
        <v>42915.740624999999</v>
      </c>
      <c r="B1310">
        <v>476825</v>
      </c>
      <c r="C1310" t="s">
        <v>4441</v>
      </c>
      <c r="D1310" t="s">
        <v>4442</v>
      </c>
      <c r="E1310" t="s">
        <v>4443</v>
      </c>
      <c r="F1310" s="15">
        <v>5000</v>
      </c>
      <c r="G1310" s="62">
        <v>42915.740624999999</v>
      </c>
      <c r="H1310" t="s">
        <v>47</v>
      </c>
      <c r="I1310" t="s">
        <v>47</v>
      </c>
      <c r="J1310" t="s">
        <v>86</v>
      </c>
      <c r="K1310" t="s">
        <v>36</v>
      </c>
      <c r="L1310" t="s">
        <v>87</v>
      </c>
      <c r="M1310" t="s">
        <v>4444</v>
      </c>
      <c r="N1310" t="s">
        <v>4445</v>
      </c>
      <c r="O1310" t="s">
        <v>5065</v>
      </c>
      <c r="P1310">
        <f>VLOOKUP(B1310,HIS退!B:F,5,FALSE)</f>
        <v>-5000</v>
      </c>
      <c r="Q1310" t="str">
        <f t="shared" si="60"/>
        <v/>
      </c>
      <c r="R1310" s="43">
        <f>VLOOKUP(M1310,银行退!A:G,7,FALSE)</f>
        <v>5000</v>
      </c>
      <c r="S1310" t="str">
        <f t="shared" si="61"/>
        <v/>
      </c>
      <c r="T1310">
        <f>VLOOKUP(M1310,银行退!A:J,10,FALSE)</f>
        <v>1</v>
      </c>
      <c r="U1310" s="17">
        <f>VLOOKUP(M1310,银行退!A:K,11,FALSE)</f>
        <v>42916.685300925928</v>
      </c>
      <c r="V1310">
        <f t="shared" si="62"/>
        <v>1</v>
      </c>
      <c r="W1310" t="e">
        <f>VLOOKUP(B1310,HIS解!F:H,3,FALSE)</f>
        <v>#N/A</v>
      </c>
    </row>
    <row r="1311" spans="1:23" ht="14.25" hidden="1">
      <c r="A1311" s="62">
        <v>42916.276967592596</v>
      </c>
      <c r="B1311">
        <v>477626</v>
      </c>
      <c r="C1311" t="s">
        <v>4518</v>
      </c>
      <c r="D1311" t="s">
        <v>5128</v>
      </c>
      <c r="E1311" t="s">
        <v>5129</v>
      </c>
      <c r="F1311" s="15">
        <v>855</v>
      </c>
      <c r="G1311" s="62">
        <v>42916.276967592596</v>
      </c>
      <c r="H1311" t="s">
        <v>47</v>
      </c>
      <c r="I1311" t="s">
        <v>47</v>
      </c>
      <c r="J1311" t="s">
        <v>86</v>
      </c>
      <c r="K1311" t="s">
        <v>36</v>
      </c>
      <c r="L1311" t="s">
        <v>87</v>
      </c>
      <c r="M1311" t="s">
        <v>4451</v>
      </c>
      <c r="N1311" t="s">
        <v>8109</v>
      </c>
      <c r="O1311" t="s">
        <v>5066</v>
      </c>
      <c r="P1311">
        <f>VLOOKUP(B1311,HIS退!B:F,5,FALSE)</f>
        <v>-855</v>
      </c>
      <c r="Q1311" t="str">
        <f t="shared" si="60"/>
        <v/>
      </c>
      <c r="R1311" s="43">
        <f>VLOOKUP(M1311,银行退!A:G,7,FALSE)</f>
        <v>855</v>
      </c>
      <c r="S1311" t="str">
        <f t="shared" si="61"/>
        <v/>
      </c>
      <c r="T1311" t="e">
        <f>VLOOKUP(M1311,银行退!A:J,10,FALSE)</f>
        <v>#N/A</v>
      </c>
      <c r="U1311" s="17" t="e">
        <f>VLOOKUP(M1311,银行退!A:K,11,FALSE)</f>
        <v>#N/A</v>
      </c>
      <c r="V1311" t="str">
        <f t="shared" si="62"/>
        <v/>
      </c>
      <c r="W1311" t="e">
        <f>VLOOKUP(B1311,HIS解!F:H,3,FALSE)</f>
        <v>#N/A</v>
      </c>
    </row>
    <row r="1312" spans="1:23" ht="14.25" hidden="1">
      <c r="A1312" s="62">
        <v>42916.355324074073</v>
      </c>
      <c r="B1312">
        <v>479355</v>
      </c>
      <c r="C1312" t="s">
        <v>4519</v>
      </c>
      <c r="D1312" t="s">
        <v>5130</v>
      </c>
      <c r="E1312" t="s">
        <v>5131</v>
      </c>
      <c r="F1312" s="15">
        <v>500</v>
      </c>
      <c r="G1312" s="62">
        <v>42916.355324074073</v>
      </c>
      <c r="H1312" t="s">
        <v>47</v>
      </c>
      <c r="I1312" t="s">
        <v>47</v>
      </c>
      <c r="J1312" t="s">
        <v>86</v>
      </c>
      <c r="K1312" t="s">
        <v>36</v>
      </c>
      <c r="L1312" t="s">
        <v>87</v>
      </c>
      <c r="M1312" t="s">
        <v>4452</v>
      </c>
      <c r="N1312" t="s">
        <v>8110</v>
      </c>
      <c r="O1312" t="s">
        <v>5067</v>
      </c>
      <c r="P1312">
        <f>VLOOKUP(B1312,HIS退!B:F,5,FALSE)</f>
        <v>-500</v>
      </c>
      <c r="Q1312" t="str">
        <f t="shared" si="60"/>
        <v/>
      </c>
      <c r="R1312" s="43">
        <f>VLOOKUP(M1312,银行退!A:G,7,FALSE)</f>
        <v>500</v>
      </c>
      <c r="S1312" t="str">
        <f t="shared" si="61"/>
        <v/>
      </c>
      <c r="T1312" t="e">
        <f>VLOOKUP(M1312,银行退!A:J,10,FALSE)</f>
        <v>#N/A</v>
      </c>
      <c r="U1312" s="17" t="e">
        <f>VLOOKUP(M1312,银行退!A:K,11,FALSE)</f>
        <v>#N/A</v>
      </c>
      <c r="V1312" t="str">
        <f t="shared" si="62"/>
        <v/>
      </c>
      <c r="W1312" t="e">
        <f>VLOOKUP(B1312,HIS解!F:H,3,FALSE)</f>
        <v>#N/A</v>
      </c>
    </row>
    <row r="1313" spans="1:23" ht="14.25" hidden="1">
      <c r="A1313" s="62">
        <v>42916.374131944445</v>
      </c>
      <c r="B1313">
        <v>480655</v>
      </c>
      <c r="C1313" t="s">
        <v>4520</v>
      </c>
      <c r="D1313" t="s">
        <v>5132</v>
      </c>
      <c r="E1313" t="s">
        <v>5133</v>
      </c>
      <c r="F1313" s="15">
        <v>500</v>
      </c>
      <c r="G1313" s="62">
        <v>42916.374131944445</v>
      </c>
      <c r="H1313" t="s">
        <v>47</v>
      </c>
      <c r="I1313" t="s">
        <v>47</v>
      </c>
      <c r="J1313" t="s">
        <v>86</v>
      </c>
      <c r="K1313" t="s">
        <v>36</v>
      </c>
      <c r="L1313" t="s">
        <v>87</v>
      </c>
      <c r="M1313" t="s">
        <v>4453</v>
      </c>
      <c r="N1313" t="s">
        <v>8111</v>
      </c>
      <c r="O1313" t="s">
        <v>5068</v>
      </c>
      <c r="P1313">
        <f>VLOOKUP(B1313,HIS退!B:F,5,FALSE)</f>
        <v>-500</v>
      </c>
      <c r="Q1313" t="str">
        <f t="shared" si="60"/>
        <v/>
      </c>
      <c r="R1313" s="43">
        <f>VLOOKUP(M1313,银行退!A:G,7,FALSE)</f>
        <v>500</v>
      </c>
      <c r="S1313" t="str">
        <f t="shared" si="61"/>
        <v/>
      </c>
      <c r="T1313" t="e">
        <f>VLOOKUP(M1313,银行退!A:J,10,FALSE)</f>
        <v>#N/A</v>
      </c>
      <c r="U1313" s="17" t="e">
        <f>VLOOKUP(M1313,银行退!A:K,11,FALSE)</f>
        <v>#N/A</v>
      </c>
      <c r="V1313" t="str">
        <f t="shared" si="62"/>
        <v/>
      </c>
      <c r="W1313" t="e">
        <f>VLOOKUP(B1313,HIS解!F:H,3,FALSE)</f>
        <v>#N/A</v>
      </c>
    </row>
    <row r="1314" spans="1:23" ht="14.25" hidden="1">
      <c r="A1314" s="62">
        <v>42916.38453703704</v>
      </c>
      <c r="B1314">
        <v>481455</v>
      </c>
      <c r="C1314" t="s">
        <v>4521</v>
      </c>
      <c r="D1314" t="s">
        <v>5134</v>
      </c>
      <c r="E1314" t="s">
        <v>5135</v>
      </c>
      <c r="F1314" s="15">
        <v>520</v>
      </c>
      <c r="G1314" s="62">
        <v>42916.38453703704</v>
      </c>
      <c r="H1314" t="s">
        <v>47</v>
      </c>
      <c r="I1314" t="s">
        <v>47</v>
      </c>
      <c r="J1314" t="s">
        <v>86</v>
      </c>
      <c r="K1314" t="s">
        <v>36</v>
      </c>
      <c r="L1314" t="s">
        <v>87</v>
      </c>
      <c r="M1314" t="s">
        <v>4454</v>
      </c>
      <c r="N1314" t="s">
        <v>8112</v>
      </c>
      <c r="O1314" t="s">
        <v>5069</v>
      </c>
      <c r="P1314">
        <f>VLOOKUP(B1314,HIS退!B:F,5,FALSE)</f>
        <v>-520</v>
      </c>
      <c r="Q1314" t="str">
        <f t="shared" si="60"/>
        <v/>
      </c>
      <c r="R1314" s="43">
        <f>VLOOKUP(M1314,银行退!A:G,7,FALSE)</f>
        <v>520</v>
      </c>
      <c r="S1314" t="str">
        <f t="shared" si="61"/>
        <v/>
      </c>
      <c r="T1314" t="e">
        <f>VLOOKUP(M1314,银行退!A:J,10,FALSE)</f>
        <v>#N/A</v>
      </c>
      <c r="U1314" s="17" t="e">
        <f>VLOOKUP(M1314,银行退!A:K,11,FALSE)</f>
        <v>#N/A</v>
      </c>
      <c r="V1314" t="str">
        <f t="shared" si="62"/>
        <v/>
      </c>
      <c r="W1314" t="e">
        <f>VLOOKUP(B1314,HIS解!F:H,3,FALSE)</f>
        <v>#N/A</v>
      </c>
    </row>
    <row r="1315" spans="1:23" ht="14.25" hidden="1">
      <c r="A1315" s="62">
        <v>42916.38821759259</v>
      </c>
      <c r="B1315">
        <v>481743</v>
      </c>
      <c r="C1315" t="s">
        <v>4522</v>
      </c>
      <c r="D1315" t="s">
        <v>5136</v>
      </c>
      <c r="E1315" t="s">
        <v>5137</v>
      </c>
      <c r="F1315" s="15">
        <v>1481</v>
      </c>
      <c r="G1315" s="62">
        <v>42916.38821759259</v>
      </c>
      <c r="H1315" t="s">
        <v>47</v>
      </c>
      <c r="I1315" t="s">
        <v>47</v>
      </c>
      <c r="J1315" t="s">
        <v>86</v>
      </c>
      <c r="K1315" t="s">
        <v>36</v>
      </c>
      <c r="L1315" t="s">
        <v>87</v>
      </c>
      <c r="M1315" t="s">
        <v>4455</v>
      </c>
      <c r="N1315" t="s">
        <v>8113</v>
      </c>
      <c r="O1315" t="s">
        <v>5070</v>
      </c>
      <c r="P1315">
        <f>VLOOKUP(B1315,HIS退!B:F,5,FALSE)</f>
        <v>-1481</v>
      </c>
      <c r="Q1315" t="str">
        <f t="shared" si="60"/>
        <v/>
      </c>
      <c r="R1315" s="43">
        <f>VLOOKUP(M1315,银行退!A:G,7,FALSE)</f>
        <v>1481</v>
      </c>
      <c r="S1315" t="str">
        <f t="shared" si="61"/>
        <v/>
      </c>
      <c r="T1315" t="e">
        <f>VLOOKUP(M1315,银行退!A:J,10,FALSE)</f>
        <v>#N/A</v>
      </c>
      <c r="U1315" s="17" t="e">
        <f>VLOOKUP(M1315,银行退!A:K,11,FALSE)</f>
        <v>#N/A</v>
      </c>
      <c r="V1315" t="str">
        <f t="shared" si="62"/>
        <v/>
      </c>
      <c r="W1315" t="e">
        <f>VLOOKUP(B1315,HIS解!F:H,3,FALSE)</f>
        <v>#N/A</v>
      </c>
    </row>
    <row r="1316" spans="1:23" ht="14.25" hidden="1">
      <c r="A1316" s="62">
        <v>42916.393900462965</v>
      </c>
      <c r="B1316">
        <v>482158</v>
      </c>
      <c r="C1316" t="s">
        <v>4523</v>
      </c>
      <c r="D1316" t="s">
        <v>5138</v>
      </c>
      <c r="E1316" t="s">
        <v>5139</v>
      </c>
      <c r="F1316" s="15">
        <v>1400</v>
      </c>
      <c r="G1316" s="62">
        <v>42916.393900462965</v>
      </c>
      <c r="H1316" t="s">
        <v>47</v>
      </c>
      <c r="I1316" t="s">
        <v>47</v>
      </c>
      <c r="J1316" t="s">
        <v>86</v>
      </c>
      <c r="K1316" t="s">
        <v>36</v>
      </c>
      <c r="L1316" t="s">
        <v>87</v>
      </c>
      <c r="M1316" t="s">
        <v>4456</v>
      </c>
      <c r="N1316" t="s">
        <v>8114</v>
      </c>
      <c r="O1316" t="s">
        <v>5071</v>
      </c>
      <c r="P1316">
        <f>VLOOKUP(B1316,HIS退!B:F,5,FALSE)</f>
        <v>-1400</v>
      </c>
      <c r="Q1316" t="str">
        <f t="shared" si="60"/>
        <v/>
      </c>
      <c r="R1316" s="43">
        <f>VLOOKUP(M1316,银行退!A:G,7,FALSE)</f>
        <v>1400</v>
      </c>
      <c r="S1316" t="str">
        <f t="shared" si="61"/>
        <v/>
      </c>
      <c r="T1316" t="e">
        <f>VLOOKUP(M1316,银行退!A:J,10,FALSE)</f>
        <v>#N/A</v>
      </c>
      <c r="U1316" s="17" t="e">
        <f>VLOOKUP(M1316,银行退!A:K,11,FALSE)</f>
        <v>#N/A</v>
      </c>
      <c r="V1316" t="str">
        <f t="shared" si="62"/>
        <v/>
      </c>
      <c r="W1316" t="e">
        <f>VLOOKUP(B1316,HIS解!F:H,3,FALSE)</f>
        <v>#N/A</v>
      </c>
    </row>
    <row r="1317" spans="1:23" ht="14.25" hidden="1">
      <c r="A1317" s="62">
        <v>42916.411400462966</v>
      </c>
      <c r="B1317">
        <v>483361</v>
      </c>
      <c r="C1317" t="s">
        <v>4524</v>
      </c>
      <c r="D1317" t="s">
        <v>5140</v>
      </c>
      <c r="E1317" t="s">
        <v>5141</v>
      </c>
      <c r="F1317" s="15">
        <v>3000</v>
      </c>
      <c r="G1317" s="62">
        <v>42916.411400462966</v>
      </c>
      <c r="H1317" t="s">
        <v>47</v>
      </c>
      <c r="I1317" t="s">
        <v>47</v>
      </c>
      <c r="J1317" t="s">
        <v>86</v>
      </c>
      <c r="K1317" t="s">
        <v>36</v>
      </c>
      <c r="L1317" t="s">
        <v>87</v>
      </c>
      <c r="M1317" t="s">
        <v>4457</v>
      </c>
      <c r="N1317" t="s">
        <v>8115</v>
      </c>
      <c r="O1317" t="s">
        <v>5072</v>
      </c>
      <c r="P1317">
        <f>VLOOKUP(B1317,HIS退!B:F,5,FALSE)</f>
        <v>-3000</v>
      </c>
      <c r="Q1317" t="str">
        <f t="shared" si="60"/>
        <v/>
      </c>
      <c r="R1317" s="43">
        <f>VLOOKUP(M1317,银行退!A:G,7,FALSE)</f>
        <v>3000</v>
      </c>
      <c r="S1317" t="str">
        <f t="shared" si="61"/>
        <v/>
      </c>
      <c r="T1317" t="e">
        <f>VLOOKUP(M1317,银行退!A:J,10,FALSE)</f>
        <v>#N/A</v>
      </c>
      <c r="U1317" s="17" t="e">
        <f>VLOOKUP(M1317,银行退!A:K,11,FALSE)</f>
        <v>#N/A</v>
      </c>
      <c r="V1317" t="str">
        <f t="shared" si="62"/>
        <v/>
      </c>
      <c r="W1317" t="e">
        <f>VLOOKUP(B1317,HIS解!F:H,3,FALSE)</f>
        <v>#N/A</v>
      </c>
    </row>
    <row r="1318" spans="1:23" ht="14.25" hidden="1">
      <c r="A1318" s="62">
        <v>42916.431469907409</v>
      </c>
      <c r="B1318">
        <v>484669</v>
      </c>
      <c r="C1318" t="s">
        <v>4525</v>
      </c>
      <c r="D1318" t="s">
        <v>5142</v>
      </c>
      <c r="E1318" t="s">
        <v>5143</v>
      </c>
      <c r="F1318" s="15">
        <v>832</v>
      </c>
      <c r="G1318" s="62">
        <v>42916.431469907409</v>
      </c>
      <c r="H1318" t="s">
        <v>47</v>
      </c>
      <c r="I1318" t="s">
        <v>47</v>
      </c>
      <c r="J1318" t="s">
        <v>86</v>
      </c>
      <c r="K1318" t="s">
        <v>36</v>
      </c>
      <c r="L1318" t="s">
        <v>87</v>
      </c>
      <c r="M1318" t="s">
        <v>4458</v>
      </c>
      <c r="N1318" t="s">
        <v>8116</v>
      </c>
      <c r="O1318" t="s">
        <v>5073</v>
      </c>
      <c r="P1318">
        <f>VLOOKUP(B1318,HIS退!B:F,5,FALSE)</f>
        <v>-832</v>
      </c>
      <c r="Q1318" t="str">
        <f t="shared" si="60"/>
        <v/>
      </c>
      <c r="R1318" s="43">
        <f>VLOOKUP(M1318,银行退!A:G,7,FALSE)</f>
        <v>832</v>
      </c>
      <c r="S1318" t="str">
        <f t="shared" si="61"/>
        <v/>
      </c>
      <c r="T1318" t="e">
        <f>VLOOKUP(M1318,银行退!A:J,10,FALSE)</f>
        <v>#N/A</v>
      </c>
      <c r="U1318" s="17" t="e">
        <f>VLOOKUP(M1318,银行退!A:K,11,FALSE)</f>
        <v>#N/A</v>
      </c>
      <c r="V1318" t="str">
        <f t="shared" si="62"/>
        <v/>
      </c>
      <c r="W1318" t="e">
        <f>VLOOKUP(B1318,HIS解!F:H,3,FALSE)</f>
        <v>#N/A</v>
      </c>
    </row>
    <row r="1319" spans="1:23" ht="14.25" hidden="1">
      <c r="A1319" s="62">
        <v>42916.432719907411</v>
      </c>
      <c r="B1319">
        <v>484739</v>
      </c>
      <c r="C1319" t="s">
        <v>4526</v>
      </c>
      <c r="D1319" t="s">
        <v>5144</v>
      </c>
      <c r="E1319" t="s">
        <v>5145</v>
      </c>
      <c r="F1319" s="15">
        <v>157</v>
      </c>
      <c r="G1319" s="62">
        <v>42916.432719907411</v>
      </c>
      <c r="H1319" t="s">
        <v>47</v>
      </c>
      <c r="I1319" t="s">
        <v>47</v>
      </c>
      <c r="J1319" t="s">
        <v>86</v>
      </c>
      <c r="K1319" t="s">
        <v>36</v>
      </c>
      <c r="L1319" t="s">
        <v>87</v>
      </c>
      <c r="M1319" t="s">
        <v>4459</v>
      </c>
      <c r="N1319" t="s">
        <v>8117</v>
      </c>
      <c r="O1319" t="s">
        <v>5074</v>
      </c>
      <c r="P1319">
        <f>VLOOKUP(B1319,HIS退!B:F,5,FALSE)</f>
        <v>-157</v>
      </c>
      <c r="Q1319" t="str">
        <f t="shared" si="60"/>
        <v/>
      </c>
      <c r="R1319" s="43">
        <f>VLOOKUP(M1319,银行退!A:G,7,FALSE)</f>
        <v>157</v>
      </c>
      <c r="S1319" t="str">
        <f t="shared" si="61"/>
        <v/>
      </c>
      <c r="T1319" t="e">
        <f>VLOOKUP(M1319,银行退!A:J,10,FALSE)</f>
        <v>#N/A</v>
      </c>
      <c r="U1319" s="17" t="e">
        <f>VLOOKUP(M1319,银行退!A:K,11,FALSE)</f>
        <v>#N/A</v>
      </c>
      <c r="V1319" t="str">
        <f t="shared" si="62"/>
        <v/>
      </c>
      <c r="W1319" t="e">
        <f>VLOOKUP(B1319,HIS解!F:H,3,FALSE)</f>
        <v>#N/A</v>
      </c>
    </row>
    <row r="1320" spans="1:23" ht="14.25">
      <c r="A1320" s="62">
        <v>42916.438750000001</v>
      </c>
      <c r="B1320">
        <v>485165</v>
      </c>
      <c r="C1320" t="s">
        <v>4527</v>
      </c>
      <c r="D1320" t="s">
        <v>5146</v>
      </c>
      <c r="E1320" t="s">
        <v>5147</v>
      </c>
      <c r="F1320" s="15">
        <v>3000</v>
      </c>
      <c r="G1320" s="62">
        <v>42916.438750000001</v>
      </c>
      <c r="H1320" t="s">
        <v>47</v>
      </c>
      <c r="I1320" t="s">
        <v>47</v>
      </c>
      <c r="J1320" t="s">
        <v>86</v>
      </c>
      <c r="K1320" t="s">
        <v>36</v>
      </c>
      <c r="L1320" t="s">
        <v>87</v>
      </c>
      <c r="M1320" t="s">
        <v>4460</v>
      </c>
      <c r="N1320" t="s">
        <v>8118</v>
      </c>
      <c r="O1320" t="s">
        <v>5075</v>
      </c>
      <c r="P1320">
        <f>VLOOKUP(B1320,HIS退!B:F,5,FALSE)</f>
        <v>-3000</v>
      </c>
      <c r="Q1320" t="str">
        <f t="shared" si="60"/>
        <v/>
      </c>
      <c r="R1320" s="43">
        <f>VLOOKUP(M1320,银行退!A:G,7,FALSE)</f>
        <v>3000</v>
      </c>
      <c r="S1320" t="str">
        <f t="shared" si="61"/>
        <v/>
      </c>
      <c r="T1320">
        <f>VLOOKUP(M1320,银行退!A:J,10,FALSE)</f>
        <v>1</v>
      </c>
      <c r="U1320" s="17">
        <f>VLOOKUP(M1320,银行退!A:K,11,FALSE)</f>
        <v>42916.685694444444</v>
      </c>
      <c r="V1320">
        <f t="shared" si="62"/>
        <v>1</v>
      </c>
      <c r="W1320" t="e">
        <f>VLOOKUP(B1320,HIS解!F:H,3,FALSE)</f>
        <v>#N/A</v>
      </c>
    </row>
    <row r="1321" spans="1:23" ht="14.25">
      <c r="A1321" s="62">
        <v>42916.450752314813</v>
      </c>
      <c r="B1321">
        <v>485856</v>
      </c>
      <c r="C1321" t="s">
        <v>4528</v>
      </c>
      <c r="D1321" t="s">
        <v>5148</v>
      </c>
      <c r="E1321" t="s">
        <v>5149</v>
      </c>
      <c r="F1321" s="15">
        <v>115</v>
      </c>
      <c r="G1321" s="62">
        <v>42916.450752314813</v>
      </c>
      <c r="H1321" t="s">
        <v>47</v>
      </c>
      <c r="I1321" t="s">
        <v>47</v>
      </c>
      <c r="J1321" t="s">
        <v>86</v>
      </c>
      <c r="K1321" t="s">
        <v>36</v>
      </c>
      <c r="L1321" t="s">
        <v>87</v>
      </c>
      <c r="M1321" t="s">
        <v>4461</v>
      </c>
      <c r="N1321" t="s">
        <v>8119</v>
      </c>
      <c r="O1321" t="s">
        <v>5076</v>
      </c>
      <c r="P1321">
        <f>VLOOKUP(B1321,HIS退!B:F,5,FALSE)</f>
        <v>-115</v>
      </c>
      <c r="Q1321" t="str">
        <f t="shared" si="60"/>
        <v/>
      </c>
      <c r="R1321" s="43">
        <f>VLOOKUP(M1321,银行退!A:G,7,FALSE)</f>
        <v>115</v>
      </c>
      <c r="S1321" t="str">
        <f t="shared" si="61"/>
        <v/>
      </c>
      <c r="T1321">
        <f>VLOOKUP(M1321,银行退!A:J,10,FALSE)</f>
        <v>1</v>
      </c>
      <c r="U1321" s="17">
        <f>VLOOKUP(M1321,银行退!A:K,11,FALSE)</f>
        <v>42916.686331018522</v>
      </c>
      <c r="V1321">
        <f t="shared" si="62"/>
        <v>1</v>
      </c>
      <c r="W1321" t="e">
        <f>VLOOKUP(B1321,HIS解!F:H,3,FALSE)</f>
        <v>#N/A</v>
      </c>
    </row>
    <row r="1322" spans="1:23" ht="14.25" hidden="1">
      <c r="A1322" s="62">
        <v>42916.452777777777</v>
      </c>
      <c r="B1322">
        <v>485997</v>
      </c>
      <c r="C1322" t="s">
        <v>4529</v>
      </c>
      <c r="D1322" t="s">
        <v>5150</v>
      </c>
      <c r="E1322" t="s">
        <v>5151</v>
      </c>
      <c r="F1322" s="15">
        <v>72</v>
      </c>
      <c r="G1322" s="62">
        <v>42916.452777777777</v>
      </c>
      <c r="H1322" t="s">
        <v>47</v>
      </c>
      <c r="I1322" t="s">
        <v>47</v>
      </c>
      <c r="J1322" t="s">
        <v>86</v>
      </c>
      <c r="K1322" t="s">
        <v>36</v>
      </c>
      <c r="L1322" t="s">
        <v>87</v>
      </c>
      <c r="M1322" t="s">
        <v>4462</v>
      </c>
      <c r="N1322" t="s">
        <v>8120</v>
      </c>
      <c r="O1322" t="s">
        <v>5077</v>
      </c>
      <c r="P1322">
        <f>VLOOKUP(B1322,HIS退!B:F,5,FALSE)</f>
        <v>-72</v>
      </c>
      <c r="Q1322" t="str">
        <f t="shared" si="60"/>
        <v/>
      </c>
      <c r="R1322" s="43">
        <f>VLOOKUP(M1322,银行退!A:G,7,FALSE)</f>
        <v>72</v>
      </c>
      <c r="S1322" t="str">
        <f t="shared" si="61"/>
        <v/>
      </c>
      <c r="T1322" t="e">
        <f>VLOOKUP(M1322,银行退!A:J,10,FALSE)</f>
        <v>#N/A</v>
      </c>
      <c r="U1322" s="17" t="e">
        <f>VLOOKUP(M1322,银行退!A:K,11,FALSE)</f>
        <v>#N/A</v>
      </c>
      <c r="V1322" t="str">
        <f t="shared" si="62"/>
        <v/>
      </c>
      <c r="W1322" t="e">
        <f>VLOOKUP(B1322,HIS解!F:H,3,FALSE)</f>
        <v>#N/A</v>
      </c>
    </row>
    <row r="1323" spans="1:23" ht="14.25" hidden="1">
      <c r="A1323" s="62">
        <v>42916.45380787037</v>
      </c>
      <c r="B1323">
        <v>486080</v>
      </c>
      <c r="C1323" t="s">
        <v>4530</v>
      </c>
      <c r="D1323" t="s">
        <v>5152</v>
      </c>
      <c r="E1323" t="s">
        <v>5153</v>
      </c>
      <c r="F1323" s="15">
        <v>138</v>
      </c>
      <c r="G1323" s="62">
        <v>42916.45380787037</v>
      </c>
      <c r="H1323" t="s">
        <v>47</v>
      </c>
      <c r="I1323" t="s">
        <v>47</v>
      </c>
      <c r="J1323" t="s">
        <v>86</v>
      </c>
      <c r="K1323" t="s">
        <v>36</v>
      </c>
      <c r="L1323" t="s">
        <v>87</v>
      </c>
      <c r="M1323" t="s">
        <v>4463</v>
      </c>
      <c r="N1323" t="s">
        <v>8121</v>
      </c>
      <c r="O1323" t="s">
        <v>5078</v>
      </c>
      <c r="P1323">
        <f>VLOOKUP(B1323,HIS退!B:F,5,FALSE)</f>
        <v>-138</v>
      </c>
      <c r="Q1323" t="str">
        <f t="shared" si="60"/>
        <v/>
      </c>
      <c r="R1323" s="43">
        <f>VLOOKUP(M1323,银行退!A:G,7,FALSE)</f>
        <v>138</v>
      </c>
      <c r="S1323" t="str">
        <f t="shared" si="61"/>
        <v/>
      </c>
      <c r="T1323" t="e">
        <f>VLOOKUP(M1323,银行退!A:J,10,FALSE)</f>
        <v>#N/A</v>
      </c>
      <c r="U1323" s="17" t="e">
        <f>VLOOKUP(M1323,银行退!A:K,11,FALSE)</f>
        <v>#N/A</v>
      </c>
      <c r="V1323" t="str">
        <f t="shared" si="62"/>
        <v/>
      </c>
      <c r="W1323" t="e">
        <f>VLOOKUP(B1323,HIS解!F:H,3,FALSE)</f>
        <v>#N/A</v>
      </c>
    </row>
    <row r="1324" spans="1:23" ht="14.25" hidden="1">
      <c r="A1324" s="62">
        <v>42916.458472222221</v>
      </c>
      <c r="B1324">
        <v>486337</v>
      </c>
      <c r="C1324" t="s">
        <v>4531</v>
      </c>
      <c r="D1324" t="s">
        <v>5154</v>
      </c>
      <c r="E1324" t="s">
        <v>5155</v>
      </c>
      <c r="F1324" s="15">
        <v>2055</v>
      </c>
      <c r="G1324" s="62">
        <v>42916.458472222221</v>
      </c>
      <c r="H1324" t="s">
        <v>47</v>
      </c>
      <c r="I1324" t="s">
        <v>47</v>
      </c>
      <c r="J1324" t="s">
        <v>86</v>
      </c>
      <c r="K1324" t="s">
        <v>36</v>
      </c>
      <c r="L1324" t="s">
        <v>87</v>
      </c>
      <c r="M1324" t="s">
        <v>4464</v>
      </c>
      <c r="N1324" t="s">
        <v>8122</v>
      </c>
      <c r="O1324" t="s">
        <v>5079</v>
      </c>
      <c r="P1324">
        <f>VLOOKUP(B1324,HIS退!B:F,5,FALSE)</f>
        <v>-2055</v>
      </c>
      <c r="Q1324" t="str">
        <f t="shared" si="60"/>
        <v/>
      </c>
      <c r="R1324" s="43">
        <f>VLOOKUP(M1324,银行退!A:G,7,FALSE)</f>
        <v>2055</v>
      </c>
      <c r="S1324" t="str">
        <f t="shared" si="61"/>
        <v/>
      </c>
      <c r="T1324" t="e">
        <f>VLOOKUP(M1324,银行退!A:J,10,FALSE)</f>
        <v>#N/A</v>
      </c>
      <c r="U1324" s="17" t="e">
        <f>VLOOKUP(M1324,银行退!A:K,11,FALSE)</f>
        <v>#N/A</v>
      </c>
      <c r="V1324" t="str">
        <f t="shared" si="62"/>
        <v/>
      </c>
      <c r="W1324" t="e">
        <f>VLOOKUP(B1324,HIS解!F:H,3,FALSE)</f>
        <v>#N/A</v>
      </c>
    </row>
    <row r="1325" spans="1:23" ht="14.25" hidden="1">
      <c r="A1325" s="62">
        <v>42916.463460648149</v>
      </c>
      <c r="B1325">
        <v>486616</v>
      </c>
      <c r="C1325" t="s">
        <v>4532</v>
      </c>
      <c r="D1325" t="s">
        <v>5156</v>
      </c>
      <c r="E1325" t="s">
        <v>5157</v>
      </c>
      <c r="F1325" s="15">
        <v>1500</v>
      </c>
      <c r="G1325" s="62">
        <v>42916.463460648149</v>
      </c>
      <c r="H1325" t="s">
        <v>47</v>
      </c>
      <c r="I1325" t="s">
        <v>47</v>
      </c>
      <c r="J1325" t="s">
        <v>86</v>
      </c>
      <c r="K1325" t="s">
        <v>36</v>
      </c>
      <c r="L1325" t="s">
        <v>87</v>
      </c>
      <c r="M1325" t="s">
        <v>4465</v>
      </c>
      <c r="N1325" t="s">
        <v>8123</v>
      </c>
      <c r="O1325" t="s">
        <v>5080</v>
      </c>
      <c r="P1325">
        <f>VLOOKUP(B1325,HIS退!B:F,5,FALSE)</f>
        <v>-1500</v>
      </c>
      <c r="Q1325" t="str">
        <f t="shared" si="60"/>
        <v/>
      </c>
      <c r="R1325" s="43">
        <f>VLOOKUP(M1325,银行退!A:G,7,FALSE)</f>
        <v>1500</v>
      </c>
      <c r="S1325" t="str">
        <f t="shared" si="61"/>
        <v/>
      </c>
      <c r="T1325" t="e">
        <f>VLOOKUP(M1325,银行退!A:J,10,FALSE)</f>
        <v>#N/A</v>
      </c>
      <c r="U1325" s="17" t="e">
        <f>VLOOKUP(M1325,银行退!A:K,11,FALSE)</f>
        <v>#N/A</v>
      </c>
      <c r="V1325" t="str">
        <f t="shared" si="62"/>
        <v/>
      </c>
      <c r="W1325" t="e">
        <f>VLOOKUP(B1325,HIS解!F:H,3,FALSE)</f>
        <v>#N/A</v>
      </c>
    </row>
    <row r="1326" spans="1:23" ht="14.25" hidden="1">
      <c r="A1326" s="62">
        <v>42916.463564814818</v>
      </c>
      <c r="B1326">
        <v>486623</v>
      </c>
      <c r="C1326" t="s">
        <v>4533</v>
      </c>
      <c r="D1326" t="s">
        <v>5158</v>
      </c>
      <c r="E1326" t="s">
        <v>5159</v>
      </c>
      <c r="F1326" s="15">
        <v>3000</v>
      </c>
      <c r="G1326" s="62">
        <v>42916.463564814818</v>
      </c>
      <c r="H1326" t="s">
        <v>47</v>
      </c>
      <c r="I1326" t="s">
        <v>47</v>
      </c>
      <c r="J1326" t="s">
        <v>86</v>
      </c>
      <c r="K1326" t="s">
        <v>36</v>
      </c>
      <c r="L1326" t="s">
        <v>87</v>
      </c>
      <c r="M1326" t="s">
        <v>4466</v>
      </c>
      <c r="N1326" t="s">
        <v>8124</v>
      </c>
      <c r="O1326" t="s">
        <v>5081</v>
      </c>
      <c r="P1326">
        <f>VLOOKUP(B1326,HIS退!B:F,5,FALSE)</f>
        <v>-3000</v>
      </c>
      <c r="Q1326" t="str">
        <f t="shared" si="60"/>
        <v/>
      </c>
      <c r="R1326" s="43">
        <f>VLOOKUP(M1326,银行退!A:G,7,FALSE)</f>
        <v>3000</v>
      </c>
      <c r="S1326" t="str">
        <f t="shared" si="61"/>
        <v/>
      </c>
      <c r="T1326" t="e">
        <f>VLOOKUP(M1326,银行退!A:J,10,FALSE)</f>
        <v>#N/A</v>
      </c>
      <c r="U1326" s="17" t="e">
        <f>VLOOKUP(M1326,银行退!A:K,11,FALSE)</f>
        <v>#N/A</v>
      </c>
      <c r="V1326" t="str">
        <f t="shared" si="62"/>
        <v/>
      </c>
      <c r="W1326" t="e">
        <f>VLOOKUP(B1326,HIS解!F:H,3,FALSE)</f>
        <v>#N/A</v>
      </c>
    </row>
    <row r="1327" spans="1:23" ht="14.25" hidden="1">
      <c r="A1327" s="62">
        <v>42916.465416666666</v>
      </c>
      <c r="B1327">
        <v>486725</v>
      </c>
      <c r="C1327" t="s">
        <v>4534</v>
      </c>
      <c r="D1327" t="s">
        <v>5160</v>
      </c>
      <c r="E1327" t="s">
        <v>5161</v>
      </c>
      <c r="F1327" s="15">
        <v>247</v>
      </c>
      <c r="G1327" s="62">
        <v>42916.465416666666</v>
      </c>
      <c r="H1327" t="s">
        <v>47</v>
      </c>
      <c r="I1327" t="s">
        <v>47</v>
      </c>
      <c r="J1327" t="s">
        <v>86</v>
      </c>
      <c r="K1327" t="s">
        <v>36</v>
      </c>
      <c r="L1327" t="s">
        <v>87</v>
      </c>
      <c r="M1327" t="s">
        <v>4467</v>
      </c>
      <c r="N1327" t="s">
        <v>8125</v>
      </c>
      <c r="O1327" t="s">
        <v>5082</v>
      </c>
      <c r="P1327">
        <f>VLOOKUP(B1327,HIS退!B:F,5,FALSE)</f>
        <v>-247</v>
      </c>
      <c r="Q1327" t="str">
        <f t="shared" si="60"/>
        <v/>
      </c>
      <c r="R1327" s="43">
        <f>VLOOKUP(M1327,银行退!A:G,7,FALSE)</f>
        <v>247</v>
      </c>
      <c r="S1327" t="str">
        <f t="shared" si="61"/>
        <v/>
      </c>
      <c r="T1327" t="e">
        <f>VLOOKUP(M1327,银行退!A:J,10,FALSE)</f>
        <v>#N/A</v>
      </c>
      <c r="U1327" s="17" t="e">
        <f>VLOOKUP(M1327,银行退!A:K,11,FALSE)</f>
        <v>#N/A</v>
      </c>
      <c r="V1327" t="str">
        <f t="shared" si="62"/>
        <v/>
      </c>
      <c r="W1327" t="e">
        <f>VLOOKUP(B1327,HIS解!F:H,3,FALSE)</f>
        <v>#N/A</v>
      </c>
    </row>
    <row r="1328" spans="1:23" ht="14.25">
      <c r="A1328" s="62">
        <v>42916.465532407405</v>
      </c>
      <c r="B1328">
        <v>486730</v>
      </c>
      <c r="C1328" t="s">
        <v>4535</v>
      </c>
      <c r="D1328" t="s">
        <v>5162</v>
      </c>
      <c r="E1328" t="s">
        <v>5163</v>
      </c>
      <c r="F1328" s="15">
        <v>100</v>
      </c>
      <c r="G1328" s="62">
        <v>42916.465532407405</v>
      </c>
      <c r="H1328" t="s">
        <v>47</v>
      </c>
      <c r="I1328" t="s">
        <v>47</v>
      </c>
      <c r="J1328" t="s">
        <v>86</v>
      </c>
      <c r="K1328" t="s">
        <v>36</v>
      </c>
      <c r="L1328" t="s">
        <v>87</v>
      </c>
      <c r="M1328" t="s">
        <v>4468</v>
      </c>
      <c r="N1328" t="s">
        <v>8126</v>
      </c>
      <c r="O1328" t="s">
        <v>5083</v>
      </c>
      <c r="P1328">
        <f>VLOOKUP(B1328,HIS退!B:F,5,FALSE)</f>
        <v>-100</v>
      </c>
      <c r="Q1328" t="str">
        <f t="shared" si="60"/>
        <v/>
      </c>
      <c r="R1328" s="43">
        <f>VLOOKUP(M1328,银行退!A:G,7,FALSE)</f>
        <v>100</v>
      </c>
      <c r="S1328" t="str">
        <f t="shared" si="61"/>
        <v/>
      </c>
      <c r="T1328">
        <f>VLOOKUP(M1328,银行退!A:J,10,FALSE)</f>
        <v>1</v>
      </c>
      <c r="U1328" s="17">
        <f>VLOOKUP(M1328,银行退!A:K,11,FALSE)</f>
        <v>42916.685497685183</v>
      </c>
      <c r="V1328">
        <f t="shared" si="62"/>
        <v>1</v>
      </c>
      <c r="W1328" t="e">
        <f>VLOOKUP(B1328,HIS解!F:H,3,FALSE)</f>
        <v>#N/A</v>
      </c>
    </row>
    <row r="1329" spans="1:23" ht="14.25">
      <c r="A1329" s="62">
        <v>42916.46980324074</v>
      </c>
      <c r="B1329">
        <v>486994</v>
      </c>
      <c r="C1329" t="s">
        <v>4536</v>
      </c>
      <c r="D1329" t="s">
        <v>5164</v>
      </c>
      <c r="E1329" t="s">
        <v>5165</v>
      </c>
      <c r="F1329" s="15">
        <v>615</v>
      </c>
      <c r="G1329" s="62">
        <v>42916.46980324074</v>
      </c>
      <c r="H1329" t="s">
        <v>47</v>
      </c>
      <c r="I1329" t="s">
        <v>47</v>
      </c>
      <c r="J1329" t="s">
        <v>86</v>
      </c>
      <c r="K1329" t="s">
        <v>217</v>
      </c>
      <c r="L1329" t="s">
        <v>87</v>
      </c>
      <c r="M1329" t="s">
        <v>4469</v>
      </c>
      <c r="N1329" t="s">
        <v>8127</v>
      </c>
      <c r="O1329" t="s">
        <v>5082</v>
      </c>
      <c r="P1329">
        <f>VLOOKUP(B1329,HIS退!B:F,5,FALSE)</f>
        <v>-615</v>
      </c>
      <c r="Q1329" t="str">
        <f t="shared" si="60"/>
        <v/>
      </c>
      <c r="R1329" s="43">
        <f>VLOOKUP(M1329,银行退!A:G,7,FALSE)</f>
        <v>615</v>
      </c>
      <c r="S1329" t="str">
        <f t="shared" si="61"/>
        <v/>
      </c>
      <c r="T1329">
        <f>VLOOKUP(M1329,银行退!A:J,10,FALSE)</f>
        <v>1</v>
      </c>
      <c r="U1329" s="17">
        <f>VLOOKUP(M1329,银行退!A:K,11,FALSE)</f>
        <v>42916.686203703706</v>
      </c>
      <c r="V1329">
        <f t="shared" si="62"/>
        <v>1</v>
      </c>
      <c r="W1329" t="e">
        <f>VLOOKUP(B1329,HIS解!F:H,3,FALSE)</f>
        <v>#N/A</v>
      </c>
    </row>
    <row r="1330" spans="1:23" ht="14.25" hidden="1">
      <c r="A1330" s="62">
        <v>42916.471388888887</v>
      </c>
      <c r="B1330">
        <v>487093</v>
      </c>
      <c r="C1330" t="s">
        <v>4537</v>
      </c>
      <c r="D1330" t="s">
        <v>5166</v>
      </c>
      <c r="E1330" t="s">
        <v>5167</v>
      </c>
      <c r="F1330" s="15">
        <v>2665</v>
      </c>
      <c r="G1330" s="62">
        <v>42916.471388888887</v>
      </c>
      <c r="H1330" t="s">
        <v>47</v>
      </c>
      <c r="I1330" t="s">
        <v>47</v>
      </c>
      <c r="J1330" t="s">
        <v>86</v>
      </c>
      <c r="K1330" t="s">
        <v>36</v>
      </c>
      <c r="L1330" t="s">
        <v>87</v>
      </c>
      <c r="M1330" t="s">
        <v>4470</v>
      </c>
      <c r="N1330" t="s">
        <v>8128</v>
      </c>
      <c r="O1330" t="s">
        <v>5084</v>
      </c>
      <c r="P1330">
        <f>VLOOKUP(B1330,HIS退!B:F,5,FALSE)</f>
        <v>-2665</v>
      </c>
      <c r="Q1330" t="str">
        <f t="shared" si="60"/>
        <v/>
      </c>
      <c r="R1330" s="43">
        <f>VLOOKUP(M1330,银行退!A:G,7,FALSE)</f>
        <v>2665</v>
      </c>
      <c r="S1330" t="str">
        <f t="shared" si="61"/>
        <v/>
      </c>
      <c r="T1330" t="e">
        <f>VLOOKUP(M1330,银行退!A:J,10,FALSE)</f>
        <v>#N/A</v>
      </c>
      <c r="U1330" s="17" t="e">
        <f>VLOOKUP(M1330,银行退!A:K,11,FALSE)</f>
        <v>#N/A</v>
      </c>
      <c r="V1330" t="str">
        <f t="shared" si="62"/>
        <v/>
      </c>
      <c r="W1330" t="e">
        <f>VLOOKUP(B1330,HIS解!F:H,3,FALSE)</f>
        <v>#N/A</v>
      </c>
    </row>
    <row r="1331" spans="1:23" ht="14.25" hidden="1">
      <c r="A1331" s="62">
        <v>42916.476620370369</v>
      </c>
      <c r="B1331">
        <v>487336</v>
      </c>
      <c r="C1331" t="s">
        <v>4538</v>
      </c>
      <c r="D1331" t="s">
        <v>5168</v>
      </c>
      <c r="E1331" t="s">
        <v>5169</v>
      </c>
      <c r="F1331" s="15">
        <v>550</v>
      </c>
      <c r="G1331" s="62">
        <v>42916.476620370369</v>
      </c>
      <c r="H1331" t="s">
        <v>47</v>
      </c>
      <c r="I1331" t="s">
        <v>47</v>
      </c>
      <c r="J1331" t="s">
        <v>86</v>
      </c>
      <c r="K1331" t="s">
        <v>36</v>
      </c>
      <c r="L1331" t="s">
        <v>87</v>
      </c>
      <c r="M1331" t="s">
        <v>4471</v>
      </c>
      <c r="N1331" t="s">
        <v>8129</v>
      </c>
      <c r="O1331" t="s">
        <v>5085</v>
      </c>
      <c r="P1331">
        <f>VLOOKUP(B1331,HIS退!B:F,5,FALSE)</f>
        <v>-550</v>
      </c>
      <c r="Q1331" t="str">
        <f t="shared" si="60"/>
        <v/>
      </c>
      <c r="R1331" s="43">
        <f>VLOOKUP(M1331,银行退!A:G,7,FALSE)</f>
        <v>550</v>
      </c>
      <c r="S1331" t="str">
        <f t="shared" si="61"/>
        <v/>
      </c>
      <c r="T1331" t="e">
        <f>VLOOKUP(M1331,银行退!A:J,10,FALSE)</f>
        <v>#N/A</v>
      </c>
      <c r="U1331" s="17" t="e">
        <f>VLOOKUP(M1331,银行退!A:K,11,FALSE)</f>
        <v>#N/A</v>
      </c>
      <c r="V1331" t="str">
        <f t="shared" si="62"/>
        <v/>
      </c>
      <c r="W1331" t="e">
        <f>VLOOKUP(B1331,HIS解!F:H,3,FALSE)</f>
        <v>#N/A</v>
      </c>
    </row>
    <row r="1332" spans="1:23" ht="14.25">
      <c r="A1332" s="62">
        <v>42916.476990740739</v>
      </c>
      <c r="B1332">
        <v>487363</v>
      </c>
      <c r="C1332" t="s">
        <v>4539</v>
      </c>
      <c r="D1332" t="s">
        <v>5170</v>
      </c>
      <c r="E1332" t="s">
        <v>5171</v>
      </c>
      <c r="F1332" s="15">
        <v>95</v>
      </c>
      <c r="G1332" s="62">
        <v>42916.476990740739</v>
      </c>
      <c r="H1332" t="s">
        <v>47</v>
      </c>
      <c r="I1332" t="s">
        <v>47</v>
      </c>
      <c r="J1332" t="s">
        <v>86</v>
      </c>
      <c r="K1332" t="s">
        <v>36</v>
      </c>
      <c r="L1332" t="s">
        <v>87</v>
      </c>
      <c r="M1332" t="s">
        <v>4472</v>
      </c>
      <c r="N1332" t="s">
        <v>8130</v>
      </c>
      <c r="O1332" t="s">
        <v>5086</v>
      </c>
      <c r="P1332">
        <f>VLOOKUP(B1332,HIS退!B:F,5,FALSE)</f>
        <v>-95</v>
      </c>
      <c r="Q1332" t="str">
        <f t="shared" si="60"/>
        <v/>
      </c>
      <c r="R1332" s="43">
        <f>VLOOKUP(M1332,银行退!A:G,7,FALSE)</f>
        <v>95</v>
      </c>
      <c r="S1332" t="str">
        <f t="shared" si="61"/>
        <v/>
      </c>
      <c r="T1332">
        <f>VLOOKUP(M1332,银行退!A:J,10,FALSE)</f>
        <v>1</v>
      </c>
      <c r="U1332" s="17">
        <f>VLOOKUP(M1332,银行退!A:K,11,FALSE)</f>
        <v>42916.685879629629</v>
      </c>
      <c r="V1332">
        <f t="shared" si="62"/>
        <v>1</v>
      </c>
      <c r="W1332" t="e">
        <f>VLOOKUP(B1332,HIS解!F:H,3,FALSE)</f>
        <v>#N/A</v>
      </c>
    </row>
    <row r="1333" spans="1:23" ht="14.25" hidden="1">
      <c r="A1333" s="62">
        <v>42916.478206018517</v>
      </c>
      <c r="B1333">
        <v>487434</v>
      </c>
      <c r="C1333" t="s">
        <v>4540</v>
      </c>
      <c r="D1333" t="s">
        <v>5172</v>
      </c>
      <c r="E1333" t="s">
        <v>5173</v>
      </c>
      <c r="F1333" s="15">
        <v>50</v>
      </c>
      <c r="G1333" s="62">
        <v>42916.478206018517</v>
      </c>
      <c r="H1333" t="s">
        <v>47</v>
      </c>
      <c r="I1333" t="s">
        <v>47</v>
      </c>
      <c r="J1333" t="s">
        <v>86</v>
      </c>
      <c r="K1333" t="s">
        <v>36</v>
      </c>
      <c r="L1333" t="s">
        <v>87</v>
      </c>
      <c r="M1333" t="s">
        <v>4473</v>
      </c>
      <c r="N1333" t="s">
        <v>8131</v>
      </c>
      <c r="O1333" t="s">
        <v>5087</v>
      </c>
      <c r="P1333">
        <f>VLOOKUP(B1333,HIS退!B:F,5,FALSE)</f>
        <v>-50</v>
      </c>
      <c r="Q1333" t="str">
        <f t="shared" si="60"/>
        <v/>
      </c>
      <c r="R1333" s="43">
        <f>VLOOKUP(M1333,银行退!A:G,7,FALSE)</f>
        <v>50</v>
      </c>
      <c r="S1333" t="str">
        <f t="shared" si="61"/>
        <v/>
      </c>
      <c r="T1333" t="e">
        <f>VLOOKUP(M1333,银行退!A:J,10,FALSE)</f>
        <v>#N/A</v>
      </c>
      <c r="U1333" s="17" t="e">
        <f>VLOOKUP(M1333,银行退!A:K,11,FALSE)</f>
        <v>#N/A</v>
      </c>
      <c r="V1333" t="str">
        <f t="shared" si="62"/>
        <v/>
      </c>
      <c r="W1333" t="e">
        <f>VLOOKUP(B1333,HIS解!F:H,3,FALSE)</f>
        <v>#N/A</v>
      </c>
    </row>
    <row r="1334" spans="1:23" ht="14.25">
      <c r="A1334" s="62">
        <v>42916.488923611112</v>
      </c>
      <c r="B1334">
        <v>487803</v>
      </c>
      <c r="C1334" t="s">
        <v>4541</v>
      </c>
      <c r="D1334" t="s">
        <v>5174</v>
      </c>
      <c r="E1334" t="s">
        <v>5175</v>
      </c>
      <c r="F1334" s="15">
        <v>47</v>
      </c>
      <c r="G1334" s="62">
        <v>42916.488923611112</v>
      </c>
      <c r="H1334" t="s">
        <v>47</v>
      </c>
      <c r="I1334" t="s">
        <v>47</v>
      </c>
      <c r="J1334" t="s">
        <v>86</v>
      </c>
      <c r="K1334" t="s">
        <v>36</v>
      </c>
      <c r="L1334" t="s">
        <v>87</v>
      </c>
      <c r="M1334" t="s">
        <v>4474</v>
      </c>
      <c r="N1334" t="s">
        <v>8132</v>
      </c>
      <c r="O1334" t="s">
        <v>5088</v>
      </c>
      <c r="P1334">
        <f>VLOOKUP(B1334,HIS退!B:F,5,FALSE)</f>
        <v>-47</v>
      </c>
      <c r="Q1334" t="str">
        <f t="shared" si="60"/>
        <v/>
      </c>
      <c r="R1334" s="43">
        <f>VLOOKUP(M1334,银行退!A:G,7,FALSE)</f>
        <v>47</v>
      </c>
      <c r="S1334" t="str">
        <f t="shared" si="61"/>
        <v/>
      </c>
      <c r="T1334">
        <f>VLOOKUP(M1334,银行退!A:J,10,FALSE)</f>
        <v>1</v>
      </c>
      <c r="U1334" s="17">
        <f>VLOOKUP(M1334,银行退!A:K,11,FALSE)</f>
        <v>42916.686064814814</v>
      </c>
      <c r="V1334">
        <f t="shared" si="62"/>
        <v>1</v>
      </c>
      <c r="W1334" t="e">
        <f>VLOOKUP(B1334,HIS解!F:H,3,FALSE)</f>
        <v>#N/A</v>
      </c>
    </row>
    <row r="1335" spans="1:23" ht="14.25" hidden="1">
      <c r="A1335" s="62">
        <v>42916.489293981482</v>
      </c>
      <c r="B1335">
        <v>487827</v>
      </c>
      <c r="C1335" t="s">
        <v>4542</v>
      </c>
      <c r="D1335" t="s">
        <v>5176</v>
      </c>
      <c r="E1335" t="s">
        <v>5177</v>
      </c>
      <c r="F1335" s="15">
        <v>85</v>
      </c>
      <c r="G1335" s="62">
        <v>42916.489293981482</v>
      </c>
      <c r="H1335" t="s">
        <v>47</v>
      </c>
      <c r="I1335" t="s">
        <v>47</v>
      </c>
      <c r="J1335" t="s">
        <v>86</v>
      </c>
      <c r="K1335" t="s">
        <v>36</v>
      </c>
      <c r="L1335" t="s">
        <v>87</v>
      </c>
      <c r="M1335" t="s">
        <v>4475</v>
      </c>
      <c r="N1335" t="s">
        <v>8133</v>
      </c>
      <c r="O1335" t="s">
        <v>5089</v>
      </c>
      <c r="P1335">
        <f>VLOOKUP(B1335,HIS退!B:F,5,FALSE)</f>
        <v>-85</v>
      </c>
      <c r="Q1335" t="str">
        <f t="shared" si="60"/>
        <v/>
      </c>
      <c r="R1335" s="43">
        <f>VLOOKUP(M1335,银行退!A:G,7,FALSE)</f>
        <v>85</v>
      </c>
      <c r="S1335" t="str">
        <f t="shared" si="61"/>
        <v/>
      </c>
      <c r="T1335" t="e">
        <f>VLOOKUP(M1335,银行退!A:J,10,FALSE)</f>
        <v>#N/A</v>
      </c>
      <c r="U1335" s="17" t="e">
        <f>VLOOKUP(M1335,银行退!A:K,11,FALSE)</f>
        <v>#N/A</v>
      </c>
      <c r="V1335" t="str">
        <f t="shared" si="62"/>
        <v/>
      </c>
      <c r="W1335" t="e">
        <f>VLOOKUP(B1335,HIS解!F:H,3,FALSE)</f>
        <v>#N/A</v>
      </c>
    </row>
    <row r="1336" spans="1:23" ht="14.25" hidden="1">
      <c r="A1336" s="62">
        <v>42916.4925</v>
      </c>
      <c r="B1336">
        <v>487924</v>
      </c>
      <c r="C1336" t="s">
        <v>4543</v>
      </c>
      <c r="D1336" t="s">
        <v>5178</v>
      </c>
      <c r="E1336" t="s">
        <v>5179</v>
      </c>
      <c r="F1336" s="15">
        <v>862</v>
      </c>
      <c r="G1336" s="62">
        <v>42916.4925</v>
      </c>
      <c r="H1336" t="s">
        <v>47</v>
      </c>
      <c r="I1336" t="s">
        <v>47</v>
      </c>
      <c r="J1336" t="s">
        <v>86</v>
      </c>
      <c r="K1336" t="s">
        <v>36</v>
      </c>
      <c r="L1336" t="s">
        <v>87</v>
      </c>
      <c r="M1336" t="s">
        <v>4476</v>
      </c>
      <c r="N1336" t="s">
        <v>8134</v>
      </c>
      <c r="O1336" t="s">
        <v>5090</v>
      </c>
      <c r="P1336">
        <f>VLOOKUP(B1336,HIS退!B:F,5,FALSE)</f>
        <v>-862</v>
      </c>
      <c r="Q1336" t="str">
        <f t="shared" si="60"/>
        <v/>
      </c>
      <c r="R1336" s="43">
        <f>VLOOKUP(M1336,银行退!A:G,7,FALSE)</f>
        <v>862</v>
      </c>
      <c r="S1336" t="str">
        <f t="shared" si="61"/>
        <v/>
      </c>
      <c r="T1336" t="e">
        <f>VLOOKUP(M1336,银行退!A:J,10,FALSE)</f>
        <v>#N/A</v>
      </c>
      <c r="U1336" s="17" t="e">
        <f>VLOOKUP(M1336,银行退!A:K,11,FALSE)</f>
        <v>#N/A</v>
      </c>
      <c r="V1336" t="str">
        <f t="shared" si="62"/>
        <v/>
      </c>
      <c r="W1336" t="e">
        <f>VLOOKUP(B1336,HIS解!F:H,3,FALSE)</f>
        <v>#N/A</v>
      </c>
    </row>
    <row r="1337" spans="1:23" ht="14.25" hidden="1">
      <c r="A1337" s="62">
        <v>42916.507048611114</v>
      </c>
      <c r="B1337">
        <v>488219</v>
      </c>
      <c r="C1337" t="s">
        <v>4544</v>
      </c>
      <c r="D1337" t="s">
        <v>5180</v>
      </c>
      <c r="E1337" t="s">
        <v>5181</v>
      </c>
      <c r="F1337" s="15">
        <v>652</v>
      </c>
      <c r="G1337" s="62">
        <v>42916.507048611114</v>
      </c>
      <c r="H1337" t="s">
        <v>47</v>
      </c>
      <c r="I1337" t="s">
        <v>47</v>
      </c>
      <c r="J1337" t="s">
        <v>86</v>
      </c>
      <c r="K1337" t="s">
        <v>36</v>
      </c>
      <c r="L1337" t="s">
        <v>87</v>
      </c>
      <c r="M1337" t="s">
        <v>4477</v>
      </c>
      <c r="N1337" t="s">
        <v>8135</v>
      </c>
      <c r="O1337" t="s">
        <v>5091</v>
      </c>
      <c r="P1337">
        <f>VLOOKUP(B1337,HIS退!B:F,5,FALSE)</f>
        <v>-652</v>
      </c>
      <c r="Q1337" t="str">
        <f t="shared" si="60"/>
        <v/>
      </c>
      <c r="R1337" s="43">
        <f>VLOOKUP(M1337,银行退!A:G,7,FALSE)</f>
        <v>652</v>
      </c>
      <c r="S1337" t="str">
        <f t="shared" si="61"/>
        <v/>
      </c>
      <c r="T1337" t="e">
        <f>VLOOKUP(M1337,银行退!A:J,10,FALSE)</f>
        <v>#N/A</v>
      </c>
      <c r="U1337" s="17" t="e">
        <f>VLOOKUP(M1337,银行退!A:K,11,FALSE)</f>
        <v>#N/A</v>
      </c>
      <c r="V1337" t="str">
        <f t="shared" si="62"/>
        <v/>
      </c>
      <c r="W1337" t="e">
        <f>VLOOKUP(B1337,HIS解!F:H,3,FALSE)</f>
        <v>#N/A</v>
      </c>
    </row>
    <row r="1338" spans="1:23" ht="14.25" hidden="1">
      <c r="A1338" s="62">
        <v>42916.516168981485</v>
      </c>
      <c r="B1338">
        <v>488325</v>
      </c>
      <c r="C1338" t="s">
        <v>4545</v>
      </c>
      <c r="D1338" t="s">
        <v>5182</v>
      </c>
      <c r="E1338" t="s">
        <v>5183</v>
      </c>
      <c r="F1338" s="15">
        <v>1900</v>
      </c>
      <c r="G1338" s="62">
        <v>42916.516168981485</v>
      </c>
      <c r="H1338" t="s">
        <v>47</v>
      </c>
      <c r="I1338" t="s">
        <v>47</v>
      </c>
      <c r="J1338" t="s">
        <v>86</v>
      </c>
      <c r="K1338" t="s">
        <v>36</v>
      </c>
      <c r="L1338" t="s">
        <v>87</v>
      </c>
      <c r="M1338" t="s">
        <v>4478</v>
      </c>
      <c r="N1338" t="s">
        <v>8136</v>
      </c>
      <c r="O1338" t="s">
        <v>5092</v>
      </c>
      <c r="P1338">
        <f>VLOOKUP(B1338,HIS退!B:F,5,FALSE)</f>
        <v>-1900</v>
      </c>
      <c r="Q1338" t="str">
        <f t="shared" si="60"/>
        <v/>
      </c>
      <c r="R1338" s="43">
        <f>VLOOKUP(M1338,银行退!A:G,7,FALSE)</f>
        <v>1900</v>
      </c>
      <c r="S1338" t="str">
        <f t="shared" si="61"/>
        <v/>
      </c>
      <c r="T1338" t="e">
        <f>VLOOKUP(M1338,银行退!A:J,10,FALSE)</f>
        <v>#N/A</v>
      </c>
      <c r="U1338" s="17" t="e">
        <f>VLOOKUP(M1338,银行退!A:K,11,FALSE)</f>
        <v>#N/A</v>
      </c>
      <c r="V1338" t="str">
        <f t="shared" si="62"/>
        <v/>
      </c>
      <c r="W1338" t="e">
        <f>VLOOKUP(B1338,HIS解!F:H,3,FALSE)</f>
        <v>#N/A</v>
      </c>
    </row>
    <row r="1339" spans="1:23" ht="14.25" hidden="1">
      <c r="A1339" s="62">
        <v>42916.521481481483</v>
      </c>
      <c r="B1339">
        <v>488356</v>
      </c>
      <c r="C1339" t="s">
        <v>4546</v>
      </c>
      <c r="D1339" t="s">
        <v>5184</v>
      </c>
      <c r="E1339" t="s">
        <v>5185</v>
      </c>
      <c r="F1339" s="15">
        <v>350</v>
      </c>
      <c r="G1339" s="62">
        <v>42916.521481481483</v>
      </c>
      <c r="H1339" t="s">
        <v>47</v>
      </c>
      <c r="I1339" t="s">
        <v>47</v>
      </c>
      <c r="J1339" t="s">
        <v>86</v>
      </c>
      <c r="K1339" t="s">
        <v>36</v>
      </c>
      <c r="L1339" t="s">
        <v>87</v>
      </c>
      <c r="M1339" t="s">
        <v>4479</v>
      </c>
      <c r="N1339" t="s">
        <v>8137</v>
      </c>
      <c r="O1339" t="s">
        <v>5093</v>
      </c>
      <c r="P1339">
        <f>VLOOKUP(B1339,HIS退!B:F,5,FALSE)</f>
        <v>-350</v>
      </c>
      <c r="Q1339" t="str">
        <f t="shared" si="60"/>
        <v/>
      </c>
      <c r="R1339" s="43">
        <f>VLOOKUP(M1339,银行退!A:G,7,FALSE)</f>
        <v>350</v>
      </c>
      <c r="S1339" t="str">
        <f t="shared" si="61"/>
        <v/>
      </c>
      <c r="T1339" t="e">
        <f>VLOOKUP(M1339,银行退!A:J,10,FALSE)</f>
        <v>#N/A</v>
      </c>
      <c r="U1339" s="17" t="e">
        <f>VLOOKUP(M1339,银行退!A:K,11,FALSE)</f>
        <v>#N/A</v>
      </c>
      <c r="V1339" t="str">
        <f t="shared" si="62"/>
        <v/>
      </c>
      <c r="W1339" t="e">
        <f>VLOOKUP(B1339,HIS解!F:H,3,FALSE)</f>
        <v>#N/A</v>
      </c>
    </row>
    <row r="1340" spans="1:23" ht="14.25" hidden="1">
      <c r="A1340" s="62">
        <v>42916.543819444443</v>
      </c>
      <c r="B1340">
        <v>488487</v>
      </c>
      <c r="C1340" t="s">
        <v>4547</v>
      </c>
      <c r="D1340" t="s">
        <v>5186</v>
      </c>
      <c r="E1340" t="s">
        <v>5187</v>
      </c>
      <c r="F1340" s="15">
        <v>319</v>
      </c>
      <c r="G1340" s="62">
        <v>42916.543819444443</v>
      </c>
      <c r="H1340" t="s">
        <v>47</v>
      </c>
      <c r="I1340" t="s">
        <v>47</v>
      </c>
      <c r="J1340" t="s">
        <v>86</v>
      </c>
      <c r="K1340" t="s">
        <v>36</v>
      </c>
      <c r="L1340" t="s">
        <v>87</v>
      </c>
      <c r="M1340" t="s">
        <v>4480</v>
      </c>
      <c r="N1340" t="s">
        <v>8138</v>
      </c>
      <c r="O1340" t="s">
        <v>5094</v>
      </c>
      <c r="P1340">
        <f>VLOOKUP(B1340,HIS退!B:F,5,FALSE)</f>
        <v>-319</v>
      </c>
      <c r="Q1340" t="str">
        <f t="shared" si="60"/>
        <v/>
      </c>
      <c r="R1340" s="43">
        <f>VLOOKUP(M1340,银行退!A:G,7,FALSE)</f>
        <v>319</v>
      </c>
      <c r="S1340" t="str">
        <f t="shared" si="61"/>
        <v/>
      </c>
      <c r="T1340" t="e">
        <f>VLOOKUP(M1340,银行退!A:J,10,FALSE)</f>
        <v>#N/A</v>
      </c>
      <c r="U1340" s="17" t="e">
        <f>VLOOKUP(M1340,银行退!A:K,11,FALSE)</f>
        <v>#N/A</v>
      </c>
      <c r="V1340" t="str">
        <f t="shared" si="62"/>
        <v/>
      </c>
      <c r="W1340" t="e">
        <f>VLOOKUP(B1340,HIS解!F:H,3,FALSE)</f>
        <v>#N/A</v>
      </c>
    </row>
    <row r="1341" spans="1:23" ht="14.25" hidden="1">
      <c r="A1341" s="62">
        <v>42916.545300925929</v>
      </c>
      <c r="B1341">
        <v>488492</v>
      </c>
      <c r="C1341" t="s">
        <v>4548</v>
      </c>
      <c r="D1341" t="s">
        <v>5188</v>
      </c>
      <c r="E1341" t="s">
        <v>5189</v>
      </c>
      <c r="F1341" s="15">
        <v>519</v>
      </c>
      <c r="G1341" s="62">
        <v>42916.545300925929</v>
      </c>
      <c r="H1341" t="s">
        <v>47</v>
      </c>
      <c r="I1341" t="s">
        <v>47</v>
      </c>
      <c r="J1341" t="s">
        <v>86</v>
      </c>
      <c r="K1341" t="s">
        <v>36</v>
      </c>
      <c r="L1341" t="s">
        <v>87</v>
      </c>
      <c r="M1341" t="s">
        <v>4481</v>
      </c>
      <c r="N1341" t="s">
        <v>8139</v>
      </c>
      <c r="O1341" t="s">
        <v>5095</v>
      </c>
      <c r="P1341">
        <f>VLOOKUP(B1341,HIS退!B:F,5,FALSE)</f>
        <v>-519</v>
      </c>
      <c r="Q1341" t="str">
        <f t="shared" si="60"/>
        <v/>
      </c>
      <c r="R1341" s="43">
        <f>VLOOKUP(M1341,银行退!A:G,7,FALSE)</f>
        <v>519</v>
      </c>
      <c r="S1341" t="str">
        <f t="shared" si="61"/>
        <v/>
      </c>
      <c r="T1341" t="e">
        <f>VLOOKUP(M1341,银行退!A:J,10,FALSE)</f>
        <v>#N/A</v>
      </c>
      <c r="U1341" s="17" t="e">
        <f>VLOOKUP(M1341,银行退!A:K,11,FALSE)</f>
        <v>#N/A</v>
      </c>
      <c r="V1341" t="str">
        <f t="shared" si="62"/>
        <v/>
      </c>
      <c r="W1341" t="e">
        <f>VLOOKUP(B1341,HIS解!F:H,3,FALSE)</f>
        <v>#N/A</v>
      </c>
    </row>
    <row r="1342" spans="1:23" ht="14.25" hidden="1">
      <c r="A1342" s="62">
        <v>42916.57340277778</v>
      </c>
      <c r="B1342">
        <v>488692</v>
      </c>
      <c r="C1342" t="s">
        <v>4549</v>
      </c>
      <c r="D1342" t="s">
        <v>5190</v>
      </c>
      <c r="E1342" t="s">
        <v>5191</v>
      </c>
      <c r="F1342" s="15">
        <v>100</v>
      </c>
      <c r="G1342" s="62">
        <v>42916.57340277778</v>
      </c>
      <c r="H1342" t="s">
        <v>47</v>
      </c>
      <c r="I1342" t="s">
        <v>47</v>
      </c>
      <c r="J1342" t="s">
        <v>86</v>
      </c>
      <c r="K1342" t="s">
        <v>36</v>
      </c>
      <c r="L1342" t="s">
        <v>87</v>
      </c>
      <c r="M1342" t="s">
        <v>4482</v>
      </c>
      <c r="N1342" t="s">
        <v>8140</v>
      </c>
      <c r="O1342" t="s">
        <v>5096</v>
      </c>
      <c r="P1342">
        <f>VLOOKUP(B1342,HIS退!B:F,5,FALSE)</f>
        <v>-100</v>
      </c>
      <c r="Q1342" t="str">
        <f t="shared" si="60"/>
        <v/>
      </c>
      <c r="R1342" s="43">
        <f>VLOOKUP(M1342,银行退!A:G,7,FALSE)</f>
        <v>100</v>
      </c>
      <c r="S1342" t="str">
        <f t="shared" si="61"/>
        <v/>
      </c>
      <c r="T1342" t="e">
        <f>VLOOKUP(M1342,银行退!A:J,10,FALSE)</f>
        <v>#N/A</v>
      </c>
      <c r="U1342" s="17" t="e">
        <f>VLOOKUP(M1342,银行退!A:K,11,FALSE)</f>
        <v>#N/A</v>
      </c>
      <c r="V1342" t="str">
        <f t="shared" si="62"/>
        <v/>
      </c>
      <c r="W1342" t="e">
        <f>VLOOKUP(B1342,HIS解!F:H,3,FALSE)</f>
        <v>#N/A</v>
      </c>
    </row>
    <row r="1343" spans="1:23" ht="14.25" hidden="1">
      <c r="A1343" s="62">
        <v>42916.579282407409</v>
      </c>
      <c r="B1343">
        <v>488793</v>
      </c>
      <c r="C1343" t="s">
        <v>4550</v>
      </c>
      <c r="D1343" t="s">
        <v>5192</v>
      </c>
      <c r="E1343" t="s">
        <v>5193</v>
      </c>
      <c r="F1343" s="15">
        <v>154</v>
      </c>
      <c r="G1343" s="62">
        <v>42916.579282407409</v>
      </c>
      <c r="H1343" t="s">
        <v>47</v>
      </c>
      <c r="I1343" t="s">
        <v>47</v>
      </c>
      <c r="J1343" t="s">
        <v>86</v>
      </c>
      <c r="K1343" t="s">
        <v>36</v>
      </c>
      <c r="L1343" t="s">
        <v>87</v>
      </c>
      <c r="M1343" t="s">
        <v>4483</v>
      </c>
      <c r="N1343" t="s">
        <v>8141</v>
      </c>
      <c r="O1343" t="s">
        <v>5097</v>
      </c>
      <c r="P1343">
        <f>VLOOKUP(B1343,HIS退!B:F,5,FALSE)</f>
        <v>-154</v>
      </c>
      <c r="Q1343" t="str">
        <f t="shared" si="60"/>
        <v/>
      </c>
      <c r="R1343" s="43">
        <f>VLOOKUP(M1343,银行退!A:G,7,FALSE)</f>
        <v>154</v>
      </c>
      <c r="S1343" t="str">
        <f t="shared" si="61"/>
        <v/>
      </c>
      <c r="T1343" t="e">
        <f>VLOOKUP(M1343,银行退!A:J,10,FALSE)</f>
        <v>#N/A</v>
      </c>
      <c r="U1343" s="17" t="e">
        <f>VLOOKUP(M1343,银行退!A:K,11,FALSE)</f>
        <v>#N/A</v>
      </c>
      <c r="V1343" t="str">
        <f t="shared" si="62"/>
        <v/>
      </c>
      <c r="W1343" t="e">
        <f>VLOOKUP(B1343,HIS解!F:H,3,FALSE)</f>
        <v>#N/A</v>
      </c>
    </row>
    <row r="1344" spans="1:23" ht="14.25" hidden="1">
      <c r="A1344" s="62">
        <v>42916.580277777779</v>
      </c>
      <c r="B1344">
        <v>488809</v>
      </c>
      <c r="C1344" t="s">
        <v>4551</v>
      </c>
      <c r="D1344" t="s">
        <v>5194</v>
      </c>
      <c r="E1344" t="s">
        <v>5195</v>
      </c>
      <c r="F1344" s="15">
        <v>1713</v>
      </c>
      <c r="G1344" s="62">
        <v>42916.580277777779</v>
      </c>
      <c r="H1344" t="s">
        <v>6953</v>
      </c>
      <c r="I1344" t="s">
        <v>47</v>
      </c>
      <c r="J1344" t="s">
        <v>86</v>
      </c>
      <c r="K1344" t="s">
        <v>36</v>
      </c>
      <c r="L1344" t="s">
        <v>87</v>
      </c>
      <c r="M1344" t="s">
        <v>4484</v>
      </c>
      <c r="N1344" t="s">
        <v>8142</v>
      </c>
      <c r="O1344" t="s">
        <v>5098</v>
      </c>
      <c r="P1344">
        <f>VLOOKUP(B1344,HIS退!B:F,5,FALSE)</f>
        <v>-1713</v>
      </c>
      <c r="Q1344" t="str">
        <f t="shared" si="60"/>
        <v/>
      </c>
      <c r="R1344" s="43">
        <f>VLOOKUP(M1344,银行退!A:G,7,FALSE)</f>
        <v>1713</v>
      </c>
      <c r="S1344" t="str">
        <f t="shared" si="61"/>
        <v/>
      </c>
      <c r="T1344" t="e">
        <f>VLOOKUP(M1344,银行退!A:J,10,FALSE)</f>
        <v>#N/A</v>
      </c>
      <c r="U1344" s="17" t="e">
        <f>VLOOKUP(M1344,银行退!A:K,11,FALSE)</f>
        <v>#N/A</v>
      </c>
      <c r="V1344" t="str">
        <f t="shared" si="62"/>
        <v/>
      </c>
      <c r="W1344" t="e">
        <f>VLOOKUP(B1344,HIS解!F:H,3,FALSE)</f>
        <v>#N/A</v>
      </c>
    </row>
    <row r="1345" spans="1:23" ht="14.25" hidden="1">
      <c r="A1345" s="62">
        <v>42916.59648148148</v>
      </c>
      <c r="B1345">
        <v>489352</v>
      </c>
      <c r="C1345" t="s">
        <v>4552</v>
      </c>
      <c r="D1345" t="s">
        <v>5197</v>
      </c>
      <c r="E1345" t="s">
        <v>5198</v>
      </c>
      <c r="F1345" s="15">
        <v>237</v>
      </c>
      <c r="G1345" s="62">
        <v>42916.59648148148</v>
      </c>
      <c r="H1345" t="s">
        <v>47</v>
      </c>
      <c r="I1345" t="s">
        <v>47</v>
      </c>
      <c r="J1345" t="s">
        <v>86</v>
      </c>
      <c r="K1345" t="s">
        <v>36</v>
      </c>
      <c r="L1345" t="s">
        <v>87</v>
      </c>
      <c r="M1345" t="s">
        <v>4485</v>
      </c>
      <c r="N1345" t="s">
        <v>8143</v>
      </c>
      <c r="O1345" t="s">
        <v>5099</v>
      </c>
      <c r="P1345">
        <f>VLOOKUP(B1345,HIS退!B:F,5,FALSE)</f>
        <v>-237</v>
      </c>
      <c r="Q1345" t="str">
        <f t="shared" si="60"/>
        <v/>
      </c>
      <c r="R1345" s="43">
        <f>VLOOKUP(M1345,银行退!A:G,7,FALSE)</f>
        <v>237</v>
      </c>
      <c r="S1345" t="str">
        <f t="shared" si="61"/>
        <v/>
      </c>
      <c r="T1345" t="e">
        <f>VLOOKUP(M1345,银行退!A:J,10,FALSE)</f>
        <v>#N/A</v>
      </c>
      <c r="U1345" s="17" t="e">
        <f>VLOOKUP(M1345,银行退!A:K,11,FALSE)</f>
        <v>#N/A</v>
      </c>
      <c r="V1345" t="str">
        <f t="shared" si="62"/>
        <v/>
      </c>
      <c r="W1345" t="e">
        <f>VLOOKUP(B1345,HIS解!F:H,3,FALSE)</f>
        <v>#N/A</v>
      </c>
    </row>
    <row r="1346" spans="1:23" ht="14.25" hidden="1">
      <c r="A1346" s="62">
        <v>42916.604571759257</v>
      </c>
      <c r="B1346">
        <v>489700</v>
      </c>
      <c r="C1346" t="s">
        <v>4553</v>
      </c>
      <c r="D1346" t="s">
        <v>5199</v>
      </c>
      <c r="E1346" t="s">
        <v>5200</v>
      </c>
      <c r="F1346" s="15">
        <v>2190</v>
      </c>
      <c r="G1346" s="62">
        <v>42916.604571759257</v>
      </c>
      <c r="H1346" t="s">
        <v>47</v>
      </c>
      <c r="I1346" t="s">
        <v>47</v>
      </c>
      <c r="J1346" t="s">
        <v>86</v>
      </c>
      <c r="K1346" t="s">
        <v>36</v>
      </c>
      <c r="L1346" t="s">
        <v>87</v>
      </c>
      <c r="M1346" t="s">
        <v>4486</v>
      </c>
      <c r="N1346" t="s">
        <v>8144</v>
      </c>
      <c r="O1346" t="s">
        <v>5100</v>
      </c>
      <c r="P1346">
        <f>VLOOKUP(B1346,HIS退!B:F,5,FALSE)</f>
        <v>-2190</v>
      </c>
      <c r="Q1346" t="str">
        <f t="shared" si="60"/>
        <v/>
      </c>
      <c r="R1346" s="43">
        <f>VLOOKUP(M1346,银行退!A:G,7,FALSE)</f>
        <v>2190</v>
      </c>
      <c r="S1346" t="str">
        <f t="shared" si="61"/>
        <v/>
      </c>
      <c r="T1346" t="e">
        <f>VLOOKUP(M1346,银行退!A:J,10,FALSE)</f>
        <v>#N/A</v>
      </c>
      <c r="U1346" s="17" t="e">
        <f>VLOOKUP(M1346,银行退!A:K,11,FALSE)</f>
        <v>#N/A</v>
      </c>
      <c r="V1346" t="str">
        <f t="shared" si="62"/>
        <v/>
      </c>
      <c r="W1346" t="e">
        <f>VLOOKUP(B1346,HIS解!F:H,3,FALSE)</f>
        <v>#N/A</v>
      </c>
    </row>
    <row r="1347" spans="1:23" ht="14.25" hidden="1">
      <c r="A1347" s="62">
        <v>42916.610763888886</v>
      </c>
      <c r="B1347">
        <v>489958</v>
      </c>
      <c r="C1347" t="s">
        <v>4554</v>
      </c>
      <c r="D1347" t="s">
        <v>5201</v>
      </c>
      <c r="E1347" t="s">
        <v>5202</v>
      </c>
      <c r="F1347" s="15">
        <v>444</v>
      </c>
      <c r="G1347" s="62">
        <v>42916.610763888886</v>
      </c>
      <c r="H1347" t="s">
        <v>47</v>
      </c>
      <c r="I1347" t="s">
        <v>47</v>
      </c>
      <c r="J1347" t="s">
        <v>86</v>
      </c>
      <c r="K1347" t="s">
        <v>36</v>
      </c>
      <c r="L1347" t="s">
        <v>87</v>
      </c>
      <c r="M1347" t="s">
        <v>4487</v>
      </c>
      <c r="N1347" t="s">
        <v>8145</v>
      </c>
      <c r="O1347" t="s">
        <v>5101</v>
      </c>
      <c r="P1347">
        <f>VLOOKUP(B1347,HIS退!B:F,5,FALSE)</f>
        <v>-444</v>
      </c>
      <c r="Q1347" t="str">
        <f t="shared" ref="Q1347:Q1377" si="63">IF(P1347=F1347*-1,"",1)</f>
        <v/>
      </c>
      <c r="R1347" s="43">
        <f>VLOOKUP(M1347,银行退!A:G,7,FALSE)</f>
        <v>444</v>
      </c>
      <c r="S1347" t="str">
        <f t="shared" ref="S1347:S1377" si="64">IF(R1347=F1347,"",1)</f>
        <v/>
      </c>
      <c r="T1347" t="e">
        <f>VLOOKUP(M1347,银行退!A:J,10,FALSE)</f>
        <v>#N/A</v>
      </c>
      <c r="U1347" s="17" t="e">
        <f>VLOOKUP(M1347,银行退!A:K,11,FALSE)</f>
        <v>#N/A</v>
      </c>
      <c r="V1347" t="str">
        <f t="shared" ref="V1347:V1377" si="65">IF(ISNA(S1347),1,IF(ISNA(T1347)=FALSE,1,""))</f>
        <v/>
      </c>
      <c r="W1347" t="e">
        <f>VLOOKUP(B1347,HIS解!F:H,3,FALSE)</f>
        <v>#N/A</v>
      </c>
    </row>
    <row r="1348" spans="1:23" ht="14.25" hidden="1">
      <c r="A1348" s="62">
        <v>42916.613796296297</v>
      </c>
      <c r="B1348">
        <v>490108</v>
      </c>
      <c r="C1348" t="s">
        <v>4555</v>
      </c>
      <c r="D1348" t="s">
        <v>5203</v>
      </c>
      <c r="E1348" t="s">
        <v>5204</v>
      </c>
      <c r="F1348" s="15">
        <v>1700</v>
      </c>
      <c r="G1348" s="62">
        <v>42916.613796296297</v>
      </c>
      <c r="H1348" t="s">
        <v>47</v>
      </c>
      <c r="I1348" t="s">
        <v>47</v>
      </c>
      <c r="J1348" t="s">
        <v>86</v>
      </c>
      <c r="K1348" t="s">
        <v>36</v>
      </c>
      <c r="L1348" t="s">
        <v>87</v>
      </c>
      <c r="M1348" t="s">
        <v>4488</v>
      </c>
      <c r="N1348" t="s">
        <v>8146</v>
      </c>
      <c r="O1348" t="s">
        <v>5102</v>
      </c>
      <c r="P1348">
        <f>VLOOKUP(B1348,HIS退!B:F,5,FALSE)</f>
        <v>-1700</v>
      </c>
      <c r="Q1348" t="str">
        <f t="shared" si="63"/>
        <v/>
      </c>
      <c r="R1348" s="43">
        <f>VLOOKUP(M1348,银行退!A:G,7,FALSE)</f>
        <v>1700</v>
      </c>
      <c r="S1348" t="str">
        <f t="shared" si="64"/>
        <v/>
      </c>
      <c r="T1348" t="e">
        <f>VLOOKUP(M1348,银行退!A:J,10,FALSE)</f>
        <v>#N/A</v>
      </c>
      <c r="U1348" s="17" t="e">
        <f>VLOOKUP(M1348,银行退!A:K,11,FALSE)</f>
        <v>#N/A</v>
      </c>
      <c r="V1348" t="str">
        <f t="shared" si="65"/>
        <v/>
      </c>
      <c r="W1348" t="e">
        <f>VLOOKUP(B1348,HIS解!F:H,3,FALSE)</f>
        <v>#N/A</v>
      </c>
    </row>
    <row r="1349" spans="1:23" ht="14.25">
      <c r="A1349" s="62">
        <v>42916.615543981483</v>
      </c>
      <c r="B1349">
        <v>490203</v>
      </c>
      <c r="C1349" t="s">
        <v>4556</v>
      </c>
      <c r="D1349" t="s">
        <v>5205</v>
      </c>
      <c r="E1349" t="s">
        <v>5206</v>
      </c>
      <c r="F1349" s="15">
        <v>577</v>
      </c>
      <c r="G1349" s="62">
        <v>42916.615543981483</v>
      </c>
      <c r="H1349" t="s">
        <v>47</v>
      </c>
      <c r="I1349" t="s">
        <v>47</v>
      </c>
      <c r="J1349" t="s">
        <v>86</v>
      </c>
      <c r="K1349" t="s">
        <v>36</v>
      </c>
      <c r="L1349" t="s">
        <v>87</v>
      </c>
      <c r="M1349" t="s">
        <v>4489</v>
      </c>
      <c r="N1349" t="s">
        <v>8147</v>
      </c>
      <c r="O1349" t="s">
        <v>5103</v>
      </c>
      <c r="P1349">
        <f>VLOOKUP(B1349,HIS退!B:F,5,FALSE)</f>
        <v>-577</v>
      </c>
      <c r="Q1349" t="str">
        <f t="shared" si="63"/>
        <v/>
      </c>
      <c r="R1349" s="43">
        <f>VLOOKUP(M1349,银行退!A:G,7,FALSE)</f>
        <v>577</v>
      </c>
      <c r="S1349" t="str">
        <f t="shared" si="64"/>
        <v/>
      </c>
      <c r="T1349">
        <f>VLOOKUP(M1349,银行退!A:J,10,FALSE)</f>
        <v>1</v>
      </c>
      <c r="U1349" s="17">
        <f>VLOOKUP(M1349,银行退!A:K,11,FALSE)</f>
        <v>42916.686851851853</v>
      </c>
      <c r="V1349">
        <f t="shared" si="65"/>
        <v>1</v>
      </c>
      <c r="W1349" t="e">
        <f>VLOOKUP(B1349,HIS解!F:H,3,FALSE)</f>
        <v>#N/A</v>
      </c>
    </row>
    <row r="1350" spans="1:23" ht="14.25" hidden="1">
      <c r="A1350" s="62">
        <v>42916.615601851852</v>
      </c>
      <c r="B1350">
        <v>490207</v>
      </c>
      <c r="C1350" t="s">
        <v>4557</v>
      </c>
      <c r="D1350" t="s">
        <v>5207</v>
      </c>
      <c r="E1350" t="s">
        <v>5208</v>
      </c>
      <c r="F1350" s="15">
        <v>200</v>
      </c>
      <c r="G1350" s="62">
        <v>42916.615601851852</v>
      </c>
      <c r="H1350" t="s">
        <v>47</v>
      </c>
      <c r="I1350" t="s">
        <v>47</v>
      </c>
      <c r="J1350" t="s">
        <v>86</v>
      </c>
      <c r="K1350" t="s">
        <v>36</v>
      </c>
      <c r="L1350" t="s">
        <v>87</v>
      </c>
      <c r="M1350" t="s">
        <v>4490</v>
      </c>
      <c r="N1350" t="s">
        <v>8148</v>
      </c>
      <c r="O1350" t="s">
        <v>5104</v>
      </c>
      <c r="P1350">
        <f>VLOOKUP(B1350,HIS退!B:F,5,FALSE)</f>
        <v>-200</v>
      </c>
      <c r="Q1350" t="str">
        <f t="shared" si="63"/>
        <v/>
      </c>
      <c r="R1350" s="43">
        <f>VLOOKUP(M1350,银行退!A:G,7,FALSE)</f>
        <v>200</v>
      </c>
      <c r="S1350" t="str">
        <f t="shared" si="64"/>
        <v/>
      </c>
      <c r="T1350" t="e">
        <f>VLOOKUP(M1350,银行退!A:J,10,FALSE)</f>
        <v>#N/A</v>
      </c>
      <c r="U1350" s="17" t="e">
        <f>VLOOKUP(M1350,银行退!A:K,11,FALSE)</f>
        <v>#N/A</v>
      </c>
      <c r="V1350" t="str">
        <f t="shared" si="65"/>
        <v/>
      </c>
      <c r="W1350" t="e">
        <f>VLOOKUP(B1350,HIS解!F:H,3,FALSE)</f>
        <v>#N/A</v>
      </c>
    </row>
    <row r="1351" spans="1:23" ht="14.25" hidden="1">
      <c r="A1351" s="62">
        <v>42916.618344907409</v>
      </c>
      <c r="B1351">
        <v>490359</v>
      </c>
      <c r="C1351" t="s">
        <v>4558</v>
      </c>
      <c r="D1351" t="s">
        <v>5209</v>
      </c>
      <c r="E1351" t="s">
        <v>5210</v>
      </c>
      <c r="F1351" s="15">
        <v>1021</v>
      </c>
      <c r="G1351" s="62">
        <v>42916.618344907409</v>
      </c>
      <c r="H1351" t="s">
        <v>47</v>
      </c>
      <c r="I1351" t="s">
        <v>47</v>
      </c>
      <c r="J1351" t="s">
        <v>86</v>
      </c>
      <c r="K1351" t="s">
        <v>36</v>
      </c>
      <c r="L1351" t="s">
        <v>87</v>
      </c>
      <c r="M1351" t="s">
        <v>4491</v>
      </c>
      <c r="N1351" t="s">
        <v>8149</v>
      </c>
      <c r="O1351" t="s">
        <v>5105</v>
      </c>
      <c r="P1351">
        <f>VLOOKUP(B1351,HIS退!B:F,5,FALSE)</f>
        <v>-1021</v>
      </c>
      <c r="Q1351" t="str">
        <f t="shared" si="63"/>
        <v/>
      </c>
      <c r="R1351" s="43">
        <f>VLOOKUP(M1351,银行退!A:G,7,FALSE)</f>
        <v>1021</v>
      </c>
      <c r="S1351" t="str">
        <f t="shared" si="64"/>
        <v/>
      </c>
      <c r="T1351" t="e">
        <f>VLOOKUP(M1351,银行退!A:J,10,FALSE)</f>
        <v>#N/A</v>
      </c>
      <c r="U1351" s="17" t="e">
        <f>VLOOKUP(M1351,银行退!A:K,11,FALSE)</f>
        <v>#N/A</v>
      </c>
      <c r="V1351" t="str">
        <f t="shared" si="65"/>
        <v/>
      </c>
      <c r="W1351" t="e">
        <f>VLOOKUP(B1351,HIS解!F:H,3,FALSE)</f>
        <v>#N/A</v>
      </c>
    </row>
    <row r="1352" spans="1:23" ht="14.25" hidden="1">
      <c r="A1352" s="62">
        <v>42916.621851851851</v>
      </c>
      <c r="B1352">
        <v>490510</v>
      </c>
      <c r="C1352" t="s">
        <v>4559</v>
      </c>
      <c r="D1352" t="s">
        <v>5211</v>
      </c>
      <c r="E1352" t="s">
        <v>5212</v>
      </c>
      <c r="F1352" s="15">
        <v>89</v>
      </c>
      <c r="G1352" s="62">
        <v>42916.621851851851</v>
      </c>
      <c r="H1352" t="s">
        <v>47</v>
      </c>
      <c r="I1352" t="s">
        <v>47</v>
      </c>
      <c r="J1352" t="s">
        <v>86</v>
      </c>
      <c r="K1352" t="s">
        <v>36</v>
      </c>
      <c r="L1352" t="s">
        <v>87</v>
      </c>
      <c r="M1352" t="s">
        <v>4492</v>
      </c>
      <c r="N1352" t="s">
        <v>8150</v>
      </c>
      <c r="O1352" t="s">
        <v>5106</v>
      </c>
      <c r="P1352">
        <f>VLOOKUP(B1352,HIS退!B:F,5,FALSE)</f>
        <v>-89</v>
      </c>
      <c r="Q1352" t="str">
        <f t="shared" si="63"/>
        <v/>
      </c>
      <c r="R1352" s="43">
        <f>VLOOKUP(M1352,银行退!A:G,7,FALSE)</f>
        <v>89</v>
      </c>
      <c r="S1352" t="str">
        <f t="shared" si="64"/>
        <v/>
      </c>
      <c r="T1352" t="e">
        <f>VLOOKUP(M1352,银行退!A:J,10,FALSE)</f>
        <v>#N/A</v>
      </c>
      <c r="U1352" s="17" t="e">
        <f>VLOOKUP(M1352,银行退!A:K,11,FALSE)</f>
        <v>#N/A</v>
      </c>
      <c r="V1352" t="str">
        <f t="shared" si="65"/>
        <v/>
      </c>
      <c r="W1352" t="e">
        <f>VLOOKUP(B1352,HIS解!F:H,3,FALSE)</f>
        <v>#N/A</v>
      </c>
    </row>
    <row r="1353" spans="1:23" ht="14.25">
      <c r="A1353" s="62">
        <v>42916.621944444443</v>
      </c>
      <c r="B1353">
        <v>490515</v>
      </c>
      <c r="C1353" t="s">
        <v>4560</v>
      </c>
      <c r="D1353" t="s">
        <v>5213</v>
      </c>
      <c r="E1353" t="s">
        <v>3805</v>
      </c>
      <c r="F1353" s="15">
        <v>519</v>
      </c>
      <c r="G1353" s="62">
        <v>42916.621944444443</v>
      </c>
      <c r="H1353" t="s">
        <v>47</v>
      </c>
      <c r="I1353" t="s">
        <v>47</v>
      </c>
      <c r="J1353" t="s">
        <v>86</v>
      </c>
      <c r="K1353" t="s">
        <v>217</v>
      </c>
      <c r="L1353" t="s">
        <v>87</v>
      </c>
      <c r="M1353" t="s">
        <v>4493</v>
      </c>
      <c r="N1353" t="s">
        <v>8151</v>
      </c>
      <c r="O1353" t="s">
        <v>5107</v>
      </c>
      <c r="P1353">
        <f>VLOOKUP(B1353,HIS退!B:F,5,FALSE)</f>
        <v>-519</v>
      </c>
      <c r="Q1353" t="str">
        <f t="shared" si="63"/>
        <v/>
      </c>
      <c r="R1353" s="43">
        <f>VLOOKUP(M1353,银行退!A:G,7,FALSE)</f>
        <v>519</v>
      </c>
      <c r="S1353" t="str">
        <f t="shared" si="64"/>
        <v/>
      </c>
      <c r="T1353">
        <f>VLOOKUP(M1353,银行退!A:J,10,FALSE)</f>
        <v>1</v>
      </c>
      <c r="U1353" s="17">
        <f>VLOOKUP(M1353,银行退!A:K,11,FALSE)</f>
        <v>42916.686712962961</v>
      </c>
      <c r="V1353">
        <f t="shared" si="65"/>
        <v>1</v>
      </c>
      <c r="W1353" t="e">
        <f>VLOOKUP(B1353,HIS解!F:H,3,FALSE)</f>
        <v>#N/A</v>
      </c>
    </row>
    <row r="1354" spans="1:23" ht="14.25" hidden="1">
      <c r="A1354" s="62">
        <v>42916.623888888891</v>
      </c>
      <c r="B1354">
        <v>490613</v>
      </c>
      <c r="C1354" t="s">
        <v>4561</v>
      </c>
      <c r="D1354" t="s">
        <v>5214</v>
      </c>
      <c r="E1354" t="s">
        <v>5215</v>
      </c>
      <c r="F1354" s="15">
        <v>100</v>
      </c>
      <c r="G1354" s="62">
        <v>42916.623888888891</v>
      </c>
      <c r="H1354" t="s">
        <v>47</v>
      </c>
      <c r="I1354" t="s">
        <v>47</v>
      </c>
      <c r="J1354" t="s">
        <v>86</v>
      </c>
      <c r="K1354" t="s">
        <v>36</v>
      </c>
      <c r="L1354" t="s">
        <v>87</v>
      </c>
      <c r="M1354" t="s">
        <v>4494</v>
      </c>
      <c r="N1354" t="s">
        <v>8152</v>
      </c>
      <c r="O1354" t="s">
        <v>5108</v>
      </c>
      <c r="P1354">
        <f>VLOOKUP(B1354,HIS退!B:F,5,FALSE)</f>
        <v>-100</v>
      </c>
      <c r="Q1354" t="str">
        <f t="shared" si="63"/>
        <v/>
      </c>
      <c r="R1354" s="43">
        <f>VLOOKUP(M1354,银行退!A:G,7,FALSE)</f>
        <v>100</v>
      </c>
      <c r="S1354" t="str">
        <f t="shared" si="64"/>
        <v/>
      </c>
      <c r="T1354" t="e">
        <f>VLOOKUP(M1354,银行退!A:J,10,FALSE)</f>
        <v>#N/A</v>
      </c>
      <c r="U1354" s="17" t="e">
        <f>VLOOKUP(M1354,银行退!A:K,11,FALSE)</f>
        <v>#N/A</v>
      </c>
      <c r="V1354" t="str">
        <f t="shared" si="65"/>
        <v/>
      </c>
      <c r="W1354" t="e">
        <f>VLOOKUP(B1354,HIS解!F:H,3,FALSE)</f>
        <v>#N/A</v>
      </c>
    </row>
    <row r="1355" spans="1:23" ht="14.25" hidden="1">
      <c r="A1355" s="62">
        <v>42916.627476851849</v>
      </c>
      <c r="B1355">
        <v>490813</v>
      </c>
      <c r="C1355" t="s">
        <v>4562</v>
      </c>
      <c r="D1355" t="s">
        <v>5216</v>
      </c>
      <c r="E1355" t="s">
        <v>5217</v>
      </c>
      <c r="F1355" s="15">
        <v>289</v>
      </c>
      <c r="G1355" s="62">
        <v>42916.627476851849</v>
      </c>
      <c r="H1355" t="s">
        <v>47</v>
      </c>
      <c r="I1355" t="s">
        <v>47</v>
      </c>
      <c r="J1355" t="s">
        <v>86</v>
      </c>
      <c r="K1355" t="s">
        <v>36</v>
      </c>
      <c r="L1355" t="s">
        <v>87</v>
      </c>
      <c r="M1355" t="s">
        <v>4495</v>
      </c>
      <c r="N1355" t="s">
        <v>8153</v>
      </c>
      <c r="O1355" t="s">
        <v>5109</v>
      </c>
      <c r="P1355">
        <f>VLOOKUP(B1355,HIS退!B:F,5,FALSE)</f>
        <v>-289</v>
      </c>
      <c r="Q1355" t="str">
        <f t="shared" si="63"/>
        <v/>
      </c>
      <c r="R1355" s="43">
        <f>VLOOKUP(M1355,银行退!A:G,7,FALSE)</f>
        <v>289</v>
      </c>
      <c r="S1355" t="str">
        <f t="shared" si="64"/>
        <v/>
      </c>
      <c r="T1355" t="e">
        <f>VLOOKUP(M1355,银行退!A:J,10,FALSE)</f>
        <v>#N/A</v>
      </c>
      <c r="U1355" s="17" t="e">
        <f>VLOOKUP(M1355,银行退!A:K,11,FALSE)</f>
        <v>#N/A</v>
      </c>
      <c r="V1355" t="str">
        <f t="shared" si="65"/>
        <v/>
      </c>
      <c r="W1355" t="e">
        <f>VLOOKUP(B1355,HIS解!F:H,3,FALSE)</f>
        <v>#N/A</v>
      </c>
    </row>
    <row r="1356" spans="1:23" ht="14.25" hidden="1">
      <c r="A1356" s="62">
        <v>42916.637060185189</v>
      </c>
      <c r="B1356">
        <v>491232</v>
      </c>
      <c r="C1356" t="s">
        <v>4563</v>
      </c>
      <c r="D1356" t="s">
        <v>5218</v>
      </c>
      <c r="E1356" t="s">
        <v>5219</v>
      </c>
      <c r="F1356" s="15">
        <v>900</v>
      </c>
      <c r="G1356" s="62">
        <v>42916.637060185189</v>
      </c>
      <c r="H1356" t="s">
        <v>47</v>
      </c>
      <c r="I1356" t="s">
        <v>47</v>
      </c>
      <c r="J1356" t="s">
        <v>86</v>
      </c>
      <c r="K1356" t="s">
        <v>36</v>
      </c>
      <c r="L1356" t="s">
        <v>87</v>
      </c>
      <c r="M1356" t="s">
        <v>4496</v>
      </c>
      <c r="N1356" t="s">
        <v>8154</v>
      </c>
      <c r="O1356" t="s">
        <v>5110</v>
      </c>
      <c r="P1356">
        <f>VLOOKUP(B1356,HIS退!B:F,5,FALSE)</f>
        <v>-900</v>
      </c>
      <c r="Q1356" t="str">
        <f t="shared" si="63"/>
        <v/>
      </c>
      <c r="R1356" s="43">
        <f>VLOOKUP(M1356,银行退!A:G,7,FALSE)</f>
        <v>900</v>
      </c>
      <c r="S1356" t="str">
        <f t="shared" si="64"/>
        <v/>
      </c>
      <c r="T1356" t="e">
        <f>VLOOKUP(M1356,银行退!A:J,10,FALSE)</f>
        <v>#N/A</v>
      </c>
      <c r="U1356" s="17" t="e">
        <f>VLOOKUP(M1356,银行退!A:K,11,FALSE)</f>
        <v>#N/A</v>
      </c>
      <c r="V1356" t="str">
        <f t="shared" si="65"/>
        <v/>
      </c>
      <c r="W1356" t="e">
        <f>VLOOKUP(B1356,HIS解!F:H,3,FALSE)</f>
        <v>#N/A</v>
      </c>
    </row>
    <row r="1357" spans="1:23" ht="14.25" hidden="1">
      <c r="A1357" s="62">
        <v>42916.639305555553</v>
      </c>
      <c r="B1357">
        <v>491318</v>
      </c>
      <c r="C1357" t="s">
        <v>4564</v>
      </c>
      <c r="D1357" t="s">
        <v>5220</v>
      </c>
      <c r="E1357" t="s">
        <v>5221</v>
      </c>
      <c r="F1357" s="15">
        <v>1801</v>
      </c>
      <c r="G1357" s="62">
        <v>42916.639305555553</v>
      </c>
      <c r="H1357" t="s">
        <v>47</v>
      </c>
      <c r="I1357" t="s">
        <v>47</v>
      </c>
      <c r="J1357" t="s">
        <v>86</v>
      </c>
      <c r="K1357" t="s">
        <v>36</v>
      </c>
      <c r="L1357" t="s">
        <v>87</v>
      </c>
      <c r="M1357" t="s">
        <v>4497</v>
      </c>
      <c r="N1357" t="s">
        <v>8155</v>
      </c>
      <c r="O1357" t="s">
        <v>5111</v>
      </c>
      <c r="P1357">
        <f>VLOOKUP(B1357,HIS退!B:F,5,FALSE)</f>
        <v>-1801</v>
      </c>
      <c r="Q1357" t="str">
        <f t="shared" si="63"/>
        <v/>
      </c>
      <c r="R1357" s="43">
        <f>VLOOKUP(M1357,银行退!A:G,7,FALSE)</f>
        <v>1801</v>
      </c>
      <c r="S1357" t="str">
        <f t="shared" si="64"/>
        <v/>
      </c>
      <c r="T1357" t="e">
        <f>VLOOKUP(M1357,银行退!A:J,10,FALSE)</f>
        <v>#N/A</v>
      </c>
      <c r="U1357" s="17" t="e">
        <f>VLOOKUP(M1357,银行退!A:K,11,FALSE)</f>
        <v>#N/A</v>
      </c>
      <c r="V1357" t="str">
        <f t="shared" si="65"/>
        <v/>
      </c>
      <c r="W1357" t="e">
        <f>VLOOKUP(B1357,HIS解!F:H,3,FALSE)</f>
        <v>#N/A</v>
      </c>
    </row>
    <row r="1358" spans="1:23" ht="14.25" hidden="1">
      <c r="A1358" s="62">
        <v>42916.65185185185</v>
      </c>
      <c r="B1358">
        <v>491894</v>
      </c>
      <c r="C1358" t="s">
        <v>4565</v>
      </c>
      <c r="D1358" t="s">
        <v>5222</v>
      </c>
      <c r="E1358" t="s">
        <v>5223</v>
      </c>
      <c r="F1358" s="15">
        <v>225</v>
      </c>
      <c r="G1358" s="62">
        <v>42916.65185185185</v>
      </c>
      <c r="H1358" t="s">
        <v>47</v>
      </c>
      <c r="I1358" t="s">
        <v>47</v>
      </c>
      <c r="J1358" t="s">
        <v>86</v>
      </c>
      <c r="K1358" t="s">
        <v>36</v>
      </c>
      <c r="L1358" t="s">
        <v>87</v>
      </c>
      <c r="M1358" t="s">
        <v>4498</v>
      </c>
      <c r="N1358" t="s">
        <v>8156</v>
      </c>
      <c r="O1358" t="s">
        <v>5112</v>
      </c>
      <c r="P1358">
        <f>VLOOKUP(B1358,HIS退!B:F,5,FALSE)</f>
        <v>-225</v>
      </c>
      <c r="Q1358" t="str">
        <f t="shared" si="63"/>
        <v/>
      </c>
      <c r="R1358" s="43">
        <f>VLOOKUP(M1358,银行退!A:G,7,FALSE)</f>
        <v>225</v>
      </c>
      <c r="S1358" t="str">
        <f t="shared" si="64"/>
        <v/>
      </c>
      <c r="T1358" t="e">
        <f>VLOOKUP(M1358,银行退!A:J,10,FALSE)</f>
        <v>#N/A</v>
      </c>
      <c r="U1358" s="17" t="e">
        <f>VLOOKUP(M1358,银行退!A:K,11,FALSE)</f>
        <v>#N/A</v>
      </c>
      <c r="V1358" t="str">
        <f t="shared" si="65"/>
        <v/>
      </c>
      <c r="W1358" t="e">
        <f>VLOOKUP(B1358,HIS解!F:H,3,FALSE)</f>
        <v>#N/A</v>
      </c>
    </row>
    <row r="1359" spans="1:23" ht="14.25" hidden="1">
      <c r="A1359" s="62">
        <v>42916.668263888889</v>
      </c>
      <c r="B1359">
        <v>492593</v>
      </c>
      <c r="C1359" t="s">
        <v>4566</v>
      </c>
      <c r="D1359" t="s">
        <v>5224</v>
      </c>
      <c r="E1359" t="s">
        <v>5225</v>
      </c>
      <c r="F1359" s="15">
        <v>788</v>
      </c>
      <c r="G1359" s="62">
        <v>42916.668263888889</v>
      </c>
      <c r="H1359" t="s">
        <v>47</v>
      </c>
      <c r="I1359" t="s">
        <v>47</v>
      </c>
      <c r="J1359" t="s">
        <v>86</v>
      </c>
      <c r="K1359" t="s">
        <v>36</v>
      </c>
      <c r="L1359" t="s">
        <v>87</v>
      </c>
      <c r="M1359" t="s">
        <v>4499</v>
      </c>
      <c r="N1359" t="s">
        <v>8157</v>
      </c>
      <c r="O1359" t="s">
        <v>5113</v>
      </c>
      <c r="P1359">
        <f>VLOOKUP(B1359,HIS退!B:F,5,FALSE)</f>
        <v>-788</v>
      </c>
      <c r="Q1359" t="str">
        <f t="shared" si="63"/>
        <v/>
      </c>
      <c r="R1359" s="43">
        <f>VLOOKUP(M1359,银行退!A:G,7,FALSE)</f>
        <v>788</v>
      </c>
      <c r="S1359" t="str">
        <f t="shared" si="64"/>
        <v/>
      </c>
      <c r="T1359" t="e">
        <f>VLOOKUP(M1359,银行退!A:J,10,FALSE)</f>
        <v>#N/A</v>
      </c>
      <c r="U1359" s="17" t="e">
        <f>VLOOKUP(M1359,银行退!A:K,11,FALSE)</f>
        <v>#N/A</v>
      </c>
      <c r="V1359" t="str">
        <f t="shared" si="65"/>
        <v/>
      </c>
      <c r="W1359" t="e">
        <f>VLOOKUP(B1359,HIS解!F:H,3,FALSE)</f>
        <v>#N/A</v>
      </c>
    </row>
    <row r="1360" spans="1:23" ht="14.25" hidden="1">
      <c r="A1360" s="62">
        <v>42916.668958333335</v>
      </c>
      <c r="B1360">
        <v>492626</v>
      </c>
      <c r="C1360" t="s">
        <v>4567</v>
      </c>
      <c r="D1360" t="s">
        <v>5224</v>
      </c>
      <c r="E1360" t="s">
        <v>5225</v>
      </c>
      <c r="F1360" s="15">
        <v>6</v>
      </c>
      <c r="G1360" s="62">
        <v>42916.668958333335</v>
      </c>
      <c r="H1360" t="s">
        <v>47</v>
      </c>
      <c r="I1360" t="s">
        <v>47</v>
      </c>
      <c r="J1360" t="s">
        <v>86</v>
      </c>
      <c r="K1360" t="s">
        <v>36</v>
      </c>
      <c r="L1360" t="s">
        <v>87</v>
      </c>
      <c r="M1360" t="s">
        <v>4500</v>
      </c>
      <c r="N1360" t="s">
        <v>8158</v>
      </c>
      <c r="O1360" t="s">
        <v>5114</v>
      </c>
      <c r="P1360">
        <f>VLOOKUP(B1360,HIS退!B:F,5,FALSE)</f>
        <v>-6</v>
      </c>
      <c r="Q1360" t="str">
        <f t="shared" si="63"/>
        <v/>
      </c>
      <c r="R1360" s="43">
        <f>VLOOKUP(M1360,银行退!A:G,7,FALSE)</f>
        <v>6</v>
      </c>
      <c r="S1360" t="str">
        <f t="shared" si="64"/>
        <v/>
      </c>
      <c r="T1360" t="e">
        <f>VLOOKUP(M1360,银行退!A:J,10,FALSE)</f>
        <v>#N/A</v>
      </c>
      <c r="U1360" s="17" t="e">
        <f>VLOOKUP(M1360,银行退!A:K,11,FALSE)</f>
        <v>#N/A</v>
      </c>
      <c r="V1360" t="str">
        <f t="shared" si="65"/>
        <v/>
      </c>
      <c r="W1360" t="e">
        <f>VLOOKUP(B1360,HIS解!F:H,3,FALSE)</f>
        <v>#N/A</v>
      </c>
    </row>
    <row r="1361" spans="1:23" ht="14.25" hidden="1">
      <c r="A1361" s="62">
        <v>42916.669421296298</v>
      </c>
      <c r="B1361">
        <v>492638</v>
      </c>
      <c r="C1361" t="s">
        <v>4568</v>
      </c>
      <c r="D1361" t="s">
        <v>622</v>
      </c>
      <c r="E1361" t="s">
        <v>623</v>
      </c>
      <c r="F1361" s="15">
        <v>698</v>
      </c>
      <c r="G1361" s="62">
        <v>42916.669421296298</v>
      </c>
      <c r="H1361" t="s">
        <v>47</v>
      </c>
      <c r="I1361" t="s">
        <v>47</v>
      </c>
      <c r="J1361" t="s">
        <v>86</v>
      </c>
      <c r="K1361" t="s">
        <v>36</v>
      </c>
      <c r="L1361" t="s">
        <v>87</v>
      </c>
      <c r="M1361" t="s">
        <v>4501</v>
      </c>
      <c r="N1361" t="s">
        <v>8159</v>
      </c>
      <c r="O1361" t="s">
        <v>1640</v>
      </c>
      <c r="P1361">
        <f>VLOOKUP(B1361,HIS退!B:F,5,FALSE)</f>
        <v>-698</v>
      </c>
      <c r="Q1361" t="str">
        <f t="shared" si="63"/>
        <v/>
      </c>
      <c r="R1361" s="43">
        <f>VLOOKUP(M1361,银行退!A:G,7,FALSE)</f>
        <v>698</v>
      </c>
      <c r="S1361" t="str">
        <f t="shared" si="64"/>
        <v/>
      </c>
      <c r="T1361" t="e">
        <f>VLOOKUP(M1361,银行退!A:J,10,FALSE)</f>
        <v>#N/A</v>
      </c>
      <c r="U1361" s="17" t="e">
        <f>VLOOKUP(M1361,银行退!A:K,11,FALSE)</f>
        <v>#N/A</v>
      </c>
      <c r="V1361" t="str">
        <f t="shared" si="65"/>
        <v/>
      </c>
      <c r="W1361" t="e">
        <f>VLOOKUP(B1361,HIS解!F:H,3,FALSE)</f>
        <v>#N/A</v>
      </c>
    </row>
    <row r="1362" spans="1:23" ht="14.25" hidden="1">
      <c r="A1362" s="62">
        <v>42916.670011574075</v>
      </c>
      <c r="B1362">
        <v>492651</v>
      </c>
      <c r="C1362" t="s">
        <v>4569</v>
      </c>
      <c r="D1362" t="s">
        <v>5226</v>
      </c>
      <c r="E1362" t="s">
        <v>5227</v>
      </c>
      <c r="F1362" s="15">
        <v>54</v>
      </c>
      <c r="G1362" s="62">
        <v>42916.670011574075</v>
      </c>
      <c r="H1362" t="s">
        <v>47</v>
      </c>
      <c r="I1362" t="s">
        <v>47</v>
      </c>
      <c r="J1362" t="s">
        <v>86</v>
      </c>
      <c r="K1362" t="s">
        <v>36</v>
      </c>
      <c r="L1362" t="s">
        <v>87</v>
      </c>
      <c r="M1362" t="s">
        <v>4502</v>
      </c>
      <c r="N1362" t="s">
        <v>8160</v>
      </c>
      <c r="O1362" t="s">
        <v>5115</v>
      </c>
      <c r="P1362">
        <f>VLOOKUP(B1362,HIS退!B:F,5,FALSE)</f>
        <v>-54</v>
      </c>
      <c r="Q1362" t="str">
        <f t="shared" si="63"/>
        <v/>
      </c>
      <c r="R1362" s="43">
        <f>VLOOKUP(M1362,银行退!A:G,7,FALSE)</f>
        <v>54</v>
      </c>
      <c r="S1362" t="str">
        <f t="shared" si="64"/>
        <v/>
      </c>
      <c r="T1362" t="e">
        <f>VLOOKUP(M1362,银行退!A:J,10,FALSE)</f>
        <v>#N/A</v>
      </c>
      <c r="U1362" s="17" t="e">
        <f>VLOOKUP(M1362,银行退!A:K,11,FALSE)</f>
        <v>#N/A</v>
      </c>
      <c r="V1362" t="str">
        <f t="shared" si="65"/>
        <v/>
      </c>
      <c r="W1362" t="e">
        <f>VLOOKUP(B1362,HIS解!F:H,3,FALSE)</f>
        <v>#N/A</v>
      </c>
    </row>
    <row r="1363" spans="1:23" ht="14.25" hidden="1">
      <c r="A1363" s="62">
        <v>42916.672233796293</v>
      </c>
      <c r="B1363">
        <v>492731</v>
      </c>
      <c r="C1363" t="s">
        <v>4570</v>
      </c>
      <c r="D1363" t="s">
        <v>5228</v>
      </c>
      <c r="E1363" t="s">
        <v>5229</v>
      </c>
      <c r="F1363" s="15">
        <v>600</v>
      </c>
      <c r="G1363" s="62">
        <v>42916.672233796293</v>
      </c>
      <c r="H1363" t="s">
        <v>47</v>
      </c>
      <c r="I1363" t="s">
        <v>47</v>
      </c>
      <c r="J1363" t="s">
        <v>86</v>
      </c>
      <c r="K1363" t="s">
        <v>36</v>
      </c>
      <c r="L1363" t="s">
        <v>87</v>
      </c>
      <c r="M1363" t="s">
        <v>4503</v>
      </c>
      <c r="N1363" t="s">
        <v>8161</v>
      </c>
      <c r="O1363" t="s">
        <v>5116</v>
      </c>
      <c r="P1363">
        <f>VLOOKUP(B1363,HIS退!B:F,5,FALSE)</f>
        <v>-600</v>
      </c>
      <c r="Q1363" t="str">
        <f t="shared" si="63"/>
        <v/>
      </c>
      <c r="R1363" s="43">
        <f>VLOOKUP(M1363,银行退!A:G,7,FALSE)</f>
        <v>600</v>
      </c>
      <c r="S1363" t="str">
        <f t="shared" si="64"/>
        <v/>
      </c>
      <c r="T1363" t="e">
        <f>VLOOKUP(M1363,银行退!A:J,10,FALSE)</f>
        <v>#N/A</v>
      </c>
      <c r="U1363" s="17" t="e">
        <f>VLOOKUP(M1363,银行退!A:K,11,FALSE)</f>
        <v>#N/A</v>
      </c>
      <c r="V1363" t="str">
        <f t="shared" si="65"/>
        <v/>
      </c>
      <c r="W1363" t="e">
        <f>VLOOKUP(B1363,HIS解!F:H,3,FALSE)</f>
        <v>#N/A</v>
      </c>
    </row>
    <row r="1364" spans="1:23" ht="14.25" hidden="1">
      <c r="A1364" s="62">
        <v>42916.67291666667</v>
      </c>
      <c r="B1364">
        <v>492749</v>
      </c>
      <c r="C1364" t="s">
        <v>4571</v>
      </c>
      <c r="D1364" t="s">
        <v>5230</v>
      </c>
      <c r="E1364" t="s">
        <v>5231</v>
      </c>
      <c r="F1364" s="15">
        <v>180</v>
      </c>
      <c r="G1364" s="62">
        <v>42916.67291666667</v>
      </c>
      <c r="H1364" t="s">
        <v>47</v>
      </c>
      <c r="I1364" t="s">
        <v>47</v>
      </c>
      <c r="J1364" t="s">
        <v>86</v>
      </c>
      <c r="K1364" t="s">
        <v>36</v>
      </c>
      <c r="L1364" t="s">
        <v>87</v>
      </c>
      <c r="M1364" t="s">
        <v>4504</v>
      </c>
      <c r="N1364" t="s">
        <v>8162</v>
      </c>
      <c r="O1364" t="s">
        <v>5116</v>
      </c>
      <c r="P1364">
        <f>VLOOKUP(B1364,HIS退!B:F,5,FALSE)</f>
        <v>-180</v>
      </c>
      <c r="Q1364" t="str">
        <f t="shared" si="63"/>
        <v/>
      </c>
      <c r="R1364" s="43">
        <f>VLOOKUP(M1364,银行退!A:G,7,FALSE)</f>
        <v>180</v>
      </c>
      <c r="S1364" t="str">
        <f t="shared" si="64"/>
        <v/>
      </c>
      <c r="T1364" t="e">
        <f>VLOOKUP(M1364,银行退!A:J,10,FALSE)</f>
        <v>#N/A</v>
      </c>
      <c r="U1364" s="17" t="e">
        <f>VLOOKUP(M1364,银行退!A:K,11,FALSE)</f>
        <v>#N/A</v>
      </c>
      <c r="V1364" t="str">
        <f t="shared" si="65"/>
        <v/>
      </c>
      <c r="W1364" t="e">
        <f>VLOOKUP(B1364,HIS解!F:H,3,FALSE)</f>
        <v>#N/A</v>
      </c>
    </row>
    <row r="1365" spans="1:23" ht="14.25" hidden="1">
      <c r="A1365" s="62">
        <v>42916.680462962962</v>
      </c>
      <c r="B1365">
        <v>493041</v>
      </c>
      <c r="C1365" t="s">
        <v>4572</v>
      </c>
      <c r="D1365" t="s">
        <v>5232</v>
      </c>
      <c r="E1365" t="s">
        <v>5233</v>
      </c>
      <c r="F1365" s="15">
        <v>1020</v>
      </c>
      <c r="G1365" s="62">
        <v>42916.680462962962</v>
      </c>
      <c r="H1365" t="s">
        <v>47</v>
      </c>
      <c r="I1365" t="s">
        <v>47</v>
      </c>
      <c r="J1365" t="s">
        <v>86</v>
      </c>
      <c r="K1365" t="s">
        <v>36</v>
      </c>
      <c r="L1365" t="s">
        <v>87</v>
      </c>
      <c r="M1365" t="s">
        <v>4505</v>
      </c>
      <c r="N1365" t="s">
        <v>8163</v>
      </c>
      <c r="O1365" t="s">
        <v>5117</v>
      </c>
      <c r="P1365">
        <f>VLOOKUP(B1365,HIS退!B:F,5,FALSE)</f>
        <v>-1020</v>
      </c>
      <c r="Q1365" t="str">
        <f t="shared" si="63"/>
        <v/>
      </c>
      <c r="R1365" s="43">
        <f>VLOOKUP(M1365,银行退!A:G,7,FALSE)</f>
        <v>1020</v>
      </c>
      <c r="S1365" t="str">
        <f t="shared" si="64"/>
        <v/>
      </c>
      <c r="T1365" t="e">
        <f>VLOOKUP(M1365,银行退!A:J,10,FALSE)</f>
        <v>#N/A</v>
      </c>
      <c r="U1365" s="17" t="e">
        <f>VLOOKUP(M1365,银行退!A:K,11,FALSE)</f>
        <v>#N/A</v>
      </c>
      <c r="V1365" t="str">
        <f t="shared" si="65"/>
        <v/>
      </c>
      <c r="W1365" t="e">
        <f>VLOOKUP(B1365,HIS解!F:H,3,FALSE)</f>
        <v>#N/A</v>
      </c>
    </row>
    <row r="1366" spans="1:23" ht="14.25" hidden="1">
      <c r="A1366" s="62">
        <v>42916.682928240742</v>
      </c>
      <c r="B1366">
        <v>493159</v>
      </c>
      <c r="C1366" t="s">
        <v>4573</v>
      </c>
      <c r="D1366" t="s">
        <v>5234</v>
      </c>
      <c r="E1366" t="s">
        <v>5235</v>
      </c>
      <c r="F1366" s="15">
        <v>900</v>
      </c>
      <c r="G1366" s="62">
        <v>42916.682928240742</v>
      </c>
      <c r="H1366" t="s">
        <v>47</v>
      </c>
      <c r="I1366" t="s">
        <v>47</v>
      </c>
      <c r="J1366" t="s">
        <v>86</v>
      </c>
      <c r="K1366" t="s">
        <v>36</v>
      </c>
      <c r="L1366" t="s">
        <v>87</v>
      </c>
      <c r="M1366" t="s">
        <v>4506</v>
      </c>
      <c r="N1366" t="s">
        <v>8164</v>
      </c>
      <c r="O1366" t="s">
        <v>5118</v>
      </c>
      <c r="P1366">
        <f>VLOOKUP(B1366,HIS退!B:F,5,FALSE)</f>
        <v>-900</v>
      </c>
      <c r="Q1366" t="str">
        <f t="shared" si="63"/>
        <v/>
      </c>
      <c r="R1366" s="43">
        <f>VLOOKUP(M1366,银行退!A:G,7,FALSE)</f>
        <v>900</v>
      </c>
      <c r="S1366" t="str">
        <f t="shared" si="64"/>
        <v/>
      </c>
      <c r="T1366" t="e">
        <f>VLOOKUP(M1366,银行退!A:J,10,FALSE)</f>
        <v>#N/A</v>
      </c>
      <c r="U1366" s="17" t="e">
        <f>VLOOKUP(M1366,银行退!A:K,11,FALSE)</f>
        <v>#N/A</v>
      </c>
      <c r="V1366" t="str">
        <f t="shared" si="65"/>
        <v/>
      </c>
      <c r="W1366" t="e">
        <f>VLOOKUP(B1366,HIS解!F:H,3,FALSE)</f>
        <v>#N/A</v>
      </c>
    </row>
    <row r="1367" spans="1:23" ht="14.25" hidden="1">
      <c r="A1367" s="62">
        <v>42916.684027777781</v>
      </c>
      <c r="B1367">
        <v>493201</v>
      </c>
      <c r="C1367" t="s">
        <v>4574</v>
      </c>
      <c r="D1367" t="s">
        <v>5236</v>
      </c>
      <c r="E1367" t="s">
        <v>5237</v>
      </c>
      <c r="F1367" s="15">
        <v>4308</v>
      </c>
      <c r="G1367" s="62">
        <v>42916.684027777781</v>
      </c>
      <c r="H1367" t="s">
        <v>47</v>
      </c>
      <c r="I1367" t="s">
        <v>47</v>
      </c>
      <c r="J1367" t="s">
        <v>86</v>
      </c>
      <c r="K1367" t="s">
        <v>36</v>
      </c>
      <c r="L1367" t="s">
        <v>87</v>
      </c>
      <c r="M1367" t="s">
        <v>4507</v>
      </c>
      <c r="N1367" t="s">
        <v>8165</v>
      </c>
      <c r="O1367" t="s">
        <v>5119</v>
      </c>
      <c r="P1367">
        <f>VLOOKUP(B1367,HIS退!B:F,5,FALSE)</f>
        <v>-4308</v>
      </c>
      <c r="Q1367" t="str">
        <f t="shared" si="63"/>
        <v/>
      </c>
      <c r="R1367" s="43">
        <f>VLOOKUP(M1367,银行退!A:G,7,FALSE)</f>
        <v>4308</v>
      </c>
      <c r="S1367" t="str">
        <f t="shared" si="64"/>
        <v/>
      </c>
      <c r="T1367" t="e">
        <f>VLOOKUP(M1367,银行退!A:J,10,FALSE)</f>
        <v>#N/A</v>
      </c>
      <c r="U1367" s="17" t="e">
        <f>VLOOKUP(M1367,银行退!A:K,11,FALSE)</f>
        <v>#N/A</v>
      </c>
      <c r="V1367" t="str">
        <f t="shared" si="65"/>
        <v/>
      </c>
      <c r="W1367" t="e">
        <f>VLOOKUP(B1367,HIS解!F:H,3,FALSE)</f>
        <v>#N/A</v>
      </c>
    </row>
    <row r="1368" spans="1:23" ht="14.25" hidden="1">
      <c r="A1368" s="62">
        <v>42916.688275462962</v>
      </c>
      <c r="B1368">
        <v>493358</v>
      </c>
      <c r="C1368" t="s">
        <v>4575</v>
      </c>
      <c r="D1368" t="s">
        <v>5238</v>
      </c>
      <c r="E1368" t="s">
        <v>5239</v>
      </c>
      <c r="F1368" s="15">
        <v>430</v>
      </c>
      <c r="G1368" s="62">
        <v>42916.688275462962</v>
      </c>
      <c r="H1368" t="s">
        <v>47</v>
      </c>
      <c r="I1368" t="s">
        <v>47</v>
      </c>
      <c r="J1368" t="s">
        <v>86</v>
      </c>
      <c r="K1368" t="s">
        <v>36</v>
      </c>
      <c r="L1368" t="s">
        <v>87</v>
      </c>
      <c r="M1368" t="s">
        <v>4508</v>
      </c>
      <c r="N1368" t="s">
        <v>8166</v>
      </c>
      <c r="O1368" t="s">
        <v>5120</v>
      </c>
      <c r="P1368">
        <f>VLOOKUP(B1368,HIS退!B:F,5,FALSE)</f>
        <v>-430</v>
      </c>
      <c r="Q1368" t="str">
        <f t="shared" si="63"/>
        <v/>
      </c>
      <c r="R1368" s="43">
        <f>VLOOKUP(M1368,银行退!A:G,7,FALSE)</f>
        <v>430</v>
      </c>
      <c r="S1368" t="str">
        <f t="shared" si="64"/>
        <v/>
      </c>
      <c r="T1368" t="e">
        <f>VLOOKUP(M1368,银行退!A:J,10,FALSE)</f>
        <v>#N/A</v>
      </c>
      <c r="U1368" s="17" t="e">
        <f>VLOOKUP(M1368,银行退!A:K,11,FALSE)</f>
        <v>#N/A</v>
      </c>
      <c r="V1368" t="str">
        <f t="shared" si="65"/>
        <v/>
      </c>
      <c r="W1368" t="e">
        <f>VLOOKUP(B1368,HIS解!F:H,3,FALSE)</f>
        <v>#N/A</v>
      </c>
    </row>
    <row r="1369" spans="1:23" ht="14.25" hidden="1">
      <c r="A1369" s="62">
        <v>42916.703402777777</v>
      </c>
      <c r="B1369">
        <v>493792</v>
      </c>
      <c r="C1369" t="s">
        <v>4576</v>
      </c>
      <c r="D1369" t="s">
        <v>5240</v>
      </c>
      <c r="E1369" t="s">
        <v>5241</v>
      </c>
      <c r="F1369" s="15">
        <v>707</v>
      </c>
      <c r="G1369" s="62">
        <v>42916.703402777777</v>
      </c>
      <c r="H1369" t="s">
        <v>47</v>
      </c>
      <c r="I1369" t="s">
        <v>47</v>
      </c>
      <c r="J1369" t="s">
        <v>86</v>
      </c>
      <c r="K1369" t="s">
        <v>36</v>
      </c>
      <c r="L1369" t="s">
        <v>87</v>
      </c>
      <c r="M1369" t="s">
        <v>4509</v>
      </c>
      <c r="N1369" t="s">
        <v>8167</v>
      </c>
      <c r="O1369" t="s">
        <v>5121</v>
      </c>
      <c r="P1369">
        <f>VLOOKUP(B1369,HIS退!B:F,5,FALSE)</f>
        <v>-707</v>
      </c>
      <c r="Q1369" t="str">
        <f t="shared" si="63"/>
        <v/>
      </c>
      <c r="R1369" s="43">
        <f>VLOOKUP(M1369,银行退!A:G,7,FALSE)</f>
        <v>707</v>
      </c>
      <c r="S1369" t="str">
        <f t="shared" si="64"/>
        <v/>
      </c>
      <c r="T1369" t="e">
        <f>VLOOKUP(M1369,银行退!A:J,10,FALSE)</f>
        <v>#N/A</v>
      </c>
      <c r="U1369" s="17" t="e">
        <f>VLOOKUP(M1369,银行退!A:K,11,FALSE)</f>
        <v>#N/A</v>
      </c>
      <c r="V1369" t="str">
        <f t="shared" si="65"/>
        <v/>
      </c>
      <c r="W1369" t="e">
        <f>VLOOKUP(B1369,HIS解!F:H,3,FALSE)</f>
        <v>#N/A</v>
      </c>
    </row>
    <row r="1370" spans="1:23" ht="14.25" hidden="1">
      <c r="A1370" s="62">
        <v>42916.718333333331</v>
      </c>
      <c r="B1370">
        <v>494089</v>
      </c>
      <c r="C1370" t="s">
        <v>4577</v>
      </c>
      <c r="D1370" t="s">
        <v>5242</v>
      </c>
      <c r="E1370" t="s">
        <v>5243</v>
      </c>
      <c r="F1370" s="15">
        <v>800</v>
      </c>
      <c r="G1370" s="62">
        <v>42916.718333333331</v>
      </c>
      <c r="H1370" t="s">
        <v>47</v>
      </c>
      <c r="I1370" t="s">
        <v>47</v>
      </c>
      <c r="J1370" t="s">
        <v>86</v>
      </c>
      <c r="K1370" t="s">
        <v>36</v>
      </c>
      <c r="L1370" t="s">
        <v>87</v>
      </c>
      <c r="M1370" t="s">
        <v>4510</v>
      </c>
      <c r="N1370" t="s">
        <v>8168</v>
      </c>
      <c r="O1370" t="s">
        <v>5122</v>
      </c>
      <c r="P1370">
        <f>VLOOKUP(B1370,HIS退!B:F,5,FALSE)</f>
        <v>-800</v>
      </c>
      <c r="Q1370" t="str">
        <f t="shared" si="63"/>
        <v/>
      </c>
      <c r="R1370" s="43">
        <f>VLOOKUP(M1370,银行退!A:G,7,FALSE)</f>
        <v>800</v>
      </c>
      <c r="S1370" t="str">
        <f t="shared" si="64"/>
        <v/>
      </c>
      <c r="T1370" t="e">
        <f>VLOOKUP(M1370,银行退!A:J,10,FALSE)</f>
        <v>#N/A</v>
      </c>
      <c r="U1370" s="17" t="e">
        <f>VLOOKUP(M1370,银行退!A:K,11,FALSE)</f>
        <v>#N/A</v>
      </c>
      <c r="V1370" t="str">
        <f t="shared" si="65"/>
        <v/>
      </c>
      <c r="W1370" t="e">
        <f>VLOOKUP(B1370,HIS解!F:H,3,FALSE)</f>
        <v>#N/A</v>
      </c>
    </row>
    <row r="1371" spans="1:23" ht="14.25" hidden="1">
      <c r="A1371" s="62">
        <v>42916.719918981478</v>
      </c>
      <c r="B1371">
        <v>494115</v>
      </c>
      <c r="C1371" t="s">
        <v>4578</v>
      </c>
      <c r="D1371" t="s">
        <v>5244</v>
      </c>
      <c r="E1371" t="s">
        <v>5245</v>
      </c>
      <c r="F1371" s="15">
        <v>96</v>
      </c>
      <c r="G1371" s="62">
        <v>42916.719918981478</v>
      </c>
      <c r="H1371" t="s">
        <v>47</v>
      </c>
      <c r="I1371" t="s">
        <v>47</v>
      </c>
      <c r="J1371" t="s">
        <v>86</v>
      </c>
      <c r="K1371" t="s">
        <v>36</v>
      </c>
      <c r="L1371" t="s">
        <v>87</v>
      </c>
      <c r="M1371" t="s">
        <v>4511</v>
      </c>
      <c r="N1371" t="s">
        <v>8169</v>
      </c>
      <c r="O1371" t="s">
        <v>5123</v>
      </c>
      <c r="P1371">
        <f>VLOOKUP(B1371,HIS退!B:F,5,FALSE)</f>
        <v>-96</v>
      </c>
      <c r="Q1371" t="str">
        <f t="shared" si="63"/>
        <v/>
      </c>
      <c r="R1371" s="43">
        <f>VLOOKUP(M1371,银行退!A:G,7,FALSE)</f>
        <v>96</v>
      </c>
      <c r="S1371" t="str">
        <f t="shared" si="64"/>
        <v/>
      </c>
      <c r="T1371" t="e">
        <f>VLOOKUP(M1371,银行退!A:J,10,FALSE)</f>
        <v>#N/A</v>
      </c>
      <c r="U1371" s="17" t="e">
        <f>VLOOKUP(M1371,银行退!A:K,11,FALSE)</f>
        <v>#N/A</v>
      </c>
      <c r="V1371" t="str">
        <f t="shared" si="65"/>
        <v/>
      </c>
      <c r="W1371" t="e">
        <f>VLOOKUP(B1371,HIS解!F:H,3,FALSE)</f>
        <v>#N/A</v>
      </c>
    </row>
    <row r="1372" spans="1:23" ht="14.25" hidden="1">
      <c r="A1372" s="62">
        <v>42916.72388888889</v>
      </c>
      <c r="B1372">
        <v>494169</v>
      </c>
      <c r="C1372" t="s">
        <v>4579</v>
      </c>
      <c r="D1372" t="s">
        <v>5246</v>
      </c>
      <c r="E1372" t="s">
        <v>5247</v>
      </c>
      <c r="F1372" s="15">
        <v>516</v>
      </c>
      <c r="G1372" s="62">
        <v>42916.72388888889</v>
      </c>
      <c r="H1372" t="s">
        <v>47</v>
      </c>
      <c r="I1372" t="s">
        <v>47</v>
      </c>
      <c r="J1372" t="s">
        <v>86</v>
      </c>
      <c r="K1372" t="s">
        <v>36</v>
      </c>
      <c r="L1372" t="s">
        <v>87</v>
      </c>
      <c r="M1372" t="s">
        <v>4512</v>
      </c>
      <c r="N1372" t="s">
        <v>8170</v>
      </c>
      <c r="O1372" t="s">
        <v>5124</v>
      </c>
      <c r="P1372">
        <f>VLOOKUP(B1372,HIS退!B:F,5,FALSE)</f>
        <v>-516</v>
      </c>
      <c r="Q1372" t="str">
        <f t="shared" si="63"/>
        <v/>
      </c>
      <c r="R1372" s="43">
        <f>VLOOKUP(M1372,银行退!A:G,7,FALSE)</f>
        <v>516</v>
      </c>
      <c r="S1372" t="str">
        <f t="shared" si="64"/>
        <v/>
      </c>
      <c r="T1372" t="e">
        <f>VLOOKUP(M1372,银行退!A:J,10,FALSE)</f>
        <v>#N/A</v>
      </c>
      <c r="U1372" s="17" t="e">
        <f>VLOOKUP(M1372,银行退!A:K,11,FALSE)</f>
        <v>#N/A</v>
      </c>
      <c r="V1372" t="str">
        <f t="shared" si="65"/>
        <v/>
      </c>
      <c r="W1372" t="e">
        <f>VLOOKUP(B1372,HIS解!F:H,3,FALSE)</f>
        <v>#N/A</v>
      </c>
    </row>
    <row r="1373" spans="1:23" ht="14.25" hidden="1">
      <c r="A1373" s="62">
        <v>42916.725138888891</v>
      </c>
      <c r="B1373">
        <v>494176</v>
      </c>
      <c r="C1373" t="s">
        <v>4580</v>
      </c>
      <c r="D1373" t="s">
        <v>5248</v>
      </c>
      <c r="E1373" t="s">
        <v>5249</v>
      </c>
      <c r="F1373" s="15">
        <v>179</v>
      </c>
      <c r="G1373" s="62">
        <v>42916.725138888891</v>
      </c>
      <c r="H1373" t="s">
        <v>47</v>
      </c>
      <c r="I1373" t="s">
        <v>47</v>
      </c>
      <c r="J1373" t="s">
        <v>86</v>
      </c>
      <c r="K1373" t="s">
        <v>36</v>
      </c>
      <c r="L1373" t="s">
        <v>87</v>
      </c>
      <c r="M1373" t="s">
        <v>4513</v>
      </c>
      <c r="N1373" t="s">
        <v>8171</v>
      </c>
      <c r="O1373" t="s">
        <v>5125</v>
      </c>
      <c r="P1373">
        <f>VLOOKUP(B1373,HIS退!B:F,5,FALSE)</f>
        <v>-179</v>
      </c>
      <c r="Q1373" t="str">
        <f t="shared" si="63"/>
        <v/>
      </c>
      <c r="R1373" s="43">
        <f>VLOOKUP(M1373,银行退!A:G,7,FALSE)</f>
        <v>179</v>
      </c>
      <c r="S1373" t="str">
        <f t="shared" si="64"/>
        <v/>
      </c>
      <c r="T1373" t="e">
        <f>VLOOKUP(M1373,银行退!A:J,10,FALSE)</f>
        <v>#N/A</v>
      </c>
      <c r="U1373" s="17" t="e">
        <f>VLOOKUP(M1373,银行退!A:K,11,FALSE)</f>
        <v>#N/A</v>
      </c>
      <c r="V1373" t="str">
        <f t="shared" si="65"/>
        <v/>
      </c>
      <c r="W1373" t="e">
        <f>VLOOKUP(B1373,HIS解!F:H,3,FALSE)</f>
        <v>#N/A</v>
      </c>
    </row>
    <row r="1374" spans="1:23" ht="14.25" hidden="1">
      <c r="A1374" s="62">
        <v>42916.745717592596</v>
      </c>
      <c r="B1374">
        <v>494334</v>
      </c>
      <c r="C1374" t="s">
        <v>4581</v>
      </c>
      <c r="D1374" t="s">
        <v>5250</v>
      </c>
      <c r="E1374" t="s">
        <v>5251</v>
      </c>
      <c r="F1374" s="15">
        <v>40</v>
      </c>
      <c r="G1374" s="62">
        <v>42916.745717592596</v>
      </c>
      <c r="H1374" t="s">
        <v>47</v>
      </c>
      <c r="I1374" t="s">
        <v>47</v>
      </c>
      <c r="J1374" t="s">
        <v>86</v>
      </c>
      <c r="K1374" t="s">
        <v>36</v>
      </c>
      <c r="L1374" t="s">
        <v>87</v>
      </c>
      <c r="M1374" t="s">
        <v>4514</v>
      </c>
      <c r="N1374" t="s">
        <v>8172</v>
      </c>
      <c r="O1374" t="s">
        <v>5126</v>
      </c>
      <c r="P1374">
        <f>VLOOKUP(B1374,HIS退!B:F,5,FALSE)</f>
        <v>-40</v>
      </c>
      <c r="Q1374" t="str">
        <f t="shared" si="63"/>
        <v/>
      </c>
      <c r="R1374" s="43">
        <f>VLOOKUP(M1374,银行退!A:G,7,FALSE)</f>
        <v>40</v>
      </c>
      <c r="S1374" t="str">
        <f t="shared" si="64"/>
        <v/>
      </c>
      <c r="T1374" t="e">
        <f>VLOOKUP(M1374,银行退!A:J,10,FALSE)</f>
        <v>#N/A</v>
      </c>
      <c r="U1374" s="17" t="e">
        <f>VLOOKUP(M1374,银行退!A:K,11,FALSE)</f>
        <v>#N/A</v>
      </c>
      <c r="V1374" t="str">
        <f t="shared" si="65"/>
        <v/>
      </c>
      <c r="W1374" t="e">
        <f>VLOOKUP(B1374,HIS解!F:H,3,FALSE)</f>
        <v>#N/A</v>
      </c>
    </row>
    <row r="1375" spans="1:23" ht="14.25" hidden="1">
      <c r="A1375" s="62">
        <v>42916.761273148149</v>
      </c>
      <c r="B1375">
        <v>494416</v>
      </c>
      <c r="C1375" t="s">
        <v>4582</v>
      </c>
      <c r="D1375" t="s">
        <v>5252</v>
      </c>
      <c r="E1375" t="s">
        <v>5253</v>
      </c>
      <c r="F1375" s="15">
        <v>500</v>
      </c>
      <c r="G1375" s="62">
        <v>42916.761273148149</v>
      </c>
      <c r="H1375" t="s">
        <v>47</v>
      </c>
      <c r="I1375" t="s">
        <v>47</v>
      </c>
      <c r="J1375" t="s">
        <v>86</v>
      </c>
      <c r="K1375" t="s">
        <v>36</v>
      </c>
      <c r="L1375" t="s">
        <v>87</v>
      </c>
      <c r="M1375" t="s">
        <v>4515</v>
      </c>
      <c r="N1375" t="s">
        <v>8173</v>
      </c>
      <c r="O1375" t="s">
        <v>5100</v>
      </c>
      <c r="P1375">
        <f>VLOOKUP(B1375,HIS退!B:F,5,FALSE)</f>
        <v>-500</v>
      </c>
      <c r="Q1375" t="str">
        <f t="shared" si="63"/>
        <v/>
      </c>
      <c r="R1375" s="43">
        <f>VLOOKUP(M1375,银行退!A:G,7,FALSE)</f>
        <v>500</v>
      </c>
      <c r="S1375" t="str">
        <f t="shared" si="64"/>
        <v/>
      </c>
      <c r="T1375" t="e">
        <f>VLOOKUP(M1375,银行退!A:J,10,FALSE)</f>
        <v>#N/A</v>
      </c>
      <c r="U1375" s="17" t="e">
        <f>VLOOKUP(M1375,银行退!A:K,11,FALSE)</f>
        <v>#N/A</v>
      </c>
      <c r="V1375" t="str">
        <f t="shared" si="65"/>
        <v/>
      </c>
      <c r="W1375" t="e">
        <f>VLOOKUP(B1375,HIS解!F:H,3,FALSE)</f>
        <v>#N/A</v>
      </c>
    </row>
    <row r="1376" spans="1:23" ht="14.25" hidden="1">
      <c r="A1376" s="62">
        <v>42916.80678240741</v>
      </c>
      <c r="B1376">
        <v>494550</v>
      </c>
      <c r="C1376" t="s">
        <v>4583</v>
      </c>
      <c r="D1376" t="s">
        <v>5254</v>
      </c>
      <c r="E1376" t="s">
        <v>5255</v>
      </c>
      <c r="F1376" s="15">
        <v>751</v>
      </c>
      <c r="G1376" s="62">
        <v>42916.80678240741</v>
      </c>
      <c r="H1376" t="s">
        <v>47</v>
      </c>
      <c r="I1376" t="s">
        <v>47</v>
      </c>
      <c r="J1376" t="s">
        <v>86</v>
      </c>
      <c r="K1376" t="s">
        <v>36</v>
      </c>
      <c r="L1376" t="s">
        <v>87</v>
      </c>
      <c r="M1376" t="s">
        <v>4516</v>
      </c>
      <c r="N1376" t="s">
        <v>8174</v>
      </c>
      <c r="O1376" t="s">
        <v>5127</v>
      </c>
      <c r="P1376">
        <f>VLOOKUP(B1376,HIS退!B:F,5,FALSE)</f>
        <v>-751</v>
      </c>
      <c r="Q1376" t="str">
        <f t="shared" si="63"/>
        <v/>
      </c>
      <c r="R1376" s="43">
        <f>VLOOKUP(M1376,银行退!A:G,7,FALSE)</f>
        <v>751</v>
      </c>
      <c r="S1376" t="str">
        <f t="shared" si="64"/>
        <v/>
      </c>
      <c r="T1376" t="e">
        <f>VLOOKUP(M1376,银行退!A:J,10,FALSE)</f>
        <v>#N/A</v>
      </c>
      <c r="U1376" s="17" t="e">
        <f>VLOOKUP(M1376,银行退!A:K,11,FALSE)</f>
        <v>#N/A</v>
      </c>
      <c r="V1376" t="str">
        <f t="shared" si="65"/>
        <v/>
      </c>
      <c r="W1376" t="e">
        <f>VLOOKUP(B1376,HIS解!F:H,3,FALSE)</f>
        <v>#N/A</v>
      </c>
    </row>
    <row r="1377" spans="1:23" ht="14.25" hidden="1">
      <c r="A1377" s="62">
        <v>42916.839039351849</v>
      </c>
      <c r="B1377">
        <v>494608</v>
      </c>
      <c r="C1377" t="s">
        <v>4584</v>
      </c>
      <c r="D1377" t="s">
        <v>5236</v>
      </c>
      <c r="E1377" t="s">
        <v>5237</v>
      </c>
      <c r="F1377" s="15">
        <v>2836</v>
      </c>
      <c r="G1377" s="62">
        <v>42916.839039351849</v>
      </c>
      <c r="H1377" t="s">
        <v>47</v>
      </c>
      <c r="I1377" t="s">
        <v>47</v>
      </c>
      <c r="J1377" t="s">
        <v>86</v>
      </c>
      <c r="K1377" t="s">
        <v>36</v>
      </c>
      <c r="L1377" t="s">
        <v>87</v>
      </c>
      <c r="M1377" t="s">
        <v>4517</v>
      </c>
      <c r="N1377" t="s">
        <v>8175</v>
      </c>
      <c r="O1377" t="s">
        <v>5119</v>
      </c>
      <c r="P1377">
        <f>VLOOKUP(B1377,HIS退!B:F,5,FALSE)</f>
        <v>-2836</v>
      </c>
      <c r="Q1377" t="str">
        <f t="shared" si="63"/>
        <v/>
      </c>
      <c r="R1377" s="43">
        <f>VLOOKUP(M1377,银行退!A:G,7,FALSE)</f>
        <v>2836</v>
      </c>
      <c r="S1377" t="str">
        <f t="shared" si="64"/>
        <v/>
      </c>
      <c r="T1377" t="e">
        <f>VLOOKUP(M1377,银行退!A:J,10,FALSE)</f>
        <v>#N/A</v>
      </c>
      <c r="U1377" s="17" t="e">
        <f>VLOOKUP(M1377,银行退!A:K,11,FALSE)</f>
        <v>#N/A</v>
      </c>
      <c r="V1377" t="str">
        <f t="shared" si="65"/>
        <v/>
      </c>
      <c r="W1377" t="e">
        <f>VLOOKUP(B1377,HIS解!F:H,3,FALSE)</f>
        <v>#N/A</v>
      </c>
    </row>
  </sheetData>
  <autoFilter ref="A1:W1377">
    <filterColumn colId="20">
      <filters>
        <dateGroupItem year="2017" dateTimeGrouping="year"/>
      </filters>
    </filterColumn>
    <filterColumn colId="22">
      <filters>
        <filter val="#N/A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转账调节表-退汇</vt:lpstr>
      <vt:lpstr>调节明细</vt:lpstr>
      <vt:lpstr>HIS退</vt:lpstr>
      <vt:lpstr>HIS解</vt:lpstr>
      <vt:lpstr>自助退</vt:lpstr>
      <vt:lpstr>银行退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2017-07-24T15:23:38Z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