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5.对账记录-20170630\"/>
    </mc:Choice>
  </mc:AlternateContent>
  <bookViews>
    <workbookView xWindow="0" yWindow="0" windowWidth="20385" windowHeight="8520" tabRatio="804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银行退" sheetId="28" r:id="rId9"/>
    <sheet name="银行退汇" sheetId="29" r:id="rId10"/>
    <sheet name="网银退汇" sheetId="30" r:id="rId11"/>
  </sheets>
  <definedNames>
    <definedName name="_xlnm._FilterDatabase" localSheetId="6" hidden="1">HIS退!$A$1:$K$844</definedName>
    <definedName name="_xlnm._FilterDatabase" localSheetId="10" hidden="1">网银退汇!$A$1:$M$1</definedName>
    <definedName name="_xlnm._FilterDatabase" localSheetId="8" hidden="1">银行退!$A$1:$X$842</definedName>
    <definedName name="_xlnm._FilterDatabase" localSheetId="9" hidden="1">银行退汇!$A$1:$L$126</definedName>
    <definedName name="_xlnm._FilterDatabase" localSheetId="7" hidden="1">自助退!$A$1:$R$780</definedName>
  </definedNames>
  <calcPr calcId="162913"/>
</workbook>
</file>

<file path=xl/calcChain.xml><?xml version="1.0" encoding="utf-8"?>
<calcChain xmlns="http://schemas.openxmlformats.org/spreadsheetml/2006/main">
  <c r="J778" i="5" l="1"/>
  <c r="K778" i="5" s="1"/>
  <c r="J779" i="5"/>
  <c r="K779" i="5" s="1"/>
  <c r="J780" i="5"/>
  <c r="K780" i="5" s="1"/>
  <c r="J781" i="5"/>
  <c r="K781" i="5" s="1"/>
  <c r="J782" i="5"/>
  <c r="K782" i="5" s="1"/>
  <c r="J783" i="5"/>
  <c r="K783" i="5" s="1"/>
  <c r="J784" i="5"/>
  <c r="K784" i="5" s="1"/>
  <c r="J785" i="5"/>
  <c r="K785" i="5" s="1"/>
  <c r="J786" i="5"/>
  <c r="K786" i="5" s="1"/>
  <c r="J787" i="5"/>
  <c r="K787" i="5" s="1"/>
  <c r="J788" i="5"/>
  <c r="K788" i="5" s="1"/>
  <c r="J789" i="5"/>
  <c r="K789" i="5" s="1"/>
  <c r="J790" i="5"/>
  <c r="K790" i="5" s="1"/>
  <c r="J791" i="5"/>
  <c r="K791" i="5" s="1"/>
  <c r="J792" i="5"/>
  <c r="K792" i="5" s="1"/>
  <c r="J793" i="5"/>
  <c r="K793" i="5" s="1"/>
  <c r="J794" i="5"/>
  <c r="K794" i="5" s="1"/>
  <c r="J795" i="5"/>
  <c r="K795" i="5" s="1"/>
  <c r="J796" i="5"/>
  <c r="K796" i="5" s="1"/>
  <c r="J797" i="5"/>
  <c r="K797" i="5" s="1"/>
  <c r="J798" i="5"/>
  <c r="K798" i="5" s="1"/>
  <c r="J799" i="5"/>
  <c r="K799" i="5" s="1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B775" i="28"/>
  <c r="E172" i="9"/>
  <c r="B172" i="9"/>
  <c r="I172" i="9" l="1"/>
  <c r="E161" i="9"/>
  <c r="B161" i="9"/>
  <c r="E150" i="9"/>
  <c r="B150" i="9"/>
  <c r="E139" i="9"/>
  <c r="B139" i="9"/>
  <c r="E128" i="9"/>
  <c r="B128" i="9"/>
  <c r="I128" i="9" s="1"/>
  <c r="E117" i="9"/>
  <c r="B117" i="9"/>
  <c r="E106" i="9"/>
  <c r="B106" i="9"/>
  <c r="E95" i="9"/>
  <c r="B95" i="9"/>
  <c r="E84" i="9"/>
  <c r="B84" i="9"/>
  <c r="B73" i="9"/>
  <c r="I73" i="9" s="1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H407" i="28"/>
  <c r="H408" i="28"/>
  <c r="H409" i="28"/>
  <c r="H410" i="28"/>
  <c r="H411" i="28"/>
  <c r="H412" i="28"/>
  <c r="H413" i="28"/>
  <c r="H414" i="28"/>
  <c r="H415" i="28"/>
  <c r="H416" i="28"/>
  <c r="K416" i="28" s="1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H439" i="28"/>
  <c r="H440" i="28"/>
  <c r="H441" i="28"/>
  <c r="H442" i="28"/>
  <c r="H443" i="28"/>
  <c r="H444" i="28"/>
  <c r="H445" i="28"/>
  <c r="H446" i="28"/>
  <c r="H447" i="28"/>
  <c r="H448" i="28"/>
  <c r="H449" i="28"/>
  <c r="H450" i="28"/>
  <c r="H451" i="28"/>
  <c r="H452" i="28"/>
  <c r="H453" i="28"/>
  <c r="H454" i="28"/>
  <c r="H455" i="28"/>
  <c r="H456" i="28"/>
  <c r="H457" i="28"/>
  <c r="H458" i="28"/>
  <c r="H459" i="28"/>
  <c r="H460" i="28"/>
  <c r="H461" i="28"/>
  <c r="H462" i="28"/>
  <c r="H463" i="28"/>
  <c r="H464" i="28"/>
  <c r="H465" i="28"/>
  <c r="H466" i="28"/>
  <c r="H467" i="28"/>
  <c r="H468" i="28"/>
  <c r="H469" i="28"/>
  <c r="H470" i="28"/>
  <c r="H471" i="28"/>
  <c r="H472" i="28"/>
  <c r="H473" i="28"/>
  <c r="H474" i="28"/>
  <c r="H475" i="28"/>
  <c r="L475" i="28" s="1"/>
  <c r="H476" i="28"/>
  <c r="H477" i="28"/>
  <c r="H478" i="28"/>
  <c r="H479" i="28"/>
  <c r="H480" i="28"/>
  <c r="H481" i="28"/>
  <c r="H482" i="28"/>
  <c r="H483" i="28"/>
  <c r="H484" i="28"/>
  <c r="H485" i="28"/>
  <c r="H486" i="28"/>
  <c r="H487" i="28"/>
  <c r="H488" i="28"/>
  <c r="H489" i="28"/>
  <c r="H490" i="28"/>
  <c r="H491" i="28"/>
  <c r="H492" i="28"/>
  <c r="H493" i="28"/>
  <c r="H494" i="28"/>
  <c r="H495" i="28"/>
  <c r="H496" i="28"/>
  <c r="H497" i="28"/>
  <c r="H498" i="28"/>
  <c r="H499" i="28"/>
  <c r="H500" i="28"/>
  <c r="H501" i="28"/>
  <c r="H502" i="28"/>
  <c r="H503" i="28"/>
  <c r="H504" i="28"/>
  <c r="H505" i="28"/>
  <c r="H506" i="28"/>
  <c r="H507" i="28"/>
  <c r="H508" i="28"/>
  <c r="H509" i="28"/>
  <c r="H510" i="28"/>
  <c r="H511" i="28"/>
  <c r="H512" i="28"/>
  <c r="H513" i="28"/>
  <c r="H514" i="28"/>
  <c r="H515" i="28"/>
  <c r="H516" i="28"/>
  <c r="H517" i="28"/>
  <c r="H518" i="28"/>
  <c r="H519" i="28"/>
  <c r="L519" i="28" s="1"/>
  <c r="H520" i="28"/>
  <c r="H521" i="28"/>
  <c r="H522" i="28"/>
  <c r="H523" i="28"/>
  <c r="L523" i="28" s="1"/>
  <c r="H524" i="28"/>
  <c r="H525" i="28"/>
  <c r="H526" i="28"/>
  <c r="H527" i="28"/>
  <c r="H528" i="28"/>
  <c r="H529" i="28"/>
  <c r="H530" i="28"/>
  <c r="H531" i="28"/>
  <c r="H532" i="28"/>
  <c r="H533" i="28"/>
  <c r="H534" i="28"/>
  <c r="H535" i="28"/>
  <c r="L535" i="28" s="1"/>
  <c r="H536" i="28"/>
  <c r="H537" i="28"/>
  <c r="H538" i="28"/>
  <c r="H539" i="28"/>
  <c r="H540" i="28"/>
  <c r="L540" i="28" s="1"/>
  <c r="H541" i="28"/>
  <c r="H542" i="28"/>
  <c r="H543" i="28"/>
  <c r="H544" i="28"/>
  <c r="H545" i="28"/>
  <c r="H546" i="28"/>
  <c r="H547" i="28"/>
  <c r="H548" i="28"/>
  <c r="H549" i="28"/>
  <c r="H550" i="28"/>
  <c r="H551" i="28"/>
  <c r="H552" i="28"/>
  <c r="H553" i="28"/>
  <c r="H554" i="28"/>
  <c r="H555" i="28"/>
  <c r="H556" i="28"/>
  <c r="L556" i="28" s="1"/>
  <c r="H557" i="28"/>
  <c r="H558" i="28"/>
  <c r="H559" i="28"/>
  <c r="H560" i="28"/>
  <c r="H561" i="28"/>
  <c r="H562" i="28"/>
  <c r="H563" i="28"/>
  <c r="H564" i="28"/>
  <c r="H565" i="28"/>
  <c r="H566" i="28"/>
  <c r="H567" i="28"/>
  <c r="H568" i="28"/>
  <c r="H569" i="28"/>
  <c r="H570" i="28"/>
  <c r="H571" i="28"/>
  <c r="H572" i="28"/>
  <c r="L572" i="28" s="1"/>
  <c r="H573" i="28"/>
  <c r="H574" i="28"/>
  <c r="H575" i="28"/>
  <c r="H576" i="28"/>
  <c r="H577" i="28"/>
  <c r="H578" i="28"/>
  <c r="H579" i="28"/>
  <c r="H580" i="28"/>
  <c r="H581" i="28"/>
  <c r="H582" i="28"/>
  <c r="H583" i="28"/>
  <c r="H584" i="28"/>
  <c r="H585" i="28"/>
  <c r="H586" i="28"/>
  <c r="H587" i="28"/>
  <c r="H588" i="28"/>
  <c r="H589" i="28"/>
  <c r="H590" i="28"/>
  <c r="H591" i="28"/>
  <c r="H592" i="28"/>
  <c r="H593" i="28"/>
  <c r="H594" i="28"/>
  <c r="H595" i="28"/>
  <c r="H596" i="28"/>
  <c r="H597" i="28"/>
  <c r="H598" i="28"/>
  <c r="H599" i="28"/>
  <c r="H600" i="28"/>
  <c r="L600" i="28" s="1"/>
  <c r="H601" i="28"/>
  <c r="H602" i="28"/>
  <c r="H603" i="28"/>
  <c r="H604" i="28"/>
  <c r="H605" i="28"/>
  <c r="H606" i="28"/>
  <c r="H607" i="28"/>
  <c r="H608" i="28"/>
  <c r="L608" i="28" s="1"/>
  <c r="H609" i="28"/>
  <c r="H610" i="28"/>
  <c r="H611" i="28"/>
  <c r="K611" i="28" s="1"/>
  <c r="H612" i="28"/>
  <c r="H613" i="28"/>
  <c r="H614" i="28"/>
  <c r="H615" i="28"/>
  <c r="H616" i="28"/>
  <c r="L616" i="28" s="1"/>
  <c r="H617" i="28"/>
  <c r="H618" i="28"/>
  <c r="H619" i="28"/>
  <c r="H620" i="28"/>
  <c r="H621" i="28"/>
  <c r="H622" i="28"/>
  <c r="H623" i="28"/>
  <c r="H624" i="28"/>
  <c r="K624" i="28" s="1"/>
  <c r="H625" i="28"/>
  <c r="H626" i="28"/>
  <c r="H627" i="28"/>
  <c r="K627" i="28" s="1"/>
  <c r="H628" i="28"/>
  <c r="K628" i="28" s="1"/>
  <c r="H629" i="28"/>
  <c r="H630" i="28"/>
  <c r="H631" i="28"/>
  <c r="K631" i="28" s="1"/>
  <c r="H632" i="28"/>
  <c r="K632" i="28" s="1"/>
  <c r="H633" i="28"/>
  <c r="H634" i="28"/>
  <c r="H635" i="28"/>
  <c r="H636" i="28"/>
  <c r="K636" i="28" s="1"/>
  <c r="H637" i="28"/>
  <c r="H638" i="28"/>
  <c r="H639" i="28"/>
  <c r="K639" i="28" s="1"/>
  <c r="H640" i="28"/>
  <c r="K640" i="28" s="1"/>
  <c r="H641" i="28"/>
  <c r="H642" i="28"/>
  <c r="H643" i="28"/>
  <c r="K643" i="28" s="1"/>
  <c r="H644" i="28"/>
  <c r="K644" i="28" s="1"/>
  <c r="H645" i="28"/>
  <c r="H646" i="28"/>
  <c r="H647" i="28"/>
  <c r="H648" i="28"/>
  <c r="K648" i="28" s="1"/>
  <c r="H649" i="28"/>
  <c r="H650" i="28"/>
  <c r="H651" i="28"/>
  <c r="K651" i="28" s="1"/>
  <c r="H652" i="28"/>
  <c r="K652" i="28" s="1"/>
  <c r="H653" i="28"/>
  <c r="H654" i="28"/>
  <c r="H655" i="28"/>
  <c r="K655" i="28" s="1"/>
  <c r="H656" i="28"/>
  <c r="K656" i="28" s="1"/>
  <c r="H657" i="28"/>
  <c r="H658" i="28"/>
  <c r="H659" i="28"/>
  <c r="H660" i="28"/>
  <c r="K660" i="28" s="1"/>
  <c r="H661" i="28"/>
  <c r="H662" i="28"/>
  <c r="H663" i="28"/>
  <c r="K663" i="28" s="1"/>
  <c r="H664" i="28"/>
  <c r="K664" i="28" s="1"/>
  <c r="H665" i="28"/>
  <c r="H666" i="28"/>
  <c r="H667" i="28"/>
  <c r="K667" i="28" s="1"/>
  <c r="H668" i="28"/>
  <c r="K668" i="28" s="1"/>
  <c r="H669" i="28"/>
  <c r="H670" i="28"/>
  <c r="H671" i="28"/>
  <c r="H672" i="28"/>
  <c r="K672" i="28" s="1"/>
  <c r="H673" i="28"/>
  <c r="H674" i="28"/>
  <c r="H675" i="28"/>
  <c r="K675" i="28" s="1"/>
  <c r="H676" i="28"/>
  <c r="K676" i="28" s="1"/>
  <c r="H677" i="28"/>
  <c r="H678" i="28"/>
  <c r="H679" i="28"/>
  <c r="H680" i="28"/>
  <c r="K680" i="28" s="1"/>
  <c r="H681" i="28"/>
  <c r="H682" i="28"/>
  <c r="H683" i="28"/>
  <c r="K683" i="28" s="1"/>
  <c r="H684" i="28"/>
  <c r="K684" i="28" s="1"/>
  <c r="H685" i="28"/>
  <c r="H686" i="28"/>
  <c r="H687" i="28"/>
  <c r="K687" i="28" s="1"/>
  <c r="H688" i="28"/>
  <c r="K688" i="28" s="1"/>
  <c r="H689" i="28"/>
  <c r="H690" i="28"/>
  <c r="H691" i="28"/>
  <c r="H692" i="28"/>
  <c r="K692" i="28" s="1"/>
  <c r="H693" i="28"/>
  <c r="H694" i="28"/>
  <c r="H695" i="28"/>
  <c r="K695" i="28" s="1"/>
  <c r="H696" i="28"/>
  <c r="K696" i="28" s="1"/>
  <c r="H697" i="28"/>
  <c r="H698" i="28"/>
  <c r="H699" i="28"/>
  <c r="K699" i="28" s="1"/>
  <c r="H700" i="28"/>
  <c r="K700" i="28" s="1"/>
  <c r="H701" i="28"/>
  <c r="H702" i="28"/>
  <c r="H703" i="28"/>
  <c r="H704" i="28"/>
  <c r="K704" i="28" s="1"/>
  <c r="H705" i="28"/>
  <c r="H706" i="28"/>
  <c r="H707" i="28"/>
  <c r="K707" i="28" s="1"/>
  <c r="H708" i="28"/>
  <c r="K708" i="28" s="1"/>
  <c r="H709" i="28"/>
  <c r="H710" i="28"/>
  <c r="H711" i="28"/>
  <c r="K711" i="28" s="1"/>
  <c r="H712" i="28"/>
  <c r="K712" i="28" s="1"/>
  <c r="H713" i="28"/>
  <c r="H714" i="28"/>
  <c r="H715" i="28"/>
  <c r="H716" i="28"/>
  <c r="K716" i="28" s="1"/>
  <c r="H717" i="28"/>
  <c r="H718" i="28"/>
  <c r="H719" i="28"/>
  <c r="K719" i="28" s="1"/>
  <c r="H720" i="28"/>
  <c r="K720" i="28" s="1"/>
  <c r="H721" i="28"/>
  <c r="H722" i="28"/>
  <c r="H723" i="28"/>
  <c r="H724" i="28"/>
  <c r="K724" i="28" s="1"/>
  <c r="H725" i="28"/>
  <c r="L725" i="28" s="1"/>
  <c r="H726" i="28"/>
  <c r="H727" i="28"/>
  <c r="H728" i="28"/>
  <c r="K728" i="28" s="1"/>
  <c r="H729" i="28"/>
  <c r="L729" i="28" s="1"/>
  <c r="H730" i="28"/>
  <c r="H731" i="28"/>
  <c r="H732" i="28"/>
  <c r="H733" i="28"/>
  <c r="H734" i="28"/>
  <c r="H735" i="28"/>
  <c r="H736" i="28"/>
  <c r="K736" i="28" s="1"/>
  <c r="H737" i="28"/>
  <c r="H738" i="28"/>
  <c r="H739" i="28"/>
  <c r="H740" i="28"/>
  <c r="K740" i="28" s="1"/>
  <c r="H741" i="28"/>
  <c r="L741" i="28" s="1"/>
  <c r="H742" i="28"/>
  <c r="H743" i="28"/>
  <c r="H744" i="28"/>
  <c r="K744" i="28" s="1"/>
  <c r="H745" i="28"/>
  <c r="L745" i="28" s="1"/>
  <c r="H746" i="28"/>
  <c r="H747" i="28"/>
  <c r="H748" i="28"/>
  <c r="H749" i="28"/>
  <c r="H750" i="28"/>
  <c r="H751" i="28"/>
  <c r="K751" i="28" s="1"/>
  <c r="H752" i="28"/>
  <c r="K752" i="28" s="1"/>
  <c r="H753" i="28"/>
  <c r="K753" i="28" s="1"/>
  <c r="H754" i="28"/>
  <c r="H755" i="28"/>
  <c r="K755" i="28" s="1"/>
  <c r="H756" i="28"/>
  <c r="K756" i="28" s="1"/>
  <c r="H757" i="28"/>
  <c r="K757" i="28" s="1"/>
  <c r="H758" i="28"/>
  <c r="H759" i="28"/>
  <c r="K759" i="28" s="1"/>
  <c r="H760" i="28"/>
  <c r="K760" i="28" s="1"/>
  <c r="H761" i="28"/>
  <c r="K761" i="28" s="1"/>
  <c r="H762" i="28"/>
  <c r="H763" i="28"/>
  <c r="K763" i="28" s="1"/>
  <c r="H764" i="28"/>
  <c r="K764" i="28" s="1"/>
  <c r="H765" i="28"/>
  <c r="K765" i="28" s="1"/>
  <c r="H766" i="28"/>
  <c r="H767" i="28"/>
  <c r="K767" i="28" s="1"/>
  <c r="H768" i="28"/>
  <c r="K768" i="28" s="1"/>
  <c r="H769" i="28"/>
  <c r="K769" i="28" s="1"/>
  <c r="H770" i="28"/>
  <c r="H771" i="28"/>
  <c r="K771" i="28" s="1"/>
  <c r="H772" i="28"/>
  <c r="K772" i="28" s="1"/>
  <c r="H773" i="28"/>
  <c r="K773" i="28" s="1"/>
  <c r="H774" i="28"/>
  <c r="H775" i="28"/>
  <c r="K775" i="28" s="1"/>
  <c r="H776" i="28"/>
  <c r="K776" i="28" s="1"/>
  <c r="H777" i="28"/>
  <c r="K777" i="28" s="1"/>
  <c r="H778" i="28"/>
  <c r="H779" i="28"/>
  <c r="K779" i="28" s="1"/>
  <c r="H780" i="28"/>
  <c r="K780" i="28" s="1"/>
  <c r="H781" i="28"/>
  <c r="K781" i="28" s="1"/>
  <c r="H782" i="28"/>
  <c r="H783" i="28"/>
  <c r="K783" i="28" s="1"/>
  <c r="H784" i="28"/>
  <c r="K784" i="28" s="1"/>
  <c r="H785" i="28"/>
  <c r="K785" i="28" s="1"/>
  <c r="H786" i="28"/>
  <c r="H787" i="28"/>
  <c r="K787" i="28" s="1"/>
  <c r="H788" i="28"/>
  <c r="K788" i="28" s="1"/>
  <c r="H789" i="28"/>
  <c r="L789" i="28" s="1"/>
  <c r="H790" i="28"/>
  <c r="H791" i="28"/>
  <c r="H792" i="28"/>
  <c r="K792" i="28" s="1"/>
  <c r="H793" i="28"/>
  <c r="L793" i="28" s="1"/>
  <c r="H794" i="28"/>
  <c r="H795" i="28"/>
  <c r="H796" i="28"/>
  <c r="K796" i="28" s="1"/>
  <c r="H797" i="28"/>
  <c r="L797" i="28" s="1"/>
  <c r="H798" i="28"/>
  <c r="H799" i="28"/>
  <c r="H800" i="28"/>
  <c r="K800" i="28" s="1"/>
  <c r="H801" i="28"/>
  <c r="L801" i="28" s="1"/>
  <c r="H802" i="28"/>
  <c r="H803" i="28"/>
  <c r="H804" i="28"/>
  <c r="K804" i="28" s="1"/>
  <c r="H805" i="28"/>
  <c r="L805" i="28" s="1"/>
  <c r="H806" i="28"/>
  <c r="H807" i="28"/>
  <c r="H808" i="28"/>
  <c r="K808" i="28" s="1"/>
  <c r="H809" i="28"/>
  <c r="L809" i="28" s="1"/>
  <c r="H810" i="28"/>
  <c r="H811" i="28"/>
  <c r="H812" i="28"/>
  <c r="K812" i="28" s="1"/>
  <c r="H813" i="28"/>
  <c r="L813" i="28" s="1"/>
  <c r="H814" i="28"/>
  <c r="H815" i="28"/>
  <c r="H816" i="28"/>
  <c r="K816" i="28" s="1"/>
  <c r="H817" i="28"/>
  <c r="L817" i="28" s="1"/>
  <c r="H818" i="28"/>
  <c r="H819" i="28"/>
  <c r="H820" i="28"/>
  <c r="K820" i="28" s="1"/>
  <c r="H821" i="28"/>
  <c r="L821" i="28" s="1"/>
  <c r="H822" i="28"/>
  <c r="H823" i="28"/>
  <c r="H824" i="28"/>
  <c r="K824" i="28" s="1"/>
  <c r="H825" i="28"/>
  <c r="L825" i="28" s="1"/>
  <c r="H826" i="28"/>
  <c r="H827" i="28"/>
  <c r="H828" i="28"/>
  <c r="K828" i="28" s="1"/>
  <c r="H829" i="28"/>
  <c r="L829" i="28" s="1"/>
  <c r="H830" i="28"/>
  <c r="H831" i="28"/>
  <c r="H832" i="28"/>
  <c r="K832" i="28" s="1"/>
  <c r="H833" i="28"/>
  <c r="L833" i="28" s="1"/>
  <c r="H834" i="28"/>
  <c r="H835" i="28"/>
  <c r="H836" i="28"/>
  <c r="K836" i="28" s="1"/>
  <c r="H837" i="28"/>
  <c r="L837" i="28" s="1"/>
  <c r="H838" i="28"/>
  <c r="H839" i="28"/>
  <c r="H840" i="28"/>
  <c r="K840" i="28" s="1"/>
  <c r="H841" i="28"/>
  <c r="L841" i="28" s="1"/>
  <c r="H842" i="28"/>
  <c r="H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247" i="28"/>
  <c r="I161" i="9" l="1"/>
  <c r="I150" i="9"/>
  <c r="I139" i="9"/>
  <c r="K801" i="28"/>
  <c r="I117" i="9"/>
  <c r="I106" i="9"/>
  <c r="K833" i="28"/>
  <c r="I95" i="9"/>
  <c r="L822" i="28"/>
  <c r="L790" i="28"/>
  <c r="K817" i="28"/>
  <c r="L838" i="28"/>
  <c r="L806" i="28"/>
  <c r="I84" i="9"/>
  <c r="L842" i="28"/>
  <c r="K837" i="28"/>
  <c r="L826" i="28"/>
  <c r="K821" i="28"/>
  <c r="L810" i="28"/>
  <c r="K805" i="28"/>
  <c r="L794" i="28"/>
  <c r="K789" i="28"/>
  <c r="L777" i="28"/>
  <c r="L761" i="28"/>
  <c r="K841" i="28"/>
  <c r="L830" i="28"/>
  <c r="K825" i="28"/>
  <c r="L814" i="28"/>
  <c r="K809" i="28"/>
  <c r="L798" i="28"/>
  <c r="K793" i="28"/>
  <c r="L834" i="28"/>
  <c r="K829" i="28"/>
  <c r="L818" i="28"/>
  <c r="K813" i="28"/>
  <c r="L802" i="28"/>
  <c r="K797" i="28"/>
  <c r="L785" i="28"/>
  <c r="L769" i="28"/>
  <c r="L753" i="28"/>
  <c r="K247" i="28"/>
  <c r="L247" i="28"/>
  <c r="K739" i="28"/>
  <c r="L739" i="28"/>
  <c r="K727" i="28"/>
  <c r="L727" i="28"/>
  <c r="L715" i="28"/>
  <c r="L703" i="28"/>
  <c r="L691" i="28"/>
  <c r="L679" i="28"/>
  <c r="L671" i="28"/>
  <c r="L659" i="28"/>
  <c r="L647" i="28"/>
  <c r="L635" i="28"/>
  <c r="L623" i="28"/>
  <c r="L615" i="28"/>
  <c r="K615" i="28"/>
  <c r="L603" i="28"/>
  <c r="L595" i="28"/>
  <c r="K595" i="28"/>
  <c r="L583" i="28"/>
  <c r="L571" i="28"/>
  <c r="K571" i="28"/>
  <c r="L559" i="28"/>
  <c r="K559" i="28"/>
  <c r="L547" i="28"/>
  <c r="K547" i="28"/>
  <c r="L539" i="28"/>
  <c r="K539" i="28"/>
  <c r="K527" i="28"/>
  <c r="K515" i="28"/>
  <c r="K507" i="28"/>
  <c r="K503" i="28"/>
  <c r="K499" i="28"/>
  <c r="K491" i="28"/>
  <c r="K487" i="28"/>
  <c r="K483" i="28"/>
  <c r="K479" i="28"/>
  <c r="K471" i="28"/>
  <c r="K467" i="28"/>
  <c r="K463" i="28"/>
  <c r="L459" i="28"/>
  <c r="K459" i="28"/>
  <c r="L455" i="28"/>
  <c r="K455" i="28"/>
  <c r="L451" i="28"/>
  <c r="K451" i="28"/>
  <c r="L447" i="28"/>
  <c r="K447" i="28"/>
  <c r="L443" i="28"/>
  <c r="K443" i="28"/>
  <c r="L439" i="28"/>
  <c r="K439" i="28"/>
  <c r="L435" i="28"/>
  <c r="K435" i="28"/>
  <c r="L431" i="28"/>
  <c r="K431" i="28"/>
  <c r="L427" i="28"/>
  <c r="K427" i="28"/>
  <c r="L423" i="28"/>
  <c r="K423" i="28"/>
  <c r="L419" i="28"/>
  <c r="K419" i="28"/>
  <c r="K415" i="28"/>
  <c r="L415" i="28"/>
  <c r="K411" i="28"/>
  <c r="L411" i="28"/>
  <c r="K407" i="28"/>
  <c r="L407" i="28"/>
  <c r="K403" i="28"/>
  <c r="L403" i="28"/>
  <c r="K399" i="28"/>
  <c r="L399" i="28"/>
  <c r="K395" i="28"/>
  <c r="L395" i="28"/>
  <c r="K391" i="28"/>
  <c r="L391" i="28"/>
  <c r="K387" i="28"/>
  <c r="L387" i="28"/>
  <c r="K383" i="28"/>
  <c r="L383" i="28"/>
  <c r="K379" i="28"/>
  <c r="L379" i="28"/>
  <c r="K375" i="28"/>
  <c r="L375" i="28"/>
  <c r="K371" i="28"/>
  <c r="L371" i="28"/>
  <c r="K367" i="28"/>
  <c r="L367" i="28"/>
  <c r="K363" i="28"/>
  <c r="L363" i="28"/>
  <c r="L359" i="28"/>
  <c r="K359" i="28"/>
  <c r="K355" i="28"/>
  <c r="L355" i="28"/>
  <c r="K351" i="28"/>
  <c r="L351" i="28"/>
  <c r="K347" i="28"/>
  <c r="L347" i="28"/>
  <c r="K343" i="28"/>
  <c r="L343" i="28"/>
  <c r="K339" i="28"/>
  <c r="L339" i="28"/>
  <c r="K335" i="28"/>
  <c r="L335" i="28"/>
  <c r="K331" i="28"/>
  <c r="L331" i="28"/>
  <c r="K327" i="28"/>
  <c r="L327" i="28"/>
  <c r="K323" i="28"/>
  <c r="L323" i="28"/>
  <c r="K319" i="28"/>
  <c r="L319" i="28"/>
  <c r="K315" i="28"/>
  <c r="L315" i="28"/>
  <c r="K311" i="28"/>
  <c r="L311" i="28"/>
  <c r="K307" i="28"/>
  <c r="L307" i="28"/>
  <c r="K303" i="28"/>
  <c r="L303" i="28"/>
  <c r="K299" i="28"/>
  <c r="L299" i="28"/>
  <c r="K295" i="28"/>
  <c r="L295" i="28"/>
  <c r="K291" i="28"/>
  <c r="L291" i="28"/>
  <c r="K287" i="28"/>
  <c r="L287" i="28"/>
  <c r="K283" i="28"/>
  <c r="L283" i="28"/>
  <c r="K279" i="28"/>
  <c r="L279" i="28"/>
  <c r="K275" i="28"/>
  <c r="L275" i="28"/>
  <c r="K271" i="28"/>
  <c r="L271" i="28"/>
  <c r="K267" i="28"/>
  <c r="L267" i="28"/>
  <c r="K263" i="28"/>
  <c r="L263" i="28"/>
  <c r="K259" i="28"/>
  <c r="L259" i="28"/>
  <c r="K255" i="28"/>
  <c r="L255" i="28"/>
  <c r="K251" i="28"/>
  <c r="L251" i="28"/>
  <c r="K583" i="28"/>
  <c r="L507" i="28"/>
  <c r="L491" i="28"/>
  <c r="L786" i="28"/>
  <c r="L782" i="28"/>
  <c r="L778" i="28"/>
  <c r="L774" i="28"/>
  <c r="L770" i="28"/>
  <c r="L766" i="28"/>
  <c r="L762" i="28"/>
  <c r="L758" i="28"/>
  <c r="L754" i="28"/>
  <c r="L750" i="28"/>
  <c r="K746" i="28"/>
  <c r="L746" i="28"/>
  <c r="K742" i="28"/>
  <c r="L742" i="28"/>
  <c r="K738" i="28"/>
  <c r="L738" i="28"/>
  <c r="K734" i="28"/>
  <c r="L734" i="28"/>
  <c r="K730" i="28"/>
  <c r="L730" i="28"/>
  <c r="K726" i="28"/>
  <c r="L726" i="28"/>
  <c r="K722" i="28"/>
  <c r="L722" i="28"/>
  <c r="L718" i="28"/>
  <c r="L714" i="28"/>
  <c r="L710" i="28"/>
  <c r="L706" i="28"/>
  <c r="L702" i="28"/>
  <c r="L698" i="28"/>
  <c r="L694" i="28"/>
  <c r="L690" i="28"/>
  <c r="L686" i="28"/>
  <c r="L682" i="28"/>
  <c r="L678" i="28"/>
  <c r="L674" i="28"/>
  <c r="L670" i="28"/>
  <c r="L666" i="28"/>
  <c r="L662" i="28"/>
  <c r="L658" i="28"/>
  <c r="L654" i="28"/>
  <c r="L650" i="28"/>
  <c r="L646" i="28"/>
  <c r="L642" i="28"/>
  <c r="L638" i="28"/>
  <c r="L634" i="28"/>
  <c r="L630" i="28"/>
  <c r="L626" i="28"/>
  <c r="L622" i="28"/>
  <c r="K618" i="28"/>
  <c r="K614" i="28"/>
  <c r="L614" i="28"/>
  <c r="K610" i="28"/>
  <c r="L610" i="28"/>
  <c r="K606" i="28"/>
  <c r="L606" i="28"/>
  <c r="K602" i="28"/>
  <c r="L602" i="28"/>
  <c r="K598" i="28"/>
  <c r="L598" i="28"/>
  <c r="K594" i="28"/>
  <c r="L594" i="28"/>
  <c r="K590" i="28"/>
  <c r="L590" i="28"/>
  <c r="K586" i="28"/>
  <c r="L586" i="28"/>
  <c r="K582" i="28"/>
  <c r="L582" i="28"/>
  <c r="K578" i="28"/>
  <c r="L578" i="28"/>
  <c r="K574" i="28"/>
  <c r="L574" i="28"/>
  <c r="K570" i="28"/>
  <c r="L570" i="28"/>
  <c r="K566" i="28"/>
  <c r="L566" i="28"/>
  <c r="K562" i="28"/>
  <c r="L562" i="28"/>
  <c r="K558" i="28"/>
  <c r="L558" i="28"/>
  <c r="K554" i="28"/>
  <c r="L554" i="28"/>
  <c r="K550" i="28"/>
  <c r="L550" i="28"/>
  <c r="K546" i="28"/>
  <c r="L546" i="28"/>
  <c r="K542" i="28"/>
  <c r="L542" i="28"/>
  <c r="K538" i="28"/>
  <c r="L538" i="28"/>
  <c r="K534" i="28"/>
  <c r="L534" i="28"/>
  <c r="K530" i="28"/>
  <c r="L530" i="28"/>
  <c r="K526" i="28"/>
  <c r="L526" i="28"/>
  <c r="K522" i="28"/>
  <c r="L522" i="28"/>
  <c r="K518" i="28"/>
  <c r="L518" i="28"/>
  <c r="K514" i="28"/>
  <c r="L514" i="28"/>
  <c r="K510" i="28"/>
  <c r="L510" i="28"/>
  <c r="K506" i="28"/>
  <c r="L506" i="28"/>
  <c r="K502" i="28"/>
  <c r="L502" i="28"/>
  <c r="K498" i="28"/>
  <c r="L498" i="28"/>
  <c r="K494" i="28"/>
  <c r="L494" i="28"/>
  <c r="K490" i="28"/>
  <c r="L490" i="28"/>
  <c r="K486" i="28"/>
  <c r="L486" i="28"/>
  <c r="K482" i="28"/>
  <c r="L482" i="28"/>
  <c r="K478" i="28"/>
  <c r="L478" i="28"/>
  <c r="K474" i="28"/>
  <c r="L474" i="28"/>
  <c r="K470" i="28"/>
  <c r="L470" i="28"/>
  <c r="K466" i="28"/>
  <c r="L466" i="28"/>
  <c r="K462" i="28"/>
  <c r="L462" i="28"/>
  <c r="L458" i="28"/>
  <c r="K458" i="28"/>
  <c r="L454" i="28"/>
  <c r="K454" i="28"/>
  <c r="L450" i="28"/>
  <c r="K450" i="28"/>
  <c r="L446" i="28"/>
  <c r="K446" i="28"/>
  <c r="L442" i="28"/>
  <c r="K442" i="28"/>
  <c r="L438" i="28"/>
  <c r="K438" i="28"/>
  <c r="L434" i="28"/>
  <c r="K434" i="28"/>
  <c r="L430" i="28"/>
  <c r="K430" i="28"/>
  <c r="L426" i="28"/>
  <c r="K426" i="28"/>
  <c r="L422" i="28"/>
  <c r="K422" i="28"/>
  <c r="L418" i="28"/>
  <c r="K418" i="28"/>
  <c r="K414" i="28"/>
  <c r="L414" i="28"/>
  <c r="K410" i="28"/>
  <c r="L410" i="28"/>
  <c r="K406" i="28"/>
  <c r="L406" i="28"/>
  <c r="K402" i="28"/>
  <c r="L402" i="28"/>
  <c r="K398" i="28"/>
  <c r="L398" i="28"/>
  <c r="K394" i="28"/>
  <c r="L394" i="28"/>
  <c r="K390" i="28"/>
  <c r="L390" i="28"/>
  <c r="K386" i="28"/>
  <c r="L386" i="28"/>
  <c r="K382" i="28"/>
  <c r="L382" i="28"/>
  <c r="K378" i="28"/>
  <c r="L378" i="28"/>
  <c r="K374" i="28"/>
  <c r="L374" i="28"/>
  <c r="K370" i="28"/>
  <c r="L370" i="28"/>
  <c r="K366" i="28"/>
  <c r="L366" i="28"/>
  <c r="K362" i="28"/>
  <c r="L362" i="28"/>
  <c r="K358" i="28"/>
  <c r="L358" i="28"/>
  <c r="K354" i="28"/>
  <c r="L354" i="28"/>
  <c r="K350" i="28"/>
  <c r="L350" i="28"/>
  <c r="K346" i="28"/>
  <c r="L346" i="28"/>
  <c r="K342" i="28"/>
  <c r="L342" i="28"/>
  <c r="K338" i="28"/>
  <c r="L338" i="28"/>
  <c r="K334" i="28"/>
  <c r="L334" i="28"/>
  <c r="K330" i="28"/>
  <c r="L330" i="28"/>
  <c r="K326" i="28"/>
  <c r="L326" i="28"/>
  <c r="K322" i="28"/>
  <c r="L322" i="28"/>
  <c r="K318" i="28"/>
  <c r="L318" i="28"/>
  <c r="K314" i="28"/>
  <c r="L314" i="28"/>
  <c r="K310" i="28"/>
  <c r="L310" i="28"/>
  <c r="K306" i="28"/>
  <c r="L306" i="28"/>
  <c r="K302" i="28"/>
  <c r="L302" i="28"/>
  <c r="K298" i="28"/>
  <c r="L298" i="28"/>
  <c r="K294" i="28"/>
  <c r="L294" i="28"/>
  <c r="K290" i="28"/>
  <c r="L290" i="28"/>
  <c r="K286" i="28"/>
  <c r="L286" i="28"/>
  <c r="K282" i="28"/>
  <c r="L282" i="28"/>
  <c r="K278" i="28"/>
  <c r="L278" i="28"/>
  <c r="K274" i="28"/>
  <c r="L274" i="28"/>
  <c r="K270" i="28"/>
  <c r="L270" i="28"/>
  <c r="K266" i="28"/>
  <c r="L266" i="28"/>
  <c r="K262" i="28"/>
  <c r="L262" i="28"/>
  <c r="K258" i="28"/>
  <c r="L258" i="28"/>
  <c r="K254" i="28"/>
  <c r="L254" i="28"/>
  <c r="K250" i="28"/>
  <c r="L250" i="28"/>
  <c r="K842" i="28"/>
  <c r="L839" i="28"/>
  <c r="K838" i="28"/>
  <c r="L835" i="28"/>
  <c r="K834" i="28"/>
  <c r="L831" i="28"/>
  <c r="K830" i="28"/>
  <c r="L827" i="28"/>
  <c r="K826" i="28"/>
  <c r="L823" i="28"/>
  <c r="K822" i="28"/>
  <c r="L819" i="28"/>
  <c r="K818" i="28"/>
  <c r="L815" i="28"/>
  <c r="K814" i="28"/>
  <c r="L811" i="28"/>
  <c r="K810" i="28"/>
  <c r="L807" i="28"/>
  <c r="K806" i="28"/>
  <c r="L803" i="28"/>
  <c r="K802" i="28"/>
  <c r="L799" i="28"/>
  <c r="K798" i="28"/>
  <c r="L795" i="28"/>
  <c r="K794" i="28"/>
  <c r="L791" i="28"/>
  <c r="K790" i="28"/>
  <c r="L787" i="28"/>
  <c r="K782" i="28"/>
  <c r="L779" i="28"/>
  <c r="K774" i="28"/>
  <c r="L771" i="28"/>
  <c r="K766" i="28"/>
  <c r="L763" i="28"/>
  <c r="K758" i="28"/>
  <c r="L755" i="28"/>
  <c r="K750" i="28"/>
  <c r="K715" i="28"/>
  <c r="K703" i="28"/>
  <c r="K691" i="28"/>
  <c r="K679" i="28"/>
  <c r="K671" i="28"/>
  <c r="K659" i="28"/>
  <c r="K647" i="28"/>
  <c r="K635" i="28"/>
  <c r="K623" i="28"/>
  <c r="L618" i="28"/>
  <c r="L503" i="28"/>
  <c r="L487" i="28"/>
  <c r="L471" i="28"/>
  <c r="K747" i="28"/>
  <c r="L747" i="28"/>
  <c r="K735" i="28"/>
  <c r="L735" i="28"/>
  <c r="K723" i="28"/>
  <c r="L723" i="28"/>
  <c r="L707" i="28"/>
  <c r="L695" i="28"/>
  <c r="L683" i="28"/>
  <c r="L667" i="28"/>
  <c r="L655" i="28"/>
  <c r="L643" i="28"/>
  <c r="L631" i="28"/>
  <c r="L611" i="28"/>
  <c r="L599" i="28"/>
  <c r="K599" i="28"/>
  <c r="L587" i="28"/>
  <c r="K587" i="28"/>
  <c r="L575" i="28"/>
  <c r="K575" i="28"/>
  <c r="L563" i="28"/>
  <c r="K563" i="28"/>
  <c r="L551" i="28"/>
  <c r="K531" i="28"/>
  <c r="K519" i="28"/>
  <c r="K475" i="28"/>
  <c r="K749" i="28"/>
  <c r="K745" i="28"/>
  <c r="K741" i="28"/>
  <c r="K737" i="28"/>
  <c r="K733" i="28"/>
  <c r="K729" i="28"/>
  <c r="K725" i="28"/>
  <c r="K721" i="28"/>
  <c r="L717" i="28"/>
  <c r="L713" i="28"/>
  <c r="L709" i="28"/>
  <c r="L705" i="28"/>
  <c r="L701" i="28"/>
  <c r="L697" i="28"/>
  <c r="L693" i="28"/>
  <c r="L689" i="28"/>
  <c r="L685" i="28"/>
  <c r="L681" i="28"/>
  <c r="L677" i="28"/>
  <c r="L673" i="28"/>
  <c r="L669" i="28"/>
  <c r="L665" i="28"/>
  <c r="L661" i="28"/>
  <c r="L657" i="28"/>
  <c r="L653" i="28"/>
  <c r="L649" i="28"/>
  <c r="L645" i="28"/>
  <c r="L641" i="28"/>
  <c r="L637" i="28"/>
  <c r="L633" i="28"/>
  <c r="L629" i="28"/>
  <c r="L625" i="28"/>
  <c r="L621" i="28"/>
  <c r="L617" i="28"/>
  <c r="K617" i="28"/>
  <c r="L613" i="28"/>
  <c r="K613" i="28"/>
  <c r="L609" i="28"/>
  <c r="K609" i="28"/>
  <c r="L605" i="28"/>
  <c r="K605" i="28"/>
  <c r="L601" i="28"/>
  <c r="K601" i="28"/>
  <c r="L597" i="28"/>
  <c r="K597" i="28"/>
  <c r="K593" i="28"/>
  <c r="L593" i="28"/>
  <c r="K589" i="28"/>
  <c r="L589" i="28"/>
  <c r="K585" i="28"/>
  <c r="L585" i="28"/>
  <c r="K581" i="28"/>
  <c r="L581" i="28"/>
  <c r="K577" i="28"/>
  <c r="L577" i="28"/>
  <c r="K573" i="28"/>
  <c r="L573" i="28"/>
  <c r="K569" i="28"/>
  <c r="L569" i="28"/>
  <c r="K565" i="28"/>
  <c r="L565" i="28"/>
  <c r="K561" i="28"/>
  <c r="L561" i="28"/>
  <c r="K557" i="28"/>
  <c r="L557" i="28"/>
  <c r="K553" i="28"/>
  <c r="L553" i="28"/>
  <c r="K549" i="28"/>
  <c r="L549" i="28"/>
  <c r="K545" i="28"/>
  <c r="L545" i="28"/>
  <c r="K541" i="28"/>
  <c r="L541" i="28"/>
  <c r="K537" i="28"/>
  <c r="L537" i="28"/>
  <c r="K533" i="28"/>
  <c r="L533" i="28"/>
  <c r="K529" i="28"/>
  <c r="L529" i="28"/>
  <c r="K525" i="28"/>
  <c r="L525" i="28"/>
  <c r="K521" i="28"/>
  <c r="L521" i="28"/>
  <c r="K517" i="28"/>
  <c r="L517" i="28"/>
  <c r="K513" i="28"/>
  <c r="L513" i="28"/>
  <c r="K509" i="28"/>
  <c r="L509" i="28"/>
  <c r="K505" i="28"/>
  <c r="L505" i="28"/>
  <c r="K501" i="28"/>
  <c r="L501" i="28"/>
  <c r="K497" i="28"/>
  <c r="L497" i="28"/>
  <c r="K493" i="28"/>
  <c r="L493" i="28"/>
  <c r="K489" i="28"/>
  <c r="L489" i="28"/>
  <c r="K485" i="28"/>
  <c r="L485" i="28"/>
  <c r="K481" i="28"/>
  <c r="L481" i="28"/>
  <c r="K477" i="28"/>
  <c r="L477" i="28"/>
  <c r="K473" i="28"/>
  <c r="L473" i="28"/>
  <c r="K469" i="28"/>
  <c r="L469" i="28"/>
  <c r="K465" i="28"/>
  <c r="L465" i="28"/>
  <c r="K461" i="28"/>
  <c r="L461" i="28"/>
  <c r="L457" i="28"/>
  <c r="K457" i="28"/>
  <c r="L453" i="28"/>
  <c r="K453" i="28"/>
  <c r="L449" i="28"/>
  <c r="K449" i="28"/>
  <c r="L445" i="28"/>
  <c r="K445" i="28"/>
  <c r="L441" i="28"/>
  <c r="K441" i="28"/>
  <c r="L437" i="28"/>
  <c r="K437" i="28"/>
  <c r="L433" i="28"/>
  <c r="K433" i="28"/>
  <c r="L429" i="28"/>
  <c r="K429" i="28"/>
  <c r="L425" i="28"/>
  <c r="K425" i="28"/>
  <c r="L421" i="28"/>
  <c r="K421" i="28"/>
  <c r="L417" i="28"/>
  <c r="K417" i="28"/>
  <c r="K413" i="28"/>
  <c r="L413" i="28"/>
  <c r="K409" i="28"/>
  <c r="L409" i="28"/>
  <c r="K405" i="28"/>
  <c r="L405" i="28"/>
  <c r="K401" i="28"/>
  <c r="L401" i="28"/>
  <c r="K397" i="28"/>
  <c r="L397" i="28"/>
  <c r="K393" i="28"/>
  <c r="L393" i="28"/>
  <c r="K389" i="28"/>
  <c r="L389" i="28"/>
  <c r="K385" i="28"/>
  <c r="L385" i="28"/>
  <c r="K381" i="28"/>
  <c r="L381" i="28"/>
  <c r="K377" i="28"/>
  <c r="L377" i="28"/>
  <c r="K373" i="28"/>
  <c r="K369" i="28"/>
  <c r="L369" i="28"/>
  <c r="K365" i="28"/>
  <c r="L365" i="28"/>
  <c r="K361" i="28"/>
  <c r="L361" i="28"/>
  <c r="L357" i="28"/>
  <c r="K357" i="28"/>
  <c r="L353" i="28"/>
  <c r="K353" i="28"/>
  <c r="L349" i="28"/>
  <c r="K349" i="28"/>
  <c r="L345" i="28"/>
  <c r="K345" i="28"/>
  <c r="L341" i="28"/>
  <c r="K341" i="28"/>
  <c r="L337" i="28"/>
  <c r="K337" i="28"/>
  <c r="L333" i="28"/>
  <c r="K333" i="28"/>
  <c r="L329" i="28"/>
  <c r="K329" i="28"/>
  <c r="L325" i="28"/>
  <c r="K325" i="28"/>
  <c r="L321" i="28"/>
  <c r="K321" i="28"/>
  <c r="L317" i="28"/>
  <c r="K317" i="28"/>
  <c r="L313" i="28"/>
  <c r="K313" i="28"/>
  <c r="L309" i="28"/>
  <c r="K309" i="28"/>
  <c r="L305" i="28"/>
  <c r="K305" i="28"/>
  <c r="L301" i="28"/>
  <c r="K301" i="28"/>
  <c r="L297" i="28"/>
  <c r="K297" i="28"/>
  <c r="L293" i="28"/>
  <c r="K293" i="28"/>
  <c r="L289" i="28"/>
  <c r="K289" i="28"/>
  <c r="L285" i="28"/>
  <c r="K285" i="28"/>
  <c r="L281" i="28"/>
  <c r="K281" i="28"/>
  <c r="L277" i="28"/>
  <c r="K277" i="28"/>
  <c r="L273" i="28"/>
  <c r="K273" i="28"/>
  <c r="L269" i="28"/>
  <c r="K269" i="28"/>
  <c r="L265" i="28"/>
  <c r="K265" i="28"/>
  <c r="L261" i="28"/>
  <c r="K261" i="28"/>
  <c r="L257" i="28"/>
  <c r="K257" i="28"/>
  <c r="L253" i="28"/>
  <c r="K253" i="28"/>
  <c r="L249" i="28"/>
  <c r="K249" i="28"/>
  <c r="L840" i="28"/>
  <c r="K839" i="28"/>
  <c r="L836" i="28"/>
  <c r="K835" i="28"/>
  <c r="L832" i="28"/>
  <c r="K831" i="28"/>
  <c r="L828" i="28"/>
  <c r="K827" i="28"/>
  <c r="L824" i="28"/>
  <c r="K823" i="28"/>
  <c r="L820" i="28"/>
  <c r="K819" i="28"/>
  <c r="L816" i="28"/>
  <c r="K815" i="28"/>
  <c r="L812" i="28"/>
  <c r="K811" i="28"/>
  <c r="L808" i="28"/>
  <c r="K807" i="28"/>
  <c r="L804" i="28"/>
  <c r="K803" i="28"/>
  <c r="L800" i="28"/>
  <c r="K799" i="28"/>
  <c r="L796" i="28"/>
  <c r="K795" i="28"/>
  <c r="L792" i="28"/>
  <c r="K791" i="28"/>
  <c r="L788" i="28"/>
  <c r="L781" i="28"/>
  <c r="L773" i="28"/>
  <c r="L765" i="28"/>
  <c r="L757" i="28"/>
  <c r="L749" i="28"/>
  <c r="L733" i="28"/>
  <c r="K718" i="28"/>
  <c r="K714" i="28"/>
  <c r="K710" i="28"/>
  <c r="K706" i="28"/>
  <c r="K702" i="28"/>
  <c r="K698" i="28"/>
  <c r="K694" i="28"/>
  <c r="K690" i="28"/>
  <c r="K686" i="28"/>
  <c r="K682" i="28"/>
  <c r="K678" i="28"/>
  <c r="K674" i="28"/>
  <c r="K670" i="28"/>
  <c r="K666" i="28"/>
  <c r="K662" i="28"/>
  <c r="K658" i="28"/>
  <c r="K654" i="28"/>
  <c r="K650" i="28"/>
  <c r="K646" i="28"/>
  <c r="K642" i="28"/>
  <c r="K638" i="28"/>
  <c r="K634" i="28"/>
  <c r="K630" i="28"/>
  <c r="K626" i="28"/>
  <c r="K622" i="28"/>
  <c r="K551" i="28"/>
  <c r="L531" i="28"/>
  <c r="L515" i="28"/>
  <c r="L499" i="28"/>
  <c r="L483" i="28"/>
  <c r="L467" i="28"/>
  <c r="L373" i="28"/>
  <c r="K743" i="28"/>
  <c r="L743" i="28"/>
  <c r="K731" i="28"/>
  <c r="L731" i="28"/>
  <c r="L719" i="28"/>
  <c r="L711" i="28"/>
  <c r="L699" i="28"/>
  <c r="L687" i="28"/>
  <c r="L675" i="28"/>
  <c r="L663" i="28"/>
  <c r="L651" i="28"/>
  <c r="L639" i="28"/>
  <c r="L627" i="28"/>
  <c r="K619" i="28"/>
  <c r="L619" i="28"/>
  <c r="L607" i="28"/>
  <c r="K607" i="28"/>
  <c r="L591" i="28"/>
  <c r="K591" i="28"/>
  <c r="L579" i="28"/>
  <c r="K579" i="28"/>
  <c r="L567" i="28"/>
  <c r="L555" i="28"/>
  <c r="K555" i="28"/>
  <c r="L543" i="28"/>
  <c r="K543" i="28"/>
  <c r="K535" i="28"/>
  <c r="K523" i="28"/>
  <c r="K511" i="28"/>
  <c r="K495" i="28"/>
  <c r="L784" i="28"/>
  <c r="L780" i="28"/>
  <c r="L776" i="28"/>
  <c r="L772" i="28"/>
  <c r="L768" i="28"/>
  <c r="L764" i="28"/>
  <c r="L760" i="28"/>
  <c r="L756" i="28"/>
  <c r="L752" i="28"/>
  <c r="L748" i="28"/>
  <c r="L744" i="28"/>
  <c r="L740" i="28"/>
  <c r="L736" i="28"/>
  <c r="L732" i="28"/>
  <c r="L728" i="28"/>
  <c r="L724" i="28"/>
  <c r="L720" i="28"/>
  <c r="L716" i="28"/>
  <c r="L712" i="28"/>
  <c r="L708" i="28"/>
  <c r="L704" i="28"/>
  <c r="L700" i="28"/>
  <c r="L696" i="28"/>
  <c r="L692" i="28"/>
  <c r="L688" i="28"/>
  <c r="L684" i="28"/>
  <c r="L680" i="28"/>
  <c r="L676" i="28"/>
  <c r="L672" i="28"/>
  <c r="L668" i="28"/>
  <c r="L664" i="28"/>
  <c r="L660" i="28"/>
  <c r="L656" i="28"/>
  <c r="L652" i="28"/>
  <c r="L648" i="28"/>
  <c r="L644" i="28"/>
  <c r="L640" i="28"/>
  <c r="L636" i="28"/>
  <c r="L632" i="28"/>
  <c r="L628" i="28"/>
  <c r="L624" i="28"/>
  <c r="K620" i="28"/>
  <c r="L620" i="28"/>
  <c r="K616" i="28"/>
  <c r="K612" i="28"/>
  <c r="L612" i="28"/>
  <c r="K608" i="28"/>
  <c r="K604" i="28"/>
  <c r="L604" i="28"/>
  <c r="K600" i="28"/>
  <c r="K596" i="28"/>
  <c r="L596" i="28"/>
  <c r="K592" i="28"/>
  <c r="L592" i="28"/>
  <c r="K588" i="28"/>
  <c r="K584" i="28"/>
  <c r="L584" i="28"/>
  <c r="K580" i="28"/>
  <c r="L580" i="28"/>
  <c r="K576" i="28"/>
  <c r="L576" i="28"/>
  <c r="K572" i="28"/>
  <c r="K568" i="28"/>
  <c r="L568" i="28"/>
  <c r="K564" i="28"/>
  <c r="L564" i="28"/>
  <c r="K560" i="28"/>
  <c r="L560" i="28"/>
  <c r="K556" i="28"/>
  <c r="K552" i="28"/>
  <c r="L552" i="28"/>
  <c r="K548" i="28"/>
  <c r="L548" i="28"/>
  <c r="K544" i="28"/>
  <c r="L544" i="28"/>
  <c r="K540" i="28"/>
  <c r="K536" i="28"/>
  <c r="L536" i="28"/>
  <c r="K532" i="28"/>
  <c r="L532" i="28"/>
  <c r="K528" i="28"/>
  <c r="L528" i="28"/>
  <c r="K524" i="28"/>
  <c r="L524" i="28"/>
  <c r="K520" i="28"/>
  <c r="L520" i="28"/>
  <c r="K516" i="28"/>
  <c r="L516" i="28"/>
  <c r="K512" i="28"/>
  <c r="L512" i="28"/>
  <c r="K508" i="28"/>
  <c r="L508" i="28"/>
  <c r="K504" i="28"/>
  <c r="L504" i="28"/>
  <c r="K500" i="28"/>
  <c r="L500" i="28"/>
  <c r="K496" i="28"/>
  <c r="L496" i="28"/>
  <c r="K492" i="28"/>
  <c r="L492" i="28"/>
  <c r="K488" i="28"/>
  <c r="L488" i="28"/>
  <c r="K484" i="28"/>
  <c r="L484" i="28"/>
  <c r="K480" i="28"/>
  <c r="L480" i="28"/>
  <c r="K476" i="28"/>
  <c r="L476" i="28"/>
  <c r="K472" i="28"/>
  <c r="L472" i="28"/>
  <c r="K468" i="28"/>
  <c r="L468" i="28"/>
  <c r="K464" i="28"/>
  <c r="L464" i="28"/>
  <c r="K460" i="28"/>
  <c r="L460" i="28"/>
  <c r="L456" i="28"/>
  <c r="K456" i="28"/>
  <c r="L452" i="28"/>
  <c r="K452" i="28"/>
  <c r="L448" i="28"/>
  <c r="K448" i="28"/>
  <c r="L444" i="28"/>
  <c r="K444" i="28"/>
  <c r="L440" i="28"/>
  <c r="K440" i="28"/>
  <c r="L436" i="28"/>
  <c r="K436" i="28"/>
  <c r="L432" i="28"/>
  <c r="L428" i="28"/>
  <c r="K428" i="28"/>
  <c r="L424" i="28"/>
  <c r="K424" i="28"/>
  <c r="L420" i="28"/>
  <c r="K420" i="28"/>
  <c r="L416" i="28"/>
  <c r="L412" i="28"/>
  <c r="K412" i="28"/>
  <c r="L408" i="28"/>
  <c r="K408" i="28"/>
  <c r="L404" i="28"/>
  <c r="K404" i="28"/>
  <c r="L400" i="28"/>
  <c r="K400" i="28"/>
  <c r="L396" i="28"/>
  <c r="K396" i="28"/>
  <c r="L392" i="28"/>
  <c r="K392" i="28"/>
  <c r="L388" i="28"/>
  <c r="K388" i="28"/>
  <c r="L384" i="28"/>
  <c r="K384" i="28"/>
  <c r="L380" i="28"/>
  <c r="K380" i="28"/>
  <c r="L376" i="28"/>
  <c r="K376" i="28"/>
  <c r="L372" i="28"/>
  <c r="K372" i="28"/>
  <c r="L368" i="28"/>
  <c r="K368" i="28"/>
  <c r="L364" i="28"/>
  <c r="K364" i="28"/>
  <c r="L360" i="28"/>
  <c r="K360" i="28"/>
  <c r="K356" i="28"/>
  <c r="L356" i="28"/>
  <c r="K352" i="28"/>
  <c r="L352" i="28"/>
  <c r="K348" i="28"/>
  <c r="L348" i="28"/>
  <c r="K344" i="28"/>
  <c r="L344" i="28"/>
  <c r="K340" i="28"/>
  <c r="L340" i="28"/>
  <c r="K336" i="28"/>
  <c r="L336" i="28"/>
  <c r="K332" i="28"/>
  <c r="L332" i="28"/>
  <c r="K328" i="28"/>
  <c r="L328" i="28"/>
  <c r="K324" i="28"/>
  <c r="L324" i="28"/>
  <c r="K320" i="28"/>
  <c r="L320" i="28"/>
  <c r="K316" i="28"/>
  <c r="L316" i="28"/>
  <c r="K312" i="28"/>
  <c r="L312" i="28"/>
  <c r="K308" i="28"/>
  <c r="L308" i="28"/>
  <c r="K304" i="28"/>
  <c r="L304" i="28"/>
  <c r="K300" i="28"/>
  <c r="L300" i="28"/>
  <c r="K296" i="28"/>
  <c r="L296" i="28"/>
  <c r="K292" i="28"/>
  <c r="L292" i="28"/>
  <c r="K288" i="28"/>
  <c r="L288" i="28"/>
  <c r="K284" i="28"/>
  <c r="L284" i="28"/>
  <c r="K280" i="28"/>
  <c r="L280" i="28"/>
  <c r="K276" i="28"/>
  <c r="L276" i="28"/>
  <c r="K272" i="28"/>
  <c r="L272" i="28"/>
  <c r="K268" i="28"/>
  <c r="L268" i="28"/>
  <c r="K264" i="28"/>
  <c r="L264" i="28"/>
  <c r="K260" i="28"/>
  <c r="L260" i="28"/>
  <c r="K256" i="28"/>
  <c r="L256" i="28"/>
  <c r="K252" i="28"/>
  <c r="L252" i="28"/>
  <c r="K248" i="28"/>
  <c r="L248" i="28"/>
  <c r="K786" i="28"/>
  <c r="L783" i="28"/>
  <c r="K778" i="28"/>
  <c r="L775" i="28"/>
  <c r="K770" i="28"/>
  <c r="L767" i="28"/>
  <c r="K762" i="28"/>
  <c r="L759" i="28"/>
  <c r="K754" i="28"/>
  <c r="L751" i="28"/>
  <c r="K748" i="28"/>
  <c r="L737" i="28"/>
  <c r="K732" i="28"/>
  <c r="L721" i="28"/>
  <c r="K717" i="28"/>
  <c r="K713" i="28"/>
  <c r="K709" i="28"/>
  <c r="K705" i="28"/>
  <c r="K701" i="28"/>
  <c r="K697" i="28"/>
  <c r="K693" i="28"/>
  <c r="K689" i="28"/>
  <c r="K685" i="28"/>
  <c r="K681" i="28"/>
  <c r="K677" i="28"/>
  <c r="K673" i="28"/>
  <c r="K669" i="28"/>
  <c r="K665" i="28"/>
  <c r="K661" i="28"/>
  <c r="K657" i="28"/>
  <c r="K653" i="28"/>
  <c r="K649" i="28"/>
  <c r="K645" i="28"/>
  <c r="K641" i="28"/>
  <c r="K637" i="28"/>
  <c r="K633" i="28"/>
  <c r="K629" i="28"/>
  <c r="K625" i="28"/>
  <c r="K621" i="28"/>
  <c r="K603" i="28"/>
  <c r="L588" i="28"/>
  <c r="K567" i="28"/>
  <c r="L527" i="28"/>
  <c r="L511" i="28"/>
  <c r="L495" i="28"/>
  <c r="L479" i="28"/>
  <c r="L463" i="28"/>
  <c r="K432" i="28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639" i="5"/>
  <c r="K639" i="5" s="1"/>
  <c r="J640" i="5"/>
  <c r="K640" i="5" s="1"/>
  <c r="J641" i="5"/>
  <c r="K641" i="5" s="1"/>
  <c r="J642" i="5"/>
  <c r="K642" i="5" s="1"/>
  <c r="J643" i="5"/>
  <c r="K643" i="5" s="1"/>
  <c r="J644" i="5"/>
  <c r="K644" i="5" s="1"/>
  <c r="J645" i="5"/>
  <c r="K645" i="5" s="1"/>
  <c r="J646" i="5"/>
  <c r="K646" i="5" s="1"/>
  <c r="J647" i="5"/>
  <c r="K647" i="5" s="1"/>
  <c r="J648" i="5"/>
  <c r="K648" i="5" s="1"/>
  <c r="J649" i="5"/>
  <c r="K649" i="5" s="1"/>
  <c r="J650" i="5"/>
  <c r="K650" i="5" s="1"/>
  <c r="J651" i="5"/>
  <c r="K651" i="5" s="1"/>
  <c r="J652" i="5"/>
  <c r="K652" i="5" s="1"/>
  <c r="J653" i="5"/>
  <c r="K653" i="5" s="1"/>
  <c r="J654" i="5"/>
  <c r="K654" i="5" s="1"/>
  <c r="J655" i="5"/>
  <c r="K655" i="5" s="1"/>
  <c r="J656" i="5"/>
  <c r="K656" i="5" s="1"/>
  <c r="J657" i="5"/>
  <c r="K657" i="5" s="1"/>
  <c r="J658" i="5"/>
  <c r="K658" i="5" s="1"/>
  <c r="J659" i="5"/>
  <c r="K659" i="5" s="1"/>
  <c r="J660" i="5"/>
  <c r="K660" i="5" s="1"/>
  <c r="J661" i="5"/>
  <c r="K661" i="5" s="1"/>
  <c r="J662" i="5"/>
  <c r="K662" i="5" s="1"/>
  <c r="J663" i="5"/>
  <c r="K663" i="5" s="1"/>
  <c r="J664" i="5"/>
  <c r="K664" i="5" s="1"/>
  <c r="J665" i="5"/>
  <c r="K665" i="5" s="1"/>
  <c r="J666" i="5"/>
  <c r="K666" i="5" s="1"/>
  <c r="J667" i="5"/>
  <c r="K667" i="5" s="1"/>
  <c r="J668" i="5"/>
  <c r="K668" i="5" s="1"/>
  <c r="J669" i="5"/>
  <c r="K669" i="5" s="1"/>
  <c r="J670" i="5"/>
  <c r="K670" i="5" s="1"/>
  <c r="J671" i="5"/>
  <c r="K671" i="5" s="1"/>
  <c r="J672" i="5"/>
  <c r="K672" i="5" s="1"/>
  <c r="J673" i="5"/>
  <c r="K673" i="5" s="1"/>
  <c r="J674" i="5"/>
  <c r="K674" i="5" s="1"/>
  <c r="J675" i="5"/>
  <c r="K675" i="5" s="1"/>
  <c r="J676" i="5"/>
  <c r="K676" i="5" s="1"/>
  <c r="J677" i="5"/>
  <c r="K677" i="5" s="1"/>
  <c r="J678" i="5"/>
  <c r="K678" i="5" s="1"/>
  <c r="J679" i="5"/>
  <c r="K679" i="5" s="1"/>
  <c r="J680" i="5"/>
  <c r="K680" i="5" s="1"/>
  <c r="J681" i="5"/>
  <c r="K681" i="5" s="1"/>
  <c r="J682" i="5"/>
  <c r="K682" i="5" s="1"/>
  <c r="J683" i="5"/>
  <c r="K683" i="5" s="1"/>
  <c r="J684" i="5"/>
  <c r="K684" i="5" s="1"/>
  <c r="J685" i="5"/>
  <c r="K685" i="5" s="1"/>
  <c r="J686" i="5"/>
  <c r="K686" i="5" s="1"/>
  <c r="J687" i="5"/>
  <c r="K687" i="5" s="1"/>
  <c r="J688" i="5"/>
  <c r="K688" i="5" s="1"/>
  <c r="J689" i="5"/>
  <c r="K689" i="5" s="1"/>
  <c r="J690" i="5"/>
  <c r="K690" i="5" s="1"/>
  <c r="J691" i="5"/>
  <c r="K691" i="5" s="1"/>
  <c r="J692" i="5"/>
  <c r="K692" i="5" s="1"/>
  <c r="J693" i="5"/>
  <c r="K693" i="5" s="1"/>
  <c r="J694" i="5"/>
  <c r="K694" i="5" s="1"/>
  <c r="J695" i="5"/>
  <c r="K695" i="5" s="1"/>
  <c r="J696" i="5"/>
  <c r="K696" i="5" s="1"/>
  <c r="J697" i="5"/>
  <c r="K697" i="5" s="1"/>
  <c r="J698" i="5"/>
  <c r="K698" i="5" s="1"/>
  <c r="J699" i="5"/>
  <c r="K699" i="5" s="1"/>
  <c r="J700" i="5"/>
  <c r="K700" i="5" s="1"/>
  <c r="J701" i="5"/>
  <c r="K701" i="5" s="1"/>
  <c r="J702" i="5"/>
  <c r="K702" i="5" s="1"/>
  <c r="J703" i="5"/>
  <c r="K703" i="5" s="1"/>
  <c r="J704" i="5"/>
  <c r="K704" i="5" s="1"/>
  <c r="J705" i="5"/>
  <c r="K705" i="5" s="1"/>
  <c r="J706" i="5"/>
  <c r="K706" i="5" s="1"/>
  <c r="J707" i="5"/>
  <c r="K707" i="5" s="1"/>
  <c r="J708" i="5"/>
  <c r="K708" i="5" s="1"/>
  <c r="J709" i="5"/>
  <c r="K709" i="5" s="1"/>
  <c r="J710" i="5"/>
  <c r="K710" i="5" s="1"/>
  <c r="J711" i="5"/>
  <c r="K711" i="5" s="1"/>
  <c r="J712" i="5"/>
  <c r="K712" i="5" s="1"/>
  <c r="J713" i="5"/>
  <c r="K713" i="5" s="1"/>
  <c r="J714" i="5"/>
  <c r="K714" i="5" s="1"/>
  <c r="J715" i="5"/>
  <c r="K715" i="5" s="1"/>
  <c r="J716" i="5"/>
  <c r="K716" i="5" s="1"/>
  <c r="J717" i="5"/>
  <c r="K717" i="5" s="1"/>
  <c r="J718" i="5"/>
  <c r="K718" i="5" s="1"/>
  <c r="J719" i="5"/>
  <c r="K719" i="5" s="1"/>
  <c r="J720" i="5"/>
  <c r="K720" i="5" s="1"/>
  <c r="J721" i="5"/>
  <c r="K721" i="5" s="1"/>
  <c r="J722" i="5"/>
  <c r="K722" i="5" s="1"/>
  <c r="J723" i="5"/>
  <c r="K723" i="5" s="1"/>
  <c r="J724" i="5"/>
  <c r="K724" i="5" s="1"/>
  <c r="J725" i="5"/>
  <c r="K725" i="5" s="1"/>
  <c r="J726" i="5"/>
  <c r="K726" i="5" s="1"/>
  <c r="J727" i="5"/>
  <c r="K727" i="5" s="1"/>
  <c r="J728" i="5"/>
  <c r="K728" i="5" s="1"/>
  <c r="J729" i="5"/>
  <c r="K729" i="5" s="1"/>
  <c r="J730" i="5"/>
  <c r="K730" i="5" s="1"/>
  <c r="J731" i="5"/>
  <c r="K731" i="5" s="1"/>
  <c r="J732" i="5"/>
  <c r="K732" i="5" s="1"/>
  <c r="J733" i="5"/>
  <c r="K733" i="5" s="1"/>
  <c r="J734" i="5"/>
  <c r="K734" i="5" s="1"/>
  <c r="J735" i="5"/>
  <c r="K735" i="5" s="1"/>
  <c r="J736" i="5"/>
  <c r="K736" i="5" s="1"/>
  <c r="J737" i="5"/>
  <c r="K737" i="5" s="1"/>
  <c r="J738" i="5"/>
  <c r="K738" i="5" s="1"/>
  <c r="J739" i="5"/>
  <c r="K739" i="5" s="1"/>
  <c r="J740" i="5"/>
  <c r="K740" i="5" s="1"/>
  <c r="J741" i="5"/>
  <c r="K741" i="5" s="1"/>
  <c r="J742" i="5"/>
  <c r="K742" i="5" s="1"/>
  <c r="J743" i="5"/>
  <c r="K743" i="5" s="1"/>
  <c r="J744" i="5"/>
  <c r="K744" i="5" s="1"/>
  <c r="J745" i="5"/>
  <c r="K745" i="5" s="1"/>
  <c r="J746" i="5"/>
  <c r="K746" i="5" s="1"/>
  <c r="J747" i="5"/>
  <c r="K747" i="5" s="1"/>
  <c r="J748" i="5"/>
  <c r="K748" i="5" s="1"/>
  <c r="J749" i="5"/>
  <c r="K749" i="5" s="1"/>
  <c r="J750" i="5"/>
  <c r="K750" i="5" s="1"/>
  <c r="J751" i="5"/>
  <c r="K751" i="5" s="1"/>
  <c r="J752" i="5"/>
  <c r="K752" i="5" s="1"/>
  <c r="J753" i="5"/>
  <c r="K753" i="5" s="1"/>
  <c r="J754" i="5"/>
  <c r="K754" i="5" s="1"/>
  <c r="J755" i="5"/>
  <c r="K755" i="5" s="1"/>
  <c r="J756" i="5"/>
  <c r="K756" i="5" s="1"/>
  <c r="J757" i="5"/>
  <c r="K757" i="5" s="1"/>
  <c r="J758" i="5"/>
  <c r="K758" i="5" s="1"/>
  <c r="J759" i="5"/>
  <c r="K759" i="5" s="1"/>
  <c r="J760" i="5"/>
  <c r="K760" i="5" s="1"/>
  <c r="J761" i="5"/>
  <c r="K761" i="5" s="1"/>
  <c r="J762" i="5"/>
  <c r="K762" i="5" s="1"/>
  <c r="J763" i="5"/>
  <c r="K763" i="5" s="1"/>
  <c r="J764" i="5"/>
  <c r="K764" i="5" s="1"/>
  <c r="J765" i="5"/>
  <c r="K765" i="5" s="1"/>
  <c r="J766" i="5"/>
  <c r="K766" i="5" s="1"/>
  <c r="J767" i="5"/>
  <c r="K767" i="5" s="1"/>
  <c r="J768" i="5"/>
  <c r="K768" i="5" s="1"/>
  <c r="J769" i="5"/>
  <c r="K769" i="5" s="1"/>
  <c r="J770" i="5"/>
  <c r="K770" i="5" s="1"/>
  <c r="J771" i="5"/>
  <c r="K771" i="5" s="1"/>
  <c r="J772" i="5"/>
  <c r="K772" i="5" s="1"/>
  <c r="J773" i="5"/>
  <c r="K773" i="5" s="1"/>
  <c r="J774" i="5"/>
  <c r="K774" i="5" s="1"/>
  <c r="J775" i="5"/>
  <c r="K775" i="5" s="1"/>
  <c r="J776" i="5"/>
  <c r="K776" i="5" s="1"/>
  <c r="J777" i="5"/>
  <c r="K777" i="5" s="1"/>
  <c r="E73" i="9"/>
  <c r="N249" i="18" l="1"/>
  <c r="O249" i="18" s="1"/>
  <c r="N250" i="18"/>
  <c r="O250" i="18" s="1"/>
  <c r="N251" i="18"/>
  <c r="O251" i="18" s="1"/>
  <c r="N252" i="18"/>
  <c r="O252" i="18" s="1"/>
  <c r="N253" i="18"/>
  <c r="O253" i="18" s="1"/>
  <c r="N254" i="18"/>
  <c r="O254" i="18" s="1"/>
  <c r="N255" i="18"/>
  <c r="O255" i="18" s="1"/>
  <c r="N256" i="18"/>
  <c r="O256" i="18" s="1"/>
  <c r="N257" i="18"/>
  <c r="O257" i="18" s="1"/>
  <c r="N258" i="18"/>
  <c r="O258" i="18" s="1"/>
  <c r="N259" i="18"/>
  <c r="O259" i="18" s="1"/>
  <c r="N260" i="18"/>
  <c r="O260" i="18" s="1"/>
  <c r="N261" i="18"/>
  <c r="O261" i="18" s="1"/>
  <c r="N262" i="18"/>
  <c r="O262" i="18" s="1"/>
  <c r="N263" i="18"/>
  <c r="O263" i="18" s="1"/>
  <c r="N264" i="18"/>
  <c r="O264" i="18" s="1"/>
  <c r="N265" i="18"/>
  <c r="O265" i="18" s="1"/>
  <c r="N266" i="18"/>
  <c r="O266" i="18" s="1"/>
  <c r="N267" i="18"/>
  <c r="O267" i="18" s="1"/>
  <c r="N268" i="18"/>
  <c r="O268" i="18" s="1"/>
  <c r="N269" i="18"/>
  <c r="O269" i="18" s="1"/>
  <c r="N270" i="18"/>
  <c r="O270" i="18" s="1"/>
  <c r="N271" i="18"/>
  <c r="O271" i="18" s="1"/>
  <c r="N272" i="18"/>
  <c r="O272" i="18" s="1"/>
  <c r="N273" i="18"/>
  <c r="O273" i="18" s="1"/>
  <c r="N274" i="18"/>
  <c r="O274" i="18" s="1"/>
  <c r="N275" i="18"/>
  <c r="O275" i="18" s="1"/>
  <c r="N276" i="18"/>
  <c r="O276" i="18" s="1"/>
  <c r="N277" i="18"/>
  <c r="O277" i="18" s="1"/>
  <c r="N278" i="18"/>
  <c r="O278" i="18" s="1"/>
  <c r="N279" i="18"/>
  <c r="O279" i="18" s="1"/>
  <c r="N280" i="18"/>
  <c r="O280" i="18" s="1"/>
  <c r="N281" i="18"/>
  <c r="O281" i="18" s="1"/>
  <c r="N282" i="18"/>
  <c r="O282" i="18" s="1"/>
  <c r="N283" i="18"/>
  <c r="O283" i="18" s="1"/>
  <c r="N284" i="18"/>
  <c r="O284" i="18" s="1"/>
  <c r="N285" i="18"/>
  <c r="O285" i="18" s="1"/>
  <c r="N286" i="18"/>
  <c r="O286" i="18" s="1"/>
  <c r="N287" i="18"/>
  <c r="O287" i="18" s="1"/>
  <c r="N288" i="18"/>
  <c r="O288" i="18" s="1"/>
  <c r="N289" i="18"/>
  <c r="O289" i="18" s="1"/>
  <c r="N290" i="18"/>
  <c r="O290" i="18" s="1"/>
  <c r="N291" i="18"/>
  <c r="O291" i="18" s="1"/>
  <c r="N292" i="18"/>
  <c r="O292" i="18" s="1"/>
  <c r="N293" i="18"/>
  <c r="O293" i="18" s="1"/>
  <c r="N294" i="18"/>
  <c r="O294" i="18" s="1"/>
  <c r="N295" i="18"/>
  <c r="O295" i="18" s="1"/>
  <c r="N296" i="18"/>
  <c r="O296" i="18" s="1"/>
  <c r="N297" i="18"/>
  <c r="O297" i="18" s="1"/>
  <c r="N298" i="18"/>
  <c r="O298" i="18" s="1"/>
  <c r="N299" i="18"/>
  <c r="O299" i="18" s="1"/>
  <c r="N300" i="18"/>
  <c r="O300" i="18" s="1"/>
  <c r="N301" i="18"/>
  <c r="O301" i="18" s="1"/>
  <c r="N302" i="18"/>
  <c r="O302" i="18" s="1"/>
  <c r="N303" i="18"/>
  <c r="O303" i="18" s="1"/>
  <c r="N304" i="18"/>
  <c r="O304" i="18" s="1"/>
  <c r="N305" i="18"/>
  <c r="O305" i="18" s="1"/>
  <c r="N306" i="18"/>
  <c r="O306" i="18" s="1"/>
  <c r="N307" i="18"/>
  <c r="O307" i="18" s="1"/>
  <c r="N308" i="18"/>
  <c r="O308" i="18" s="1"/>
  <c r="N309" i="18"/>
  <c r="O309" i="18" s="1"/>
  <c r="N310" i="18"/>
  <c r="O310" i="18" s="1"/>
  <c r="N311" i="18"/>
  <c r="O311" i="18" s="1"/>
  <c r="N312" i="18"/>
  <c r="O312" i="18" s="1"/>
  <c r="N313" i="18"/>
  <c r="O313" i="18" s="1"/>
  <c r="N314" i="18"/>
  <c r="O314" i="18" s="1"/>
  <c r="N315" i="18"/>
  <c r="O315" i="18" s="1"/>
  <c r="N316" i="18"/>
  <c r="O316" i="18" s="1"/>
  <c r="N317" i="18"/>
  <c r="O317" i="18" s="1"/>
  <c r="N318" i="18"/>
  <c r="O318" i="18" s="1"/>
  <c r="N319" i="18"/>
  <c r="O319" i="18" s="1"/>
  <c r="N320" i="18"/>
  <c r="O320" i="18" s="1"/>
  <c r="N321" i="18"/>
  <c r="O321" i="18" s="1"/>
  <c r="N322" i="18"/>
  <c r="O322" i="18" s="1"/>
  <c r="N323" i="18"/>
  <c r="O323" i="18" s="1"/>
  <c r="N324" i="18"/>
  <c r="O324" i="18" s="1"/>
  <c r="N325" i="18"/>
  <c r="O325" i="18" s="1"/>
  <c r="N326" i="18"/>
  <c r="O326" i="18" s="1"/>
  <c r="N327" i="18"/>
  <c r="O327" i="18" s="1"/>
  <c r="N328" i="18"/>
  <c r="O328" i="18" s="1"/>
  <c r="N329" i="18"/>
  <c r="O329" i="18" s="1"/>
  <c r="N330" i="18"/>
  <c r="O330" i="18" s="1"/>
  <c r="N331" i="18"/>
  <c r="O331" i="18" s="1"/>
  <c r="N332" i="18"/>
  <c r="O332" i="18" s="1"/>
  <c r="N333" i="18"/>
  <c r="O333" i="18" s="1"/>
  <c r="N334" i="18"/>
  <c r="O334" i="18" s="1"/>
  <c r="N335" i="18"/>
  <c r="O335" i="18" s="1"/>
  <c r="N336" i="18"/>
  <c r="O336" i="18" s="1"/>
  <c r="N337" i="18"/>
  <c r="O337" i="18" s="1"/>
  <c r="N338" i="18"/>
  <c r="O338" i="18" s="1"/>
  <c r="N339" i="18"/>
  <c r="O339" i="18" s="1"/>
  <c r="N340" i="18"/>
  <c r="O340" i="18" s="1"/>
  <c r="N341" i="18"/>
  <c r="O341" i="18" s="1"/>
  <c r="N342" i="18"/>
  <c r="O342" i="18" s="1"/>
  <c r="N343" i="18"/>
  <c r="O343" i="18" s="1"/>
  <c r="N344" i="18"/>
  <c r="O344" i="18" s="1"/>
  <c r="N345" i="18"/>
  <c r="O345" i="18" s="1"/>
  <c r="N346" i="18"/>
  <c r="O346" i="18" s="1"/>
  <c r="N347" i="18"/>
  <c r="O347" i="18" s="1"/>
  <c r="N348" i="18"/>
  <c r="O348" i="18" s="1"/>
  <c r="N349" i="18"/>
  <c r="O349" i="18" s="1"/>
  <c r="N350" i="18"/>
  <c r="O350" i="18" s="1"/>
  <c r="N351" i="18"/>
  <c r="O351" i="18" s="1"/>
  <c r="N352" i="18"/>
  <c r="O352" i="18" s="1"/>
  <c r="N353" i="18"/>
  <c r="O353" i="18" s="1"/>
  <c r="N354" i="18"/>
  <c r="O354" i="18" s="1"/>
  <c r="N355" i="18"/>
  <c r="O355" i="18" s="1"/>
  <c r="N356" i="18"/>
  <c r="O356" i="18" s="1"/>
  <c r="N357" i="18"/>
  <c r="O357" i="18" s="1"/>
  <c r="N358" i="18"/>
  <c r="O358" i="18" s="1"/>
  <c r="N359" i="18"/>
  <c r="O359" i="18" s="1"/>
  <c r="N360" i="18"/>
  <c r="O360" i="18" s="1"/>
  <c r="N361" i="18"/>
  <c r="O361" i="18" s="1"/>
  <c r="N362" i="18"/>
  <c r="O362" i="18" s="1"/>
  <c r="N363" i="18"/>
  <c r="O363" i="18" s="1"/>
  <c r="N364" i="18"/>
  <c r="O364" i="18" s="1"/>
  <c r="N365" i="18"/>
  <c r="O365" i="18" s="1"/>
  <c r="N366" i="18"/>
  <c r="O366" i="18" s="1"/>
  <c r="N367" i="18"/>
  <c r="O367" i="18" s="1"/>
  <c r="N368" i="18"/>
  <c r="O368" i="18" s="1"/>
  <c r="N369" i="18"/>
  <c r="O369" i="18" s="1"/>
  <c r="N370" i="18"/>
  <c r="O370" i="18" s="1"/>
  <c r="N371" i="18"/>
  <c r="O371" i="18" s="1"/>
  <c r="N372" i="18"/>
  <c r="O372" i="18" s="1"/>
  <c r="N373" i="18"/>
  <c r="O373" i="18" s="1"/>
  <c r="N374" i="18"/>
  <c r="O374" i="18" s="1"/>
  <c r="N375" i="18"/>
  <c r="O375" i="18" s="1"/>
  <c r="N376" i="18"/>
  <c r="O376" i="18" s="1"/>
  <c r="N377" i="18"/>
  <c r="O377" i="18" s="1"/>
  <c r="N378" i="18"/>
  <c r="O378" i="18" s="1"/>
  <c r="N379" i="18"/>
  <c r="O379" i="18" s="1"/>
  <c r="N380" i="18"/>
  <c r="O380" i="18" s="1"/>
  <c r="N381" i="18"/>
  <c r="O381" i="18" s="1"/>
  <c r="N382" i="18"/>
  <c r="O382" i="18" s="1"/>
  <c r="N383" i="18"/>
  <c r="O383" i="18" s="1"/>
  <c r="N384" i="18"/>
  <c r="O384" i="18" s="1"/>
  <c r="N385" i="18"/>
  <c r="O385" i="18" s="1"/>
  <c r="N386" i="18"/>
  <c r="O386" i="18" s="1"/>
  <c r="N387" i="18"/>
  <c r="O387" i="18" s="1"/>
  <c r="N388" i="18"/>
  <c r="O388" i="18" s="1"/>
  <c r="N389" i="18"/>
  <c r="O389" i="18" s="1"/>
  <c r="N390" i="18"/>
  <c r="O390" i="18" s="1"/>
  <c r="N391" i="18"/>
  <c r="O391" i="18" s="1"/>
  <c r="N392" i="18"/>
  <c r="O392" i="18" s="1"/>
  <c r="N393" i="18"/>
  <c r="O393" i="18" s="1"/>
  <c r="N394" i="18"/>
  <c r="O394" i="18" s="1"/>
  <c r="N395" i="18"/>
  <c r="O395" i="18" s="1"/>
  <c r="N396" i="18"/>
  <c r="O396" i="18" s="1"/>
  <c r="N397" i="18"/>
  <c r="O397" i="18" s="1"/>
  <c r="N398" i="18"/>
  <c r="O398" i="18" s="1"/>
  <c r="N399" i="18"/>
  <c r="O399" i="18" s="1"/>
  <c r="N400" i="18"/>
  <c r="O400" i="18" s="1"/>
  <c r="N401" i="18"/>
  <c r="O401" i="18" s="1"/>
  <c r="N402" i="18"/>
  <c r="O402" i="18" s="1"/>
  <c r="N403" i="18"/>
  <c r="O403" i="18" s="1"/>
  <c r="N404" i="18"/>
  <c r="O404" i="18" s="1"/>
  <c r="N405" i="18"/>
  <c r="O405" i="18" s="1"/>
  <c r="N406" i="18"/>
  <c r="O406" i="18" s="1"/>
  <c r="N407" i="18"/>
  <c r="O407" i="18" s="1"/>
  <c r="N408" i="18"/>
  <c r="O408" i="18" s="1"/>
  <c r="N409" i="18"/>
  <c r="O409" i="18" s="1"/>
  <c r="N410" i="18"/>
  <c r="O410" i="18" s="1"/>
  <c r="N411" i="18"/>
  <c r="O411" i="18" s="1"/>
  <c r="N412" i="18"/>
  <c r="O412" i="18" s="1"/>
  <c r="N413" i="18"/>
  <c r="O413" i="18" s="1"/>
  <c r="N414" i="18"/>
  <c r="O414" i="18" s="1"/>
  <c r="N415" i="18"/>
  <c r="O415" i="18" s="1"/>
  <c r="N416" i="18"/>
  <c r="O416" i="18" s="1"/>
  <c r="N417" i="18"/>
  <c r="O417" i="18" s="1"/>
  <c r="N418" i="18"/>
  <c r="O418" i="18" s="1"/>
  <c r="N419" i="18"/>
  <c r="O419" i="18" s="1"/>
  <c r="N420" i="18"/>
  <c r="O420" i="18" s="1"/>
  <c r="N421" i="18"/>
  <c r="O421" i="18" s="1"/>
  <c r="N422" i="18"/>
  <c r="O422" i="18" s="1"/>
  <c r="N423" i="18"/>
  <c r="O423" i="18" s="1"/>
  <c r="N424" i="18"/>
  <c r="O424" i="18" s="1"/>
  <c r="N425" i="18"/>
  <c r="O425" i="18" s="1"/>
  <c r="N426" i="18"/>
  <c r="O426" i="18" s="1"/>
  <c r="N427" i="18"/>
  <c r="O427" i="18" s="1"/>
  <c r="N428" i="18"/>
  <c r="O428" i="18" s="1"/>
  <c r="N429" i="18"/>
  <c r="O429" i="18" s="1"/>
  <c r="N430" i="18"/>
  <c r="O430" i="18" s="1"/>
  <c r="N431" i="18"/>
  <c r="O431" i="18" s="1"/>
  <c r="N432" i="18"/>
  <c r="O432" i="18" s="1"/>
  <c r="N433" i="18"/>
  <c r="O433" i="18" s="1"/>
  <c r="N434" i="18"/>
  <c r="O434" i="18" s="1"/>
  <c r="N435" i="18"/>
  <c r="O435" i="18" s="1"/>
  <c r="N436" i="18"/>
  <c r="O436" i="18" s="1"/>
  <c r="N437" i="18"/>
  <c r="O437" i="18" s="1"/>
  <c r="N438" i="18"/>
  <c r="O438" i="18" s="1"/>
  <c r="N439" i="18"/>
  <c r="O439" i="18" s="1"/>
  <c r="N440" i="18"/>
  <c r="O440" i="18" s="1"/>
  <c r="N441" i="18"/>
  <c r="O441" i="18" s="1"/>
  <c r="N442" i="18"/>
  <c r="O442" i="18" s="1"/>
  <c r="N443" i="18"/>
  <c r="O443" i="18" s="1"/>
  <c r="N444" i="18"/>
  <c r="O444" i="18" s="1"/>
  <c r="N445" i="18"/>
  <c r="O445" i="18" s="1"/>
  <c r="N446" i="18"/>
  <c r="O446" i="18" s="1"/>
  <c r="N447" i="18"/>
  <c r="O447" i="18" s="1"/>
  <c r="N448" i="18"/>
  <c r="O448" i="18" s="1"/>
  <c r="N449" i="18"/>
  <c r="O449" i="18" s="1"/>
  <c r="N450" i="18"/>
  <c r="O450" i="18" s="1"/>
  <c r="N451" i="18"/>
  <c r="O451" i="18" s="1"/>
  <c r="N452" i="18"/>
  <c r="O452" i="18" s="1"/>
  <c r="N453" i="18"/>
  <c r="O453" i="18" s="1"/>
  <c r="N454" i="18"/>
  <c r="O454" i="18" s="1"/>
  <c r="N455" i="18"/>
  <c r="O455" i="18" s="1"/>
  <c r="N456" i="18"/>
  <c r="O456" i="18" s="1"/>
  <c r="N457" i="18"/>
  <c r="O457" i="18" s="1"/>
  <c r="N458" i="18"/>
  <c r="O458" i="18" s="1"/>
  <c r="N459" i="18"/>
  <c r="O459" i="18" s="1"/>
  <c r="N460" i="18"/>
  <c r="O460" i="18" s="1"/>
  <c r="N461" i="18"/>
  <c r="O461" i="18" s="1"/>
  <c r="N462" i="18"/>
  <c r="O462" i="18" s="1"/>
  <c r="N463" i="18"/>
  <c r="O463" i="18" s="1"/>
  <c r="N464" i="18"/>
  <c r="O464" i="18" s="1"/>
  <c r="N465" i="18"/>
  <c r="O465" i="18" s="1"/>
  <c r="N466" i="18"/>
  <c r="O466" i="18" s="1"/>
  <c r="N467" i="18"/>
  <c r="O467" i="18" s="1"/>
  <c r="N468" i="18"/>
  <c r="O468" i="18" s="1"/>
  <c r="N469" i="18"/>
  <c r="O469" i="18" s="1"/>
  <c r="N470" i="18"/>
  <c r="O470" i="18" s="1"/>
  <c r="N471" i="18"/>
  <c r="O471" i="18" s="1"/>
  <c r="N472" i="18"/>
  <c r="O472" i="18" s="1"/>
  <c r="N473" i="18"/>
  <c r="O473" i="18" s="1"/>
  <c r="N474" i="18"/>
  <c r="O474" i="18" s="1"/>
  <c r="N475" i="18"/>
  <c r="O475" i="18" s="1"/>
  <c r="N476" i="18"/>
  <c r="O476" i="18" s="1"/>
  <c r="N477" i="18"/>
  <c r="O477" i="18" s="1"/>
  <c r="N478" i="18"/>
  <c r="O478" i="18" s="1"/>
  <c r="N479" i="18"/>
  <c r="O479" i="18" s="1"/>
  <c r="N480" i="18"/>
  <c r="O480" i="18" s="1"/>
  <c r="N481" i="18"/>
  <c r="O481" i="18" s="1"/>
  <c r="N482" i="18"/>
  <c r="O482" i="18" s="1"/>
  <c r="N483" i="18"/>
  <c r="O483" i="18" s="1"/>
  <c r="N484" i="18"/>
  <c r="O484" i="18" s="1"/>
  <c r="N485" i="18"/>
  <c r="O485" i="18" s="1"/>
  <c r="N486" i="18"/>
  <c r="O486" i="18" s="1"/>
  <c r="N487" i="18"/>
  <c r="O487" i="18" s="1"/>
  <c r="N488" i="18"/>
  <c r="O488" i="18" s="1"/>
  <c r="N489" i="18"/>
  <c r="O489" i="18" s="1"/>
  <c r="N490" i="18"/>
  <c r="O490" i="18" s="1"/>
  <c r="N491" i="18"/>
  <c r="O491" i="18" s="1"/>
  <c r="N492" i="18"/>
  <c r="O492" i="18" s="1"/>
  <c r="N493" i="18"/>
  <c r="O493" i="18" s="1"/>
  <c r="N494" i="18"/>
  <c r="O494" i="18" s="1"/>
  <c r="N495" i="18"/>
  <c r="O495" i="18" s="1"/>
  <c r="N496" i="18"/>
  <c r="O496" i="18" s="1"/>
  <c r="N497" i="18"/>
  <c r="O497" i="18" s="1"/>
  <c r="N498" i="18"/>
  <c r="O498" i="18" s="1"/>
  <c r="N499" i="18"/>
  <c r="O499" i="18" s="1"/>
  <c r="N500" i="18"/>
  <c r="O500" i="18" s="1"/>
  <c r="N501" i="18"/>
  <c r="O501" i="18" s="1"/>
  <c r="N502" i="18"/>
  <c r="O502" i="18" s="1"/>
  <c r="N503" i="18"/>
  <c r="O503" i="18" s="1"/>
  <c r="N504" i="18"/>
  <c r="O504" i="18" s="1"/>
  <c r="N505" i="18"/>
  <c r="O505" i="18" s="1"/>
  <c r="N506" i="18"/>
  <c r="O506" i="18" s="1"/>
  <c r="N507" i="18"/>
  <c r="O507" i="18" s="1"/>
  <c r="N508" i="18"/>
  <c r="O508" i="18" s="1"/>
  <c r="N509" i="18"/>
  <c r="O509" i="18" s="1"/>
  <c r="N510" i="18"/>
  <c r="O510" i="18" s="1"/>
  <c r="N511" i="18"/>
  <c r="O511" i="18" s="1"/>
  <c r="N512" i="18"/>
  <c r="O512" i="18" s="1"/>
  <c r="N513" i="18"/>
  <c r="O513" i="18" s="1"/>
  <c r="N514" i="18"/>
  <c r="O514" i="18" s="1"/>
  <c r="N515" i="18"/>
  <c r="O515" i="18" s="1"/>
  <c r="N516" i="18"/>
  <c r="O516" i="18" s="1"/>
  <c r="N517" i="18"/>
  <c r="O517" i="18" s="1"/>
  <c r="N518" i="18"/>
  <c r="O518" i="18" s="1"/>
  <c r="N519" i="18"/>
  <c r="O519" i="18" s="1"/>
  <c r="N520" i="18"/>
  <c r="O520" i="18" s="1"/>
  <c r="N521" i="18"/>
  <c r="O521" i="18" s="1"/>
  <c r="N522" i="18"/>
  <c r="O522" i="18" s="1"/>
  <c r="N523" i="18"/>
  <c r="O523" i="18" s="1"/>
  <c r="N524" i="18"/>
  <c r="O524" i="18" s="1"/>
  <c r="N525" i="18"/>
  <c r="O525" i="18" s="1"/>
  <c r="N526" i="18"/>
  <c r="O526" i="18" s="1"/>
  <c r="N527" i="18"/>
  <c r="O527" i="18" s="1"/>
  <c r="N528" i="18"/>
  <c r="O528" i="18" s="1"/>
  <c r="N529" i="18"/>
  <c r="O529" i="18" s="1"/>
  <c r="N530" i="18"/>
  <c r="O530" i="18" s="1"/>
  <c r="N531" i="18"/>
  <c r="O531" i="18" s="1"/>
  <c r="N532" i="18"/>
  <c r="O532" i="18" s="1"/>
  <c r="N533" i="18"/>
  <c r="O533" i="18" s="1"/>
  <c r="N534" i="18"/>
  <c r="O534" i="18" s="1"/>
  <c r="N535" i="18"/>
  <c r="O535" i="18" s="1"/>
  <c r="N536" i="18"/>
  <c r="O536" i="18" s="1"/>
  <c r="N537" i="18"/>
  <c r="O537" i="18" s="1"/>
  <c r="N538" i="18"/>
  <c r="O538" i="18" s="1"/>
  <c r="N539" i="18"/>
  <c r="O539" i="18" s="1"/>
  <c r="N540" i="18"/>
  <c r="O540" i="18" s="1"/>
  <c r="N541" i="18"/>
  <c r="O541" i="18" s="1"/>
  <c r="N542" i="18"/>
  <c r="O542" i="18" s="1"/>
  <c r="N543" i="18"/>
  <c r="O543" i="18" s="1"/>
  <c r="N544" i="18"/>
  <c r="O544" i="18" s="1"/>
  <c r="N545" i="18"/>
  <c r="O545" i="18" s="1"/>
  <c r="N546" i="18"/>
  <c r="O546" i="18" s="1"/>
  <c r="N547" i="18"/>
  <c r="O547" i="18" s="1"/>
  <c r="N548" i="18"/>
  <c r="O548" i="18" s="1"/>
  <c r="N549" i="18"/>
  <c r="O549" i="18" s="1"/>
  <c r="N550" i="18"/>
  <c r="O550" i="18" s="1"/>
  <c r="N551" i="18"/>
  <c r="O551" i="18" s="1"/>
  <c r="N552" i="18"/>
  <c r="O552" i="18" s="1"/>
  <c r="N553" i="18"/>
  <c r="O553" i="18" s="1"/>
  <c r="N554" i="18"/>
  <c r="O554" i="18" s="1"/>
  <c r="N555" i="18"/>
  <c r="O555" i="18" s="1"/>
  <c r="N556" i="18"/>
  <c r="O556" i="18" s="1"/>
  <c r="N557" i="18"/>
  <c r="O557" i="18" s="1"/>
  <c r="N558" i="18"/>
  <c r="O558" i="18" s="1"/>
  <c r="N559" i="18"/>
  <c r="O559" i="18" s="1"/>
  <c r="N560" i="18"/>
  <c r="O560" i="18" s="1"/>
  <c r="N561" i="18"/>
  <c r="O561" i="18" s="1"/>
  <c r="N562" i="18"/>
  <c r="O562" i="18" s="1"/>
  <c r="N563" i="18"/>
  <c r="O563" i="18" s="1"/>
  <c r="N564" i="18"/>
  <c r="O564" i="18" s="1"/>
  <c r="N565" i="18"/>
  <c r="O565" i="18" s="1"/>
  <c r="N566" i="18"/>
  <c r="O566" i="18" s="1"/>
  <c r="N567" i="18"/>
  <c r="O567" i="18" s="1"/>
  <c r="N568" i="18"/>
  <c r="O568" i="18" s="1"/>
  <c r="N569" i="18"/>
  <c r="O569" i="18" s="1"/>
  <c r="N570" i="18"/>
  <c r="O570" i="18" s="1"/>
  <c r="N571" i="18"/>
  <c r="O571" i="18" s="1"/>
  <c r="N572" i="18"/>
  <c r="O572" i="18" s="1"/>
  <c r="N573" i="18"/>
  <c r="O573" i="18" s="1"/>
  <c r="N574" i="18"/>
  <c r="O574" i="18" s="1"/>
  <c r="N575" i="18"/>
  <c r="O575" i="18" s="1"/>
  <c r="N576" i="18"/>
  <c r="O576" i="18" s="1"/>
  <c r="N577" i="18"/>
  <c r="O577" i="18" s="1"/>
  <c r="N578" i="18"/>
  <c r="O578" i="18" s="1"/>
  <c r="N579" i="18"/>
  <c r="O579" i="18" s="1"/>
  <c r="N580" i="18"/>
  <c r="O580" i="18" s="1"/>
  <c r="N581" i="18"/>
  <c r="O581" i="18" s="1"/>
  <c r="N582" i="18"/>
  <c r="O582" i="18" s="1"/>
  <c r="N583" i="18"/>
  <c r="O583" i="18" s="1"/>
  <c r="N584" i="18"/>
  <c r="O584" i="18" s="1"/>
  <c r="N585" i="18"/>
  <c r="O585" i="18" s="1"/>
  <c r="N586" i="18"/>
  <c r="O586" i="18" s="1"/>
  <c r="N587" i="18"/>
  <c r="O587" i="18" s="1"/>
  <c r="N588" i="18"/>
  <c r="O588" i="18" s="1"/>
  <c r="N589" i="18"/>
  <c r="O589" i="18" s="1"/>
  <c r="N590" i="18"/>
  <c r="O590" i="18" s="1"/>
  <c r="N591" i="18"/>
  <c r="O591" i="18" s="1"/>
  <c r="N592" i="18"/>
  <c r="O592" i="18" s="1"/>
  <c r="N593" i="18"/>
  <c r="O593" i="18" s="1"/>
  <c r="N594" i="18"/>
  <c r="O594" i="18" s="1"/>
  <c r="N595" i="18"/>
  <c r="O595" i="18" s="1"/>
  <c r="N596" i="18"/>
  <c r="O596" i="18" s="1"/>
  <c r="N597" i="18"/>
  <c r="O597" i="18" s="1"/>
  <c r="N598" i="18"/>
  <c r="O598" i="18" s="1"/>
  <c r="N599" i="18"/>
  <c r="O599" i="18" s="1"/>
  <c r="N600" i="18"/>
  <c r="O600" i="18" s="1"/>
  <c r="N601" i="18"/>
  <c r="O601" i="18" s="1"/>
  <c r="N602" i="18"/>
  <c r="O602" i="18" s="1"/>
  <c r="N603" i="18"/>
  <c r="O603" i="18" s="1"/>
  <c r="N604" i="18"/>
  <c r="O604" i="18" s="1"/>
  <c r="N605" i="18"/>
  <c r="O605" i="18" s="1"/>
  <c r="N606" i="18"/>
  <c r="O606" i="18" s="1"/>
  <c r="N607" i="18"/>
  <c r="O607" i="18" s="1"/>
  <c r="N608" i="18"/>
  <c r="O608" i="18" s="1"/>
  <c r="N609" i="18"/>
  <c r="O609" i="18" s="1"/>
  <c r="N610" i="18"/>
  <c r="O610" i="18" s="1"/>
  <c r="N611" i="18"/>
  <c r="O611" i="18" s="1"/>
  <c r="N612" i="18"/>
  <c r="O612" i="18" s="1"/>
  <c r="N613" i="18"/>
  <c r="O613" i="18" s="1"/>
  <c r="N614" i="18"/>
  <c r="O614" i="18" s="1"/>
  <c r="N615" i="18"/>
  <c r="O615" i="18" s="1"/>
  <c r="N616" i="18"/>
  <c r="O616" i="18" s="1"/>
  <c r="N617" i="18"/>
  <c r="O617" i="18" s="1"/>
  <c r="N618" i="18"/>
  <c r="O618" i="18" s="1"/>
  <c r="N619" i="18"/>
  <c r="O619" i="18" s="1"/>
  <c r="N620" i="18"/>
  <c r="O620" i="18" s="1"/>
  <c r="N621" i="18"/>
  <c r="O621" i="18" s="1"/>
  <c r="N622" i="18"/>
  <c r="O622" i="18" s="1"/>
  <c r="N623" i="18"/>
  <c r="O623" i="18" s="1"/>
  <c r="N624" i="18"/>
  <c r="O624" i="18" s="1"/>
  <c r="N625" i="18"/>
  <c r="O625" i="18" s="1"/>
  <c r="N626" i="18"/>
  <c r="O626" i="18" s="1"/>
  <c r="N627" i="18"/>
  <c r="O627" i="18" s="1"/>
  <c r="N628" i="18"/>
  <c r="O628" i="18" s="1"/>
  <c r="N629" i="18"/>
  <c r="O629" i="18" s="1"/>
  <c r="N630" i="18"/>
  <c r="O630" i="18" s="1"/>
  <c r="N631" i="18"/>
  <c r="O631" i="18" s="1"/>
  <c r="N632" i="18"/>
  <c r="O632" i="18" s="1"/>
  <c r="N633" i="18"/>
  <c r="O633" i="18" s="1"/>
  <c r="N634" i="18"/>
  <c r="O634" i="18" s="1"/>
  <c r="N635" i="18"/>
  <c r="O635" i="18" s="1"/>
  <c r="N636" i="18"/>
  <c r="O636" i="18" s="1"/>
  <c r="N637" i="18"/>
  <c r="O637" i="18" s="1"/>
  <c r="N638" i="18"/>
  <c r="O638" i="18" s="1"/>
  <c r="N639" i="18"/>
  <c r="O639" i="18" s="1"/>
  <c r="N640" i="18"/>
  <c r="O640" i="18" s="1"/>
  <c r="N641" i="18"/>
  <c r="O641" i="18" s="1"/>
  <c r="N642" i="18"/>
  <c r="O642" i="18" s="1"/>
  <c r="N643" i="18"/>
  <c r="O643" i="18" s="1"/>
  <c r="N644" i="18"/>
  <c r="O644" i="18" s="1"/>
  <c r="N645" i="18"/>
  <c r="O645" i="18" s="1"/>
  <c r="N646" i="18"/>
  <c r="O646" i="18" s="1"/>
  <c r="N647" i="18"/>
  <c r="O647" i="18" s="1"/>
  <c r="N648" i="18"/>
  <c r="O648" i="18" s="1"/>
  <c r="N649" i="18"/>
  <c r="O649" i="18" s="1"/>
  <c r="N650" i="18"/>
  <c r="O650" i="18" s="1"/>
  <c r="N651" i="18"/>
  <c r="O651" i="18" s="1"/>
  <c r="N652" i="18"/>
  <c r="O652" i="18" s="1"/>
  <c r="N653" i="18"/>
  <c r="O653" i="18" s="1"/>
  <c r="N654" i="18"/>
  <c r="O654" i="18" s="1"/>
  <c r="N655" i="18"/>
  <c r="O655" i="18" s="1"/>
  <c r="N656" i="18"/>
  <c r="O656" i="18" s="1"/>
  <c r="N657" i="18"/>
  <c r="O657" i="18" s="1"/>
  <c r="N658" i="18"/>
  <c r="O658" i="18" s="1"/>
  <c r="N659" i="18"/>
  <c r="O659" i="18" s="1"/>
  <c r="N660" i="18"/>
  <c r="O660" i="18" s="1"/>
  <c r="N661" i="18"/>
  <c r="O661" i="18" s="1"/>
  <c r="N662" i="18"/>
  <c r="O662" i="18" s="1"/>
  <c r="N663" i="18"/>
  <c r="O663" i="18" s="1"/>
  <c r="N664" i="18"/>
  <c r="O664" i="18" s="1"/>
  <c r="N665" i="18"/>
  <c r="O665" i="18" s="1"/>
  <c r="N666" i="18"/>
  <c r="O666" i="18" s="1"/>
  <c r="N667" i="18"/>
  <c r="O667" i="18" s="1"/>
  <c r="N668" i="18"/>
  <c r="O668" i="18" s="1"/>
  <c r="N669" i="18"/>
  <c r="O669" i="18" s="1"/>
  <c r="N670" i="18"/>
  <c r="O670" i="18" s="1"/>
  <c r="N671" i="18"/>
  <c r="O671" i="18" s="1"/>
  <c r="N672" i="18"/>
  <c r="O672" i="18" s="1"/>
  <c r="N673" i="18"/>
  <c r="O673" i="18" s="1"/>
  <c r="N674" i="18"/>
  <c r="O674" i="18" s="1"/>
  <c r="N675" i="18"/>
  <c r="O675" i="18" s="1"/>
  <c r="N676" i="18"/>
  <c r="O676" i="18" s="1"/>
  <c r="N677" i="18"/>
  <c r="O677" i="18" s="1"/>
  <c r="N678" i="18"/>
  <c r="O678" i="18" s="1"/>
  <c r="N679" i="18"/>
  <c r="O679" i="18" s="1"/>
  <c r="N680" i="18"/>
  <c r="O680" i="18" s="1"/>
  <c r="N681" i="18"/>
  <c r="O681" i="18" s="1"/>
  <c r="N682" i="18"/>
  <c r="O682" i="18" s="1"/>
  <c r="N683" i="18"/>
  <c r="O683" i="18" s="1"/>
  <c r="N684" i="18"/>
  <c r="O684" i="18" s="1"/>
  <c r="N685" i="18"/>
  <c r="O685" i="18" s="1"/>
  <c r="N686" i="18"/>
  <c r="O686" i="18" s="1"/>
  <c r="N687" i="18"/>
  <c r="O687" i="18" s="1"/>
  <c r="N688" i="18"/>
  <c r="O688" i="18" s="1"/>
  <c r="N689" i="18"/>
  <c r="O689" i="18" s="1"/>
  <c r="N690" i="18"/>
  <c r="O690" i="18" s="1"/>
  <c r="N691" i="18"/>
  <c r="O691" i="18" s="1"/>
  <c r="N692" i="18"/>
  <c r="O692" i="18" s="1"/>
  <c r="N693" i="18"/>
  <c r="O693" i="18" s="1"/>
  <c r="N694" i="18"/>
  <c r="O694" i="18" s="1"/>
  <c r="N695" i="18"/>
  <c r="O695" i="18" s="1"/>
  <c r="N696" i="18"/>
  <c r="O696" i="18" s="1"/>
  <c r="N697" i="18"/>
  <c r="O697" i="18" s="1"/>
  <c r="N698" i="18"/>
  <c r="O698" i="18" s="1"/>
  <c r="N699" i="18"/>
  <c r="O699" i="18" s="1"/>
  <c r="N700" i="18"/>
  <c r="O700" i="18" s="1"/>
  <c r="N701" i="18"/>
  <c r="O701" i="18" s="1"/>
  <c r="N702" i="18"/>
  <c r="O702" i="18" s="1"/>
  <c r="N703" i="18"/>
  <c r="O703" i="18" s="1"/>
  <c r="N704" i="18"/>
  <c r="O704" i="18" s="1"/>
  <c r="N705" i="18"/>
  <c r="O705" i="18" s="1"/>
  <c r="N706" i="18"/>
  <c r="O706" i="18" s="1"/>
  <c r="N707" i="18"/>
  <c r="O707" i="18" s="1"/>
  <c r="N708" i="18"/>
  <c r="O708" i="18" s="1"/>
  <c r="N709" i="18"/>
  <c r="O709" i="18" s="1"/>
  <c r="N710" i="18"/>
  <c r="O710" i="18" s="1"/>
  <c r="N711" i="18"/>
  <c r="O711" i="18" s="1"/>
  <c r="N712" i="18"/>
  <c r="O712" i="18" s="1"/>
  <c r="N713" i="18"/>
  <c r="O713" i="18" s="1"/>
  <c r="N714" i="18"/>
  <c r="O714" i="18" s="1"/>
  <c r="N715" i="18"/>
  <c r="O715" i="18" s="1"/>
  <c r="N716" i="18"/>
  <c r="O716" i="18" s="1"/>
  <c r="N717" i="18"/>
  <c r="O717" i="18" s="1"/>
  <c r="N718" i="18"/>
  <c r="O718" i="18" s="1"/>
  <c r="N719" i="18"/>
  <c r="O719" i="18" s="1"/>
  <c r="N720" i="18"/>
  <c r="O720" i="18" s="1"/>
  <c r="N721" i="18"/>
  <c r="O721" i="18" s="1"/>
  <c r="N722" i="18"/>
  <c r="O722" i="18" s="1"/>
  <c r="N723" i="18"/>
  <c r="O723" i="18" s="1"/>
  <c r="N724" i="18"/>
  <c r="O724" i="18" s="1"/>
  <c r="N725" i="18"/>
  <c r="O725" i="18" s="1"/>
  <c r="N726" i="18"/>
  <c r="O726" i="18" s="1"/>
  <c r="N727" i="18"/>
  <c r="O727" i="18" s="1"/>
  <c r="N728" i="18"/>
  <c r="O728" i="18" s="1"/>
  <c r="N729" i="18"/>
  <c r="O729" i="18" s="1"/>
  <c r="N730" i="18"/>
  <c r="O730" i="18" s="1"/>
  <c r="N731" i="18"/>
  <c r="O731" i="18" s="1"/>
  <c r="N732" i="18"/>
  <c r="O732" i="18" s="1"/>
  <c r="N733" i="18"/>
  <c r="O733" i="18" s="1"/>
  <c r="N734" i="18"/>
  <c r="O734" i="18" s="1"/>
  <c r="N735" i="18"/>
  <c r="O735" i="18" s="1"/>
  <c r="N736" i="18"/>
  <c r="O736" i="18" s="1"/>
  <c r="N737" i="18"/>
  <c r="O737" i="18" s="1"/>
  <c r="N738" i="18"/>
  <c r="O738" i="18" s="1"/>
  <c r="N739" i="18"/>
  <c r="O739" i="18" s="1"/>
  <c r="N740" i="18"/>
  <c r="O740" i="18" s="1"/>
  <c r="N741" i="18"/>
  <c r="O741" i="18" s="1"/>
  <c r="N742" i="18"/>
  <c r="O742" i="18" s="1"/>
  <c r="N743" i="18"/>
  <c r="O743" i="18" s="1"/>
  <c r="N744" i="18"/>
  <c r="O744" i="18" s="1"/>
  <c r="N745" i="18"/>
  <c r="O745" i="18" s="1"/>
  <c r="N746" i="18"/>
  <c r="O746" i="18" s="1"/>
  <c r="N747" i="18"/>
  <c r="O747" i="18" s="1"/>
  <c r="N748" i="18"/>
  <c r="O748" i="18" s="1"/>
  <c r="N749" i="18"/>
  <c r="O749" i="18" s="1"/>
  <c r="N750" i="18"/>
  <c r="O750" i="18" s="1"/>
  <c r="N751" i="18"/>
  <c r="O751" i="18" s="1"/>
  <c r="N752" i="18"/>
  <c r="O752" i="18" s="1"/>
  <c r="N753" i="18"/>
  <c r="O753" i="18" s="1"/>
  <c r="N754" i="18"/>
  <c r="O754" i="18" s="1"/>
  <c r="N755" i="18"/>
  <c r="O755" i="18" s="1"/>
  <c r="N756" i="18"/>
  <c r="O756" i="18" s="1"/>
  <c r="N757" i="18"/>
  <c r="O757" i="18" s="1"/>
  <c r="N758" i="18"/>
  <c r="O758" i="18" s="1"/>
  <c r="N759" i="18"/>
  <c r="O759" i="18" s="1"/>
  <c r="N760" i="18"/>
  <c r="O760" i="18" s="1"/>
  <c r="N761" i="18"/>
  <c r="O761" i="18" s="1"/>
  <c r="N762" i="18"/>
  <c r="O762" i="18" s="1"/>
  <c r="N763" i="18"/>
  <c r="O763" i="18" s="1"/>
  <c r="N764" i="18"/>
  <c r="O764" i="18" s="1"/>
  <c r="N765" i="18"/>
  <c r="O765" i="18" s="1"/>
  <c r="N766" i="18"/>
  <c r="O766" i="18" s="1"/>
  <c r="N767" i="18"/>
  <c r="O767" i="18" s="1"/>
  <c r="N768" i="18"/>
  <c r="O768" i="18" s="1"/>
  <c r="N769" i="18"/>
  <c r="O769" i="18" s="1"/>
  <c r="N770" i="18"/>
  <c r="O770" i="18" s="1"/>
  <c r="N771" i="18"/>
  <c r="O771" i="18" s="1"/>
  <c r="N772" i="18"/>
  <c r="O772" i="18" s="1"/>
  <c r="N773" i="18"/>
  <c r="O773" i="18" s="1"/>
  <c r="N774" i="18"/>
  <c r="O774" i="18" s="1"/>
  <c r="N775" i="18"/>
  <c r="O775" i="18" s="1"/>
  <c r="N776" i="18"/>
  <c r="O776" i="18" s="1"/>
  <c r="N777" i="18"/>
  <c r="O777" i="18" s="1"/>
  <c r="N778" i="18"/>
  <c r="O778" i="18" s="1"/>
  <c r="N779" i="18"/>
  <c r="O779" i="18" s="1"/>
  <c r="N780" i="18"/>
  <c r="O780" i="18" s="1"/>
  <c r="B62" i="9" l="1"/>
  <c r="E62" i="9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" i="28"/>
  <c r="I62" i="9" l="1"/>
  <c r="N3" i="18"/>
  <c r="O3" i="18" s="1"/>
  <c r="N4" i="18"/>
  <c r="O4" i="18" s="1"/>
  <c r="N5" i="18"/>
  <c r="O5" i="18" s="1"/>
  <c r="N6" i="18"/>
  <c r="O6" i="18" s="1"/>
  <c r="N7" i="18"/>
  <c r="O7" i="18" s="1"/>
  <c r="N8" i="18"/>
  <c r="O8" i="18" s="1"/>
  <c r="N9" i="18"/>
  <c r="O9" i="18" s="1"/>
  <c r="N10" i="18"/>
  <c r="O10" i="18" s="1"/>
  <c r="N11" i="18"/>
  <c r="O11" i="18" s="1"/>
  <c r="N12" i="18"/>
  <c r="O12" i="18" s="1"/>
  <c r="N13" i="18"/>
  <c r="O13" i="18" s="1"/>
  <c r="N14" i="18"/>
  <c r="O14" i="18" s="1"/>
  <c r="N15" i="18"/>
  <c r="O15" i="18" s="1"/>
  <c r="N16" i="18"/>
  <c r="O16" i="18" s="1"/>
  <c r="N17" i="18"/>
  <c r="O17" i="18" s="1"/>
  <c r="N18" i="18"/>
  <c r="O18" i="18" s="1"/>
  <c r="N19" i="18"/>
  <c r="O19" i="18" s="1"/>
  <c r="N20" i="18"/>
  <c r="O20" i="18" s="1"/>
  <c r="N21" i="18"/>
  <c r="O21" i="18" s="1"/>
  <c r="N22" i="18"/>
  <c r="O22" i="18" s="1"/>
  <c r="N23" i="18"/>
  <c r="O23" i="18" s="1"/>
  <c r="N24" i="18"/>
  <c r="O24" i="18" s="1"/>
  <c r="N25" i="18"/>
  <c r="O25" i="18" s="1"/>
  <c r="N26" i="18"/>
  <c r="O26" i="18" s="1"/>
  <c r="N27" i="18"/>
  <c r="O27" i="18" s="1"/>
  <c r="N28" i="18"/>
  <c r="O28" i="18" s="1"/>
  <c r="N29" i="18"/>
  <c r="O29" i="18" s="1"/>
  <c r="N30" i="18"/>
  <c r="O30" i="18" s="1"/>
  <c r="N31" i="18"/>
  <c r="O31" i="18" s="1"/>
  <c r="N32" i="18"/>
  <c r="O32" i="18" s="1"/>
  <c r="N33" i="18"/>
  <c r="O33" i="18" s="1"/>
  <c r="N34" i="18"/>
  <c r="O34" i="18" s="1"/>
  <c r="N35" i="18"/>
  <c r="O35" i="18" s="1"/>
  <c r="N36" i="18"/>
  <c r="O36" i="18" s="1"/>
  <c r="N37" i="18"/>
  <c r="O37" i="18" s="1"/>
  <c r="N38" i="18"/>
  <c r="O38" i="18" s="1"/>
  <c r="N39" i="18"/>
  <c r="O39" i="18" s="1"/>
  <c r="N40" i="18"/>
  <c r="O40" i="18" s="1"/>
  <c r="N41" i="18"/>
  <c r="O41" i="18" s="1"/>
  <c r="N42" i="18"/>
  <c r="O42" i="18" s="1"/>
  <c r="N43" i="18"/>
  <c r="O43" i="18" s="1"/>
  <c r="N44" i="18"/>
  <c r="O44" i="18" s="1"/>
  <c r="N45" i="18"/>
  <c r="O45" i="18" s="1"/>
  <c r="N46" i="18"/>
  <c r="O46" i="18" s="1"/>
  <c r="N47" i="18"/>
  <c r="O47" i="18" s="1"/>
  <c r="N48" i="18"/>
  <c r="O48" i="18" s="1"/>
  <c r="N49" i="18"/>
  <c r="O49" i="18" s="1"/>
  <c r="N50" i="18"/>
  <c r="O50" i="18" s="1"/>
  <c r="N51" i="18"/>
  <c r="O51" i="18" s="1"/>
  <c r="N52" i="18"/>
  <c r="O52" i="18" s="1"/>
  <c r="N53" i="18"/>
  <c r="O53" i="18" s="1"/>
  <c r="N54" i="18"/>
  <c r="O54" i="18" s="1"/>
  <c r="N55" i="18"/>
  <c r="O55" i="18" s="1"/>
  <c r="N56" i="18"/>
  <c r="O56" i="18" s="1"/>
  <c r="N57" i="18"/>
  <c r="O57" i="18" s="1"/>
  <c r="N58" i="18"/>
  <c r="O58" i="18" s="1"/>
  <c r="N59" i="18"/>
  <c r="O59" i="18" s="1"/>
  <c r="N60" i="18"/>
  <c r="O60" i="18" s="1"/>
  <c r="N61" i="18"/>
  <c r="O61" i="18" s="1"/>
  <c r="N62" i="18"/>
  <c r="O62" i="18" s="1"/>
  <c r="N63" i="18"/>
  <c r="O63" i="18" s="1"/>
  <c r="N64" i="18"/>
  <c r="O64" i="18" s="1"/>
  <c r="N65" i="18"/>
  <c r="O65" i="18" s="1"/>
  <c r="N66" i="18"/>
  <c r="O66" i="18" s="1"/>
  <c r="N67" i="18"/>
  <c r="O67" i="18" s="1"/>
  <c r="N68" i="18"/>
  <c r="O68" i="18" s="1"/>
  <c r="N69" i="18"/>
  <c r="O69" i="18" s="1"/>
  <c r="N70" i="18"/>
  <c r="O70" i="18" s="1"/>
  <c r="N71" i="18"/>
  <c r="O71" i="18" s="1"/>
  <c r="N72" i="18"/>
  <c r="O72" i="18" s="1"/>
  <c r="N73" i="18"/>
  <c r="O73" i="18" s="1"/>
  <c r="N74" i="18"/>
  <c r="O74" i="18" s="1"/>
  <c r="N75" i="18"/>
  <c r="O75" i="18" s="1"/>
  <c r="N76" i="18"/>
  <c r="O76" i="18" s="1"/>
  <c r="N77" i="18"/>
  <c r="O77" i="18" s="1"/>
  <c r="N78" i="18"/>
  <c r="O78" i="18" s="1"/>
  <c r="N79" i="18"/>
  <c r="O79" i="18" s="1"/>
  <c r="N80" i="18"/>
  <c r="O80" i="18" s="1"/>
  <c r="N81" i="18"/>
  <c r="O81" i="18" s="1"/>
  <c r="N82" i="18"/>
  <c r="O82" i="18" s="1"/>
  <c r="N83" i="18"/>
  <c r="O83" i="18" s="1"/>
  <c r="N84" i="18"/>
  <c r="O84" i="18" s="1"/>
  <c r="N85" i="18"/>
  <c r="O85" i="18" s="1"/>
  <c r="N86" i="18"/>
  <c r="O86" i="18" s="1"/>
  <c r="N87" i="18"/>
  <c r="O87" i="18" s="1"/>
  <c r="N88" i="18"/>
  <c r="O88" i="18" s="1"/>
  <c r="N89" i="18"/>
  <c r="O89" i="18" s="1"/>
  <c r="N90" i="18"/>
  <c r="O90" i="18" s="1"/>
  <c r="N91" i="18"/>
  <c r="O91" i="18" s="1"/>
  <c r="N92" i="18"/>
  <c r="O92" i="18" s="1"/>
  <c r="N93" i="18"/>
  <c r="O93" i="18" s="1"/>
  <c r="N94" i="18"/>
  <c r="O94" i="18" s="1"/>
  <c r="N95" i="18"/>
  <c r="O95" i="18" s="1"/>
  <c r="N96" i="18"/>
  <c r="O96" i="18" s="1"/>
  <c r="N97" i="18"/>
  <c r="O97" i="18" s="1"/>
  <c r="N98" i="18"/>
  <c r="O98" i="18" s="1"/>
  <c r="N99" i="18"/>
  <c r="O99" i="18" s="1"/>
  <c r="N100" i="18"/>
  <c r="O100" i="18" s="1"/>
  <c r="N101" i="18"/>
  <c r="O101" i="18" s="1"/>
  <c r="N102" i="18"/>
  <c r="O102" i="18" s="1"/>
  <c r="N103" i="18"/>
  <c r="O103" i="18" s="1"/>
  <c r="N104" i="18"/>
  <c r="O104" i="18" s="1"/>
  <c r="N105" i="18"/>
  <c r="O105" i="18" s="1"/>
  <c r="N106" i="18"/>
  <c r="O106" i="18" s="1"/>
  <c r="N107" i="18"/>
  <c r="O107" i="18" s="1"/>
  <c r="N108" i="18"/>
  <c r="O108" i="18" s="1"/>
  <c r="N109" i="18"/>
  <c r="O109" i="18" s="1"/>
  <c r="N110" i="18"/>
  <c r="O110" i="18" s="1"/>
  <c r="N111" i="18"/>
  <c r="O111" i="18" s="1"/>
  <c r="N112" i="18"/>
  <c r="O112" i="18" s="1"/>
  <c r="N113" i="18"/>
  <c r="O113" i="18" s="1"/>
  <c r="N114" i="18"/>
  <c r="O114" i="18" s="1"/>
  <c r="N115" i="18"/>
  <c r="O115" i="18" s="1"/>
  <c r="N116" i="18"/>
  <c r="O116" i="18" s="1"/>
  <c r="N117" i="18"/>
  <c r="O117" i="18" s="1"/>
  <c r="N118" i="18"/>
  <c r="O118" i="18" s="1"/>
  <c r="N119" i="18"/>
  <c r="O119" i="18" s="1"/>
  <c r="N120" i="18"/>
  <c r="O120" i="18" s="1"/>
  <c r="N121" i="18"/>
  <c r="O121" i="18" s="1"/>
  <c r="N122" i="18"/>
  <c r="O122" i="18" s="1"/>
  <c r="N123" i="18"/>
  <c r="O123" i="18" s="1"/>
  <c r="N124" i="18"/>
  <c r="O124" i="18" s="1"/>
  <c r="N125" i="18"/>
  <c r="O125" i="18" s="1"/>
  <c r="N126" i="18"/>
  <c r="O126" i="18" s="1"/>
  <c r="N127" i="18"/>
  <c r="O127" i="18" s="1"/>
  <c r="N128" i="18"/>
  <c r="O128" i="18" s="1"/>
  <c r="N129" i="18"/>
  <c r="O129" i="18" s="1"/>
  <c r="N130" i="18"/>
  <c r="O130" i="18" s="1"/>
  <c r="N131" i="18"/>
  <c r="O131" i="18" s="1"/>
  <c r="N132" i="18"/>
  <c r="O132" i="18" s="1"/>
  <c r="N133" i="18"/>
  <c r="O133" i="18" s="1"/>
  <c r="N134" i="18"/>
  <c r="O134" i="18" s="1"/>
  <c r="N135" i="18"/>
  <c r="O135" i="18" s="1"/>
  <c r="N136" i="18"/>
  <c r="O136" i="18" s="1"/>
  <c r="N137" i="18"/>
  <c r="O137" i="18" s="1"/>
  <c r="N138" i="18"/>
  <c r="O138" i="18" s="1"/>
  <c r="N139" i="18"/>
  <c r="O139" i="18" s="1"/>
  <c r="N140" i="18"/>
  <c r="O140" i="18" s="1"/>
  <c r="N141" i="18"/>
  <c r="O141" i="18" s="1"/>
  <c r="N142" i="18"/>
  <c r="O142" i="18" s="1"/>
  <c r="N143" i="18"/>
  <c r="O143" i="18" s="1"/>
  <c r="N144" i="18"/>
  <c r="O144" i="18" s="1"/>
  <c r="N145" i="18"/>
  <c r="O145" i="18" s="1"/>
  <c r="N146" i="18"/>
  <c r="O146" i="18" s="1"/>
  <c r="N147" i="18"/>
  <c r="O147" i="18" s="1"/>
  <c r="N148" i="18"/>
  <c r="O148" i="18" s="1"/>
  <c r="N149" i="18"/>
  <c r="O149" i="18" s="1"/>
  <c r="N150" i="18"/>
  <c r="O150" i="18" s="1"/>
  <c r="N151" i="18"/>
  <c r="O151" i="18" s="1"/>
  <c r="N152" i="18"/>
  <c r="O152" i="18" s="1"/>
  <c r="N153" i="18"/>
  <c r="O153" i="18" s="1"/>
  <c r="N154" i="18"/>
  <c r="O154" i="18" s="1"/>
  <c r="N155" i="18"/>
  <c r="O155" i="18" s="1"/>
  <c r="N156" i="18"/>
  <c r="O156" i="18" s="1"/>
  <c r="N157" i="18"/>
  <c r="O157" i="18" s="1"/>
  <c r="N158" i="18"/>
  <c r="O158" i="18" s="1"/>
  <c r="N159" i="18"/>
  <c r="O159" i="18" s="1"/>
  <c r="N160" i="18"/>
  <c r="O160" i="18" s="1"/>
  <c r="N161" i="18"/>
  <c r="O161" i="18" s="1"/>
  <c r="N162" i="18"/>
  <c r="O162" i="18" s="1"/>
  <c r="N163" i="18"/>
  <c r="O163" i="18" s="1"/>
  <c r="N164" i="18"/>
  <c r="O164" i="18" s="1"/>
  <c r="N165" i="18"/>
  <c r="O165" i="18" s="1"/>
  <c r="N166" i="18"/>
  <c r="O166" i="18" s="1"/>
  <c r="N167" i="18"/>
  <c r="O167" i="18" s="1"/>
  <c r="N168" i="18"/>
  <c r="O168" i="18" s="1"/>
  <c r="N169" i="18"/>
  <c r="O169" i="18" s="1"/>
  <c r="N170" i="18"/>
  <c r="O170" i="18" s="1"/>
  <c r="N171" i="18"/>
  <c r="O171" i="18" s="1"/>
  <c r="N172" i="18"/>
  <c r="O172" i="18" s="1"/>
  <c r="N173" i="18"/>
  <c r="O173" i="18" s="1"/>
  <c r="N174" i="18"/>
  <c r="O174" i="18" s="1"/>
  <c r="N175" i="18"/>
  <c r="O175" i="18" s="1"/>
  <c r="N176" i="18"/>
  <c r="O176" i="18" s="1"/>
  <c r="N177" i="18"/>
  <c r="O177" i="18" s="1"/>
  <c r="N178" i="18"/>
  <c r="O178" i="18" s="1"/>
  <c r="N179" i="18"/>
  <c r="O179" i="18" s="1"/>
  <c r="N180" i="18"/>
  <c r="O180" i="18" s="1"/>
  <c r="N181" i="18"/>
  <c r="O181" i="18" s="1"/>
  <c r="N182" i="18"/>
  <c r="O182" i="18" s="1"/>
  <c r="N183" i="18"/>
  <c r="O183" i="18" s="1"/>
  <c r="N184" i="18"/>
  <c r="O184" i="18" s="1"/>
  <c r="N185" i="18"/>
  <c r="O185" i="18" s="1"/>
  <c r="N186" i="18"/>
  <c r="O186" i="18" s="1"/>
  <c r="N187" i="18"/>
  <c r="O187" i="18" s="1"/>
  <c r="N188" i="18"/>
  <c r="O188" i="18" s="1"/>
  <c r="N189" i="18"/>
  <c r="O189" i="18" s="1"/>
  <c r="N190" i="18"/>
  <c r="O190" i="18" s="1"/>
  <c r="N191" i="18"/>
  <c r="O191" i="18" s="1"/>
  <c r="N192" i="18"/>
  <c r="O192" i="18" s="1"/>
  <c r="N193" i="18"/>
  <c r="O193" i="18" s="1"/>
  <c r="N194" i="18"/>
  <c r="O194" i="18" s="1"/>
  <c r="N195" i="18"/>
  <c r="O195" i="18" s="1"/>
  <c r="N196" i="18"/>
  <c r="O196" i="18" s="1"/>
  <c r="N197" i="18"/>
  <c r="O197" i="18" s="1"/>
  <c r="N198" i="18"/>
  <c r="O198" i="18" s="1"/>
  <c r="N199" i="18"/>
  <c r="O199" i="18" s="1"/>
  <c r="N200" i="18"/>
  <c r="O200" i="18" s="1"/>
  <c r="N201" i="18"/>
  <c r="O201" i="18" s="1"/>
  <c r="N202" i="18"/>
  <c r="O202" i="18" s="1"/>
  <c r="N203" i="18"/>
  <c r="O203" i="18" s="1"/>
  <c r="N204" i="18"/>
  <c r="O204" i="18" s="1"/>
  <c r="N205" i="18"/>
  <c r="O205" i="18" s="1"/>
  <c r="N206" i="18"/>
  <c r="O206" i="18" s="1"/>
  <c r="N207" i="18"/>
  <c r="O207" i="18" s="1"/>
  <c r="N208" i="18"/>
  <c r="O208" i="18" s="1"/>
  <c r="N209" i="18"/>
  <c r="O209" i="18" s="1"/>
  <c r="N210" i="18"/>
  <c r="O210" i="18" s="1"/>
  <c r="N211" i="18"/>
  <c r="O211" i="18" s="1"/>
  <c r="N212" i="18"/>
  <c r="O212" i="18" s="1"/>
  <c r="N213" i="18"/>
  <c r="O213" i="18" s="1"/>
  <c r="N214" i="18"/>
  <c r="O214" i="18" s="1"/>
  <c r="N215" i="18"/>
  <c r="O215" i="18" s="1"/>
  <c r="N216" i="18"/>
  <c r="O216" i="18" s="1"/>
  <c r="N217" i="18"/>
  <c r="O217" i="18" s="1"/>
  <c r="N218" i="18"/>
  <c r="O218" i="18" s="1"/>
  <c r="N219" i="18"/>
  <c r="O219" i="18" s="1"/>
  <c r="N220" i="18"/>
  <c r="O220" i="18" s="1"/>
  <c r="N221" i="18"/>
  <c r="O221" i="18" s="1"/>
  <c r="N222" i="18"/>
  <c r="O222" i="18" s="1"/>
  <c r="N223" i="18"/>
  <c r="O223" i="18" s="1"/>
  <c r="N224" i="18"/>
  <c r="O224" i="18" s="1"/>
  <c r="N225" i="18"/>
  <c r="O225" i="18" s="1"/>
  <c r="N226" i="18"/>
  <c r="O226" i="18" s="1"/>
  <c r="N227" i="18"/>
  <c r="O227" i="18" s="1"/>
  <c r="N228" i="18"/>
  <c r="O228" i="18" s="1"/>
  <c r="N229" i="18"/>
  <c r="O229" i="18" s="1"/>
  <c r="N230" i="18"/>
  <c r="O230" i="18" s="1"/>
  <c r="N231" i="18"/>
  <c r="O231" i="18" s="1"/>
  <c r="N232" i="18"/>
  <c r="O232" i="18" s="1"/>
  <c r="N233" i="18"/>
  <c r="O233" i="18" s="1"/>
  <c r="N234" i="18"/>
  <c r="O234" i="18" s="1"/>
  <c r="N235" i="18"/>
  <c r="O235" i="18" s="1"/>
  <c r="N236" i="18"/>
  <c r="O236" i="18" s="1"/>
  <c r="N237" i="18"/>
  <c r="O237" i="18" s="1"/>
  <c r="N238" i="18"/>
  <c r="O238" i="18" s="1"/>
  <c r="N239" i="18"/>
  <c r="O239" i="18" s="1"/>
  <c r="N240" i="18"/>
  <c r="O240" i="18" s="1"/>
  <c r="N241" i="18"/>
  <c r="O241" i="18" s="1"/>
  <c r="N242" i="18"/>
  <c r="O242" i="18" s="1"/>
  <c r="N243" i="18"/>
  <c r="O243" i="18" s="1"/>
  <c r="N244" i="18"/>
  <c r="O244" i="18" s="1"/>
  <c r="N245" i="18"/>
  <c r="O245" i="18" s="1"/>
  <c r="N246" i="18"/>
  <c r="O246" i="18" s="1"/>
  <c r="N247" i="18"/>
  <c r="O247" i="18" s="1"/>
  <c r="N248" i="18"/>
  <c r="O248" i="18" s="1"/>
  <c r="N2" i="18"/>
  <c r="O2" i="18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" i="5"/>
  <c r="K2" i="5" s="1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2" i="29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K16" i="28" s="1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L41" i="28" s="1"/>
  <c r="H42" i="28"/>
  <c r="H43" i="28"/>
  <c r="H44" i="28"/>
  <c r="H45" i="28"/>
  <c r="L45" i="28" s="1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L73" i="28" s="1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K140" i="28" s="1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K164" i="28" s="1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K205" i="28" s="1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K240" i="28" s="1"/>
  <c r="H241" i="28"/>
  <c r="H242" i="28"/>
  <c r="H243" i="28"/>
  <c r="H244" i="28"/>
  <c r="H245" i="28"/>
  <c r="H246" i="28"/>
  <c r="H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" i="28"/>
  <c r="I620" i="28" l="1"/>
  <c r="J620" i="28" s="1"/>
  <c r="I815" i="28"/>
  <c r="J815" i="28" s="1"/>
  <c r="I799" i="28"/>
  <c r="J799" i="28" s="1"/>
  <c r="I835" i="28"/>
  <c r="J835" i="28" s="1"/>
  <c r="I838" i="28"/>
  <c r="J838" i="28" s="1"/>
  <c r="I822" i="28"/>
  <c r="J822" i="28" s="1"/>
  <c r="I806" i="28"/>
  <c r="J806" i="28" s="1"/>
  <c r="I790" i="28"/>
  <c r="J790" i="28" s="1"/>
  <c r="I812" i="28"/>
  <c r="J812" i="28" s="1"/>
  <c r="I788" i="28"/>
  <c r="J788" i="28" s="1"/>
  <c r="I792" i="28"/>
  <c r="J792" i="28" s="1"/>
  <c r="I247" i="28"/>
  <c r="J247" i="28" s="1"/>
  <c r="I715" i="28"/>
  <c r="J715" i="28" s="1"/>
  <c r="I691" i="28"/>
  <c r="J691" i="28" s="1"/>
  <c r="I671" i="28"/>
  <c r="J671" i="28" s="1"/>
  <c r="I647" i="28"/>
  <c r="J647" i="28" s="1"/>
  <c r="I623" i="28"/>
  <c r="J623" i="28" s="1"/>
  <c r="I571" i="28"/>
  <c r="J571" i="28" s="1"/>
  <c r="I447" i="28"/>
  <c r="J447" i="28" s="1"/>
  <c r="I423" i="28"/>
  <c r="J423" i="28" s="1"/>
  <c r="I403" i="28"/>
  <c r="J403" i="28" s="1"/>
  <c r="I391" i="28"/>
  <c r="J391" i="28" s="1"/>
  <c r="I375" i="28"/>
  <c r="J375" i="28" s="1"/>
  <c r="I351" i="28"/>
  <c r="J351" i="28" s="1"/>
  <c r="I335" i="28"/>
  <c r="J335" i="28" s="1"/>
  <c r="I319" i="28"/>
  <c r="J319" i="28" s="1"/>
  <c r="I303" i="28"/>
  <c r="J303" i="28" s="1"/>
  <c r="I287" i="28"/>
  <c r="J287" i="28" s="1"/>
  <c r="I271" i="28"/>
  <c r="J271" i="28" s="1"/>
  <c r="I255" i="28"/>
  <c r="J255" i="28" s="1"/>
  <c r="I786" i="28"/>
  <c r="J786" i="28" s="1"/>
  <c r="I778" i="28"/>
  <c r="J778" i="28" s="1"/>
  <c r="I770" i="28"/>
  <c r="J770" i="28" s="1"/>
  <c r="I762" i="28"/>
  <c r="J762" i="28" s="1"/>
  <c r="I754" i="28"/>
  <c r="J754" i="28" s="1"/>
  <c r="I746" i="28"/>
  <c r="J746" i="28" s="1"/>
  <c r="I730" i="28"/>
  <c r="J730" i="28" s="1"/>
  <c r="I714" i="28"/>
  <c r="J714" i="28" s="1"/>
  <c r="I706" i="28"/>
  <c r="J706" i="28" s="1"/>
  <c r="I698" i="28"/>
  <c r="J698" i="28" s="1"/>
  <c r="I690" i="28"/>
  <c r="J690" i="28" s="1"/>
  <c r="I682" i="28"/>
  <c r="J682" i="28" s="1"/>
  <c r="I674" i="28"/>
  <c r="J674" i="28" s="1"/>
  <c r="I666" i="28"/>
  <c r="J666" i="28" s="1"/>
  <c r="I658" i="28"/>
  <c r="J658" i="28" s="1"/>
  <c r="I650" i="28"/>
  <c r="J650" i="28" s="1"/>
  <c r="I642" i="28"/>
  <c r="J642" i="28" s="1"/>
  <c r="I634" i="28"/>
  <c r="J634" i="28" s="1"/>
  <c r="I626" i="28"/>
  <c r="J626" i="28" s="1"/>
  <c r="I610" i="28"/>
  <c r="J610" i="28" s="1"/>
  <c r="I586" i="28"/>
  <c r="J586" i="28" s="1"/>
  <c r="I574" i="28"/>
  <c r="J574" i="28" s="1"/>
  <c r="I526" i="28"/>
  <c r="J526" i="28" s="1"/>
  <c r="I510" i="28"/>
  <c r="J510" i="28" s="1"/>
  <c r="I494" i="28"/>
  <c r="J494" i="28" s="1"/>
  <c r="I478" i="28"/>
  <c r="J478" i="28" s="1"/>
  <c r="I462" i="28"/>
  <c r="J462" i="28" s="1"/>
  <c r="I458" i="28"/>
  <c r="J458" i="28" s="1"/>
  <c r="I442" i="28"/>
  <c r="J442" i="28" s="1"/>
  <c r="I426" i="28"/>
  <c r="J426" i="28" s="1"/>
  <c r="I414" i="28"/>
  <c r="J414" i="28" s="1"/>
  <c r="I398" i="28"/>
  <c r="J398" i="28" s="1"/>
  <c r="I382" i="28"/>
  <c r="J382" i="28" s="1"/>
  <c r="I366" i="28"/>
  <c r="J366" i="28" s="1"/>
  <c r="I358" i="28"/>
  <c r="J358" i="28" s="1"/>
  <c r="I350" i="28"/>
  <c r="J350" i="28" s="1"/>
  <c r="I334" i="28"/>
  <c r="J334" i="28" s="1"/>
  <c r="I318" i="28"/>
  <c r="J318" i="28" s="1"/>
  <c r="I302" i="28"/>
  <c r="J302" i="28" s="1"/>
  <c r="I286" i="28"/>
  <c r="J286" i="28" s="1"/>
  <c r="I270" i="28"/>
  <c r="J270" i="28" s="1"/>
  <c r="I254" i="28"/>
  <c r="J254" i="28" s="1"/>
  <c r="I829" i="28"/>
  <c r="J829" i="28" s="1"/>
  <c r="I813" i="28"/>
  <c r="J813" i="28" s="1"/>
  <c r="I797" i="28"/>
  <c r="J797" i="28" s="1"/>
  <c r="I785" i="28"/>
  <c r="J785" i="28" s="1"/>
  <c r="I753" i="28"/>
  <c r="J753" i="28" s="1"/>
  <c r="I598" i="28"/>
  <c r="J598" i="28" s="1"/>
  <c r="I695" i="28"/>
  <c r="J695" i="28" s="1"/>
  <c r="I667" i="28"/>
  <c r="J667" i="28" s="1"/>
  <c r="I643" i="28"/>
  <c r="J643" i="28" s="1"/>
  <c r="I611" i="28"/>
  <c r="J611" i="28" s="1"/>
  <c r="I575" i="28"/>
  <c r="J575" i="28" s="1"/>
  <c r="I839" i="28"/>
  <c r="J839" i="28" s="1"/>
  <c r="I811" i="28"/>
  <c r="J811" i="28" s="1"/>
  <c r="I795" i="28"/>
  <c r="J795" i="28" s="1"/>
  <c r="I827" i="28"/>
  <c r="J827" i="28" s="1"/>
  <c r="I834" i="28"/>
  <c r="J834" i="28" s="1"/>
  <c r="I818" i="28"/>
  <c r="J818" i="28" s="1"/>
  <c r="I802" i="28"/>
  <c r="J802" i="28" s="1"/>
  <c r="I562" i="28"/>
  <c r="J562" i="28" s="1"/>
  <c r="I800" i="28"/>
  <c r="J800" i="28" s="1"/>
  <c r="I804" i="28"/>
  <c r="J804" i="28" s="1"/>
  <c r="I828" i="28"/>
  <c r="J828" i="28" s="1"/>
  <c r="I808" i="28"/>
  <c r="J808" i="28" s="1"/>
  <c r="I603" i="28"/>
  <c r="J603" i="28" s="1"/>
  <c r="I539" i="28"/>
  <c r="J539" i="28" s="1"/>
  <c r="I515" i="28"/>
  <c r="J515" i="28" s="1"/>
  <c r="I503" i="28"/>
  <c r="J503" i="28" s="1"/>
  <c r="I491" i="28"/>
  <c r="J491" i="28" s="1"/>
  <c r="I483" i="28"/>
  <c r="J483" i="28" s="1"/>
  <c r="I471" i="28"/>
  <c r="J471" i="28" s="1"/>
  <c r="I463" i="28"/>
  <c r="J463" i="28" s="1"/>
  <c r="I439" i="28"/>
  <c r="J439" i="28" s="1"/>
  <c r="I427" i="28"/>
  <c r="J427" i="28" s="1"/>
  <c r="I407" i="28"/>
  <c r="J407" i="28" s="1"/>
  <c r="I379" i="28"/>
  <c r="J379" i="28" s="1"/>
  <c r="I363" i="28"/>
  <c r="J363" i="28" s="1"/>
  <c r="I355" i="28"/>
  <c r="J355" i="28" s="1"/>
  <c r="I339" i="28"/>
  <c r="J339" i="28" s="1"/>
  <c r="I323" i="28"/>
  <c r="J323" i="28" s="1"/>
  <c r="I307" i="28"/>
  <c r="J307" i="28" s="1"/>
  <c r="I291" i="28"/>
  <c r="J291" i="28" s="1"/>
  <c r="I275" i="28"/>
  <c r="J275" i="28" s="1"/>
  <c r="I259" i="28"/>
  <c r="J259" i="28" s="1"/>
  <c r="I734" i="28"/>
  <c r="J734" i="28" s="1"/>
  <c r="I602" i="28"/>
  <c r="J602" i="28" s="1"/>
  <c r="I590" i="28"/>
  <c r="J590" i="28" s="1"/>
  <c r="I550" i="28"/>
  <c r="J550" i="28" s="1"/>
  <c r="I538" i="28"/>
  <c r="J538" i="28" s="1"/>
  <c r="I530" i="28"/>
  <c r="J530" i="28" s="1"/>
  <c r="I514" i="28"/>
  <c r="J514" i="28" s="1"/>
  <c r="I498" i="28"/>
  <c r="J498" i="28" s="1"/>
  <c r="I482" i="28"/>
  <c r="J482" i="28" s="1"/>
  <c r="I466" i="28"/>
  <c r="J466" i="28" s="1"/>
  <c r="I446" i="28"/>
  <c r="J446" i="28" s="1"/>
  <c r="I430" i="28"/>
  <c r="J430" i="28" s="1"/>
  <c r="I402" i="28"/>
  <c r="J402" i="28" s="1"/>
  <c r="I386" i="28"/>
  <c r="J386" i="28" s="1"/>
  <c r="I370" i="28"/>
  <c r="J370" i="28" s="1"/>
  <c r="I354" i="28"/>
  <c r="J354" i="28" s="1"/>
  <c r="I338" i="28"/>
  <c r="J338" i="28" s="1"/>
  <c r="I322" i="28"/>
  <c r="J322" i="28" s="1"/>
  <c r="I306" i="28"/>
  <c r="J306" i="28" s="1"/>
  <c r="I290" i="28"/>
  <c r="J290" i="28" s="1"/>
  <c r="I274" i="28"/>
  <c r="J274" i="28" s="1"/>
  <c r="I258" i="28"/>
  <c r="J258" i="28" s="1"/>
  <c r="I833" i="28"/>
  <c r="J833" i="28" s="1"/>
  <c r="I817" i="28"/>
  <c r="J817" i="28" s="1"/>
  <c r="I801" i="28"/>
  <c r="J801" i="28" s="1"/>
  <c r="I761" i="28"/>
  <c r="J761" i="28" s="1"/>
  <c r="I578" i="28"/>
  <c r="J578" i="28" s="1"/>
  <c r="I451" i="28"/>
  <c r="J451" i="28" s="1"/>
  <c r="I587" i="28"/>
  <c r="J587" i="28" s="1"/>
  <c r="I519" i="28"/>
  <c r="J519" i="28" s="1"/>
  <c r="I751" i="28"/>
  <c r="J751" i="28" s="1"/>
  <c r="I745" i="28"/>
  <c r="J745" i="28" s="1"/>
  <c r="I737" i="28"/>
  <c r="J737" i="28" s="1"/>
  <c r="I729" i="28"/>
  <c r="J729" i="28" s="1"/>
  <c r="I721" i="28"/>
  <c r="J721" i="28" s="1"/>
  <c r="I617" i="28"/>
  <c r="J617" i="28" s="1"/>
  <c r="I601" i="28"/>
  <c r="J601" i="28" s="1"/>
  <c r="I585" i="28"/>
  <c r="J585" i="28" s="1"/>
  <c r="I569" i="28"/>
  <c r="J569" i="28" s="1"/>
  <c r="I553" i="28"/>
  <c r="J553" i="28" s="1"/>
  <c r="I537" i="28"/>
  <c r="J537" i="28" s="1"/>
  <c r="I521" i="28"/>
  <c r="J521" i="28" s="1"/>
  <c r="I505" i="28"/>
  <c r="J505" i="28" s="1"/>
  <c r="I489" i="28"/>
  <c r="J489" i="28" s="1"/>
  <c r="I831" i="28"/>
  <c r="J831" i="28" s="1"/>
  <c r="I807" i="28"/>
  <c r="J807" i="28" s="1"/>
  <c r="I791" i="28"/>
  <c r="J791" i="28" s="1"/>
  <c r="I819" i="28"/>
  <c r="J819" i="28" s="1"/>
  <c r="I830" i="28"/>
  <c r="J830" i="28" s="1"/>
  <c r="I814" i="28"/>
  <c r="J814" i="28" s="1"/>
  <c r="I798" i="28"/>
  <c r="J798" i="28" s="1"/>
  <c r="I816" i="28"/>
  <c r="J816" i="28" s="1"/>
  <c r="I820" i="28"/>
  <c r="J820" i="28" s="1"/>
  <c r="I796" i="28"/>
  <c r="J796" i="28" s="1"/>
  <c r="I824" i="28"/>
  <c r="J824" i="28" s="1"/>
  <c r="I703" i="28"/>
  <c r="J703" i="28" s="1"/>
  <c r="I679" i="28"/>
  <c r="J679" i="28" s="1"/>
  <c r="I659" i="28"/>
  <c r="J659" i="28" s="1"/>
  <c r="I635" i="28"/>
  <c r="J635" i="28" s="1"/>
  <c r="I615" i="28"/>
  <c r="J615" i="28" s="1"/>
  <c r="I583" i="28"/>
  <c r="J583" i="28" s="1"/>
  <c r="I547" i="28"/>
  <c r="J547" i="28" s="1"/>
  <c r="I431" i="28"/>
  <c r="J431" i="28" s="1"/>
  <c r="I411" i="28"/>
  <c r="J411" i="28" s="1"/>
  <c r="I383" i="28"/>
  <c r="J383" i="28" s="1"/>
  <c r="I367" i="28"/>
  <c r="J367" i="28" s="1"/>
  <c r="I359" i="28"/>
  <c r="J359" i="28" s="1"/>
  <c r="I343" i="28"/>
  <c r="J343" i="28" s="1"/>
  <c r="I327" i="28"/>
  <c r="J327" i="28" s="1"/>
  <c r="I311" i="28"/>
  <c r="J311" i="28" s="1"/>
  <c r="I295" i="28"/>
  <c r="J295" i="28" s="1"/>
  <c r="I279" i="28"/>
  <c r="J279" i="28" s="1"/>
  <c r="I263" i="28"/>
  <c r="J263" i="28" s="1"/>
  <c r="I783" i="28"/>
  <c r="J783" i="28" s="1"/>
  <c r="I782" i="28"/>
  <c r="J782" i="28" s="1"/>
  <c r="I774" i="28"/>
  <c r="J774" i="28" s="1"/>
  <c r="I766" i="28"/>
  <c r="J766" i="28" s="1"/>
  <c r="I758" i="28"/>
  <c r="J758" i="28" s="1"/>
  <c r="I750" i="28"/>
  <c r="J750" i="28" s="1"/>
  <c r="I738" i="28"/>
  <c r="J738" i="28" s="1"/>
  <c r="I722" i="28"/>
  <c r="J722" i="28" s="1"/>
  <c r="I718" i="28"/>
  <c r="J718" i="28" s="1"/>
  <c r="I710" i="28"/>
  <c r="J710" i="28" s="1"/>
  <c r="I702" i="28"/>
  <c r="J702" i="28" s="1"/>
  <c r="I694" i="28"/>
  <c r="J694" i="28" s="1"/>
  <c r="I686" i="28"/>
  <c r="J686" i="28" s="1"/>
  <c r="I678" i="28"/>
  <c r="J678" i="28" s="1"/>
  <c r="I670" i="28"/>
  <c r="J670" i="28" s="1"/>
  <c r="I662" i="28"/>
  <c r="J662" i="28" s="1"/>
  <c r="I654" i="28"/>
  <c r="J654" i="28" s="1"/>
  <c r="I646" i="28"/>
  <c r="J646" i="28" s="1"/>
  <c r="I638" i="28"/>
  <c r="J638" i="28" s="1"/>
  <c r="I630" i="28"/>
  <c r="J630" i="28" s="1"/>
  <c r="I622" i="28"/>
  <c r="J622" i="28" s="1"/>
  <c r="I566" i="28"/>
  <c r="J566" i="28" s="1"/>
  <c r="I554" i="28"/>
  <c r="J554" i="28" s="1"/>
  <c r="I542" i="28"/>
  <c r="J542" i="28" s="1"/>
  <c r="I534" i="28"/>
  <c r="J534" i="28" s="1"/>
  <c r="I518" i="28"/>
  <c r="J518" i="28" s="1"/>
  <c r="I502" i="28"/>
  <c r="J502" i="28" s="1"/>
  <c r="I486" i="28"/>
  <c r="J486" i="28" s="1"/>
  <c r="I470" i="28"/>
  <c r="J470" i="28" s="1"/>
  <c r="I450" i="28"/>
  <c r="J450" i="28" s="1"/>
  <c r="I434" i="28"/>
  <c r="J434" i="28" s="1"/>
  <c r="I418" i="28"/>
  <c r="J418" i="28" s="1"/>
  <c r="I406" i="28"/>
  <c r="J406" i="28" s="1"/>
  <c r="I390" i="28"/>
  <c r="J390" i="28" s="1"/>
  <c r="I374" i="28"/>
  <c r="J374" i="28" s="1"/>
  <c r="I342" i="28"/>
  <c r="J342" i="28" s="1"/>
  <c r="I326" i="28"/>
  <c r="J326" i="28" s="1"/>
  <c r="I310" i="28"/>
  <c r="J310" i="28" s="1"/>
  <c r="I294" i="28"/>
  <c r="J294" i="28" s="1"/>
  <c r="I278" i="28"/>
  <c r="J278" i="28" s="1"/>
  <c r="I262" i="28"/>
  <c r="J262" i="28" s="1"/>
  <c r="I837" i="28"/>
  <c r="J837" i="28" s="1"/>
  <c r="I821" i="28"/>
  <c r="J821" i="28" s="1"/>
  <c r="I805" i="28"/>
  <c r="J805" i="28" s="1"/>
  <c r="I789" i="28"/>
  <c r="J789" i="28" s="1"/>
  <c r="I769" i="28"/>
  <c r="J769" i="28" s="1"/>
  <c r="I395" i="28"/>
  <c r="J395" i="28" s="1"/>
  <c r="I707" i="28"/>
  <c r="J707" i="28" s="1"/>
  <c r="I683" i="28"/>
  <c r="J683" i="28" s="1"/>
  <c r="I655" i="28"/>
  <c r="J655" i="28" s="1"/>
  <c r="I631" i="28"/>
  <c r="J631" i="28" s="1"/>
  <c r="I599" i="28"/>
  <c r="J599" i="28" s="1"/>
  <c r="I551" i="28"/>
  <c r="J551" i="28" s="1"/>
  <c r="I747" i="28"/>
  <c r="J747" i="28" s="1"/>
  <c r="I713" i="28"/>
  <c r="J713" i="28" s="1"/>
  <c r="I705" i="28"/>
  <c r="J705" i="28" s="1"/>
  <c r="I823" i="28"/>
  <c r="J823" i="28" s="1"/>
  <c r="I803" i="28"/>
  <c r="J803" i="28" s="1"/>
  <c r="I735" i="28"/>
  <c r="J735" i="28" s="1"/>
  <c r="I842" i="28"/>
  <c r="J842" i="28" s="1"/>
  <c r="I826" i="28"/>
  <c r="J826" i="28" s="1"/>
  <c r="I810" i="28"/>
  <c r="J810" i="28" s="1"/>
  <c r="I794" i="28"/>
  <c r="J794" i="28" s="1"/>
  <c r="I832" i="28"/>
  <c r="J832" i="28" s="1"/>
  <c r="I836" i="28"/>
  <c r="J836" i="28" s="1"/>
  <c r="I840" i="28"/>
  <c r="J840" i="28" s="1"/>
  <c r="I595" i="28"/>
  <c r="J595" i="28" s="1"/>
  <c r="I559" i="28"/>
  <c r="J559" i="28" s="1"/>
  <c r="I527" i="28"/>
  <c r="J527" i="28" s="1"/>
  <c r="I507" i="28"/>
  <c r="J507" i="28" s="1"/>
  <c r="I499" i="28"/>
  <c r="J499" i="28" s="1"/>
  <c r="I487" i="28"/>
  <c r="J487" i="28" s="1"/>
  <c r="I479" i="28"/>
  <c r="J479" i="28" s="1"/>
  <c r="I467" i="28"/>
  <c r="J467" i="28" s="1"/>
  <c r="I455" i="28"/>
  <c r="J455" i="28" s="1"/>
  <c r="I435" i="28"/>
  <c r="J435" i="28" s="1"/>
  <c r="I419" i="28"/>
  <c r="J419" i="28" s="1"/>
  <c r="I415" i="28"/>
  <c r="J415" i="28" s="1"/>
  <c r="I399" i="28"/>
  <c r="J399" i="28" s="1"/>
  <c r="I387" i="28"/>
  <c r="J387" i="28" s="1"/>
  <c r="I371" i="28"/>
  <c r="J371" i="28" s="1"/>
  <c r="I347" i="28"/>
  <c r="J347" i="28" s="1"/>
  <c r="I331" i="28"/>
  <c r="J331" i="28" s="1"/>
  <c r="I315" i="28"/>
  <c r="J315" i="28" s="1"/>
  <c r="I299" i="28"/>
  <c r="J299" i="28" s="1"/>
  <c r="I283" i="28"/>
  <c r="J283" i="28" s="1"/>
  <c r="I267" i="28"/>
  <c r="J267" i="28" s="1"/>
  <c r="I251" i="28"/>
  <c r="J251" i="28" s="1"/>
  <c r="I759" i="28"/>
  <c r="J759" i="28" s="1"/>
  <c r="I459" i="28"/>
  <c r="J459" i="28" s="1"/>
  <c r="I742" i="28"/>
  <c r="J742" i="28" s="1"/>
  <c r="I726" i="28"/>
  <c r="J726" i="28" s="1"/>
  <c r="I618" i="28"/>
  <c r="J618" i="28" s="1"/>
  <c r="I582" i="28"/>
  <c r="J582" i="28" s="1"/>
  <c r="I570" i="28"/>
  <c r="J570" i="28" s="1"/>
  <c r="I558" i="28"/>
  <c r="J558" i="28" s="1"/>
  <c r="I522" i="28"/>
  <c r="J522" i="28" s="1"/>
  <c r="I506" i="28"/>
  <c r="J506" i="28" s="1"/>
  <c r="I490" i="28"/>
  <c r="J490" i="28" s="1"/>
  <c r="I474" i="28"/>
  <c r="J474" i="28" s="1"/>
  <c r="I454" i="28"/>
  <c r="J454" i="28" s="1"/>
  <c r="I438" i="28"/>
  <c r="J438" i="28" s="1"/>
  <c r="I422" i="28"/>
  <c r="J422" i="28" s="1"/>
  <c r="I410" i="28"/>
  <c r="J410" i="28" s="1"/>
  <c r="I394" i="28"/>
  <c r="J394" i="28" s="1"/>
  <c r="I378" i="28"/>
  <c r="J378" i="28" s="1"/>
  <c r="I362" i="28"/>
  <c r="J362" i="28" s="1"/>
  <c r="I346" i="28"/>
  <c r="J346" i="28" s="1"/>
  <c r="I330" i="28"/>
  <c r="J330" i="28" s="1"/>
  <c r="I314" i="28"/>
  <c r="J314" i="28" s="1"/>
  <c r="I298" i="28"/>
  <c r="J298" i="28" s="1"/>
  <c r="I282" i="28"/>
  <c r="J282" i="28" s="1"/>
  <c r="I266" i="28"/>
  <c r="J266" i="28" s="1"/>
  <c r="I250" i="28"/>
  <c r="J250" i="28" s="1"/>
  <c r="I841" i="28"/>
  <c r="J841" i="28" s="1"/>
  <c r="I825" i="28"/>
  <c r="J825" i="28" s="1"/>
  <c r="I809" i="28"/>
  <c r="J809" i="28" s="1"/>
  <c r="I793" i="28"/>
  <c r="J793" i="28" s="1"/>
  <c r="I777" i="28"/>
  <c r="J777" i="28" s="1"/>
  <c r="I563" i="28"/>
  <c r="J563" i="28" s="1"/>
  <c r="I531" i="28"/>
  <c r="J531" i="28" s="1"/>
  <c r="I475" i="28"/>
  <c r="J475" i="28" s="1"/>
  <c r="I749" i="28"/>
  <c r="J749" i="28" s="1"/>
  <c r="I741" i="28"/>
  <c r="J741" i="28" s="1"/>
  <c r="I733" i="28"/>
  <c r="J733" i="28" s="1"/>
  <c r="I725" i="28"/>
  <c r="J725" i="28" s="1"/>
  <c r="I609" i="28"/>
  <c r="J609" i="28" s="1"/>
  <c r="I593" i="28"/>
  <c r="J593" i="28" s="1"/>
  <c r="I577" i="28"/>
  <c r="J577" i="28" s="1"/>
  <c r="I561" i="28"/>
  <c r="J561" i="28" s="1"/>
  <c r="I545" i="28"/>
  <c r="J545" i="28" s="1"/>
  <c r="I529" i="28"/>
  <c r="J529" i="28" s="1"/>
  <c r="I513" i="28"/>
  <c r="J513" i="28" s="1"/>
  <c r="I497" i="28"/>
  <c r="J497" i="28" s="1"/>
  <c r="I481" i="28"/>
  <c r="J481" i="28" s="1"/>
  <c r="I465" i="28"/>
  <c r="J465" i="28" s="1"/>
  <c r="I709" i="28"/>
  <c r="J709" i="28" s="1"/>
  <c r="I597" i="28"/>
  <c r="J597" i="28" s="1"/>
  <c r="I565" i="28"/>
  <c r="J565" i="28" s="1"/>
  <c r="I533" i="28"/>
  <c r="J533" i="28" s="1"/>
  <c r="I501" i="28"/>
  <c r="J501" i="28" s="1"/>
  <c r="I445" i="28"/>
  <c r="J445" i="28" s="1"/>
  <c r="I433" i="28"/>
  <c r="J433" i="28" s="1"/>
  <c r="I417" i="28"/>
  <c r="J417" i="28" s="1"/>
  <c r="I405" i="28"/>
  <c r="J405" i="28" s="1"/>
  <c r="I389" i="28"/>
  <c r="J389" i="28" s="1"/>
  <c r="I373" i="28"/>
  <c r="J373" i="28" s="1"/>
  <c r="I361" i="28"/>
  <c r="J361" i="28" s="1"/>
  <c r="I357" i="28"/>
  <c r="J357" i="28" s="1"/>
  <c r="I341" i="28"/>
  <c r="J341" i="28" s="1"/>
  <c r="I325" i="28"/>
  <c r="J325" i="28" s="1"/>
  <c r="I309" i="28"/>
  <c r="J309" i="28" s="1"/>
  <c r="I293" i="28"/>
  <c r="J293" i="28" s="1"/>
  <c r="I277" i="28"/>
  <c r="J277" i="28" s="1"/>
  <c r="I261" i="28"/>
  <c r="J261" i="28" s="1"/>
  <c r="I779" i="28"/>
  <c r="J779" i="28" s="1"/>
  <c r="I763" i="28"/>
  <c r="J763" i="28" s="1"/>
  <c r="I739" i="28"/>
  <c r="J739" i="28" s="1"/>
  <c r="I606" i="28"/>
  <c r="J606" i="28" s="1"/>
  <c r="I443" i="28"/>
  <c r="J443" i="28" s="1"/>
  <c r="I619" i="28"/>
  <c r="J619" i="28" s="1"/>
  <c r="I607" i="28"/>
  <c r="J607" i="28" s="1"/>
  <c r="I535" i="28"/>
  <c r="J535" i="28" s="1"/>
  <c r="I511" i="28"/>
  <c r="J511" i="28" s="1"/>
  <c r="I775" i="28"/>
  <c r="J775" i="28" s="1"/>
  <c r="I784" i="28"/>
  <c r="J784" i="28" s="1"/>
  <c r="I776" i="28"/>
  <c r="J776" i="28" s="1"/>
  <c r="I768" i="28"/>
  <c r="J768" i="28" s="1"/>
  <c r="I760" i="28"/>
  <c r="J760" i="28" s="1"/>
  <c r="I752" i="28"/>
  <c r="J752" i="28" s="1"/>
  <c r="I744" i="28"/>
  <c r="J744" i="28" s="1"/>
  <c r="I736" i="28"/>
  <c r="J736" i="28" s="1"/>
  <c r="I728" i="28"/>
  <c r="J728" i="28" s="1"/>
  <c r="I720" i="28"/>
  <c r="J720" i="28" s="1"/>
  <c r="I712" i="28"/>
  <c r="J712" i="28" s="1"/>
  <c r="I704" i="28"/>
  <c r="J704" i="28" s="1"/>
  <c r="I696" i="28"/>
  <c r="J696" i="28" s="1"/>
  <c r="I688" i="28"/>
  <c r="J688" i="28" s="1"/>
  <c r="I680" i="28"/>
  <c r="J680" i="28" s="1"/>
  <c r="I672" i="28"/>
  <c r="J672" i="28" s="1"/>
  <c r="I664" i="28"/>
  <c r="J664" i="28" s="1"/>
  <c r="I656" i="28"/>
  <c r="J656" i="28" s="1"/>
  <c r="I648" i="28"/>
  <c r="J648" i="28" s="1"/>
  <c r="I640" i="28"/>
  <c r="J640" i="28" s="1"/>
  <c r="I632" i="28"/>
  <c r="J632" i="28" s="1"/>
  <c r="I624" i="28"/>
  <c r="J624" i="28" s="1"/>
  <c r="I616" i="28"/>
  <c r="J616" i="28" s="1"/>
  <c r="I572" i="28"/>
  <c r="J572" i="28" s="1"/>
  <c r="I560" i="28"/>
  <c r="J560" i="28" s="1"/>
  <c r="I548" i="28"/>
  <c r="J548" i="28" s="1"/>
  <c r="I536" i="28"/>
  <c r="J536" i="28" s="1"/>
  <c r="I520" i="28"/>
  <c r="J520" i="28" s="1"/>
  <c r="I504" i="28"/>
  <c r="J504" i="28" s="1"/>
  <c r="I488" i="28"/>
  <c r="J488" i="28" s="1"/>
  <c r="I472" i="28"/>
  <c r="J472" i="28" s="1"/>
  <c r="I452" i="28"/>
  <c r="J452" i="28" s="1"/>
  <c r="I436" i="28"/>
  <c r="J436" i="28" s="1"/>
  <c r="I424" i="28"/>
  <c r="J424" i="28" s="1"/>
  <c r="I412" i="28"/>
  <c r="J412" i="28" s="1"/>
  <c r="I396" i="28"/>
  <c r="J396" i="28" s="1"/>
  <c r="I380" i="28"/>
  <c r="J380" i="28" s="1"/>
  <c r="I364" i="28"/>
  <c r="J364" i="28" s="1"/>
  <c r="I344" i="28"/>
  <c r="J344" i="28" s="1"/>
  <c r="I316" i="28"/>
  <c r="J316" i="28" s="1"/>
  <c r="I300" i="28"/>
  <c r="J300" i="28" s="1"/>
  <c r="I284" i="28"/>
  <c r="J284" i="28" s="1"/>
  <c r="I268" i="28"/>
  <c r="J268" i="28" s="1"/>
  <c r="I252" i="28"/>
  <c r="J252" i="28" s="1"/>
  <c r="I765" i="28"/>
  <c r="J765" i="28" s="1"/>
  <c r="I717" i="28"/>
  <c r="J717" i="28" s="1"/>
  <c r="I697" i="28"/>
  <c r="J697" i="28" s="1"/>
  <c r="I689" i="28"/>
  <c r="J689" i="28" s="1"/>
  <c r="I681" i="28"/>
  <c r="J681" i="28" s="1"/>
  <c r="I673" i="28"/>
  <c r="J673" i="28" s="1"/>
  <c r="I665" i="28"/>
  <c r="J665" i="28" s="1"/>
  <c r="I657" i="28"/>
  <c r="J657" i="28" s="1"/>
  <c r="I649" i="28"/>
  <c r="J649" i="28" s="1"/>
  <c r="I641" i="28"/>
  <c r="J641" i="28" s="1"/>
  <c r="I633" i="28"/>
  <c r="J633" i="28" s="1"/>
  <c r="I625" i="28"/>
  <c r="J625" i="28" s="1"/>
  <c r="I589" i="28"/>
  <c r="J589" i="28" s="1"/>
  <c r="I557" i="28"/>
  <c r="J557" i="28" s="1"/>
  <c r="I525" i="28"/>
  <c r="J525" i="28" s="1"/>
  <c r="I493" i="28"/>
  <c r="J493" i="28" s="1"/>
  <c r="I469" i="28"/>
  <c r="J469" i="28" s="1"/>
  <c r="I449" i="28"/>
  <c r="J449" i="28" s="1"/>
  <c r="I437" i="28"/>
  <c r="J437" i="28" s="1"/>
  <c r="I421" i="28"/>
  <c r="J421" i="28" s="1"/>
  <c r="I409" i="28"/>
  <c r="J409" i="28" s="1"/>
  <c r="I393" i="28"/>
  <c r="J393" i="28" s="1"/>
  <c r="I377" i="28"/>
  <c r="J377" i="28" s="1"/>
  <c r="I365" i="28"/>
  <c r="J365" i="28" s="1"/>
  <c r="I345" i="28"/>
  <c r="J345" i="28" s="1"/>
  <c r="I329" i="28"/>
  <c r="J329" i="28" s="1"/>
  <c r="I313" i="28"/>
  <c r="J313" i="28" s="1"/>
  <c r="I297" i="28"/>
  <c r="J297" i="28" s="1"/>
  <c r="I281" i="28"/>
  <c r="J281" i="28" s="1"/>
  <c r="I265" i="28"/>
  <c r="J265" i="28" s="1"/>
  <c r="I249" i="28"/>
  <c r="J249" i="28" s="1"/>
  <c r="I594" i="28"/>
  <c r="J594" i="28" s="1"/>
  <c r="I711" i="28"/>
  <c r="J711" i="28" s="1"/>
  <c r="I687" i="28"/>
  <c r="J687" i="28" s="1"/>
  <c r="I663" i="28"/>
  <c r="J663" i="28" s="1"/>
  <c r="I639" i="28"/>
  <c r="J639" i="28" s="1"/>
  <c r="I567" i="28"/>
  <c r="J567" i="28" s="1"/>
  <c r="I767" i="28"/>
  <c r="J767" i="28" s="1"/>
  <c r="I608" i="28"/>
  <c r="J608" i="28" s="1"/>
  <c r="I588" i="28"/>
  <c r="J588" i="28" s="1"/>
  <c r="I576" i="28"/>
  <c r="J576" i="28" s="1"/>
  <c r="I564" i="28"/>
  <c r="J564" i="28" s="1"/>
  <c r="I552" i="28"/>
  <c r="J552" i="28" s="1"/>
  <c r="I524" i="28"/>
  <c r="J524" i="28" s="1"/>
  <c r="I508" i="28"/>
  <c r="J508" i="28" s="1"/>
  <c r="I492" i="28"/>
  <c r="J492" i="28" s="1"/>
  <c r="I476" i="28"/>
  <c r="J476" i="28" s="1"/>
  <c r="I460" i="28"/>
  <c r="J460" i="28" s="1"/>
  <c r="I456" i="28"/>
  <c r="J456" i="28" s="1"/>
  <c r="I440" i="28"/>
  <c r="J440" i="28" s="1"/>
  <c r="I428" i="28"/>
  <c r="J428" i="28" s="1"/>
  <c r="I400" i="28"/>
  <c r="J400" i="28" s="1"/>
  <c r="I384" i="28"/>
  <c r="J384" i="28" s="1"/>
  <c r="I368" i="28"/>
  <c r="J368" i="28" s="1"/>
  <c r="I348" i="28"/>
  <c r="J348" i="28" s="1"/>
  <c r="I320" i="28"/>
  <c r="J320" i="28" s="1"/>
  <c r="I304" i="28"/>
  <c r="J304" i="28" s="1"/>
  <c r="I288" i="28"/>
  <c r="J288" i="28" s="1"/>
  <c r="I272" i="28"/>
  <c r="J272" i="28" s="1"/>
  <c r="I256" i="28"/>
  <c r="J256" i="28" s="1"/>
  <c r="I773" i="28"/>
  <c r="J773" i="28" s="1"/>
  <c r="I614" i="28"/>
  <c r="J614" i="28" s="1"/>
  <c r="I546" i="28"/>
  <c r="J546" i="28" s="1"/>
  <c r="I613" i="28"/>
  <c r="J613" i="28" s="1"/>
  <c r="I581" i="28"/>
  <c r="J581" i="28" s="1"/>
  <c r="I549" i="28"/>
  <c r="J549" i="28" s="1"/>
  <c r="I517" i="28"/>
  <c r="J517" i="28" s="1"/>
  <c r="I485" i="28"/>
  <c r="J485" i="28" s="1"/>
  <c r="I473" i="28"/>
  <c r="J473" i="28" s="1"/>
  <c r="I461" i="28"/>
  <c r="J461" i="28" s="1"/>
  <c r="I453" i="28"/>
  <c r="J453" i="28" s="1"/>
  <c r="I425" i="28"/>
  <c r="J425" i="28" s="1"/>
  <c r="I413" i="28"/>
  <c r="J413" i="28" s="1"/>
  <c r="I397" i="28"/>
  <c r="J397" i="28" s="1"/>
  <c r="I381" i="28"/>
  <c r="J381" i="28" s="1"/>
  <c r="I369" i="28"/>
  <c r="J369" i="28" s="1"/>
  <c r="I349" i="28"/>
  <c r="J349" i="28" s="1"/>
  <c r="I333" i="28"/>
  <c r="J333" i="28" s="1"/>
  <c r="I317" i="28"/>
  <c r="J317" i="28" s="1"/>
  <c r="I301" i="28"/>
  <c r="J301" i="28" s="1"/>
  <c r="I285" i="28"/>
  <c r="J285" i="28" s="1"/>
  <c r="I269" i="28"/>
  <c r="J269" i="28" s="1"/>
  <c r="I253" i="28"/>
  <c r="J253" i="28" s="1"/>
  <c r="I787" i="28"/>
  <c r="J787" i="28" s="1"/>
  <c r="I771" i="28"/>
  <c r="J771" i="28" s="1"/>
  <c r="I755" i="28"/>
  <c r="J755" i="28" s="1"/>
  <c r="I723" i="28"/>
  <c r="J723" i="28" s="1"/>
  <c r="I579" i="28"/>
  <c r="J579" i="28" s="1"/>
  <c r="I543" i="28"/>
  <c r="J543" i="28" s="1"/>
  <c r="I523" i="28"/>
  <c r="J523" i="28" s="1"/>
  <c r="I495" i="28"/>
  <c r="J495" i="28" s="1"/>
  <c r="I731" i="28"/>
  <c r="J731" i="28" s="1"/>
  <c r="I780" i="28"/>
  <c r="J780" i="28" s="1"/>
  <c r="I772" i="28"/>
  <c r="J772" i="28" s="1"/>
  <c r="I764" i="28"/>
  <c r="J764" i="28" s="1"/>
  <c r="I756" i="28"/>
  <c r="J756" i="28" s="1"/>
  <c r="I748" i="28"/>
  <c r="J748" i="28" s="1"/>
  <c r="I740" i="28"/>
  <c r="J740" i="28" s="1"/>
  <c r="I732" i="28"/>
  <c r="J732" i="28" s="1"/>
  <c r="I724" i="28"/>
  <c r="J724" i="28" s="1"/>
  <c r="I716" i="28"/>
  <c r="J716" i="28" s="1"/>
  <c r="I708" i="28"/>
  <c r="J708" i="28" s="1"/>
  <c r="I700" i="28"/>
  <c r="J700" i="28" s="1"/>
  <c r="I692" i="28"/>
  <c r="J692" i="28" s="1"/>
  <c r="I684" i="28"/>
  <c r="J684" i="28" s="1"/>
  <c r="I676" i="28"/>
  <c r="J676" i="28" s="1"/>
  <c r="I668" i="28"/>
  <c r="J668" i="28" s="1"/>
  <c r="I660" i="28"/>
  <c r="J660" i="28" s="1"/>
  <c r="I652" i="28"/>
  <c r="J652" i="28" s="1"/>
  <c r="I644" i="28"/>
  <c r="J644" i="28" s="1"/>
  <c r="I636" i="28"/>
  <c r="J636" i="28" s="1"/>
  <c r="I628" i="28"/>
  <c r="J628" i="28" s="1"/>
  <c r="I612" i="28"/>
  <c r="J612" i="28" s="1"/>
  <c r="I600" i="28"/>
  <c r="J600" i="28" s="1"/>
  <c r="I592" i="28"/>
  <c r="J592" i="28" s="1"/>
  <c r="I580" i="28"/>
  <c r="J580" i="28" s="1"/>
  <c r="I568" i="28"/>
  <c r="J568" i="28" s="1"/>
  <c r="I540" i="28"/>
  <c r="J540" i="28" s="1"/>
  <c r="I528" i="28"/>
  <c r="J528" i="28" s="1"/>
  <c r="I512" i="28"/>
  <c r="J512" i="28" s="1"/>
  <c r="I496" i="28"/>
  <c r="J496" i="28" s="1"/>
  <c r="I480" i="28"/>
  <c r="J480" i="28" s="1"/>
  <c r="I464" i="28"/>
  <c r="J464" i="28" s="1"/>
  <c r="I444" i="28"/>
  <c r="J444" i="28" s="1"/>
  <c r="I416" i="28"/>
  <c r="J416" i="28" s="1"/>
  <c r="I404" i="28"/>
  <c r="J404" i="28" s="1"/>
  <c r="I388" i="28"/>
  <c r="J388" i="28" s="1"/>
  <c r="I372" i="28"/>
  <c r="J372" i="28" s="1"/>
  <c r="I352" i="28"/>
  <c r="J352" i="28" s="1"/>
  <c r="I336" i="28"/>
  <c r="J336" i="28" s="1"/>
  <c r="I324" i="28"/>
  <c r="J324" i="28" s="1"/>
  <c r="I308" i="28"/>
  <c r="J308" i="28" s="1"/>
  <c r="I292" i="28"/>
  <c r="J292" i="28" s="1"/>
  <c r="I276" i="28"/>
  <c r="J276" i="28" s="1"/>
  <c r="I260" i="28"/>
  <c r="J260" i="28" s="1"/>
  <c r="I781" i="28"/>
  <c r="J781" i="28" s="1"/>
  <c r="I727" i="28"/>
  <c r="J727" i="28" s="1"/>
  <c r="I701" i="28"/>
  <c r="J701" i="28" s="1"/>
  <c r="I693" i="28"/>
  <c r="J693" i="28" s="1"/>
  <c r="I685" i="28"/>
  <c r="J685" i="28" s="1"/>
  <c r="I677" i="28"/>
  <c r="J677" i="28" s="1"/>
  <c r="I669" i="28"/>
  <c r="J669" i="28" s="1"/>
  <c r="I661" i="28"/>
  <c r="J661" i="28" s="1"/>
  <c r="I653" i="28"/>
  <c r="J653" i="28" s="1"/>
  <c r="I645" i="28"/>
  <c r="J645" i="28" s="1"/>
  <c r="I637" i="28"/>
  <c r="J637" i="28" s="1"/>
  <c r="I629" i="28"/>
  <c r="J629" i="28" s="1"/>
  <c r="I621" i="28"/>
  <c r="J621" i="28" s="1"/>
  <c r="I605" i="28"/>
  <c r="J605" i="28" s="1"/>
  <c r="I573" i="28"/>
  <c r="J573" i="28" s="1"/>
  <c r="I541" i="28"/>
  <c r="J541" i="28" s="1"/>
  <c r="I509" i="28"/>
  <c r="J509" i="28" s="1"/>
  <c r="I477" i="28"/>
  <c r="J477" i="28" s="1"/>
  <c r="I457" i="28"/>
  <c r="J457" i="28" s="1"/>
  <c r="I441" i="28"/>
  <c r="J441" i="28" s="1"/>
  <c r="I429" i="28"/>
  <c r="J429" i="28" s="1"/>
  <c r="I401" i="28"/>
  <c r="J401" i="28" s="1"/>
  <c r="I385" i="28"/>
  <c r="J385" i="28" s="1"/>
  <c r="I353" i="28"/>
  <c r="J353" i="28" s="1"/>
  <c r="I337" i="28"/>
  <c r="J337" i="28" s="1"/>
  <c r="I321" i="28"/>
  <c r="J321" i="28" s="1"/>
  <c r="I305" i="28"/>
  <c r="J305" i="28" s="1"/>
  <c r="I289" i="28"/>
  <c r="J289" i="28" s="1"/>
  <c r="I273" i="28"/>
  <c r="J273" i="28" s="1"/>
  <c r="I257" i="28"/>
  <c r="J257" i="28" s="1"/>
  <c r="I719" i="28"/>
  <c r="J719" i="28" s="1"/>
  <c r="I699" i="28"/>
  <c r="J699" i="28" s="1"/>
  <c r="I675" i="28"/>
  <c r="J675" i="28" s="1"/>
  <c r="I651" i="28"/>
  <c r="J651" i="28" s="1"/>
  <c r="I627" i="28"/>
  <c r="J627" i="28" s="1"/>
  <c r="I591" i="28"/>
  <c r="J591" i="28" s="1"/>
  <c r="I555" i="28"/>
  <c r="J555" i="28" s="1"/>
  <c r="I604" i="28"/>
  <c r="J604" i="28" s="1"/>
  <c r="I596" i="28"/>
  <c r="J596" i="28" s="1"/>
  <c r="I584" i="28"/>
  <c r="J584" i="28" s="1"/>
  <c r="I556" i="28"/>
  <c r="J556" i="28" s="1"/>
  <c r="I544" i="28"/>
  <c r="J544" i="28" s="1"/>
  <c r="I532" i="28"/>
  <c r="J532" i="28" s="1"/>
  <c r="I516" i="28"/>
  <c r="J516" i="28" s="1"/>
  <c r="I500" i="28"/>
  <c r="J500" i="28" s="1"/>
  <c r="I484" i="28"/>
  <c r="J484" i="28" s="1"/>
  <c r="I468" i="28"/>
  <c r="J468" i="28" s="1"/>
  <c r="I448" i="28"/>
  <c r="J448" i="28" s="1"/>
  <c r="I432" i="28"/>
  <c r="J432" i="28" s="1"/>
  <c r="I420" i="28"/>
  <c r="J420" i="28" s="1"/>
  <c r="I408" i="28"/>
  <c r="J408" i="28" s="1"/>
  <c r="I392" i="28"/>
  <c r="J392" i="28" s="1"/>
  <c r="I376" i="28"/>
  <c r="J376" i="28" s="1"/>
  <c r="I360" i="28"/>
  <c r="J360" i="28" s="1"/>
  <c r="I356" i="28"/>
  <c r="J356" i="28" s="1"/>
  <c r="I340" i="28"/>
  <c r="J340" i="28" s="1"/>
  <c r="I328" i="28"/>
  <c r="J328" i="28" s="1"/>
  <c r="I312" i="28"/>
  <c r="J312" i="28" s="1"/>
  <c r="I296" i="28"/>
  <c r="J296" i="28" s="1"/>
  <c r="R299" i="18" s="1"/>
  <c r="I280" i="28"/>
  <c r="J280" i="28" s="1"/>
  <c r="I264" i="28"/>
  <c r="J264" i="28" s="1"/>
  <c r="I248" i="28"/>
  <c r="J248" i="28" s="1"/>
  <c r="I757" i="28"/>
  <c r="J757" i="28" s="1"/>
  <c r="I743" i="28"/>
  <c r="J743" i="28" s="1"/>
  <c r="I332" i="28"/>
  <c r="J332" i="28" s="1"/>
  <c r="R335" i="18" s="1"/>
  <c r="P251" i="18"/>
  <c r="Q251" i="18" s="1"/>
  <c r="R252" i="18"/>
  <c r="P255" i="18"/>
  <c r="Q255" i="18" s="1"/>
  <c r="R256" i="18"/>
  <c r="P259" i="18"/>
  <c r="Q259" i="18" s="1"/>
  <c r="R260" i="18"/>
  <c r="P263" i="18"/>
  <c r="Q263" i="18" s="1"/>
  <c r="R264" i="18"/>
  <c r="P267" i="18"/>
  <c r="Q267" i="18" s="1"/>
  <c r="P268" i="18"/>
  <c r="Q268" i="18" s="1"/>
  <c r="P269" i="18"/>
  <c r="Q269" i="18" s="1"/>
  <c r="P270" i="18"/>
  <c r="Q270" i="18" s="1"/>
  <c r="R271" i="18"/>
  <c r="R272" i="18"/>
  <c r="R273" i="18"/>
  <c r="P276" i="18"/>
  <c r="Q276" i="18" s="1"/>
  <c r="P277" i="18"/>
  <c r="Q277" i="18" s="1"/>
  <c r="P278" i="18"/>
  <c r="Q278" i="18" s="1"/>
  <c r="R279" i="18"/>
  <c r="P282" i="18"/>
  <c r="Q282" i="18" s="1"/>
  <c r="R286" i="18"/>
  <c r="P289" i="18"/>
  <c r="Q289" i="18" s="1"/>
  <c r="R290" i="18"/>
  <c r="P293" i="18"/>
  <c r="Q293" i="18" s="1"/>
  <c r="R294" i="18"/>
  <c r="P297" i="18"/>
  <c r="Q297" i="18" s="1"/>
  <c r="P298" i="18"/>
  <c r="Q298" i="18" s="1"/>
  <c r="P302" i="18"/>
  <c r="Q302" i="18" s="1"/>
  <c r="R304" i="18"/>
  <c r="P307" i="18"/>
  <c r="Q307" i="18" s="1"/>
  <c r="P308" i="18"/>
  <c r="Q308" i="18" s="1"/>
  <c r="R309" i="18"/>
  <c r="P313" i="18"/>
  <c r="Q313" i="18" s="1"/>
  <c r="R314" i="18"/>
  <c r="R315" i="18"/>
  <c r="P318" i="18"/>
  <c r="Q318" i="18" s="1"/>
  <c r="R320" i="18"/>
  <c r="P323" i="18"/>
  <c r="Q323" i="18" s="1"/>
  <c r="P324" i="18"/>
  <c r="Q324" i="18" s="1"/>
  <c r="R325" i="18"/>
  <c r="P329" i="18"/>
  <c r="Q329" i="18" s="1"/>
  <c r="R330" i="18"/>
  <c r="P333" i="18"/>
  <c r="Q333" i="18" s="1"/>
  <c r="R334" i="18"/>
  <c r="P339" i="18"/>
  <c r="Q339" i="18" s="1"/>
  <c r="R340" i="18"/>
  <c r="P343" i="18"/>
  <c r="Q343" i="18" s="1"/>
  <c r="P344" i="18"/>
  <c r="Q344" i="18" s="1"/>
  <c r="R346" i="18"/>
  <c r="P349" i="18"/>
  <c r="Q349" i="18" s="1"/>
  <c r="R350" i="18"/>
  <c r="R351" i="18"/>
  <c r="P355" i="18"/>
  <c r="Q355" i="18" s="1"/>
  <c r="R356" i="18"/>
  <c r="P359" i="18"/>
  <c r="Q359" i="18" s="1"/>
  <c r="P360" i="18"/>
  <c r="Q360" i="18" s="1"/>
  <c r="R362" i="18"/>
  <c r="P365" i="18"/>
  <c r="Q365" i="18" s="1"/>
  <c r="R366" i="18"/>
  <c r="R367" i="18"/>
  <c r="P371" i="18"/>
  <c r="Q371" i="18" s="1"/>
  <c r="R372" i="18"/>
  <c r="P375" i="18"/>
  <c r="Q375" i="18" s="1"/>
  <c r="P376" i="18"/>
  <c r="Q376" i="18" s="1"/>
  <c r="R378" i="18"/>
  <c r="P381" i="18"/>
  <c r="Q381" i="18" s="1"/>
  <c r="R382" i="18"/>
  <c r="R383" i="18"/>
  <c r="P387" i="18"/>
  <c r="Q387" i="18" s="1"/>
  <c r="R388" i="18"/>
  <c r="P391" i="18"/>
  <c r="Q391" i="18" s="1"/>
  <c r="P392" i="18"/>
  <c r="Q392" i="18" s="1"/>
  <c r="R394" i="18"/>
  <c r="P397" i="18"/>
  <c r="Q397" i="18" s="1"/>
  <c r="P250" i="18"/>
  <c r="Q250" i="18" s="1"/>
  <c r="R251" i="18"/>
  <c r="P254" i="18"/>
  <c r="Q254" i="18" s="1"/>
  <c r="R255" i="18"/>
  <c r="P258" i="18"/>
  <c r="Q258" i="18" s="1"/>
  <c r="R259" i="18"/>
  <c r="P262" i="18"/>
  <c r="Q262" i="18" s="1"/>
  <c r="R263" i="18"/>
  <c r="P266" i="18"/>
  <c r="Q266" i="18" s="1"/>
  <c r="R270" i="18"/>
  <c r="P275" i="18"/>
  <c r="Q275" i="18" s="1"/>
  <c r="R278" i="18"/>
  <c r="P281" i="18"/>
  <c r="Q281" i="18" s="1"/>
  <c r="R282" i="18"/>
  <c r="R283" i="18"/>
  <c r="R284" i="18"/>
  <c r="R285" i="18"/>
  <c r="P288" i="18"/>
  <c r="Q288" i="18" s="1"/>
  <c r="R289" i="18"/>
  <c r="P292" i="18"/>
  <c r="Q292" i="18" s="1"/>
  <c r="R293" i="18"/>
  <c r="P296" i="18"/>
  <c r="Q296" i="18" s="1"/>
  <c r="R298" i="18"/>
  <c r="P301" i="18"/>
  <c r="Q301" i="18" s="1"/>
  <c r="R302" i="18"/>
  <c r="R303" i="18"/>
  <c r="P306" i="18"/>
  <c r="Q306" i="18" s="1"/>
  <c r="R308" i="18"/>
  <c r="P311" i="18"/>
  <c r="Q311" i="18" s="1"/>
  <c r="P312" i="18"/>
  <c r="Q312" i="18" s="1"/>
  <c r="R313" i="18"/>
  <c r="P317" i="18"/>
  <c r="Q317" i="18" s="1"/>
  <c r="R318" i="18"/>
  <c r="R319" i="18"/>
  <c r="P322" i="18"/>
  <c r="Q322" i="18" s="1"/>
  <c r="R324" i="18"/>
  <c r="P327" i="18"/>
  <c r="Q327" i="18" s="1"/>
  <c r="P328" i="18"/>
  <c r="Q328" i="18" s="1"/>
  <c r="R329" i="18"/>
  <c r="P332" i="18"/>
  <c r="Q332" i="18" s="1"/>
  <c r="R333" i="18"/>
  <c r="P337" i="18"/>
  <c r="Q337" i="18" s="1"/>
  <c r="P338" i="18"/>
  <c r="Q338" i="18" s="1"/>
  <c r="R339" i="18"/>
  <c r="P342" i="18"/>
  <c r="Q342" i="18" s="1"/>
  <c r="R344" i="18"/>
  <c r="R345" i="18"/>
  <c r="P348" i="18"/>
  <c r="Q348" i="18" s="1"/>
  <c r="R349" i="18"/>
  <c r="P353" i="18"/>
  <c r="Q353" i="18" s="1"/>
  <c r="P354" i="18"/>
  <c r="Q354" i="18" s="1"/>
  <c r="R355" i="18"/>
  <c r="P358" i="18"/>
  <c r="Q358" i="18" s="1"/>
  <c r="R360" i="18"/>
  <c r="R361" i="18"/>
  <c r="P364" i="18"/>
  <c r="Q364" i="18" s="1"/>
  <c r="R365" i="18"/>
  <c r="P369" i="18"/>
  <c r="Q369" i="18" s="1"/>
  <c r="P370" i="18"/>
  <c r="Q370" i="18" s="1"/>
  <c r="R371" i="18"/>
  <c r="P374" i="18"/>
  <c r="Q374" i="18" s="1"/>
  <c r="R376" i="18"/>
  <c r="R377" i="18"/>
  <c r="P380" i="18"/>
  <c r="Q380" i="18" s="1"/>
  <c r="R381" i="18"/>
  <c r="P385" i="18"/>
  <c r="Q385" i="18" s="1"/>
  <c r="P386" i="18"/>
  <c r="Q386" i="18" s="1"/>
  <c r="R387" i="18"/>
  <c r="P390" i="18"/>
  <c r="Q390" i="18" s="1"/>
  <c r="R392" i="18"/>
  <c r="R393" i="18"/>
  <c r="P396" i="18"/>
  <c r="Q396" i="18" s="1"/>
  <c r="R397" i="18"/>
  <c r="P249" i="18"/>
  <c r="Q249" i="18" s="1"/>
  <c r="R250" i="18"/>
  <c r="P253" i="18"/>
  <c r="Q253" i="18" s="1"/>
  <c r="R254" i="18"/>
  <c r="P257" i="18"/>
  <c r="Q257" i="18" s="1"/>
  <c r="R258" i="18"/>
  <c r="P261" i="18"/>
  <c r="Q261" i="18" s="1"/>
  <c r="R262" i="18"/>
  <c r="P265" i="18"/>
  <c r="Q265" i="18" s="1"/>
  <c r="R266" i="18"/>
  <c r="R267" i="18"/>
  <c r="R268" i="18"/>
  <c r="R269" i="18"/>
  <c r="P272" i="18"/>
  <c r="Q272" i="18" s="1"/>
  <c r="P273" i="18"/>
  <c r="Q273" i="18" s="1"/>
  <c r="P274" i="18"/>
  <c r="Q274" i="18" s="1"/>
  <c r="R275" i="18"/>
  <c r="R276" i="18"/>
  <c r="R277" i="18"/>
  <c r="P280" i="18"/>
  <c r="Q280" i="18" s="1"/>
  <c r="R281" i="18"/>
  <c r="P287" i="18"/>
  <c r="Q287" i="18" s="1"/>
  <c r="R288" i="18"/>
  <c r="P291" i="18"/>
  <c r="Q291" i="18" s="1"/>
  <c r="R292" i="18"/>
  <c r="P295" i="18"/>
  <c r="Q295" i="18" s="1"/>
  <c r="R296" i="18"/>
  <c r="R297" i="18"/>
  <c r="P300" i="18"/>
  <c r="Q300" i="18" s="1"/>
  <c r="R301" i="18"/>
  <c r="P305" i="18"/>
  <c r="Q305" i="18" s="1"/>
  <c r="R306" i="18"/>
  <c r="R307" i="18"/>
  <c r="P310" i="18"/>
  <c r="Q310" i="18" s="1"/>
  <c r="R312" i="18"/>
  <c r="P315" i="18"/>
  <c r="Q315" i="18" s="1"/>
  <c r="P316" i="18"/>
  <c r="Q316" i="18" s="1"/>
  <c r="R317" i="18"/>
  <c r="P321" i="18"/>
  <c r="Q321" i="18" s="1"/>
  <c r="R322" i="18"/>
  <c r="R323" i="18"/>
  <c r="P326" i="18"/>
  <c r="Q326" i="18" s="1"/>
  <c r="R328" i="18"/>
  <c r="P331" i="18"/>
  <c r="Q331" i="18" s="1"/>
  <c r="R332" i="18"/>
  <c r="P335" i="18"/>
  <c r="Q335" i="18" s="1"/>
  <c r="P336" i="18"/>
  <c r="Q336" i="18" s="1"/>
  <c r="R338" i="18"/>
  <c r="P341" i="18"/>
  <c r="Q341" i="18" s="1"/>
  <c r="R342" i="18"/>
  <c r="R343" i="18"/>
  <c r="P347" i="18"/>
  <c r="Q347" i="18" s="1"/>
  <c r="R348" i="18"/>
  <c r="P351" i="18"/>
  <c r="Q351" i="18" s="1"/>
  <c r="P352" i="18"/>
  <c r="Q352" i="18" s="1"/>
  <c r="R354" i="18"/>
  <c r="P357" i="18"/>
  <c r="Q357" i="18" s="1"/>
  <c r="R358" i="18"/>
  <c r="R359" i="18"/>
  <c r="P363" i="18"/>
  <c r="Q363" i="18" s="1"/>
  <c r="R364" i="18"/>
  <c r="P367" i="18"/>
  <c r="Q367" i="18" s="1"/>
  <c r="P368" i="18"/>
  <c r="Q368" i="18" s="1"/>
  <c r="R370" i="18"/>
  <c r="P373" i="18"/>
  <c r="Q373" i="18" s="1"/>
  <c r="R374" i="18"/>
  <c r="R375" i="18"/>
  <c r="P379" i="18"/>
  <c r="Q379" i="18" s="1"/>
  <c r="R380" i="18"/>
  <c r="P383" i="18"/>
  <c r="Q383" i="18" s="1"/>
  <c r="P384" i="18"/>
  <c r="Q384" i="18" s="1"/>
  <c r="R386" i="18"/>
  <c r="P389" i="18"/>
  <c r="Q389" i="18" s="1"/>
  <c r="R390" i="18"/>
  <c r="R391" i="18"/>
  <c r="P395" i="18"/>
  <c r="Q395" i="18" s="1"/>
  <c r="R253" i="18"/>
  <c r="P256" i="18"/>
  <c r="Q256" i="18" s="1"/>
  <c r="R261" i="18"/>
  <c r="P264" i="18"/>
  <c r="Q264" i="18" s="1"/>
  <c r="P299" i="18"/>
  <c r="Q299" i="18" s="1"/>
  <c r="P304" i="18"/>
  <c r="Q304" i="18" s="1"/>
  <c r="P325" i="18"/>
  <c r="Q325" i="18" s="1"/>
  <c r="R327" i="18"/>
  <c r="P330" i="18"/>
  <c r="Q330" i="18" s="1"/>
  <c r="R337" i="18"/>
  <c r="P340" i="18"/>
  <c r="Q340" i="18" s="1"/>
  <c r="P361" i="18"/>
  <c r="Q361" i="18" s="1"/>
  <c r="R363" i="18"/>
  <c r="P366" i="18"/>
  <c r="Q366" i="18" s="1"/>
  <c r="R368" i="18"/>
  <c r="R373" i="18"/>
  <c r="P394" i="18"/>
  <c r="Q394" i="18" s="1"/>
  <c r="R396" i="18"/>
  <c r="R398" i="18"/>
  <c r="R399" i="18"/>
  <c r="P403" i="18"/>
  <c r="Q403" i="18" s="1"/>
  <c r="R404" i="18"/>
  <c r="P407" i="18"/>
  <c r="Q407" i="18" s="1"/>
  <c r="P408" i="18"/>
  <c r="Q408" i="18" s="1"/>
  <c r="R410" i="18"/>
  <c r="P413" i="18"/>
  <c r="Q413" i="18" s="1"/>
  <c r="R414" i="18"/>
  <c r="R415" i="18"/>
  <c r="P419" i="18"/>
  <c r="Q419" i="18" s="1"/>
  <c r="R420" i="18"/>
  <c r="R421" i="18"/>
  <c r="P425" i="18"/>
  <c r="Q425" i="18" s="1"/>
  <c r="R426" i="18"/>
  <c r="P429" i="18"/>
  <c r="Q429" i="18" s="1"/>
  <c r="P430" i="18"/>
  <c r="Q430" i="18" s="1"/>
  <c r="R432" i="18"/>
  <c r="P435" i="18"/>
  <c r="Q435" i="18" s="1"/>
  <c r="R436" i="18"/>
  <c r="R437" i="18"/>
  <c r="R438" i="18"/>
  <c r="R439" i="18"/>
  <c r="P442" i="18"/>
  <c r="Q442" i="18" s="1"/>
  <c r="R443" i="18"/>
  <c r="P446" i="18"/>
  <c r="Q446" i="18" s="1"/>
  <c r="P447" i="18"/>
  <c r="Q447" i="18" s="1"/>
  <c r="P448" i="18"/>
  <c r="Q448" i="18" s="1"/>
  <c r="R449" i="18"/>
  <c r="P452" i="18"/>
  <c r="Q452" i="18" s="1"/>
  <c r="R453" i="18"/>
  <c r="P457" i="18"/>
  <c r="Q457" i="18" s="1"/>
  <c r="R458" i="18"/>
  <c r="R459" i="18"/>
  <c r="P462" i="18"/>
  <c r="Q462" i="18" s="1"/>
  <c r="R463" i="18"/>
  <c r="P466" i="18"/>
  <c r="Q466" i="18" s="1"/>
  <c r="R467" i="18"/>
  <c r="P470" i="18"/>
  <c r="Q470" i="18" s="1"/>
  <c r="R472" i="18"/>
  <c r="P475" i="18"/>
  <c r="Q475" i="18" s="1"/>
  <c r="P476" i="18"/>
  <c r="Q476" i="18" s="1"/>
  <c r="R477" i="18"/>
  <c r="P480" i="18"/>
  <c r="Q480" i="18" s="1"/>
  <c r="R481" i="18"/>
  <c r="P484" i="18"/>
  <c r="Q484" i="18" s="1"/>
  <c r="R485" i="18"/>
  <c r="P489" i="18"/>
  <c r="Q489" i="18" s="1"/>
  <c r="R490" i="18"/>
  <c r="R491" i="18"/>
  <c r="P494" i="18"/>
  <c r="Q494" i="18" s="1"/>
  <c r="R495" i="18"/>
  <c r="P498" i="18"/>
  <c r="Q498" i="18" s="1"/>
  <c r="R499" i="18"/>
  <c r="P502" i="18"/>
  <c r="Q502" i="18" s="1"/>
  <c r="R504" i="18"/>
  <c r="P507" i="18"/>
  <c r="Q507" i="18" s="1"/>
  <c r="P508" i="18"/>
  <c r="Q508" i="18" s="1"/>
  <c r="R509" i="18"/>
  <c r="P512" i="18"/>
  <c r="Q512" i="18" s="1"/>
  <c r="R513" i="18"/>
  <c r="P516" i="18"/>
  <c r="Q516" i="18" s="1"/>
  <c r="P271" i="18"/>
  <c r="Q271" i="18" s="1"/>
  <c r="P279" i="18"/>
  <c r="Q279" i="18" s="1"/>
  <c r="P284" i="18"/>
  <c r="Q284" i="18" s="1"/>
  <c r="P286" i="18"/>
  <c r="Q286" i="18" s="1"/>
  <c r="R291" i="18"/>
  <c r="P294" i="18"/>
  <c r="Q294" i="18" s="1"/>
  <c r="R310" i="18"/>
  <c r="P320" i="18"/>
  <c r="Q320" i="18" s="1"/>
  <c r="P346" i="18"/>
  <c r="Q346" i="18" s="1"/>
  <c r="R353" i="18"/>
  <c r="P356" i="18"/>
  <c r="Q356" i="18" s="1"/>
  <c r="P377" i="18"/>
  <c r="Q377" i="18" s="1"/>
  <c r="R379" i="18"/>
  <c r="P382" i="18"/>
  <c r="Q382" i="18" s="1"/>
  <c r="R384" i="18"/>
  <c r="R389" i="18"/>
  <c r="P401" i="18"/>
  <c r="Q401" i="18" s="1"/>
  <c r="P402" i="18"/>
  <c r="Q402" i="18" s="1"/>
  <c r="R403" i="18"/>
  <c r="P406" i="18"/>
  <c r="Q406" i="18" s="1"/>
  <c r="R408" i="18"/>
  <c r="R409" i="18"/>
  <c r="P412" i="18"/>
  <c r="Q412" i="18" s="1"/>
  <c r="R413" i="18"/>
  <c r="P417" i="18"/>
  <c r="Q417" i="18" s="1"/>
  <c r="P418" i="18"/>
  <c r="Q418" i="18" s="1"/>
  <c r="R419" i="18"/>
  <c r="P423" i="18"/>
  <c r="Q423" i="18" s="1"/>
  <c r="P424" i="18"/>
  <c r="Q424" i="18" s="1"/>
  <c r="R425" i="18"/>
  <c r="P428" i="18"/>
  <c r="Q428" i="18" s="1"/>
  <c r="R430" i="18"/>
  <c r="R431" i="18"/>
  <c r="P434" i="18"/>
  <c r="Q434" i="18" s="1"/>
  <c r="R435" i="18"/>
  <c r="P441" i="18"/>
  <c r="Q441" i="18" s="1"/>
  <c r="R442" i="18"/>
  <c r="P445" i="18"/>
  <c r="Q445" i="18" s="1"/>
  <c r="R448" i="18"/>
  <c r="P451" i="18"/>
  <c r="Q451" i="18" s="1"/>
  <c r="R452" i="18"/>
  <c r="P455" i="18"/>
  <c r="Q455" i="18" s="1"/>
  <c r="P456" i="18"/>
  <c r="Q456" i="18" s="1"/>
  <c r="R457" i="18"/>
  <c r="P461" i="18"/>
  <c r="Q461" i="18" s="1"/>
  <c r="R462" i="18"/>
  <c r="P465" i="18"/>
  <c r="Q465" i="18" s="1"/>
  <c r="R466" i="18"/>
  <c r="P469" i="18"/>
  <c r="Q469" i="18" s="1"/>
  <c r="R470" i="18"/>
  <c r="R471" i="18"/>
  <c r="R249" i="18"/>
  <c r="P252" i="18"/>
  <c r="Q252" i="18" s="1"/>
  <c r="R257" i="18"/>
  <c r="P260" i="18"/>
  <c r="Q260" i="18" s="1"/>
  <c r="R265" i="18"/>
  <c r="R300" i="18"/>
  <c r="P303" i="18"/>
  <c r="Q303" i="18" s="1"/>
  <c r="R305" i="18"/>
  <c r="R326" i="18"/>
  <c r="R331" i="18"/>
  <c r="P334" i="18"/>
  <c r="Q334" i="18" s="1"/>
  <c r="R336" i="18"/>
  <c r="R341" i="18"/>
  <c r="P362" i="18"/>
  <c r="Q362" i="18" s="1"/>
  <c r="R369" i="18"/>
  <c r="P372" i="18"/>
  <c r="Q372" i="18" s="1"/>
  <c r="P393" i="18"/>
  <c r="Q393" i="18" s="1"/>
  <c r="R395" i="18"/>
  <c r="P399" i="18"/>
  <c r="Q399" i="18" s="1"/>
  <c r="P400" i="18"/>
  <c r="Q400" i="18" s="1"/>
  <c r="R402" i="18"/>
  <c r="P405" i="18"/>
  <c r="Q405" i="18" s="1"/>
  <c r="R406" i="18"/>
  <c r="R407" i="18"/>
  <c r="P411" i="18"/>
  <c r="Q411" i="18" s="1"/>
  <c r="R412" i="18"/>
  <c r="P415" i="18"/>
  <c r="Q415" i="18" s="1"/>
  <c r="P416" i="18"/>
  <c r="Q416" i="18" s="1"/>
  <c r="R418" i="18"/>
  <c r="P421" i="18"/>
  <c r="Q421" i="18" s="1"/>
  <c r="P422" i="18"/>
  <c r="Q422" i="18" s="1"/>
  <c r="R424" i="18"/>
  <c r="P427" i="18"/>
  <c r="Q427" i="18" s="1"/>
  <c r="R428" i="18"/>
  <c r="R429" i="18"/>
  <c r="P433" i="18"/>
  <c r="Q433" i="18" s="1"/>
  <c r="R434" i="18"/>
  <c r="P437" i="18"/>
  <c r="Q437" i="18" s="1"/>
  <c r="P438" i="18"/>
  <c r="Q438" i="18" s="1"/>
  <c r="P439" i="18"/>
  <c r="Q439" i="18" s="1"/>
  <c r="P440" i="18"/>
  <c r="Q440" i="18" s="1"/>
  <c r="R441" i="18"/>
  <c r="P444" i="18"/>
  <c r="Q444" i="18" s="1"/>
  <c r="R445" i="18"/>
  <c r="R446" i="18"/>
  <c r="R447" i="18"/>
  <c r="P450" i="18"/>
  <c r="Q450" i="18" s="1"/>
  <c r="R451" i="18"/>
  <c r="P454" i="18"/>
  <c r="Q454" i="18" s="1"/>
  <c r="R456" i="18"/>
  <c r="P459" i="18"/>
  <c r="Q459" i="18" s="1"/>
  <c r="P460" i="18"/>
  <c r="Q460" i="18" s="1"/>
  <c r="R461" i="18"/>
  <c r="P464" i="18"/>
  <c r="Q464" i="18" s="1"/>
  <c r="R465" i="18"/>
  <c r="P468" i="18"/>
  <c r="Q468" i="18" s="1"/>
  <c r="R469" i="18"/>
  <c r="P473" i="18"/>
  <c r="Q473" i="18" s="1"/>
  <c r="R474" i="18"/>
  <c r="R475" i="18"/>
  <c r="P478" i="18"/>
  <c r="Q478" i="18" s="1"/>
  <c r="R479" i="18"/>
  <c r="P482" i="18"/>
  <c r="Q482" i="18" s="1"/>
  <c r="R483" i="18"/>
  <c r="P486" i="18"/>
  <c r="Q486" i="18" s="1"/>
  <c r="R488" i="18"/>
  <c r="P491" i="18"/>
  <c r="Q491" i="18" s="1"/>
  <c r="P492" i="18"/>
  <c r="Q492" i="18" s="1"/>
  <c r="R493" i="18"/>
  <c r="P496" i="18"/>
  <c r="Q496" i="18" s="1"/>
  <c r="R497" i="18"/>
  <c r="P500" i="18"/>
  <c r="Q500" i="18" s="1"/>
  <c r="R501" i="18"/>
  <c r="P505" i="18"/>
  <c r="Q505" i="18" s="1"/>
  <c r="R506" i="18"/>
  <c r="R507" i="18"/>
  <c r="P510" i="18"/>
  <c r="Q510" i="18" s="1"/>
  <c r="R511" i="18"/>
  <c r="P514" i="18"/>
  <c r="Q514" i="18" s="1"/>
  <c r="R274" i="18"/>
  <c r="R316" i="18"/>
  <c r="P319" i="18"/>
  <c r="Q319" i="18" s="1"/>
  <c r="P345" i="18"/>
  <c r="Q345" i="18" s="1"/>
  <c r="R357" i="18"/>
  <c r="R401" i="18"/>
  <c r="P404" i="18"/>
  <c r="Q404" i="18" s="1"/>
  <c r="P432" i="18"/>
  <c r="Q432" i="18" s="1"/>
  <c r="R444" i="18"/>
  <c r="R450" i="18"/>
  <c r="P453" i="18"/>
  <c r="Q453" i="18" s="1"/>
  <c r="R455" i="18"/>
  <c r="P458" i="18"/>
  <c r="Q458" i="18" s="1"/>
  <c r="R460" i="18"/>
  <c r="P463" i="18"/>
  <c r="Q463" i="18" s="1"/>
  <c r="R468" i="18"/>
  <c r="P471" i="18"/>
  <c r="Q471" i="18" s="1"/>
  <c r="R473" i="18"/>
  <c r="P477" i="18"/>
  <c r="Q477" i="18" s="1"/>
  <c r="P479" i="18"/>
  <c r="Q479" i="18" s="1"/>
  <c r="P481" i="18"/>
  <c r="Q481" i="18" s="1"/>
  <c r="P483" i="18"/>
  <c r="Q483" i="18" s="1"/>
  <c r="P485" i="18"/>
  <c r="Q485" i="18" s="1"/>
  <c r="P487" i="18"/>
  <c r="Q487" i="18" s="1"/>
  <c r="P504" i="18"/>
  <c r="Q504" i="18" s="1"/>
  <c r="P506" i="18"/>
  <c r="Q506" i="18" s="1"/>
  <c r="R508" i="18"/>
  <c r="R510" i="18"/>
  <c r="R512" i="18"/>
  <c r="R514" i="18"/>
  <c r="R517" i="18"/>
  <c r="P521" i="18"/>
  <c r="Q521" i="18" s="1"/>
  <c r="R522" i="18"/>
  <c r="R523" i="18"/>
  <c r="P526" i="18"/>
  <c r="Q526" i="18" s="1"/>
  <c r="R527" i="18"/>
  <c r="P530" i="18"/>
  <c r="Q530" i="18" s="1"/>
  <c r="R531" i="18"/>
  <c r="P534" i="18"/>
  <c r="Q534" i="18" s="1"/>
  <c r="R536" i="18"/>
  <c r="P539" i="18"/>
  <c r="Q539" i="18" s="1"/>
  <c r="P540" i="18"/>
  <c r="Q540" i="18" s="1"/>
  <c r="R541" i="18"/>
  <c r="P544" i="18"/>
  <c r="Q544" i="18" s="1"/>
  <c r="R545" i="18"/>
  <c r="P548" i="18"/>
  <c r="Q548" i="18" s="1"/>
  <c r="R549" i="18"/>
  <c r="P553" i="18"/>
  <c r="Q553" i="18" s="1"/>
  <c r="R554" i="18"/>
  <c r="R555" i="18"/>
  <c r="P558" i="18"/>
  <c r="Q558" i="18" s="1"/>
  <c r="R559" i="18"/>
  <c r="P562" i="18"/>
  <c r="Q562" i="18" s="1"/>
  <c r="R563" i="18"/>
  <c r="P566" i="18"/>
  <c r="Q566" i="18" s="1"/>
  <c r="R568" i="18"/>
  <c r="P571" i="18"/>
  <c r="Q571" i="18" s="1"/>
  <c r="P572" i="18"/>
  <c r="Q572" i="18" s="1"/>
  <c r="R573" i="18"/>
  <c r="P576" i="18"/>
  <c r="Q576" i="18" s="1"/>
  <c r="R577" i="18"/>
  <c r="P580" i="18"/>
  <c r="Q580" i="18" s="1"/>
  <c r="R581" i="18"/>
  <c r="P586" i="18"/>
  <c r="Q586" i="18" s="1"/>
  <c r="R587" i="18"/>
  <c r="P590" i="18"/>
  <c r="Q590" i="18" s="1"/>
  <c r="R593" i="18"/>
  <c r="P596" i="18"/>
  <c r="Q596" i="18" s="1"/>
  <c r="R597" i="18"/>
  <c r="P602" i="18"/>
  <c r="Q602" i="18" s="1"/>
  <c r="R603" i="18"/>
  <c r="P606" i="18"/>
  <c r="Q606" i="18" s="1"/>
  <c r="R609" i="18"/>
  <c r="P612" i="18"/>
  <c r="Q612" i="18" s="1"/>
  <c r="R613" i="18"/>
  <c r="P618" i="18"/>
  <c r="Q618" i="18" s="1"/>
  <c r="R619" i="18"/>
  <c r="P622" i="18"/>
  <c r="Q622" i="18" s="1"/>
  <c r="R624" i="18"/>
  <c r="P627" i="18"/>
  <c r="Q627" i="18" s="1"/>
  <c r="R628" i="18"/>
  <c r="R629" i="18"/>
  <c r="P633" i="18"/>
  <c r="Q633" i="18" s="1"/>
  <c r="R634" i="18"/>
  <c r="P637" i="18"/>
  <c r="Q637" i="18" s="1"/>
  <c r="P638" i="18"/>
  <c r="Q638" i="18" s="1"/>
  <c r="R640" i="18"/>
  <c r="P643" i="18"/>
  <c r="Q643" i="18" s="1"/>
  <c r="R644" i="18"/>
  <c r="R645" i="18"/>
  <c r="P649" i="18"/>
  <c r="Q649" i="18" s="1"/>
  <c r="R287" i="18"/>
  <c r="P290" i="18"/>
  <c r="Q290" i="18" s="1"/>
  <c r="R311" i="18"/>
  <c r="P314" i="18"/>
  <c r="Q314" i="18" s="1"/>
  <c r="P410" i="18"/>
  <c r="Q410" i="18" s="1"/>
  <c r="R417" i="18"/>
  <c r="P420" i="18"/>
  <c r="Q420" i="18" s="1"/>
  <c r="R422" i="18"/>
  <c r="R427" i="18"/>
  <c r="R487" i="18"/>
  <c r="R489" i="18"/>
  <c r="P493" i="18"/>
  <c r="Q493" i="18" s="1"/>
  <c r="P495" i="18"/>
  <c r="Q495" i="18" s="1"/>
  <c r="P497" i="18"/>
  <c r="Q497" i="18" s="1"/>
  <c r="P499" i="18"/>
  <c r="Q499" i="18" s="1"/>
  <c r="P501" i="18"/>
  <c r="Q501" i="18" s="1"/>
  <c r="P503" i="18"/>
  <c r="Q503" i="18" s="1"/>
  <c r="R516" i="18"/>
  <c r="P519" i="18"/>
  <c r="Q519" i="18" s="1"/>
  <c r="P520" i="18"/>
  <c r="Q520" i="18" s="1"/>
  <c r="R521" i="18"/>
  <c r="P525" i="18"/>
  <c r="Q525" i="18" s="1"/>
  <c r="R526" i="18"/>
  <c r="P529" i="18"/>
  <c r="Q529" i="18" s="1"/>
  <c r="R530" i="18"/>
  <c r="P533" i="18"/>
  <c r="Q533" i="18" s="1"/>
  <c r="R534" i="18"/>
  <c r="R535" i="18"/>
  <c r="P538" i="18"/>
  <c r="Q538" i="18" s="1"/>
  <c r="R540" i="18"/>
  <c r="P543" i="18"/>
  <c r="Q543" i="18" s="1"/>
  <c r="R544" i="18"/>
  <c r="P547" i="18"/>
  <c r="Q547" i="18" s="1"/>
  <c r="R548" i="18"/>
  <c r="P551" i="18"/>
  <c r="Q551" i="18" s="1"/>
  <c r="P552" i="18"/>
  <c r="Q552" i="18" s="1"/>
  <c r="R553" i="18"/>
  <c r="P557" i="18"/>
  <c r="Q557" i="18" s="1"/>
  <c r="R558" i="18"/>
  <c r="P561" i="18"/>
  <c r="Q561" i="18" s="1"/>
  <c r="R562" i="18"/>
  <c r="P565" i="18"/>
  <c r="Q565" i="18" s="1"/>
  <c r="R566" i="18"/>
  <c r="R567" i="18"/>
  <c r="P570" i="18"/>
  <c r="Q570" i="18" s="1"/>
  <c r="R572" i="18"/>
  <c r="P575" i="18"/>
  <c r="Q575" i="18" s="1"/>
  <c r="R576" i="18"/>
  <c r="P579" i="18"/>
  <c r="Q579" i="18" s="1"/>
  <c r="R580" i="18"/>
  <c r="P583" i="18"/>
  <c r="Q583" i="18" s="1"/>
  <c r="P584" i="18"/>
  <c r="Q584" i="18" s="1"/>
  <c r="P585" i="18"/>
  <c r="Q585" i="18" s="1"/>
  <c r="R586" i="18"/>
  <c r="P589" i="18"/>
  <c r="Q589" i="18" s="1"/>
  <c r="R590" i="18"/>
  <c r="R591" i="18"/>
  <c r="R592" i="18"/>
  <c r="P595" i="18"/>
  <c r="Q595" i="18" s="1"/>
  <c r="R596" i="18"/>
  <c r="P599" i="18"/>
  <c r="Q599" i="18" s="1"/>
  <c r="P600" i="18"/>
  <c r="Q600" i="18" s="1"/>
  <c r="P601" i="18"/>
  <c r="Q601" i="18" s="1"/>
  <c r="R602" i="18"/>
  <c r="P605" i="18"/>
  <c r="Q605" i="18" s="1"/>
  <c r="R606" i="18"/>
  <c r="R607" i="18"/>
  <c r="R608" i="18"/>
  <c r="P611" i="18"/>
  <c r="Q611" i="18" s="1"/>
  <c r="R612" i="18"/>
  <c r="P615" i="18"/>
  <c r="Q615" i="18" s="1"/>
  <c r="P616" i="18"/>
  <c r="Q616" i="18" s="1"/>
  <c r="P617" i="18"/>
  <c r="Q617" i="18" s="1"/>
  <c r="R618" i="18"/>
  <c r="P621" i="18"/>
  <c r="Q621" i="18" s="1"/>
  <c r="R622" i="18"/>
  <c r="R623" i="18"/>
  <c r="P626" i="18"/>
  <c r="Q626" i="18" s="1"/>
  <c r="R627" i="18"/>
  <c r="P631" i="18"/>
  <c r="Q631" i="18" s="1"/>
  <c r="P285" i="18"/>
  <c r="Q285" i="18" s="1"/>
  <c r="P309" i="18"/>
  <c r="Q309" i="18" s="1"/>
  <c r="R352" i="18"/>
  <c r="P378" i="18"/>
  <c r="Q378" i="18" s="1"/>
  <c r="P398" i="18"/>
  <c r="Q398" i="18" s="1"/>
  <c r="R400" i="18"/>
  <c r="R405" i="18"/>
  <c r="P431" i="18"/>
  <c r="Q431" i="18" s="1"/>
  <c r="R433" i="18"/>
  <c r="P436" i="18"/>
  <c r="Q436" i="18" s="1"/>
  <c r="R440" i="18"/>
  <c r="P443" i="18"/>
  <c r="Q443" i="18" s="1"/>
  <c r="P449" i="18"/>
  <c r="Q449" i="18" s="1"/>
  <c r="R454" i="18"/>
  <c r="R464" i="18"/>
  <c r="P467" i="18"/>
  <c r="Q467" i="18" s="1"/>
  <c r="P472" i="18"/>
  <c r="Q472" i="18" s="1"/>
  <c r="P474" i="18"/>
  <c r="Q474" i="18" s="1"/>
  <c r="R476" i="18"/>
  <c r="R478" i="18"/>
  <c r="R480" i="18"/>
  <c r="R482" i="18"/>
  <c r="R484" i="18"/>
  <c r="R486" i="18"/>
  <c r="R503" i="18"/>
  <c r="R505" i="18"/>
  <c r="P509" i="18"/>
  <c r="Q509" i="18" s="1"/>
  <c r="P511" i="18"/>
  <c r="Q511" i="18" s="1"/>
  <c r="P513" i="18"/>
  <c r="Q513" i="18" s="1"/>
  <c r="P515" i="18"/>
  <c r="Q515" i="18" s="1"/>
  <c r="P518" i="18"/>
  <c r="Q518" i="18" s="1"/>
  <c r="R520" i="18"/>
  <c r="P523" i="18"/>
  <c r="Q523" i="18" s="1"/>
  <c r="P524" i="18"/>
  <c r="Q524" i="18" s="1"/>
  <c r="R525" i="18"/>
  <c r="P528" i="18"/>
  <c r="Q528" i="18" s="1"/>
  <c r="R529" i="18"/>
  <c r="P532" i="18"/>
  <c r="Q532" i="18" s="1"/>
  <c r="R533" i="18"/>
  <c r="P537" i="18"/>
  <c r="Q537" i="18" s="1"/>
  <c r="R538" i="18"/>
  <c r="R539" i="18"/>
  <c r="P542" i="18"/>
  <c r="Q542" i="18" s="1"/>
  <c r="R543" i="18"/>
  <c r="P546" i="18"/>
  <c r="Q546" i="18" s="1"/>
  <c r="R547" i="18"/>
  <c r="P550" i="18"/>
  <c r="Q550" i="18" s="1"/>
  <c r="R552" i="18"/>
  <c r="P555" i="18"/>
  <c r="Q555" i="18" s="1"/>
  <c r="P556" i="18"/>
  <c r="Q556" i="18" s="1"/>
  <c r="R557" i="18"/>
  <c r="P560" i="18"/>
  <c r="Q560" i="18" s="1"/>
  <c r="R561" i="18"/>
  <c r="P564" i="18"/>
  <c r="Q564" i="18" s="1"/>
  <c r="R565" i="18"/>
  <c r="P569" i="18"/>
  <c r="Q569" i="18" s="1"/>
  <c r="R570" i="18"/>
  <c r="R571" i="18"/>
  <c r="P574" i="18"/>
  <c r="Q574" i="18" s="1"/>
  <c r="R575" i="18"/>
  <c r="P578" i="18"/>
  <c r="Q578" i="18" s="1"/>
  <c r="R579" i="18"/>
  <c r="P582" i="18"/>
  <c r="Q582" i="18" s="1"/>
  <c r="R585" i="18"/>
  <c r="P588" i="18"/>
  <c r="Q588" i="18" s="1"/>
  <c r="R589" i="18"/>
  <c r="P594" i="18"/>
  <c r="Q594" i="18" s="1"/>
  <c r="R595" i="18"/>
  <c r="P598" i="18"/>
  <c r="Q598" i="18" s="1"/>
  <c r="R601" i="18"/>
  <c r="P604" i="18"/>
  <c r="Q604" i="18" s="1"/>
  <c r="R605" i="18"/>
  <c r="P610" i="18"/>
  <c r="Q610" i="18" s="1"/>
  <c r="R611" i="18"/>
  <c r="P614" i="18"/>
  <c r="Q614" i="18" s="1"/>
  <c r="R617" i="18"/>
  <c r="P620" i="18"/>
  <c r="Q620" i="18" s="1"/>
  <c r="R621" i="18"/>
  <c r="P625" i="18"/>
  <c r="Q625" i="18" s="1"/>
  <c r="R626" i="18"/>
  <c r="P629" i="18"/>
  <c r="Q629" i="18" s="1"/>
  <c r="P630" i="18"/>
  <c r="Q630" i="18" s="1"/>
  <c r="R632" i="18"/>
  <c r="P635" i="18"/>
  <c r="Q635" i="18" s="1"/>
  <c r="R636" i="18"/>
  <c r="R637" i="18"/>
  <c r="P641" i="18"/>
  <c r="Q641" i="18" s="1"/>
  <c r="R642" i="18"/>
  <c r="P645" i="18"/>
  <c r="Q645" i="18" s="1"/>
  <c r="P646" i="18"/>
  <c r="Q646" i="18" s="1"/>
  <c r="R648" i="18"/>
  <c r="R347" i="18"/>
  <c r="P350" i="18"/>
  <c r="Q350" i="18" s="1"/>
  <c r="R385" i="18"/>
  <c r="P388" i="18"/>
  <c r="Q388" i="18" s="1"/>
  <c r="R416" i="18"/>
  <c r="P488" i="18"/>
  <c r="Q488" i="18" s="1"/>
  <c r="R496" i="18"/>
  <c r="R518" i="18"/>
  <c r="R528" i="18"/>
  <c r="P531" i="18"/>
  <c r="Q531" i="18" s="1"/>
  <c r="P536" i="18"/>
  <c r="Q536" i="18" s="1"/>
  <c r="P573" i="18"/>
  <c r="Q573" i="18" s="1"/>
  <c r="R578" i="18"/>
  <c r="P581" i="18"/>
  <c r="Q581" i="18" s="1"/>
  <c r="R583" i="18"/>
  <c r="R588" i="18"/>
  <c r="P591" i="18"/>
  <c r="Q591" i="18" s="1"/>
  <c r="P593" i="18"/>
  <c r="Q593" i="18" s="1"/>
  <c r="R598" i="18"/>
  <c r="R600" i="18"/>
  <c r="P603" i="18"/>
  <c r="Q603" i="18" s="1"/>
  <c r="P608" i="18"/>
  <c r="Q608" i="18" s="1"/>
  <c r="R610" i="18"/>
  <c r="P613" i="18"/>
  <c r="Q613" i="18" s="1"/>
  <c r="R615" i="18"/>
  <c r="R620" i="18"/>
  <c r="P623" i="18"/>
  <c r="Q623" i="18" s="1"/>
  <c r="R625" i="18"/>
  <c r="P628" i="18"/>
  <c r="Q628" i="18" s="1"/>
  <c r="R630" i="18"/>
  <c r="P632" i="18"/>
  <c r="Q632" i="18" s="1"/>
  <c r="P634" i="18"/>
  <c r="Q634" i="18" s="1"/>
  <c r="P636" i="18"/>
  <c r="Q636" i="18" s="1"/>
  <c r="R638" i="18"/>
  <c r="R647" i="18"/>
  <c r="R649" i="18"/>
  <c r="P652" i="18"/>
  <c r="Q652" i="18" s="1"/>
  <c r="R654" i="18"/>
  <c r="R655" i="18"/>
  <c r="P658" i="18"/>
  <c r="Q658" i="18" s="1"/>
  <c r="R659" i="18"/>
  <c r="P663" i="18"/>
  <c r="Q663" i="18" s="1"/>
  <c r="R664" i="18"/>
  <c r="P667" i="18"/>
  <c r="Q667" i="18" s="1"/>
  <c r="R668" i="18"/>
  <c r="R669" i="18"/>
  <c r="P672" i="18"/>
  <c r="Q672" i="18" s="1"/>
  <c r="R673" i="18"/>
  <c r="P676" i="18"/>
  <c r="Q676" i="18" s="1"/>
  <c r="R678" i="18"/>
  <c r="P681" i="18"/>
  <c r="Q681" i="18" s="1"/>
  <c r="R682" i="18"/>
  <c r="P685" i="18"/>
  <c r="Q685" i="18" s="1"/>
  <c r="P686" i="18"/>
  <c r="Q686" i="18" s="1"/>
  <c r="R687" i="18"/>
  <c r="P690" i="18"/>
  <c r="Q690" i="18" s="1"/>
  <c r="R691" i="18"/>
  <c r="P695" i="18"/>
  <c r="Q695" i="18" s="1"/>
  <c r="R696" i="18"/>
  <c r="P699" i="18"/>
  <c r="Q699" i="18" s="1"/>
  <c r="R700" i="18"/>
  <c r="R701" i="18"/>
  <c r="P704" i="18"/>
  <c r="Q704" i="18" s="1"/>
  <c r="R705" i="18"/>
  <c r="P708" i="18"/>
  <c r="Q708" i="18" s="1"/>
  <c r="R710" i="18"/>
  <c r="P713" i="18"/>
  <c r="Q713" i="18" s="1"/>
  <c r="R714" i="18"/>
  <c r="P717" i="18"/>
  <c r="Q717" i="18" s="1"/>
  <c r="P718" i="18"/>
  <c r="Q718" i="18" s="1"/>
  <c r="R719" i="18"/>
  <c r="P722" i="18"/>
  <c r="Q722" i="18" s="1"/>
  <c r="R723" i="18"/>
  <c r="P727" i="18"/>
  <c r="Q727" i="18" s="1"/>
  <c r="R728" i="18"/>
  <c r="P731" i="18"/>
  <c r="Q731" i="18" s="1"/>
  <c r="R732" i="18"/>
  <c r="R733" i="18"/>
  <c r="P736" i="18"/>
  <c r="Q736" i="18" s="1"/>
  <c r="R737" i="18"/>
  <c r="P740" i="18"/>
  <c r="Q740" i="18" s="1"/>
  <c r="R742" i="18"/>
  <c r="P745" i="18"/>
  <c r="Q745" i="18" s="1"/>
  <c r="R746" i="18"/>
  <c r="P749" i="18"/>
  <c r="Q749" i="18" s="1"/>
  <c r="P750" i="18"/>
  <c r="Q750" i="18" s="1"/>
  <c r="R751" i="18"/>
  <c r="P754" i="18"/>
  <c r="Q754" i="18" s="1"/>
  <c r="R755" i="18"/>
  <c r="P759" i="18"/>
  <c r="Q759" i="18" s="1"/>
  <c r="R760" i="18"/>
  <c r="P763" i="18"/>
  <c r="Q763" i="18" s="1"/>
  <c r="R764" i="18"/>
  <c r="R765" i="18"/>
  <c r="P768" i="18"/>
  <c r="Q768" i="18" s="1"/>
  <c r="R769" i="18"/>
  <c r="P772" i="18"/>
  <c r="Q772" i="18" s="1"/>
  <c r="R774" i="18"/>
  <c r="P777" i="18"/>
  <c r="Q777" i="18" s="1"/>
  <c r="R778" i="18"/>
  <c r="P761" i="18"/>
  <c r="Q761" i="18" s="1"/>
  <c r="P766" i="18"/>
  <c r="Q766" i="18" s="1"/>
  <c r="R771" i="18"/>
  <c r="P779" i="18"/>
  <c r="Q779" i="18" s="1"/>
  <c r="R515" i="18"/>
  <c r="R546" i="18"/>
  <c r="P554" i="18"/>
  <c r="Q554" i="18" s="1"/>
  <c r="R564" i="18"/>
  <c r="R641" i="18"/>
  <c r="P647" i="18"/>
  <c r="Q647" i="18" s="1"/>
  <c r="P653" i="18"/>
  <c r="Q653" i="18" s="1"/>
  <c r="P659" i="18"/>
  <c r="Q659" i="18" s="1"/>
  <c r="P664" i="18"/>
  <c r="Q664" i="18" s="1"/>
  <c r="P673" i="18"/>
  <c r="Q673" i="18" s="1"/>
  <c r="P678" i="18"/>
  <c r="Q678" i="18" s="1"/>
  <c r="P682" i="18"/>
  <c r="Q682" i="18" s="1"/>
  <c r="R688" i="18"/>
  <c r="R693" i="18"/>
  <c r="P700" i="18"/>
  <c r="Q700" i="18" s="1"/>
  <c r="P705" i="18"/>
  <c r="Q705" i="18" s="1"/>
  <c r="P709" i="18"/>
  <c r="Q709" i="18" s="1"/>
  <c r="P719" i="18"/>
  <c r="Q719" i="18" s="1"/>
  <c r="P723" i="18"/>
  <c r="Q723" i="18" s="1"/>
  <c r="P728" i="18"/>
  <c r="Q728" i="18" s="1"/>
  <c r="R734" i="18"/>
  <c r="P741" i="18"/>
  <c r="Q741" i="18" s="1"/>
  <c r="P746" i="18"/>
  <c r="Q746" i="18" s="1"/>
  <c r="R752" i="18"/>
  <c r="R756" i="18"/>
  <c r="P760" i="18"/>
  <c r="Q760" i="18" s="1"/>
  <c r="R770" i="18"/>
  <c r="P774" i="18"/>
  <c r="Q774" i="18" s="1"/>
  <c r="R779" i="18"/>
  <c r="R280" i="18"/>
  <c r="P283" i="18"/>
  <c r="Q283" i="18" s="1"/>
  <c r="R321" i="18"/>
  <c r="R411" i="18"/>
  <c r="P414" i="18"/>
  <c r="Q414" i="18" s="1"/>
  <c r="R423" i="18"/>
  <c r="P426" i="18"/>
  <c r="Q426" i="18" s="1"/>
  <c r="R494" i="18"/>
  <c r="R502" i="18"/>
  <c r="R542" i="18"/>
  <c r="P545" i="18"/>
  <c r="Q545" i="18" s="1"/>
  <c r="R550" i="18"/>
  <c r="R560" i="18"/>
  <c r="P563" i="18"/>
  <c r="Q563" i="18" s="1"/>
  <c r="P568" i="18"/>
  <c r="Q568" i="18" s="1"/>
  <c r="P640" i="18"/>
  <c r="Q640" i="18" s="1"/>
  <c r="P642" i="18"/>
  <c r="Q642" i="18" s="1"/>
  <c r="P644" i="18"/>
  <c r="Q644" i="18" s="1"/>
  <c r="R646" i="18"/>
  <c r="P651" i="18"/>
  <c r="Q651" i="18" s="1"/>
  <c r="R652" i="18"/>
  <c r="R653" i="18"/>
  <c r="P657" i="18"/>
  <c r="Q657" i="18" s="1"/>
  <c r="R658" i="18"/>
  <c r="P661" i="18"/>
  <c r="Q661" i="18" s="1"/>
  <c r="P662" i="18"/>
  <c r="Q662" i="18" s="1"/>
  <c r="R663" i="18"/>
  <c r="P666" i="18"/>
  <c r="Q666" i="18" s="1"/>
  <c r="R667" i="18"/>
  <c r="P671" i="18"/>
  <c r="Q671" i="18" s="1"/>
  <c r="R672" i="18"/>
  <c r="P675" i="18"/>
  <c r="Q675" i="18" s="1"/>
  <c r="R676" i="18"/>
  <c r="R677" i="18"/>
  <c r="P680" i="18"/>
  <c r="Q680" i="18" s="1"/>
  <c r="R681" i="18"/>
  <c r="P684" i="18"/>
  <c r="Q684" i="18" s="1"/>
  <c r="R686" i="18"/>
  <c r="P689" i="18"/>
  <c r="Q689" i="18" s="1"/>
  <c r="R690" i="18"/>
  <c r="P693" i="18"/>
  <c r="Q693" i="18" s="1"/>
  <c r="P694" i="18"/>
  <c r="Q694" i="18" s="1"/>
  <c r="R695" i="18"/>
  <c r="P698" i="18"/>
  <c r="Q698" i="18" s="1"/>
  <c r="R699" i="18"/>
  <c r="P703" i="18"/>
  <c r="Q703" i="18" s="1"/>
  <c r="R704" i="18"/>
  <c r="P707" i="18"/>
  <c r="Q707" i="18" s="1"/>
  <c r="R708" i="18"/>
  <c r="R709" i="18"/>
  <c r="P712" i="18"/>
  <c r="Q712" i="18" s="1"/>
  <c r="R713" i="18"/>
  <c r="P716" i="18"/>
  <c r="Q716" i="18" s="1"/>
  <c r="R718" i="18"/>
  <c r="P721" i="18"/>
  <c r="Q721" i="18" s="1"/>
  <c r="R722" i="18"/>
  <c r="P725" i="18"/>
  <c r="Q725" i="18" s="1"/>
  <c r="P726" i="18"/>
  <c r="Q726" i="18" s="1"/>
  <c r="R727" i="18"/>
  <c r="P730" i="18"/>
  <c r="Q730" i="18" s="1"/>
  <c r="R731" i="18"/>
  <c r="P735" i="18"/>
  <c r="Q735" i="18" s="1"/>
  <c r="R736" i="18"/>
  <c r="P739" i="18"/>
  <c r="Q739" i="18" s="1"/>
  <c r="R740" i="18"/>
  <c r="R741" i="18"/>
  <c r="P744" i="18"/>
  <c r="Q744" i="18" s="1"/>
  <c r="R745" i="18"/>
  <c r="P748" i="18"/>
  <c r="Q748" i="18" s="1"/>
  <c r="R750" i="18"/>
  <c r="P753" i="18"/>
  <c r="Q753" i="18" s="1"/>
  <c r="R754" i="18"/>
  <c r="P757" i="18"/>
  <c r="Q757" i="18" s="1"/>
  <c r="P758" i="18"/>
  <c r="Q758" i="18" s="1"/>
  <c r="R759" i="18"/>
  <c r="P762" i="18"/>
  <c r="Q762" i="18" s="1"/>
  <c r="R763" i="18"/>
  <c r="P767" i="18"/>
  <c r="Q767" i="18" s="1"/>
  <c r="R768" i="18"/>
  <c r="P771" i="18"/>
  <c r="Q771" i="18" s="1"/>
  <c r="R772" i="18"/>
  <c r="R773" i="18"/>
  <c r="P776" i="18"/>
  <c r="Q776" i="18" s="1"/>
  <c r="R777" i="18"/>
  <c r="P780" i="18"/>
  <c r="Q780" i="18" s="1"/>
  <c r="R758" i="18"/>
  <c r="P765" i="18"/>
  <c r="Q765" i="18" s="1"/>
  <c r="P770" i="18"/>
  <c r="Q770" i="18" s="1"/>
  <c r="P775" i="18"/>
  <c r="Q775" i="18" s="1"/>
  <c r="R780" i="18"/>
  <c r="P490" i="18"/>
  <c r="Q490" i="18" s="1"/>
  <c r="P541" i="18"/>
  <c r="Q541" i="18" s="1"/>
  <c r="R551" i="18"/>
  <c r="P559" i="18"/>
  <c r="Q559" i="18" s="1"/>
  <c r="R569" i="18"/>
  <c r="R639" i="18"/>
  <c r="R650" i="18"/>
  <c r="R656" i="18"/>
  <c r="R661" i="18"/>
  <c r="R665" i="18"/>
  <c r="R670" i="18"/>
  <c r="P677" i="18"/>
  <c r="Q677" i="18" s="1"/>
  <c r="R683" i="18"/>
  <c r="P687" i="18"/>
  <c r="Q687" i="18" s="1"/>
  <c r="R692" i="18"/>
  <c r="R697" i="18"/>
  <c r="R706" i="18"/>
  <c r="R711" i="18"/>
  <c r="R715" i="18"/>
  <c r="R720" i="18"/>
  <c r="R725" i="18"/>
  <c r="P732" i="18"/>
  <c r="Q732" i="18" s="1"/>
  <c r="R738" i="18"/>
  <c r="R743" i="18"/>
  <c r="P751" i="18"/>
  <c r="Q751" i="18" s="1"/>
  <c r="P755" i="18"/>
  <c r="Q755" i="18" s="1"/>
  <c r="R761" i="18"/>
  <c r="R766" i="18"/>
  <c r="P773" i="18"/>
  <c r="Q773" i="18" s="1"/>
  <c r="P778" i="18"/>
  <c r="Q778" i="18" s="1"/>
  <c r="R295" i="18"/>
  <c r="P409" i="18"/>
  <c r="Q409" i="18" s="1"/>
  <c r="R492" i="18"/>
  <c r="R500" i="18"/>
  <c r="P517" i="18"/>
  <c r="Q517" i="18" s="1"/>
  <c r="R519" i="18"/>
  <c r="P522" i="18"/>
  <c r="Q522" i="18" s="1"/>
  <c r="R524" i="18"/>
  <c r="P527" i="18"/>
  <c r="Q527" i="18" s="1"/>
  <c r="R532" i="18"/>
  <c r="P535" i="18"/>
  <c r="Q535" i="18" s="1"/>
  <c r="R537" i="18"/>
  <c r="R574" i="18"/>
  <c r="P577" i="18"/>
  <c r="Q577" i="18" s="1"/>
  <c r="R582" i="18"/>
  <c r="R584" i="18"/>
  <c r="P587" i="18"/>
  <c r="Q587" i="18" s="1"/>
  <c r="P592" i="18"/>
  <c r="Q592" i="18" s="1"/>
  <c r="R594" i="18"/>
  <c r="P597" i="18"/>
  <c r="Q597" i="18" s="1"/>
  <c r="R599" i="18"/>
  <c r="R604" i="18"/>
  <c r="P607" i="18"/>
  <c r="Q607" i="18" s="1"/>
  <c r="P609" i="18"/>
  <c r="Q609" i="18" s="1"/>
  <c r="R614" i="18"/>
  <c r="R616" i="18"/>
  <c r="P619" i="18"/>
  <c r="Q619" i="18" s="1"/>
  <c r="P624" i="18"/>
  <c r="Q624" i="18" s="1"/>
  <c r="R631" i="18"/>
  <c r="R633" i="18"/>
  <c r="R635" i="18"/>
  <c r="P639" i="18"/>
  <c r="Q639" i="18" s="1"/>
  <c r="P648" i="18"/>
  <c r="Q648" i="18" s="1"/>
  <c r="P650" i="18"/>
  <c r="Q650" i="18" s="1"/>
  <c r="R651" i="18"/>
  <c r="P655" i="18"/>
  <c r="Q655" i="18" s="1"/>
  <c r="P656" i="18"/>
  <c r="Q656" i="18" s="1"/>
  <c r="R657" i="18"/>
  <c r="P660" i="18"/>
  <c r="Q660" i="18" s="1"/>
  <c r="R662" i="18"/>
  <c r="P665" i="18"/>
  <c r="Q665" i="18" s="1"/>
  <c r="R666" i="18"/>
  <c r="P669" i="18"/>
  <c r="Q669" i="18" s="1"/>
  <c r="P670" i="18"/>
  <c r="Q670" i="18" s="1"/>
  <c r="R671" i="18"/>
  <c r="P674" i="18"/>
  <c r="Q674" i="18" s="1"/>
  <c r="R675" i="18"/>
  <c r="P679" i="18"/>
  <c r="Q679" i="18" s="1"/>
  <c r="R680" i="18"/>
  <c r="P683" i="18"/>
  <c r="Q683" i="18" s="1"/>
  <c r="R684" i="18"/>
  <c r="R685" i="18"/>
  <c r="P688" i="18"/>
  <c r="Q688" i="18" s="1"/>
  <c r="R689" i="18"/>
  <c r="P692" i="18"/>
  <c r="Q692" i="18" s="1"/>
  <c r="R694" i="18"/>
  <c r="P697" i="18"/>
  <c r="Q697" i="18" s="1"/>
  <c r="R698" i="18"/>
  <c r="P701" i="18"/>
  <c r="Q701" i="18" s="1"/>
  <c r="P702" i="18"/>
  <c r="Q702" i="18" s="1"/>
  <c r="R703" i="18"/>
  <c r="P706" i="18"/>
  <c r="Q706" i="18" s="1"/>
  <c r="R707" i="18"/>
  <c r="P711" i="18"/>
  <c r="Q711" i="18" s="1"/>
  <c r="R712" i="18"/>
  <c r="P715" i="18"/>
  <c r="Q715" i="18" s="1"/>
  <c r="R716" i="18"/>
  <c r="R717" i="18"/>
  <c r="P720" i="18"/>
  <c r="Q720" i="18" s="1"/>
  <c r="R721" i="18"/>
  <c r="P724" i="18"/>
  <c r="Q724" i="18" s="1"/>
  <c r="R726" i="18"/>
  <c r="P729" i="18"/>
  <c r="Q729" i="18" s="1"/>
  <c r="R730" i="18"/>
  <c r="P733" i="18"/>
  <c r="Q733" i="18" s="1"/>
  <c r="P734" i="18"/>
  <c r="Q734" i="18" s="1"/>
  <c r="R735" i="18"/>
  <c r="P738" i="18"/>
  <c r="Q738" i="18" s="1"/>
  <c r="R739" i="18"/>
  <c r="P743" i="18"/>
  <c r="Q743" i="18" s="1"/>
  <c r="R744" i="18"/>
  <c r="P747" i="18"/>
  <c r="Q747" i="18" s="1"/>
  <c r="R748" i="18"/>
  <c r="R749" i="18"/>
  <c r="P752" i="18"/>
  <c r="Q752" i="18" s="1"/>
  <c r="R753" i="18"/>
  <c r="P756" i="18"/>
  <c r="Q756" i="18" s="1"/>
  <c r="R762" i="18"/>
  <c r="R767" i="18"/>
  <c r="R776" i="18"/>
  <c r="R498" i="18"/>
  <c r="P549" i="18"/>
  <c r="Q549" i="18" s="1"/>
  <c r="R556" i="18"/>
  <c r="P567" i="18"/>
  <c r="Q567" i="18" s="1"/>
  <c r="R643" i="18"/>
  <c r="P654" i="18"/>
  <c r="Q654" i="18" s="1"/>
  <c r="R660" i="18"/>
  <c r="P668" i="18"/>
  <c r="Q668" i="18" s="1"/>
  <c r="R674" i="18"/>
  <c r="R679" i="18"/>
  <c r="P691" i="18"/>
  <c r="Q691" i="18" s="1"/>
  <c r="P696" i="18"/>
  <c r="Q696" i="18" s="1"/>
  <c r="R702" i="18"/>
  <c r="P710" i="18"/>
  <c r="Q710" i="18" s="1"/>
  <c r="P714" i="18"/>
  <c r="Q714" i="18" s="1"/>
  <c r="R724" i="18"/>
  <c r="R729" i="18"/>
  <c r="P737" i="18"/>
  <c r="Q737" i="18" s="1"/>
  <c r="P742" i="18"/>
  <c r="Q742" i="18" s="1"/>
  <c r="R747" i="18"/>
  <c r="R757" i="18"/>
  <c r="P764" i="18"/>
  <c r="Q764" i="18" s="1"/>
  <c r="P769" i="18"/>
  <c r="Q769" i="18" s="1"/>
  <c r="R775" i="18"/>
  <c r="I233" i="28"/>
  <c r="J233" i="28" s="1"/>
  <c r="R235" i="18" s="1"/>
  <c r="I221" i="28"/>
  <c r="J221" i="28" s="1"/>
  <c r="R223" i="18" s="1"/>
  <c r="I201" i="28"/>
  <c r="J201" i="28" s="1"/>
  <c r="R203" i="18" s="1"/>
  <c r="I189" i="28"/>
  <c r="J189" i="28" s="1"/>
  <c r="R191" i="18" s="1"/>
  <c r="I169" i="28"/>
  <c r="J169" i="28" s="1"/>
  <c r="R176" i="18" s="1"/>
  <c r="I157" i="28"/>
  <c r="J157" i="28" s="1"/>
  <c r="R161" i="18" s="1"/>
  <c r="I137" i="28"/>
  <c r="J137" i="28" s="1"/>
  <c r="R141" i="18" s="1"/>
  <c r="I125" i="28"/>
  <c r="J125" i="28" s="1"/>
  <c r="R129" i="18" s="1"/>
  <c r="I105" i="28"/>
  <c r="J105" i="28" s="1"/>
  <c r="R107" i="18" s="1"/>
  <c r="I93" i="28"/>
  <c r="J93" i="28" s="1"/>
  <c r="R94" i="18" s="1"/>
  <c r="I61" i="28"/>
  <c r="J61" i="28" s="1"/>
  <c r="R62" i="18" s="1"/>
  <c r="I29" i="28"/>
  <c r="J29" i="28" s="1"/>
  <c r="R29" i="18" s="1"/>
  <c r="K41" i="28"/>
  <c r="R175" i="18"/>
  <c r="P4" i="18"/>
  <c r="Q4" i="18" s="1"/>
  <c r="R173" i="18"/>
  <c r="P2" i="18"/>
  <c r="Q2" i="18" s="1"/>
  <c r="P5" i="18"/>
  <c r="Q5" i="18" s="1"/>
  <c r="I73" i="28"/>
  <c r="J73" i="28" s="1"/>
  <c r="R74" i="18" s="1"/>
  <c r="I41" i="28"/>
  <c r="J41" i="28" s="1"/>
  <c r="R41" i="18" s="1"/>
  <c r="K45" i="28"/>
  <c r="P246" i="18"/>
  <c r="Q246" i="18" s="1"/>
  <c r="P230" i="18"/>
  <c r="Q230" i="18" s="1"/>
  <c r="P222" i="18"/>
  <c r="Q222" i="18" s="1"/>
  <c r="P206" i="18"/>
  <c r="Q206" i="18" s="1"/>
  <c r="P190" i="18"/>
  <c r="Q190" i="18" s="1"/>
  <c r="P174" i="18"/>
  <c r="Q174" i="18" s="1"/>
  <c r="P158" i="18"/>
  <c r="Q158" i="18" s="1"/>
  <c r="P142" i="18"/>
  <c r="Q142" i="18" s="1"/>
  <c r="P126" i="18"/>
  <c r="Q126" i="18" s="1"/>
  <c r="P108" i="18"/>
  <c r="Q108" i="18" s="1"/>
  <c r="P87" i="18"/>
  <c r="Q87" i="18" s="1"/>
  <c r="P44" i="18"/>
  <c r="Q44" i="18" s="1"/>
  <c r="P245" i="18"/>
  <c r="Q245" i="18" s="1"/>
  <c r="P237" i="18"/>
  <c r="Q237" i="18" s="1"/>
  <c r="P229" i="18"/>
  <c r="Q229" i="18" s="1"/>
  <c r="P221" i="18"/>
  <c r="Q221" i="18" s="1"/>
  <c r="P213" i="18"/>
  <c r="Q213" i="18" s="1"/>
  <c r="P205" i="18"/>
  <c r="Q205" i="18" s="1"/>
  <c r="P197" i="18"/>
  <c r="Q197" i="18" s="1"/>
  <c r="P189" i="18"/>
  <c r="Q189" i="18" s="1"/>
  <c r="P181" i="18"/>
  <c r="Q181" i="18" s="1"/>
  <c r="P173" i="18"/>
  <c r="Q173" i="18" s="1"/>
  <c r="P165" i="18"/>
  <c r="Q165" i="18" s="1"/>
  <c r="P157" i="18"/>
  <c r="Q157" i="18" s="1"/>
  <c r="P149" i="18"/>
  <c r="Q149" i="18" s="1"/>
  <c r="P141" i="18"/>
  <c r="Q141" i="18" s="1"/>
  <c r="P133" i="18"/>
  <c r="Q133" i="18" s="1"/>
  <c r="P125" i="18"/>
  <c r="Q125" i="18" s="1"/>
  <c r="P117" i="18"/>
  <c r="Q117" i="18" s="1"/>
  <c r="P107" i="18"/>
  <c r="Q107" i="18" s="1"/>
  <c r="P96" i="18"/>
  <c r="Q96" i="18" s="1"/>
  <c r="P85" i="18"/>
  <c r="Q85" i="18" s="1"/>
  <c r="P75" i="18"/>
  <c r="Q75" i="18" s="1"/>
  <c r="P64" i="18"/>
  <c r="Q64" i="18" s="1"/>
  <c r="P53" i="18"/>
  <c r="Q53" i="18" s="1"/>
  <c r="P43" i="18"/>
  <c r="Q43" i="18" s="1"/>
  <c r="P28" i="18"/>
  <c r="Q28" i="18" s="1"/>
  <c r="P12" i="18"/>
  <c r="Q12" i="18" s="1"/>
  <c r="L246" i="28"/>
  <c r="K246" i="28"/>
  <c r="I246" i="28"/>
  <c r="J246" i="28" s="1"/>
  <c r="R248" i="18" s="1"/>
  <c r="L242" i="28"/>
  <c r="K242" i="28"/>
  <c r="L238" i="28"/>
  <c r="K238" i="28"/>
  <c r="I238" i="28"/>
  <c r="J238" i="28" s="1"/>
  <c r="R240" i="18" s="1"/>
  <c r="L234" i="28"/>
  <c r="K234" i="28"/>
  <c r="I234" i="28"/>
  <c r="J234" i="28" s="1"/>
  <c r="R236" i="18" s="1"/>
  <c r="L230" i="28"/>
  <c r="K230" i="28"/>
  <c r="I230" i="28"/>
  <c r="J230" i="28" s="1"/>
  <c r="R232" i="18" s="1"/>
  <c r="K226" i="28"/>
  <c r="L226" i="28"/>
  <c r="I226" i="28"/>
  <c r="J226" i="28" s="1"/>
  <c r="R228" i="18" s="1"/>
  <c r="L222" i="28"/>
  <c r="I222" i="28"/>
  <c r="J222" i="28" s="1"/>
  <c r="R224" i="18" s="1"/>
  <c r="K222" i="28"/>
  <c r="K218" i="28"/>
  <c r="L218" i="28"/>
  <c r="I218" i="28"/>
  <c r="J218" i="28" s="1"/>
  <c r="R220" i="18" s="1"/>
  <c r="L214" i="28"/>
  <c r="K214" i="28"/>
  <c r="I214" i="28"/>
  <c r="J214" i="28" s="1"/>
  <c r="R216" i="18" s="1"/>
  <c r="L210" i="28"/>
  <c r="K210" i="28"/>
  <c r="I210" i="28"/>
  <c r="J210" i="28" s="1"/>
  <c r="R212" i="18" s="1"/>
  <c r="K206" i="28"/>
  <c r="L206" i="28"/>
  <c r="I206" i="28"/>
  <c r="J206" i="28" s="1"/>
  <c r="R208" i="18" s="1"/>
  <c r="L202" i="28"/>
  <c r="K202" i="28"/>
  <c r="I202" i="28"/>
  <c r="J202" i="28" s="1"/>
  <c r="R204" i="18" s="1"/>
  <c r="L198" i="28"/>
  <c r="K198" i="28"/>
  <c r="I198" i="28"/>
  <c r="J198" i="28" s="1"/>
  <c r="R200" i="18" s="1"/>
  <c r="L194" i="28"/>
  <c r="K194" i="28"/>
  <c r="I194" i="28"/>
  <c r="J194" i="28" s="1"/>
  <c r="R196" i="18" s="1"/>
  <c r="K190" i="28"/>
  <c r="I190" i="28"/>
  <c r="J190" i="28" s="1"/>
  <c r="R192" i="18" s="1"/>
  <c r="L190" i="28"/>
  <c r="L186" i="28"/>
  <c r="I186" i="28"/>
  <c r="J186" i="28" s="1"/>
  <c r="R188" i="18" s="1"/>
  <c r="K186" i="28"/>
  <c r="L182" i="28"/>
  <c r="K182" i="28"/>
  <c r="I182" i="28"/>
  <c r="J182" i="28" s="1"/>
  <c r="R184" i="18" s="1"/>
  <c r="L178" i="28"/>
  <c r="K178" i="28"/>
  <c r="I178" i="28"/>
  <c r="J178" i="28" s="1"/>
  <c r="R121" i="18" s="1"/>
  <c r="L174" i="28"/>
  <c r="K174" i="28"/>
  <c r="I174" i="28"/>
  <c r="J174" i="28" s="1"/>
  <c r="R181" i="18" s="1"/>
  <c r="L170" i="28"/>
  <c r="K170" i="28"/>
  <c r="I170" i="28"/>
  <c r="J170" i="28" s="1"/>
  <c r="R177" i="18" s="1"/>
  <c r="L166" i="28"/>
  <c r="K166" i="28"/>
  <c r="I166" i="28"/>
  <c r="J166" i="28" s="1"/>
  <c r="R171" i="18" s="1"/>
  <c r="L162" i="28"/>
  <c r="K162" i="28"/>
  <c r="I162" i="28"/>
  <c r="J162" i="28" s="1"/>
  <c r="R166" i="18" s="1"/>
  <c r="K158" i="28"/>
  <c r="L158" i="28"/>
  <c r="I158" i="28"/>
  <c r="J158" i="28" s="1"/>
  <c r="R162" i="18" s="1"/>
  <c r="L154" i="28"/>
  <c r="I154" i="28"/>
  <c r="J154" i="28" s="1"/>
  <c r="R158" i="18" s="1"/>
  <c r="K154" i="28"/>
  <c r="L150" i="28"/>
  <c r="K150" i="28"/>
  <c r="I150" i="28"/>
  <c r="J150" i="28" s="1"/>
  <c r="R154" i="18" s="1"/>
  <c r="L146" i="28"/>
  <c r="K146" i="28"/>
  <c r="I146" i="28"/>
  <c r="J146" i="28" s="1"/>
  <c r="R150" i="18" s="1"/>
  <c r="K142" i="28"/>
  <c r="L142" i="28"/>
  <c r="I142" i="28"/>
  <c r="J142" i="28" s="1"/>
  <c r="R146" i="18" s="1"/>
  <c r="L138" i="28"/>
  <c r="K138" i="28"/>
  <c r="I138" i="28"/>
  <c r="J138" i="28" s="1"/>
  <c r="R142" i="18" s="1"/>
  <c r="L134" i="28"/>
  <c r="K134" i="28"/>
  <c r="I134" i="28"/>
  <c r="J134" i="28" s="1"/>
  <c r="R138" i="18" s="1"/>
  <c r="L130" i="28"/>
  <c r="K130" i="28"/>
  <c r="I130" i="28"/>
  <c r="J130" i="28" s="1"/>
  <c r="R134" i="18" s="1"/>
  <c r="K126" i="28"/>
  <c r="L126" i="28"/>
  <c r="I126" i="28"/>
  <c r="J126" i="28" s="1"/>
  <c r="R130" i="18" s="1"/>
  <c r="L122" i="28"/>
  <c r="I122" i="28"/>
  <c r="J122" i="28" s="1"/>
  <c r="R126" i="18" s="1"/>
  <c r="K122" i="28"/>
  <c r="K118" i="28"/>
  <c r="L118" i="28"/>
  <c r="I118" i="28"/>
  <c r="J118" i="28" s="1"/>
  <c r="R122" i="18" s="1"/>
  <c r="L114" i="28"/>
  <c r="K114" i="28"/>
  <c r="I114" i="28"/>
  <c r="J114" i="28" s="1"/>
  <c r="R117" i="18" s="1"/>
  <c r="K110" i="28"/>
  <c r="L110" i="28"/>
  <c r="I110" i="28"/>
  <c r="J110" i="28" s="1"/>
  <c r="R113" i="18" s="1"/>
  <c r="L106" i="28"/>
  <c r="K106" i="28"/>
  <c r="I106" i="28"/>
  <c r="J106" i="28" s="1"/>
  <c r="R108" i="18" s="1"/>
  <c r="L102" i="28"/>
  <c r="K102" i="28"/>
  <c r="I102" i="28"/>
  <c r="J102" i="28" s="1"/>
  <c r="R103" i="18" s="1"/>
  <c r="L98" i="28"/>
  <c r="I98" i="28"/>
  <c r="J98" i="28" s="1"/>
  <c r="R99" i="18" s="1"/>
  <c r="K98" i="28"/>
  <c r="L94" i="28"/>
  <c r="K94" i="28"/>
  <c r="I94" i="28"/>
  <c r="J94" i="28" s="1"/>
  <c r="R95" i="18" s="1"/>
  <c r="K90" i="28"/>
  <c r="L90" i="28"/>
  <c r="I90" i="28"/>
  <c r="J90" i="28" s="1"/>
  <c r="R91" i="18" s="1"/>
  <c r="K86" i="28"/>
  <c r="L86" i="28"/>
  <c r="I86" i="28"/>
  <c r="J86" i="28" s="1"/>
  <c r="R87" i="18" s="1"/>
  <c r="K82" i="28"/>
  <c r="L82" i="28"/>
  <c r="I82" i="28"/>
  <c r="J82" i="28" s="1"/>
  <c r="R83" i="18" s="1"/>
  <c r="L78" i="28"/>
  <c r="K78" i="28"/>
  <c r="I78" i="28"/>
  <c r="J78" i="28" s="1"/>
  <c r="R79" i="18" s="1"/>
  <c r="K74" i="28"/>
  <c r="L74" i="28"/>
  <c r="I74" i="28"/>
  <c r="J74" i="28" s="1"/>
  <c r="R75" i="18" s="1"/>
  <c r="K70" i="28"/>
  <c r="L70" i="28"/>
  <c r="I70" i="28"/>
  <c r="J70" i="28" s="1"/>
  <c r="R71" i="18" s="1"/>
  <c r="L66" i="28"/>
  <c r="K66" i="28"/>
  <c r="I66" i="28"/>
  <c r="J66" i="28" s="1"/>
  <c r="R67" i="18" s="1"/>
  <c r="L62" i="28"/>
  <c r="K62" i="28"/>
  <c r="I62" i="28"/>
  <c r="J62" i="28" s="1"/>
  <c r="R63" i="18" s="1"/>
  <c r="I58" i="28"/>
  <c r="J58" i="28" s="1"/>
  <c r="R59" i="18" s="1"/>
  <c r="K58" i="28"/>
  <c r="L58" i="28"/>
  <c r="K54" i="28"/>
  <c r="L54" i="28"/>
  <c r="I54" i="28"/>
  <c r="J54" i="28" s="1"/>
  <c r="R54" i="18" s="1"/>
  <c r="K50" i="28"/>
  <c r="L50" i="28"/>
  <c r="I50" i="28"/>
  <c r="J50" i="28" s="1"/>
  <c r="R50" i="18" s="1"/>
  <c r="L46" i="28"/>
  <c r="K46" i="28"/>
  <c r="I46" i="28"/>
  <c r="J46" i="28" s="1"/>
  <c r="R46" i="18" s="1"/>
  <c r="K42" i="28"/>
  <c r="L42" i="28"/>
  <c r="I42" i="28"/>
  <c r="J42" i="28" s="1"/>
  <c r="R42" i="18" s="1"/>
  <c r="K38" i="28"/>
  <c r="L38" i="28"/>
  <c r="I38" i="28"/>
  <c r="J38" i="28" s="1"/>
  <c r="R38" i="18" s="1"/>
  <c r="K34" i="28"/>
  <c r="L34" i="28"/>
  <c r="I34" i="28"/>
  <c r="J34" i="28" s="1"/>
  <c r="R34" i="18" s="1"/>
  <c r="L30" i="28"/>
  <c r="K30" i="28"/>
  <c r="I30" i="28"/>
  <c r="J30" i="28" s="1"/>
  <c r="R30" i="18" s="1"/>
  <c r="L26" i="28"/>
  <c r="K26" i="28"/>
  <c r="I26" i="28"/>
  <c r="J26" i="28" s="1"/>
  <c r="R25" i="18" s="1"/>
  <c r="K22" i="28"/>
  <c r="L22" i="28"/>
  <c r="I22" i="28"/>
  <c r="J22" i="28" s="1"/>
  <c r="R22" i="18" s="1"/>
  <c r="K18" i="28"/>
  <c r="L18" i="28"/>
  <c r="I18" i="28"/>
  <c r="J18" i="28" s="1"/>
  <c r="R18" i="18" s="1"/>
  <c r="L14" i="28"/>
  <c r="K14" i="28"/>
  <c r="I14" i="28"/>
  <c r="J14" i="28" s="1"/>
  <c r="R14" i="18" s="1"/>
  <c r="L10" i="28"/>
  <c r="K10" i="28"/>
  <c r="I10" i="28"/>
  <c r="J10" i="28" s="1"/>
  <c r="R11" i="18" s="1"/>
  <c r="K6" i="28"/>
  <c r="L6" i="28"/>
  <c r="I6" i="28"/>
  <c r="J6" i="28" s="1"/>
  <c r="R6" i="18" s="1"/>
  <c r="P241" i="18"/>
  <c r="Q241" i="18" s="1"/>
  <c r="P233" i="18"/>
  <c r="Q233" i="18" s="1"/>
  <c r="P225" i="18"/>
  <c r="Q225" i="18" s="1"/>
  <c r="P217" i="18"/>
  <c r="Q217" i="18" s="1"/>
  <c r="P209" i="18"/>
  <c r="Q209" i="18" s="1"/>
  <c r="P201" i="18"/>
  <c r="Q201" i="18" s="1"/>
  <c r="P193" i="18"/>
  <c r="Q193" i="18" s="1"/>
  <c r="P185" i="18"/>
  <c r="Q185" i="18" s="1"/>
  <c r="P177" i="18"/>
  <c r="Q177" i="18" s="1"/>
  <c r="P169" i="18"/>
  <c r="Q169" i="18" s="1"/>
  <c r="P161" i="18"/>
  <c r="Q161" i="18" s="1"/>
  <c r="P153" i="18"/>
  <c r="Q153" i="18" s="1"/>
  <c r="P145" i="18"/>
  <c r="Q145" i="18" s="1"/>
  <c r="P137" i="18"/>
  <c r="Q137" i="18" s="1"/>
  <c r="P129" i="18"/>
  <c r="Q129" i="18" s="1"/>
  <c r="P121" i="18"/>
  <c r="Q121" i="18" s="1"/>
  <c r="P112" i="18"/>
  <c r="Q112" i="18" s="1"/>
  <c r="P101" i="18"/>
  <c r="Q101" i="18" s="1"/>
  <c r="P91" i="18"/>
  <c r="Q91" i="18" s="1"/>
  <c r="P80" i="18"/>
  <c r="Q80" i="18" s="1"/>
  <c r="P69" i="18"/>
  <c r="Q69" i="18" s="1"/>
  <c r="P59" i="18"/>
  <c r="Q59" i="18" s="1"/>
  <c r="P48" i="18"/>
  <c r="Q48" i="18" s="1"/>
  <c r="P36" i="18"/>
  <c r="Q36" i="18" s="1"/>
  <c r="P20" i="18"/>
  <c r="Q20" i="18" s="1"/>
  <c r="P238" i="18"/>
  <c r="Q238" i="18" s="1"/>
  <c r="P214" i="18"/>
  <c r="Q214" i="18" s="1"/>
  <c r="P198" i="18"/>
  <c r="Q198" i="18" s="1"/>
  <c r="P182" i="18"/>
  <c r="Q182" i="18" s="1"/>
  <c r="P166" i="18"/>
  <c r="Q166" i="18" s="1"/>
  <c r="P150" i="18"/>
  <c r="Q150" i="18" s="1"/>
  <c r="P134" i="18"/>
  <c r="Q134" i="18" s="1"/>
  <c r="P118" i="18"/>
  <c r="Q118" i="18" s="1"/>
  <c r="P97" i="18"/>
  <c r="Q97" i="18" s="1"/>
  <c r="P76" i="18"/>
  <c r="Q76" i="18" s="1"/>
  <c r="P65" i="18"/>
  <c r="Q65" i="18" s="1"/>
  <c r="P55" i="18"/>
  <c r="Q55" i="18" s="1"/>
  <c r="P29" i="18"/>
  <c r="Q29" i="18" s="1"/>
  <c r="P13" i="18"/>
  <c r="Q13" i="18" s="1"/>
  <c r="I242" i="28"/>
  <c r="J242" i="28" s="1"/>
  <c r="R244" i="18" s="1"/>
  <c r="P9" i="18"/>
  <c r="Q9" i="18" s="1"/>
  <c r="K2" i="28"/>
  <c r="L2" i="28"/>
  <c r="I2" i="28"/>
  <c r="J2" i="28" s="1"/>
  <c r="R2" i="18" s="1"/>
  <c r="K243" i="28"/>
  <c r="L243" i="28"/>
  <c r="I243" i="28"/>
  <c r="J243" i="28" s="1"/>
  <c r="R245" i="18" s="1"/>
  <c r="K239" i="28"/>
  <c r="L239" i="28"/>
  <c r="I239" i="28"/>
  <c r="J239" i="28" s="1"/>
  <c r="R241" i="18" s="1"/>
  <c r="L235" i="28"/>
  <c r="K235" i="28"/>
  <c r="I235" i="28"/>
  <c r="J235" i="28" s="1"/>
  <c r="R237" i="18" s="1"/>
  <c r="L231" i="28"/>
  <c r="K231" i="28"/>
  <c r="I231" i="28"/>
  <c r="J231" i="28" s="1"/>
  <c r="R233" i="18" s="1"/>
  <c r="K227" i="28"/>
  <c r="L227" i="28"/>
  <c r="I227" i="28"/>
  <c r="J227" i="28" s="1"/>
  <c r="R229" i="18" s="1"/>
  <c r="L223" i="28"/>
  <c r="K223" i="28"/>
  <c r="I223" i="28"/>
  <c r="J223" i="28" s="1"/>
  <c r="R225" i="18" s="1"/>
  <c r="L219" i="28"/>
  <c r="K219" i="28"/>
  <c r="I219" i="28"/>
  <c r="J219" i="28" s="1"/>
  <c r="R221" i="18" s="1"/>
  <c r="K215" i="28"/>
  <c r="L215" i="28"/>
  <c r="I215" i="28"/>
  <c r="J215" i="28" s="1"/>
  <c r="R217" i="18" s="1"/>
  <c r="K211" i="28"/>
  <c r="L211" i="28"/>
  <c r="I211" i="28"/>
  <c r="J211" i="28" s="1"/>
  <c r="R213" i="18" s="1"/>
  <c r="L207" i="28"/>
  <c r="I207" i="28"/>
  <c r="J207" i="28" s="1"/>
  <c r="R209" i="18" s="1"/>
  <c r="K207" i="28"/>
  <c r="L203" i="28"/>
  <c r="K203" i="28"/>
  <c r="I203" i="28"/>
  <c r="J203" i="28" s="1"/>
  <c r="R205" i="18" s="1"/>
  <c r="L199" i="28"/>
  <c r="K199" i="28"/>
  <c r="I199" i="28"/>
  <c r="J199" i="28" s="1"/>
  <c r="R201" i="18" s="1"/>
  <c r="L195" i="28"/>
  <c r="K195" i="28"/>
  <c r="I195" i="28"/>
  <c r="J195" i="28" s="1"/>
  <c r="R197" i="18" s="1"/>
  <c r="L191" i="28"/>
  <c r="K191" i="28"/>
  <c r="I191" i="28"/>
  <c r="J191" i="28" s="1"/>
  <c r="R193" i="18" s="1"/>
  <c r="L187" i="28"/>
  <c r="K187" i="28"/>
  <c r="I187" i="28"/>
  <c r="J187" i="28" s="1"/>
  <c r="R189" i="18" s="1"/>
  <c r="L183" i="28"/>
  <c r="I183" i="28"/>
  <c r="J183" i="28" s="1"/>
  <c r="R185" i="18" s="1"/>
  <c r="K183" i="28"/>
  <c r="K179" i="28"/>
  <c r="L179" i="28"/>
  <c r="I179" i="28"/>
  <c r="J179" i="28" s="1"/>
  <c r="R170" i="18" s="1"/>
  <c r="I175" i="28"/>
  <c r="J175" i="28" s="1"/>
  <c r="R55" i="18" s="1"/>
  <c r="L175" i="28"/>
  <c r="K175" i="28"/>
  <c r="L171" i="28"/>
  <c r="K171" i="28"/>
  <c r="I171" i="28"/>
  <c r="J171" i="28" s="1"/>
  <c r="R178" i="18" s="1"/>
  <c r="L167" i="28"/>
  <c r="K167" i="28"/>
  <c r="I167" i="28"/>
  <c r="J167" i="28" s="1"/>
  <c r="R172" i="18" s="1"/>
  <c r="K163" i="28"/>
  <c r="L163" i="28"/>
  <c r="I163" i="28"/>
  <c r="J163" i="28" s="1"/>
  <c r="R167" i="18" s="1"/>
  <c r="L159" i="28"/>
  <c r="K159" i="28"/>
  <c r="I159" i="28"/>
  <c r="J159" i="28" s="1"/>
  <c r="R163" i="18" s="1"/>
  <c r="L155" i="28"/>
  <c r="K155" i="28"/>
  <c r="I155" i="28"/>
  <c r="J155" i="28" s="1"/>
  <c r="R159" i="18" s="1"/>
  <c r="L151" i="28"/>
  <c r="K151" i="28"/>
  <c r="I151" i="28"/>
  <c r="J151" i="28" s="1"/>
  <c r="R155" i="18" s="1"/>
  <c r="K147" i="28"/>
  <c r="I147" i="28"/>
  <c r="J147" i="28" s="1"/>
  <c r="R151" i="18" s="1"/>
  <c r="L147" i="28"/>
  <c r="L143" i="28"/>
  <c r="I143" i="28"/>
  <c r="J143" i="28" s="1"/>
  <c r="R147" i="18" s="1"/>
  <c r="K143" i="28"/>
  <c r="L139" i="28"/>
  <c r="K139" i="28"/>
  <c r="I139" i="28"/>
  <c r="J139" i="28" s="1"/>
  <c r="R143" i="18" s="1"/>
  <c r="L135" i="28"/>
  <c r="K135" i="28"/>
  <c r="I135" i="28"/>
  <c r="J135" i="28" s="1"/>
  <c r="R139" i="18" s="1"/>
  <c r="L131" i="28"/>
  <c r="K131" i="28"/>
  <c r="I131" i="28"/>
  <c r="J131" i="28" s="1"/>
  <c r="R135" i="18" s="1"/>
  <c r="L127" i="28"/>
  <c r="K127" i="28"/>
  <c r="I127" i="28"/>
  <c r="J127" i="28" s="1"/>
  <c r="R131" i="18" s="1"/>
  <c r="L123" i="28"/>
  <c r="K123" i="28"/>
  <c r="I123" i="28"/>
  <c r="J123" i="28" s="1"/>
  <c r="R127" i="18" s="1"/>
  <c r="L119" i="28"/>
  <c r="K119" i="28"/>
  <c r="I119" i="28"/>
  <c r="J119" i="28" s="1"/>
  <c r="R123" i="18" s="1"/>
  <c r="L115" i="28"/>
  <c r="K115" i="28"/>
  <c r="I115" i="28"/>
  <c r="J115" i="28" s="1"/>
  <c r="R118" i="18" s="1"/>
  <c r="L111" i="28"/>
  <c r="I111" i="28"/>
  <c r="J111" i="28" s="1"/>
  <c r="R114" i="18" s="1"/>
  <c r="K111" i="28"/>
  <c r="L107" i="28"/>
  <c r="K107" i="28"/>
  <c r="I107" i="28"/>
  <c r="J107" i="28" s="1"/>
  <c r="R110" i="18" s="1"/>
  <c r="L103" i="28"/>
  <c r="K103" i="28"/>
  <c r="I103" i="28"/>
  <c r="J103" i="28" s="1"/>
  <c r="R104" i="18" s="1"/>
  <c r="L99" i="28"/>
  <c r="K99" i="28"/>
  <c r="I99" i="28"/>
  <c r="J99" i="28" s="1"/>
  <c r="R100" i="18" s="1"/>
  <c r="L95" i="28"/>
  <c r="K95" i="28"/>
  <c r="I95" i="28"/>
  <c r="J95" i="28" s="1"/>
  <c r="R96" i="18" s="1"/>
  <c r="L91" i="28"/>
  <c r="K91" i="28"/>
  <c r="I91" i="28"/>
  <c r="J91" i="28" s="1"/>
  <c r="R92" i="18" s="1"/>
  <c r="L87" i="28"/>
  <c r="K87" i="28"/>
  <c r="I87" i="28"/>
  <c r="J87" i="28" s="1"/>
  <c r="R88" i="18" s="1"/>
  <c r="L83" i="28"/>
  <c r="K83" i="28"/>
  <c r="I83" i="28"/>
  <c r="J83" i="28" s="1"/>
  <c r="R84" i="18" s="1"/>
  <c r="L79" i="28"/>
  <c r="K79" i="28"/>
  <c r="I79" i="28"/>
  <c r="J79" i="28" s="1"/>
  <c r="R80" i="18" s="1"/>
  <c r="L75" i="28"/>
  <c r="K75" i="28"/>
  <c r="I75" i="28"/>
  <c r="J75" i="28" s="1"/>
  <c r="R76" i="18" s="1"/>
  <c r="L71" i="28"/>
  <c r="K71" i="28"/>
  <c r="I71" i="28"/>
  <c r="J71" i="28" s="1"/>
  <c r="R72" i="18" s="1"/>
  <c r="L67" i="28"/>
  <c r="K67" i="28"/>
  <c r="I67" i="28"/>
  <c r="J67" i="28" s="1"/>
  <c r="R68" i="18" s="1"/>
  <c r="L63" i="28"/>
  <c r="K63" i="28"/>
  <c r="I63" i="28"/>
  <c r="J63" i="28" s="1"/>
  <c r="R64" i="18" s="1"/>
  <c r="L59" i="28"/>
  <c r="K59" i="28"/>
  <c r="I59" i="28"/>
  <c r="J59" i="28" s="1"/>
  <c r="R60" i="18" s="1"/>
  <c r="L55" i="28"/>
  <c r="K55" i="28"/>
  <c r="I55" i="28"/>
  <c r="J55" i="28" s="1"/>
  <c r="R56" i="18" s="1"/>
  <c r="L51" i="28"/>
  <c r="K51" i="28"/>
  <c r="I51" i="28"/>
  <c r="J51" i="28" s="1"/>
  <c r="R51" i="18" s="1"/>
  <c r="L47" i="28"/>
  <c r="K47" i="28"/>
  <c r="I47" i="28"/>
  <c r="J47" i="28" s="1"/>
  <c r="R47" i="18" s="1"/>
  <c r="L43" i="28"/>
  <c r="K43" i="28"/>
  <c r="I43" i="28"/>
  <c r="J43" i="28" s="1"/>
  <c r="R43" i="18" s="1"/>
  <c r="L39" i="28"/>
  <c r="K39" i="28"/>
  <c r="I39" i="28"/>
  <c r="J39" i="28" s="1"/>
  <c r="R39" i="18" s="1"/>
  <c r="L35" i="28"/>
  <c r="K35" i="28"/>
  <c r="I35" i="28"/>
  <c r="J35" i="28" s="1"/>
  <c r="R35" i="18" s="1"/>
  <c r="L31" i="28"/>
  <c r="K31" i="28"/>
  <c r="I31" i="28"/>
  <c r="J31" i="28" s="1"/>
  <c r="R31" i="18" s="1"/>
  <c r="L27" i="28"/>
  <c r="K27" i="28"/>
  <c r="I27" i="28"/>
  <c r="J27" i="28" s="1"/>
  <c r="R27" i="18" s="1"/>
  <c r="L23" i="28"/>
  <c r="K23" i="28"/>
  <c r="I23" i="28"/>
  <c r="J23" i="28" s="1"/>
  <c r="R23" i="18" s="1"/>
  <c r="L19" i="28"/>
  <c r="K19" i="28"/>
  <c r="I19" i="28"/>
  <c r="J19" i="28" s="1"/>
  <c r="R19" i="18" s="1"/>
  <c r="L15" i="28"/>
  <c r="K15" i="28"/>
  <c r="I15" i="28"/>
  <c r="J15" i="28" s="1"/>
  <c r="R15" i="18" s="1"/>
  <c r="L11" i="28"/>
  <c r="K11" i="28"/>
  <c r="I11" i="28"/>
  <c r="J11" i="28" s="1"/>
  <c r="R10" i="18" s="1"/>
  <c r="L7" i="28"/>
  <c r="K7" i="28"/>
  <c r="I7" i="28"/>
  <c r="J7" i="28" s="1"/>
  <c r="R7" i="18" s="1"/>
  <c r="L3" i="28"/>
  <c r="K3" i="28"/>
  <c r="I3" i="28"/>
  <c r="J3" i="28" s="1"/>
  <c r="R3" i="18" s="1"/>
  <c r="P242" i="18"/>
  <c r="Q242" i="18" s="1"/>
  <c r="P234" i="18"/>
  <c r="Q234" i="18" s="1"/>
  <c r="P226" i="18"/>
  <c r="Q226" i="18" s="1"/>
  <c r="P218" i="18"/>
  <c r="Q218" i="18" s="1"/>
  <c r="P210" i="18"/>
  <c r="Q210" i="18" s="1"/>
  <c r="P202" i="18"/>
  <c r="Q202" i="18" s="1"/>
  <c r="P194" i="18"/>
  <c r="Q194" i="18" s="1"/>
  <c r="P186" i="18"/>
  <c r="Q186" i="18" s="1"/>
  <c r="P178" i="18"/>
  <c r="Q178" i="18" s="1"/>
  <c r="P170" i="18"/>
  <c r="Q170" i="18" s="1"/>
  <c r="P162" i="18"/>
  <c r="Q162" i="18" s="1"/>
  <c r="P154" i="18"/>
  <c r="Q154" i="18" s="1"/>
  <c r="P146" i="18"/>
  <c r="Q146" i="18" s="1"/>
  <c r="P138" i="18"/>
  <c r="Q138" i="18" s="1"/>
  <c r="P130" i="18"/>
  <c r="Q130" i="18" s="1"/>
  <c r="P122" i="18"/>
  <c r="Q122" i="18" s="1"/>
  <c r="P113" i="18"/>
  <c r="Q113" i="18" s="1"/>
  <c r="P103" i="18"/>
  <c r="Q103" i="18" s="1"/>
  <c r="P92" i="18"/>
  <c r="Q92" i="18" s="1"/>
  <c r="P81" i="18"/>
  <c r="Q81" i="18" s="1"/>
  <c r="P71" i="18"/>
  <c r="Q71" i="18" s="1"/>
  <c r="P60" i="18"/>
  <c r="Q60" i="18" s="1"/>
  <c r="P49" i="18"/>
  <c r="Q49" i="18" s="1"/>
  <c r="P37" i="18"/>
  <c r="Q37" i="18" s="1"/>
  <c r="P21" i="18"/>
  <c r="Q21" i="18" s="1"/>
  <c r="L245" i="28"/>
  <c r="K245" i="28"/>
  <c r="I245" i="28"/>
  <c r="J245" i="28" s="1"/>
  <c r="R247" i="18" s="1"/>
  <c r="L241" i="28"/>
  <c r="K241" i="28"/>
  <c r="I241" i="28"/>
  <c r="J241" i="28" s="1"/>
  <c r="R243" i="18" s="1"/>
  <c r="K237" i="28"/>
  <c r="L237" i="28"/>
  <c r="K233" i="28"/>
  <c r="L233" i="28"/>
  <c r="K229" i="28"/>
  <c r="L229" i="28"/>
  <c r="I229" i="28"/>
  <c r="J229" i="28" s="1"/>
  <c r="R231" i="18" s="1"/>
  <c r="L225" i="28"/>
  <c r="K225" i="28"/>
  <c r="I225" i="28"/>
  <c r="J225" i="28" s="1"/>
  <c r="R227" i="18" s="1"/>
  <c r="L221" i="28"/>
  <c r="K221" i="28"/>
  <c r="L217" i="28"/>
  <c r="K217" i="28"/>
  <c r="L213" i="28"/>
  <c r="K213" i="28"/>
  <c r="I213" i="28"/>
  <c r="J213" i="28" s="1"/>
  <c r="R215" i="18" s="1"/>
  <c r="L209" i="28"/>
  <c r="K209" i="28"/>
  <c r="I209" i="28"/>
  <c r="J209" i="28" s="1"/>
  <c r="R211" i="18" s="1"/>
  <c r="K201" i="28"/>
  <c r="L201" i="28"/>
  <c r="K197" i="28"/>
  <c r="L197" i="28"/>
  <c r="I197" i="28"/>
  <c r="J197" i="28" s="1"/>
  <c r="R199" i="18" s="1"/>
  <c r="L193" i="28"/>
  <c r="K193" i="28"/>
  <c r="I193" i="28"/>
  <c r="J193" i="28" s="1"/>
  <c r="R195" i="18" s="1"/>
  <c r="K189" i="28"/>
  <c r="L189" i="28"/>
  <c r="K185" i="28"/>
  <c r="L185" i="28"/>
  <c r="K181" i="28"/>
  <c r="L181" i="28"/>
  <c r="I181" i="28"/>
  <c r="J181" i="28" s="1"/>
  <c r="R183" i="18" s="1"/>
  <c r="L177" i="28"/>
  <c r="K177" i="28"/>
  <c r="I177" i="28"/>
  <c r="J177" i="28" s="1"/>
  <c r="R109" i="18" s="1"/>
  <c r="K173" i="28"/>
  <c r="L173" i="28"/>
  <c r="K169" i="28"/>
  <c r="L169" i="28"/>
  <c r="K165" i="28"/>
  <c r="L165" i="28"/>
  <c r="I165" i="28"/>
  <c r="J165" i="28" s="1"/>
  <c r="R169" i="18" s="1"/>
  <c r="L161" i="28"/>
  <c r="K161" i="28"/>
  <c r="I161" i="28"/>
  <c r="J161" i="28" s="1"/>
  <c r="R165" i="18" s="1"/>
  <c r="K157" i="28"/>
  <c r="L157" i="28"/>
  <c r="K153" i="28"/>
  <c r="L153" i="28"/>
  <c r="K149" i="28"/>
  <c r="L149" i="28"/>
  <c r="I149" i="28"/>
  <c r="J149" i="28" s="1"/>
  <c r="R153" i="18" s="1"/>
  <c r="L145" i="28"/>
  <c r="K145" i="28"/>
  <c r="I145" i="28"/>
  <c r="J145" i="28" s="1"/>
  <c r="R149" i="18" s="1"/>
  <c r="K141" i="28"/>
  <c r="L141" i="28"/>
  <c r="K137" i="28"/>
  <c r="L137" i="28"/>
  <c r="K133" i="28"/>
  <c r="I133" i="28"/>
  <c r="J133" i="28" s="1"/>
  <c r="R137" i="18" s="1"/>
  <c r="L129" i="28"/>
  <c r="K129" i="28"/>
  <c r="I129" i="28"/>
  <c r="J129" i="28" s="1"/>
  <c r="R133" i="18" s="1"/>
  <c r="K125" i="28"/>
  <c r="L125" i="28"/>
  <c r="K121" i="28"/>
  <c r="L121" i="28"/>
  <c r="L117" i="28"/>
  <c r="K117" i="28"/>
  <c r="I117" i="28"/>
  <c r="J117" i="28" s="1"/>
  <c r="R120" i="18" s="1"/>
  <c r="K113" i="28"/>
  <c r="L113" i="28"/>
  <c r="I113" i="28"/>
  <c r="J113" i="28" s="1"/>
  <c r="R116" i="18" s="1"/>
  <c r="L109" i="28"/>
  <c r="K109" i="28"/>
  <c r="K105" i="28"/>
  <c r="L105" i="28"/>
  <c r="L101" i="28"/>
  <c r="K101" i="28"/>
  <c r="I101" i="28"/>
  <c r="J101" i="28" s="1"/>
  <c r="R102" i="18" s="1"/>
  <c r="K97" i="28"/>
  <c r="L97" i="28"/>
  <c r="I97" i="28"/>
  <c r="J97" i="28" s="1"/>
  <c r="R98" i="18" s="1"/>
  <c r="L93" i="28"/>
  <c r="K93" i="28"/>
  <c r="L89" i="28"/>
  <c r="K89" i="28"/>
  <c r="L85" i="28"/>
  <c r="K85" i="28"/>
  <c r="I85" i="28"/>
  <c r="J85" i="28" s="1"/>
  <c r="R86" i="18" s="1"/>
  <c r="K81" i="28"/>
  <c r="L81" i="28"/>
  <c r="I81" i="28"/>
  <c r="J81" i="28" s="1"/>
  <c r="R82" i="18" s="1"/>
  <c r="L77" i="28"/>
  <c r="K77" i="28"/>
  <c r="L69" i="28"/>
  <c r="I69" i="28"/>
  <c r="J69" i="28" s="1"/>
  <c r="R70" i="18" s="1"/>
  <c r="K65" i="28"/>
  <c r="L65" i="28"/>
  <c r="I65" i="28"/>
  <c r="J65" i="28" s="1"/>
  <c r="R66" i="18" s="1"/>
  <c r="L61" i="28"/>
  <c r="K61" i="28"/>
  <c r="L57" i="28"/>
  <c r="K57" i="28"/>
  <c r="L53" i="28"/>
  <c r="K53" i="28"/>
  <c r="I53" i="28"/>
  <c r="J53" i="28" s="1"/>
  <c r="R53" i="18" s="1"/>
  <c r="K49" i="28"/>
  <c r="L49" i="28"/>
  <c r="I49" i="28"/>
  <c r="J49" i="28" s="1"/>
  <c r="R49" i="18" s="1"/>
  <c r="L37" i="28"/>
  <c r="K37" i="28"/>
  <c r="I37" i="28"/>
  <c r="J37" i="28" s="1"/>
  <c r="R37" i="18" s="1"/>
  <c r="K33" i="28"/>
  <c r="L33" i="28"/>
  <c r="I33" i="28"/>
  <c r="J33" i="28" s="1"/>
  <c r="R33" i="18" s="1"/>
  <c r="L29" i="28"/>
  <c r="K29" i="28"/>
  <c r="L25" i="28"/>
  <c r="K25" i="28"/>
  <c r="I25" i="28"/>
  <c r="J25" i="28" s="1"/>
  <c r="R26" i="18" s="1"/>
  <c r="L21" i="28"/>
  <c r="K21" i="28"/>
  <c r="I21" i="28"/>
  <c r="J21" i="28" s="1"/>
  <c r="R21" i="18" s="1"/>
  <c r="K17" i="28"/>
  <c r="L17" i="28"/>
  <c r="I17" i="28"/>
  <c r="J17" i="28" s="1"/>
  <c r="R17" i="18" s="1"/>
  <c r="L13" i="28"/>
  <c r="I13" i="28"/>
  <c r="J13" i="28" s="1"/>
  <c r="R13" i="18" s="1"/>
  <c r="K13" i="28"/>
  <c r="L9" i="28"/>
  <c r="K9" i="28"/>
  <c r="I9" i="28"/>
  <c r="J9" i="28" s="1"/>
  <c r="R9" i="18" s="1"/>
  <c r="L5" i="28"/>
  <c r="K5" i="28"/>
  <c r="I5" i="28"/>
  <c r="J5" i="28" s="1"/>
  <c r="R5" i="18" s="1"/>
  <c r="P248" i="18"/>
  <c r="Q248" i="18" s="1"/>
  <c r="P244" i="18"/>
  <c r="Q244" i="18" s="1"/>
  <c r="P240" i="18"/>
  <c r="Q240" i="18" s="1"/>
  <c r="P236" i="18"/>
  <c r="Q236" i="18" s="1"/>
  <c r="P232" i="18"/>
  <c r="Q232" i="18" s="1"/>
  <c r="P228" i="18"/>
  <c r="Q228" i="18" s="1"/>
  <c r="P224" i="18"/>
  <c r="Q224" i="18" s="1"/>
  <c r="P220" i="18"/>
  <c r="Q220" i="18" s="1"/>
  <c r="P216" i="18"/>
  <c r="Q216" i="18" s="1"/>
  <c r="P212" i="18"/>
  <c r="Q212" i="18" s="1"/>
  <c r="P208" i="18"/>
  <c r="Q208" i="18" s="1"/>
  <c r="P204" i="18"/>
  <c r="Q204" i="18" s="1"/>
  <c r="P200" i="18"/>
  <c r="Q200" i="18" s="1"/>
  <c r="P196" i="18"/>
  <c r="Q196" i="18" s="1"/>
  <c r="P192" i="18"/>
  <c r="Q192" i="18" s="1"/>
  <c r="P188" i="18"/>
  <c r="Q188" i="18" s="1"/>
  <c r="P184" i="18"/>
  <c r="Q184" i="18" s="1"/>
  <c r="P180" i="18"/>
  <c r="Q180" i="18" s="1"/>
  <c r="P176" i="18"/>
  <c r="Q176" i="18" s="1"/>
  <c r="P172" i="18"/>
  <c r="Q172" i="18" s="1"/>
  <c r="P168" i="18"/>
  <c r="Q168" i="18" s="1"/>
  <c r="P164" i="18"/>
  <c r="Q164" i="18" s="1"/>
  <c r="P160" i="18"/>
  <c r="Q160" i="18" s="1"/>
  <c r="P156" i="18"/>
  <c r="Q156" i="18" s="1"/>
  <c r="P152" i="18"/>
  <c r="Q152" i="18" s="1"/>
  <c r="P148" i="18"/>
  <c r="Q148" i="18" s="1"/>
  <c r="P144" i="18"/>
  <c r="Q144" i="18" s="1"/>
  <c r="P140" i="18"/>
  <c r="Q140" i="18" s="1"/>
  <c r="P136" i="18"/>
  <c r="Q136" i="18" s="1"/>
  <c r="P132" i="18"/>
  <c r="Q132" i="18" s="1"/>
  <c r="P128" i="18"/>
  <c r="Q128" i="18" s="1"/>
  <c r="P124" i="18"/>
  <c r="Q124" i="18" s="1"/>
  <c r="P120" i="18"/>
  <c r="Q120" i="18" s="1"/>
  <c r="P116" i="18"/>
  <c r="Q116" i="18" s="1"/>
  <c r="P111" i="18"/>
  <c r="Q111" i="18" s="1"/>
  <c r="P105" i="18"/>
  <c r="Q105" i="18" s="1"/>
  <c r="P100" i="18"/>
  <c r="Q100" i="18" s="1"/>
  <c r="P95" i="18"/>
  <c r="Q95" i="18" s="1"/>
  <c r="P89" i="18"/>
  <c r="Q89" i="18" s="1"/>
  <c r="P84" i="18"/>
  <c r="Q84" i="18" s="1"/>
  <c r="P79" i="18"/>
  <c r="Q79" i="18" s="1"/>
  <c r="P73" i="18"/>
  <c r="Q73" i="18" s="1"/>
  <c r="P68" i="18"/>
  <c r="Q68" i="18" s="1"/>
  <c r="P63" i="18"/>
  <c r="Q63" i="18" s="1"/>
  <c r="P57" i="18"/>
  <c r="Q57" i="18" s="1"/>
  <c r="P52" i="18"/>
  <c r="Q52" i="18" s="1"/>
  <c r="P47" i="18"/>
  <c r="Q47" i="18" s="1"/>
  <c r="P41" i="18"/>
  <c r="Q41" i="18" s="1"/>
  <c r="P33" i="18"/>
  <c r="Q33" i="18" s="1"/>
  <c r="P25" i="18"/>
  <c r="Q25" i="18" s="1"/>
  <c r="P17" i="18"/>
  <c r="Q17" i="18" s="1"/>
  <c r="I217" i="28"/>
  <c r="J217" i="28" s="1"/>
  <c r="R219" i="18" s="1"/>
  <c r="I185" i="28"/>
  <c r="J185" i="28" s="1"/>
  <c r="R187" i="18" s="1"/>
  <c r="I153" i="28"/>
  <c r="J153" i="28" s="1"/>
  <c r="R157" i="18" s="1"/>
  <c r="I121" i="28"/>
  <c r="J121" i="28" s="1"/>
  <c r="R125" i="18" s="1"/>
  <c r="I89" i="28"/>
  <c r="J89" i="28" s="1"/>
  <c r="R90" i="18" s="1"/>
  <c r="I57" i="28"/>
  <c r="J57" i="28" s="1"/>
  <c r="R58" i="18" s="1"/>
  <c r="K73" i="28"/>
  <c r="P6" i="18"/>
  <c r="Q6" i="18" s="1"/>
  <c r="P10" i="18"/>
  <c r="Q10" i="18" s="1"/>
  <c r="P14" i="18"/>
  <c r="Q14" i="18" s="1"/>
  <c r="P18" i="18"/>
  <c r="Q18" i="18" s="1"/>
  <c r="P22" i="18"/>
  <c r="Q22" i="18" s="1"/>
  <c r="P26" i="18"/>
  <c r="Q26" i="18" s="1"/>
  <c r="P30" i="18"/>
  <c r="Q30" i="18" s="1"/>
  <c r="P34" i="18"/>
  <c r="Q34" i="18" s="1"/>
  <c r="P38" i="18"/>
  <c r="Q38" i="18" s="1"/>
  <c r="P42" i="18"/>
  <c r="Q42" i="18" s="1"/>
  <c r="P46" i="18"/>
  <c r="Q46" i="18" s="1"/>
  <c r="P50" i="18"/>
  <c r="Q50" i="18" s="1"/>
  <c r="P54" i="18"/>
  <c r="Q54" i="18" s="1"/>
  <c r="P58" i="18"/>
  <c r="Q58" i="18" s="1"/>
  <c r="P62" i="18"/>
  <c r="Q62" i="18" s="1"/>
  <c r="P66" i="18"/>
  <c r="Q66" i="18" s="1"/>
  <c r="P70" i="18"/>
  <c r="Q70" i="18" s="1"/>
  <c r="P74" i="18"/>
  <c r="Q74" i="18" s="1"/>
  <c r="P78" i="18"/>
  <c r="Q78" i="18" s="1"/>
  <c r="P82" i="18"/>
  <c r="Q82" i="18" s="1"/>
  <c r="P86" i="18"/>
  <c r="Q86" i="18" s="1"/>
  <c r="P90" i="18"/>
  <c r="Q90" i="18" s="1"/>
  <c r="P94" i="18"/>
  <c r="Q94" i="18" s="1"/>
  <c r="P98" i="18"/>
  <c r="Q98" i="18" s="1"/>
  <c r="P102" i="18"/>
  <c r="Q102" i="18" s="1"/>
  <c r="P106" i="18"/>
  <c r="Q106" i="18" s="1"/>
  <c r="P110" i="18"/>
  <c r="Q110" i="18" s="1"/>
  <c r="P114" i="18"/>
  <c r="Q114" i="18" s="1"/>
  <c r="P3" i="18"/>
  <c r="Q3" i="18" s="1"/>
  <c r="P7" i="18"/>
  <c r="Q7" i="18" s="1"/>
  <c r="P11" i="18"/>
  <c r="Q11" i="18" s="1"/>
  <c r="P15" i="18"/>
  <c r="Q15" i="18" s="1"/>
  <c r="P19" i="18"/>
  <c r="Q19" i="18" s="1"/>
  <c r="P23" i="18"/>
  <c r="Q23" i="18" s="1"/>
  <c r="P27" i="18"/>
  <c r="Q27" i="18" s="1"/>
  <c r="P31" i="18"/>
  <c r="Q31" i="18" s="1"/>
  <c r="P35" i="18"/>
  <c r="Q35" i="18" s="1"/>
  <c r="P39" i="18"/>
  <c r="Q39" i="18" s="1"/>
  <c r="L244" i="28"/>
  <c r="I244" i="28"/>
  <c r="J244" i="28" s="1"/>
  <c r="R246" i="18" s="1"/>
  <c r="K244" i="28"/>
  <c r="L240" i="28"/>
  <c r="I240" i="28"/>
  <c r="J240" i="28" s="1"/>
  <c r="R242" i="18" s="1"/>
  <c r="L236" i="28"/>
  <c r="I236" i="28"/>
  <c r="J236" i="28" s="1"/>
  <c r="R238" i="18" s="1"/>
  <c r="K236" i="28"/>
  <c r="L232" i="28"/>
  <c r="I232" i="28"/>
  <c r="J232" i="28" s="1"/>
  <c r="R234" i="18" s="1"/>
  <c r="K232" i="28"/>
  <c r="L228" i="28"/>
  <c r="I228" i="28"/>
  <c r="J228" i="28" s="1"/>
  <c r="R230" i="18" s="1"/>
  <c r="K228" i="28"/>
  <c r="L224" i="28"/>
  <c r="I224" i="28"/>
  <c r="J224" i="28" s="1"/>
  <c r="R226" i="18" s="1"/>
  <c r="L220" i="28"/>
  <c r="I220" i="28"/>
  <c r="J220" i="28" s="1"/>
  <c r="R222" i="18" s="1"/>
  <c r="K220" i="28"/>
  <c r="L216" i="28"/>
  <c r="I216" i="28"/>
  <c r="J216" i="28" s="1"/>
  <c r="R218" i="18" s="1"/>
  <c r="K216" i="28"/>
  <c r="L212" i="28"/>
  <c r="I212" i="28"/>
  <c r="J212" i="28" s="1"/>
  <c r="R214" i="18" s="1"/>
  <c r="K212" i="28"/>
  <c r="L208" i="28"/>
  <c r="K208" i="28"/>
  <c r="I208" i="28"/>
  <c r="J208" i="28" s="1"/>
  <c r="R210" i="18" s="1"/>
  <c r="L204" i="28"/>
  <c r="I204" i="28"/>
  <c r="J204" i="28" s="1"/>
  <c r="R206" i="18" s="1"/>
  <c r="L200" i="28"/>
  <c r="K200" i="28"/>
  <c r="I200" i="28"/>
  <c r="J200" i="28" s="1"/>
  <c r="R202" i="18" s="1"/>
  <c r="L196" i="28"/>
  <c r="I196" i="28"/>
  <c r="J196" i="28" s="1"/>
  <c r="R198" i="18" s="1"/>
  <c r="K196" i="28"/>
  <c r="L192" i="28"/>
  <c r="K192" i="28"/>
  <c r="I192" i="28"/>
  <c r="J192" i="28" s="1"/>
  <c r="R194" i="18" s="1"/>
  <c r="L188" i="28"/>
  <c r="K188" i="28"/>
  <c r="I188" i="28"/>
  <c r="J188" i="28" s="1"/>
  <c r="R190" i="18" s="1"/>
  <c r="L184" i="28"/>
  <c r="K184" i="28"/>
  <c r="I184" i="28"/>
  <c r="J184" i="28" s="1"/>
  <c r="R186" i="18" s="1"/>
  <c r="L180" i="28"/>
  <c r="I180" i="28"/>
  <c r="J180" i="28" s="1"/>
  <c r="R182" i="18" s="1"/>
  <c r="K180" i="28"/>
  <c r="L176" i="28"/>
  <c r="K176" i="28"/>
  <c r="I176" i="28"/>
  <c r="J176" i="28" s="1"/>
  <c r="R106" i="18" s="1"/>
  <c r="L172" i="28"/>
  <c r="I172" i="28"/>
  <c r="J172" i="28" s="1"/>
  <c r="R179" i="18" s="1"/>
  <c r="K172" i="28"/>
  <c r="L168" i="28"/>
  <c r="K168" i="28"/>
  <c r="I168" i="28"/>
  <c r="J168" i="28" s="1"/>
  <c r="R174" i="18" s="1"/>
  <c r="L164" i="28"/>
  <c r="I164" i="28"/>
  <c r="J164" i="28" s="1"/>
  <c r="R168" i="18" s="1"/>
  <c r="L160" i="28"/>
  <c r="K160" i="28"/>
  <c r="I160" i="28"/>
  <c r="J160" i="28" s="1"/>
  <c r="R164" i="18" s="1"/>
  <c r="L156" i="28"/>
  <c r="K156" i="28"/>
  <c r="I156" i="28"/>
  <c r="J156" i="28" s="1"/>
  <c r="R160" i="18" s="1"/>
  <c r="L152" i="28"/>
  <c r="K152" i="28"/>
  <c r="I152" i="28"/>
  <c r="J152" i="28" s="1"/>
  <c r="R156" i="18" s="1"/>
  <c r="L148" i="28"/>
  <c r="I148" i="28"/>
  <c r="J148" i="28" s="1"/>
  <c r="R152" i="18" s="1"/>
  <c r="K148" i="28"/>
  <c r="L144" i="28"/>
  <c r="K144" i="28"/>
  <c r="I144" i="28"/>
  <c r="J144" i="28" s="1"/>
  <c r="R148" i="18" s="1"/>
  <c r="L140" i="28"/>
  <c r="I140" i="28"/>
  <c r="J140" i="28" s="1"/>
  <c r="R144" i="18" s="1"/>
  <c r="L136" i="28"/>
  <c r="K136" i="28"/>
  <c r="I136" i="28"/>
  <c r="J136" i="28" s="1"/>
  <c r="R140" i="18" s="1"/>
  <c r="L132" i="28"/>
  <c r="I132" i="28"/>
  <c r="J132" i="28" s="1"/>
  <c r="R136" i="18" s="1"/>
  <c r="K132" i="28"/>
  <c r="L128" i="28"/>
  <c r="K128" i="28"/>
  <c r="I128" i="28"/>
  <c r="J128" i="28" s="1"/>
  <c r="R132" i="18" s="1"/>
  <c r="L124" i="28"/>
  <c r="K124" i="28"/>
  <c r="I124" i="28"/>
  <c r="J124" i="28" s="1"/>
  <c r="R128" i="18" s="1"/>
  <c r="L120" i="28"/>
  <c r="K120" i="28"/>
  <c r="I120" i="28"/>
  <c r="J120" i="28" s="1"/>
  <c r="R124" i="18" s="1"/>
  <c r="L116" i="28"/>
  <c r="I116" i="28"/>
  <c r="J116" i="28" s="1"/>
  <c r="R119" i="18" s="1"/>
  <c r="K116" i="28"/>
  <c r="L112" i="28"/>
  <c r="K112" i="28"/>
  <c r="I112" i="28"/>
  <c r="J112" i="28" s="1"/>
  <c r="R115" i="18" s="1"/>
  <c r="L108" i="28"/>
  <c r="I108" i="28"/>
  <c r="J108" i="28" s="1"/>
  <c r="R111" i="18" s="1"/>
  <c r="K108" i="28"/>
  <c r="L104" i="28"/>
  <c r="K104" i="28"/>
  <c r="I104" i="28"/>
  <c r="J104" i="28" s="1"/>
  <c r="R105" i="18" s="1"/>
  <c r="L100" i="28"/>
  <c r="I100" i="28"/>
  <c r="J100" i="28" s="1"/>
  <c r="R101" i="18" s="1"/>
  <c r="L96" i="28"/>
  <c r="K96" i="28"/>
  <c r="I96" i="28"/>
  <c r="J96" i="28" s="1"/>
  <c r="R97" i="18" s="1"/>
  <c r="L92" i="28"/>
  <c r="K92" i="28"/>
  <c r="I92" i="28"/>
  <c r="J92" i="28" s="1"/>
  <c r="R93" i="18" s="1"/>
  <c r="L88" i="28"/>
  <c r="I88" i="28"/>
  <c r="J88" i="28" s="1"/>
  <c r="R89" i="18" s="1"/>
  <c r="K88" i="28"/>
  <c r="L84" i="28"/>
  <c r="I84" i="28"/>
  <c r="J84" i="28" s="1"/>
  <c r="R85" i="18" s="1"/>
  <c r="K84" i="28"/>
  <c r="L80" i="28"/>
  <c r="I80" i="28"/>
  <c r="J80" i="28" s="1"/>
  <c r="R81" i="18" s="1"/>
  <c r="K80" i="28"/>
  <c r="L76" i="28"/>
  <c r="K76" i="28"/>
  <c r="I76" i="28"/>
  <c r="J76" i="28" s="1"/>
  <c r="R77" i="18" s="1"/>
  <c r="L72" i="28"/>
  <c r="K72" i="28"/>
  <c r="I72" i="28"/>
  <c r="J72" i="28" s="1"/>
  <c r="R73" i="18" s="1"/>
  <c r="L68" i="28"/>
  <c r="K68" i="28"/>
  <c r="I68" i="28"/>
  <c r="J68" i="28" s="1"/>
  <c r="R69" i="18" s="1"/>
  <c r="L64" i="28"/>
  <c r="K64" i="28"/>
  <c r="I64" i="28"/>
  <c r="J64" i="28" s="1"/>
  <c r="R65" i="18" s="1"/>
  <c r="L60" i="28"/>
  <c r="K60" i="28"/>
  <c r="I60" i="28"/>
  <c r="J60" i="28" s="1"/>
  <c r="R61" i="18" s="1"/>
  <c r="L56" i="28"/>
  <c r="I56" i="28"/>
  <c r="J56" i="28" s="1"/>
  <c r="R57" i="18" s="1"/>
  <c r="K56" i="28"/>
  <c r="L52" i="28"/>
  <c r="I52" i="28"/>
  <c r="J52" i="28" s="1"/>
  <c r="R52" i="18" s="1"/>
  <c r="K52" i="28"/>
  <c r="L48" i="28"/>
  <c r="K48" i="28"/>
  <c r="I48" i="28"/>
  <c r="J48" i="28" s="1"/>
  <c r="R48" i="18" s="1"/>
  <c r="L44" i="28"/>
  <c r="K44" i="28"/>
  <c r="I44" i="28"/>
  <c r="J44" i="28" s="1"/>
  <c r="R44" i="18" s="1"/>
  <c r="L40" i="28"/>
  <c r="K40" i="28"/>
  <c r="I40" i="28"/>
  <c r="J40" i="28" s="1"/>
  <c r="R40" i="18" s="1"/>
  <c r="L36" i="28"/>
  <c r="K36" i="28"/>
  <c r="I36" i="28"/>
  <c r="J36" i="28" s="1"/>
  <c r="R36" i="18" s="1"/>
  <c r="L32" i="28"/>
  <c r="K32" i="28"/>
  <c r="I32" i="28"/>
  <c r="J32" i="28" s="1"/>
  <c r="R32" i="18" s="1"/>
  <c r="L28" i="28"/>
  <c r="K28" i="28"/>
  <c r="I28" i="28"/>
  <c r="J28" i="28" s="1"/>
  <c r="R28" i="18" s="1"/>
  <c r="L24" i="28"/>
  <c r="I24" i="28"/>
  <c r="J24" i="28" s="1"/>
  <c r="R24" i="18" s="1"/>
  <c r="K24" i="28"/>
  <c r="L20" i="28"/>
  <c r="K20" i="28"/>
  <c r="I20" i="28"/>
  <c r="J20" i="28" s="1"/>
  <c r="R20" i="18" s="1"/>
  <c r="L16" i="28"/>
  <c r="I16" i="28"/>
  <c r="J16" i="28" s="1"/>
  <c r="R16" i="18" s="1"/>
  <c r="L12" i="28"/>
  <c r="K12" i="28"/>
  <c r="I12" i="28"/>
  <c r="J12" i="28" s="1"/>
  <c r="R12" i="18" s="1"/>
  <c r="L8" i="28"/>
  <c r="K8" i="28"/>
  <c r="I8" i="28"/>
  <c r="J8" i="28" s="1"/>
  <c r="R8" i="18" s="1"/>
  <c r="L4" i="28"/>
  <c r="K4" i="28"/>
  <c r="I4" i="28"/>
  <c r="J4" i="28" s="1"/>
  <c r="R4" i="18" s="1"/>
  <c r="P247" i="18"/>
  <c r="Q247" i="18" s="1"/>
  <c r="P243" i="18"/>
  <c r="Q243" i="18" s="1"/>
  <c r="P239" i="18"/>
  <c r="Q239" i="18" s="1"/>
  <c r="P235" i="18"/>
  <c r="Q235" i="18" s="1"/>
  <c r="P231" i="18"/>
  <c r="Q231" i="18" s="1"/>
  <c r="P227" i="18"/>
  <c r="Q227" i="18" s="1"/>
  <c r="P223" i="18"/>
  <c r="Q223" i="18" s="1"/>
  <c r="P219" i="18"/>
  <c r="Q219" i="18" s="1"/>
  <c r="P215" i="18"/>
  <c r="Q215" i="18" s="1"/>
  <c r="P211" i="18"/>
  <c r="Q211" i="18" s="1"/>
  <c r="P207" i="18"/>
  <c r="Q207" i="18" s="1"/>
  <c r="P203" i="18"/>
  <c r="Q203" i="18" s="1"/>
  <c r="P199" i="18"/>
  <c r="Q199" i="18" s="1"/>
  <c r="P195" i="18"/>
  <c r="Q195" i="18" s="1"/>
  <c r="P191" i="18"/>
  <c r="Q191" i="18" s="1"/>
  <c r="P187" i="18"/>
  <c r="Q187" i="18" s="1"/>
  <c r="P183" i="18"/>
  <c r="Q183" i="18" s="1"/>
  <c r="P179" i="18"/>
  <c r="Q179" i="18" s="1"/>
  <c r="P175" i="18"/>
  <c r="Q175" i="18" s="1"/>
  <c r="P171" i="18"/>
  <c r="Q171" i="18" s="1"/>
  <c r="P167" i="18"/>
  <c r="Q167" i="18" s="1"/>
  <c r="P163" i="18"/>
  <c r="Q163" i="18" s="1"/>
  <c r="P159" i="18"/>
  <c r="Q159" i="18" s="1"/>
  <c r="P155" i="18"/>
  <c r="Q155" i="18" s="1"/>
  <c r="P151" i="18"/>
  <c r="Q151" i="18" s="1"/>
  <c r="P147" i="18"/>
  <c r="Q147" i="18" s="1"/>
  <c r="P143" i="18"/>
  <c r="Q143" i="18" s="1"/>
  <c r="P139" i="18"/>
  <c r="Q139" i="18" s="1"/>
  <c r="P135" i="18"/>
  <c r="Q135" i="18" s="1"/>
  <c r="P131" i="18"/>
  <c r="Q131" i="18" s="1"/>
  <c r="P127" i="18"/>
  <c r="Q127" i="18" s="1"/>
  <c r="P123" i="18"/>
  <c r="Q123" i="18" s="1"/>
  <c r="P119" i="18"/>
  <c r="Q119" i="18" s="1"/>
  <c r="P115" i="18"/>
  <c r="Q115" i="18" s="1"/>
  <c r="P109" i="18"/>
  <c r="Q109" i="18" s="1"/>
  <c r="P104" i="18"/>
  <c r="Q104" i="18" s="1"/>
  <c r="P99" i="18"/>
  <c r="Q99" i="18" s="1"/>
  <c r="P93" i="18"/>
  <c r="Q93" i="18" s="1"/>
  <c r="P88" i="18"/>
  <c r="Q88" i="18" s="1"/>
  <c r="P83" i="18"/>
  <c r="Q83" i="18" s="1"/>
  <c r="P77" i="18"/>
  <c r="Q77" i="18" s="1"/>
  <c r="P72" i="18"/>
  <c r="Q72" i="18" s="1"/>
  <c r="P67" i="18"/>
  <c r="Q67" i="18" s="1"/>
  <c r="P61" i="18"/>
  <c r="Q61" i="18" s="1"/>
  <c r="P56" i="18"/>
  <c r="Q56" i="18" s="1"/>
  <c r="P51" i="18"/>
  <c r="Q51" i="18" s="1"/>
  <c r="P45" i="18"/>
  <c r="Q45" i="18" s="1"/>
  <c r="P40" i="18"/>
  <c r="Q40" i="18" s="1"/>
  <c r="P32" i="18"/>
  <c r="Q32" i="18" s="1"/>
  <c r="P24" i="18"/>
  <c r="Q24" i="18" s="1"/>
  <c r="P16" i="18"/>
  <c r="Q16" i="18" s="1"/>
  <c r="P8" i="18"/>
  <c r="Q8" i="18" s="1"/>
  <c r="I237" i="28"/>
  <c r="J237" i="28" s="1"/>
  <c r="R239" i="18" s="1"/>
  <c r="I205" i="28"/>
  <c r="J205" i="28" s="1"/>
  <c r="R207" i="18" s="1"/>
  <c r="I173" i="28"/>
  <c r="J173" i="28" s="1"/>
  <c r="R180" i="18" s="1"/>
  <c r="I141" i="28"/>
  <c r="J141" i="28" s="1"/>
  <c r="R145" i="18" s="1"/>
  <c r="I109" i="28"/>
  <c r="J109" i="28" s="1"/>
  <c r="R112" i="18" s="1"/>
  <c r="I77" i="28"/>
  <c r="J77" i="28" s="1"/>
  <c r="R78" i="18" s="1"/>
  <c r="I45" i="28"/>
  <c r="J45" i="28" s="1"/>
  <c r="R45" i="18" s="1"/>
  <c r="K204" i="28"/>
  <c r="K69" i="28"/>
  <c r="L133" i="28"/>
  <c r="K224" i="28"/>
  <c r="K100" i="28"/>
  <c r="L205" i="28"/>
  <c r="C2" i="30" l="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E23" i="9"/>
  <c r="E36" i="9"/>
  <c r="B36" i="9"/>
  <c r="E10" i="9"/>
  <c r="B23" i="9"/>
  <c r="B49" i="9"/>
  <c r="E49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I23" i="9" l="1"/>
  <c r="I49" i="9"/>
  <c r="I36" i="9"/>
  <c r="I10" i="9"/>
</calcChain>
</file>

<file path=xl/sharedStrings.xml><?xml version="1.0" encoding="utf-8"?>
<sst xmlns="http://schemas.openxmlformats.org/spreadsheetml/2006/main" count="18023" uniqueCount="5717">
  <si>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</si>
  <si>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</si>
  <si>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</si>
  <si>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</si>
  <si>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</si>
  <si>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</si>
  <si>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</si>
  <si>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</si>
  <si>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</si>
  <si>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</si>
  <si>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</si>
  <si>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</si>
  <si>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</si>
  <si>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</si>
  <si>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</si>
  <si>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</si>
  <si>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</si>
  <si>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</si>
  <si>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</si>
  <si>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</si>
  <si>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</si>
  <si>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</si>
  <si>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</si>
  <si>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</si>
  <si>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</si>
  <si>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</si>
  <si>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</si>
  <si>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</si>
  <si>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</si>
  <si>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</si>
  <si>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</si>
  <si>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</si>
  <si>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本日银行清算入账</t>
    <phoneticPr fontId="3" type="noConversion"/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</si>
  <si>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</si>
  <si>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</si>
  <si>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</si>
  <si>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</si>
  <si>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</si>
  <si>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</si>
  <si>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</si>
  <si>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</si>
  <si>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</si>
  <si>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</si>
  <si>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</si>
  <si>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</si>
  <si>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</si>
  <si>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</si>
  <si>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</si>
  <si>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</si>
  <si>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1000031156</t>
  </si>
  <si>
    <t>1000055555</t>
  </si>
  <si>
    <t>5306-5060166729</t>
  </si>
  <si>
    <t>马玉琼</t>
  </si>
  <si>
    <t>1000056403</t>
  </si>
  <si>
    <t>1000065362</t>
  </si>
  <si>
    <t>6228481921192561815</t>
  </si>
  <si>
    <t>状态</t>
  </si>
  <si>
    <t>0306</t>
  </si>
  <si>
    <t>自助机广发004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</si>
  <si>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</si>
  <si>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</si>
  <si>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</si>
  <si>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</si>
  <si>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</si>
  <si>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</si>
  <si>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</si>
  <si>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</si>
  <si>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</si>
  <si>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</si>
  <si>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</si>
  <si>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</si>
  <si>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</si>
  <si>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</si>
  <si>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</si>
  <si>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</si>
  <si>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</si>
  <si>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</si>
  <si>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</si>
  <si>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</si>
  <si>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</si>
  <si>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</si>
  <si>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</si>
  <si>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</si>
  <si>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</si>
  <si>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</si>
  <si>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</si>
  <si>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</si>
  <si>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</si>
  <si>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</si>
  <si>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</si>
  <si>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</si>
  <si>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1000066654</t>
  </si>
  <si>
    <t>何琼美</t>
  </si>
  <si>
    <t>自助机广发033</t>
  </si>
  <si>
    <t>自助机广发012</t>
  </si>
  <si>
    <t>9</t>
  </si>
  <si>
    <t>7</t>
  </si>
  <si>
    <t>OR</t>
  </si>
  <si>
    <t>A</t>
  </si>
  <si>
    <t>4581232431380185</t>
  </si>
  <si>
    <t>6225970052485646</t>
  </si>
  <si>
    <t>164253</t>
  </si>
  <si>
    <t>本日HIS端广发转出</t>
    <phoneticPr fontId="3" type="noConversion"/>
  </si>
  <si>
    <t>本日银行清算转出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</si>
  <si>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</si>
  <si>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</si>
  <si>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</si>
  <si>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</si>
  <si>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</si>
  <si>
    <t>蒋梦婕</t>
  </si>
  <si>
    <t>陈洁</t>
  </si>
  <si>
    <t>董宏芬</t>
  </si>
  <si>
    <t>洪发美</t>
  </si>
  <si>
    <t>自助机广发023</t>
  </si>
  <si>
    <t>张琼</t>
  </si>
  <si>
    <t>王忠兰</t>
  </si>
  <si>
    <t>自助机广发017</t>
  </si>
  <si>
    <t>曹德玲</t>
  </si>
  <si>
    <t>保小苟</t>
  </si>
  <si>
    <t>雷涛</t>
  </si>
  <si>
    <t>张子花</t>
  </si>
  <si>
    <t>廖新握</t>
  </si>
  <si>
    <t>164750</t>
  </si>
  <si>
    <t>HB02</t>
  </si>
  <si>
    <t>6231357711501404525</t>
  </si>
  <si>
    <t>6231900000102698202</t>
  </si>
  <si>
    <t>6259656240604201</t>
  </si>
  <si>
    <t>4984511298331040</t>
  </si>
  <si>
    <t>6231900000073553931</t>
  </si>
  <si>
    <t>6225330060890644</t>
  </si>
  <si>
    <t>6231900000088785122</t>
  </si>
  <si>
    <t>6231900000107204873</t>
  </si>
  <si>
    <t>账户</t>
  </si>
  <si>
    <t>narrative</t>
  </si>
  <si>
    <t xml:space="preserve">9550880078832900100      </t>
  </si>
  <si>
    <t xml:space="preserve">HPS </t>
  </si>
  <si>
    <t>C</t>
  </si>
  <si>
    <t>156</t>
  </si>
  <si>
    <t xml:space="preserve">                                                                                                                                </t>
  </si>
  <si>
    <t xml:space="preserve">收款人名称有误                                                                                                                </t>
  </si>
  <si>
    <t xml:space="preserve">(RJ02)账号、户名不符                                                                                                          </t>
  </si>
  <si>
    <t xml:space="preserve">307584007998  </t>
  </si>
  <si>
    <t xml:space="preserve">102100099996  </t>
  </si>
  <si>
    <t xml:space="preserve">103100000026  </t>
  </si>
  <si>
    <t xml:space="preserve">请填写正确的收款账户和户名                                                                                                    </t>
  </si>
  <si>
    <t xml:space="preserve">105100000017  </t>
  </si>
  <si>
    <t xml:space="preserve">402731005508  </t>
  </si>
  <si>
    <t xml:space="preserve">301290000007  </t>
  </si>
  <si>
    <t xml:space="preserve">退汇，301290000007不接收对公对私业务，请选择正确的接收行行号                                                                </t>
  </si>
  <si>
    <t xml:space="preserve">户名不符                                                                                                                      </t>
  </si>
  <si>
    <t xml:space="preserve">403100000004  </t>
  </si>
  <si>
    <t xml:space="preserve">313701098010  </t>
  </si>
  <si>
    <t xml:space="preserve">303100000006  </t>
  </si>
  <si>
    <t xml:space="preserve">账号户名不符                                                                                                                  </t>
  </si>
  <si>
    <t>20170616</t>
  </si>
  <si>
    <t>164233</t>
  </si>
  <si>
    <t xml:space="preserve">曹德玲                                                                                                                  </t>
  </si>
  <si>
    <t xml:space="preserve">310290000013  </t>
  </si>
  <si>
    <t xml:space="preserve">保小苟                                                                                                                  </t>
  </si>
  <si>
    <t>164318</t>
  </si>
  <si>
    <t xml:space="preserve">张子花                                                                                                                  </t>
  </si>
  <si>
    <t>164340</t>
  </si>
  <si>
    <t xml:space="preserve">廖新握                                                                                                                  </t>
  </si>
  <si>
    <t xml:space="preserve">账户户名不符                                                                                                                  </t>
  </si>
  <si>
    <t>164604</t>
  </si>
  <si>
    <t xml:space="preserve">李文姬                                                                                                                  </t>
  </si>
  <si>
    <t>164618</t>
  </si>
  <si>
    <t xml:space="preserve">陇德翠                                                                                                                  </t>
  </si>
  <si>
    <t>164643</t>
  </si>
  <si>
    <t xml:space="preserve">王忠兰                                                                                                                  </t>
  </si>
  <si>
    <t xml:space="preserve">帐户与户名不符                                                                                                                </t>
  </si>
  <si>
    <t>164658</t>
  </si>
  <si>
    <t xml:space="preserve">桃子蕊                                                                                                                  </t>
  </si>
  <si>
    <t>164713</t>
  </si>
  <si>
    <t xml:space="preserve">桃宏坤                                                                                                                  </t>
  </si>
  <si>
    <t>164731</t>
  </si>
  <si>
    <t xml:space="preserve">杨丽芳                                                                                                                  </t>
  </si>
  <si>
    <t xml:space="preserve">账号与户名不符                                                                                                                </t>
  </si>
  <si>
    <t xml:space="preserve">徐娟妹                                                                                                                  </t>
  </si>
  <si>
    <t>164809</t>
  </si>
  <si>
    <t xml:space="preserve">卢春艳                                                                                                                  </t>
  </si>
  <si>
    <t>164830</t>
  </si>
  <si>
    <t xml:space="preserve">王立艳                                                                                                                  </t>
  </si>
  <si>
    <t>164845</t>
  </si>
  <si>
    <t xml:space="preserve">王玉                                                                                                                    </t>
  </si>
  <si>
    <t>165251</t>
  </si>
  <si>
    <t xml:space="preserve">吴松晓                                                                                                                  </t>
  </si>
  <si>
    <t>165307</t>
  </si>
  <si>
    <t xml:space="preserve">田兴东                                                                                                                  </t>
  </si>
  <si>
    <t>20170619</t>
  </si>
  <si>
    <t>154319</t>
  </si>
  <si>
    <t xml:space="preserve">雷涛                                                                                                                    </t>
  </si>
  <si>
    <t>154343</t>
  </si>
  <si>
    <t xml:space="preserve">史雪婷                                                                                                                  </t>
  </si>
  <si>
    <t>154358</t>
  </si>
  <si>
    <t xml:space="preserve">肖奕杉                                                                                                                  </t>
  </si>
  <si>
    <t>154416</t>
  </si>
  <si>
    <t xml:space="preserve">朱凤仙                                                                                                                  </t>
  </si>
  <si>
    <t>154430</t>
  </si>
  <si>
    <t xml:space="preserve">李慧娟                                                                                                                  </t>
  </si>
  <si>
    <t>154446</t>
  </si>
  <si>
    <t xml:space="preserve">杨群飞                                                                                                                  </t>
  </si>
  <si>
    <t>154501</t>
  </si>
  <si>
    <t xml:space="preserve">吴德巧                                                                                                                  </t>
  </si>
  <si>
    <t>154514</t>
  </si>
  <si>
    <t xml:space="preserve">王芳                                                                                                                    </t>
  </si>
  <si>
    <t>154529</t>
  </si>
  <si>
    <t xml:space="preserve">李英                                                                                                                    </t>
  </si>
  <si>
    <t xml:space="preserve">402707393836  </t>
  </si>
  <si>
    <t>154547</t>
  </si>
  <si>
    <t xml:space="preserve">徐涛                                                                                                                    </t>
  </si>
  <si>
    <t xml:space="preserve">313741095715  </t>
  </si>
  <si>
    <t>154608</t>
  </si>
  <si>
    <t xml:space="preserve">张正林                                                                                                                  </t>
  </si>
  <si>
    <t>154622</t>
  </si>
  <si>
    <t xml:space="preserve">王利利                                                                                                                  </t>
  </si>
  <si>
    <t>154637</t>
  </si>
  <si>
    <t xml:space="preserve">闵睿杰                                                                                                                  </t>
  </si>
  <si>
    <t>154650</t>
  </si>
  <si>
    <t xml:space="preserve">李永明                                                                                                                  </t>
  </si>
  <si>
    <t>165344</t>
  </si>
  <si>
    <t xml:space="preserve">刘莹鑫                                                                                                                  </t>
  </si>
  <si>
    <t>165400</t>
  </si>
  <si>
    <t xml:space="preserve">王科进                                                                                                                  </t>
  </si>
  <si>
    <t>退汇状态</t>
  </si>
  <si>
    <t>6222022507004195311</t>
  </si>
  <si>
    <t>6259960088871637</t>
  </si>
  <si>
    <t>6228480866157003165</t>
  </si>
  <si>
    <t>6231900000057513364</t>
  </si>
  <si>
    <t>6228480868174137471</t>
  </si>
  <si>
    <t>6259960031745573</t>
  </si>
  <si>
    <t>6217003860036310421</t>
  </si>
  <si>
    <t>6217997300045011551</t>
  </si>
  <si>
    <t>6259960100423185</t>
  </si>
  <si>
    <t>6217003860016083402</t>
  </si>
  <si>
    <t>6217003900005326758</t>
  </si>
  <si>
    <t>6217003860032704049</t>
  </si>
  <si>
    <t>6221550900093190</t>
  </si>
  <si>
    <t>6226662601993456</t>
  </si>
  <si>
    <t>6236683860003701237</t>
  </si>
  <si>
    <t>6217997300045103648</t>
  </si>
  <si>
    <t>6222520590684144</t>
  </si>
  <si>
    <t>6228930001097265437</t>
  </si>
  <si>
    <t>6228483860230799219</t>
  </si>
  <si>
    <t>6228370135467215</t>
  </si>
  <si>
    <t>6228453618001718271</t>
  </si>
  <si>
    <t>62230828001677935</t>
  </si>
  <si>
    <t>6212262505003750334</t>
  </si>
  <si>
    <t>6223691019859531</t>
  </si>
  <si>
    <t>账户+金额</t>
  </si>
  <si>
    <t>流水号</t>
  </si>
  <si>
    <t>收入</t>
  </si>
  <si>
    <t>支出</t>
  </si>
  <si>
    <t>对方账号</t>
  </si>
  <si>
    <t>对方户名</t>
  </si>
  <si>
    <t>摘要</t>
  </si>
  <si>
    <t>附言</t>
  </si>
  <si>
    <t>000004345509</t>
  </si>
  <si>
    <t>2017-06-19 16:54:00</t>
  </si>
  <si>
    <t>-</t>
  </si>
  <si>
    <t>王科进</t>
  </si>
  <si>
    <t/>
  </si>
  <si>
    <t>退汇</t>
  </si>
  <si>
    <t>账号与户名不符</t>
  </si>
  <si>
    <t>000004343872</t>
  </si>
  <si>
    <t>2017-06-19 16:53:44</t>
  </si>
  <si>
    <t>刘莹鑫</t>
  </si>
  <si>
    <t>000003839592</t>
  </si>
  <si>
    <t>2017-06-19 15:46:50</t>
  </si>
  <si>
    <t>李永明</t>
  </si>
  <si>
    <t>000003838029</t>
  </si>
  <si>
    <t>2017-06-19 15:46:37</t>
  </si>
  <si>
    <t>闵睿杰</t>
  </si>
  <si>
    <t>请填写正确的收款账户和户名</t>
  </si>
  <si>
    <t>000003836245</t>
  </si>
  <si>
    <t>2017-06-19 15:46:22</t>
  </si>
  <si>
    <t>王利利</t>
  </si>
  <si>
    <t>000003834818</t>
  </si>
  <si>
    <t>2017-06-19 15:46:08</t>
  </si>
  <si>
    <t>张正林</t>
  </si>
  <si>
    <t>000003832541</t>
  </si>
  <si>
    <t>2017-06-19 15:45:47</t>
  </si>
  <si>
    <t>徐涛</t>
  </si>
  <si>
    <t>000003829549</t>
  </si>
  <si>
    <t>2017-06-19 15:45:29</t>
  </si>
  <si>
    <t>李英</t>
  </si>
  <si>
    <t>000003827241</t>
  </si>
  <si>
    <t>2017-06-19 15:45:14</t>
  </si>
  <si>
    <t>王芳</t>
  </si>
  <si>
    <t>退汇，301290000007不接收对公对私业务，请选择正确的接收行行号</t>
  </si>
  <si>
    <t>000003825562</t>
  </si>
  <si>
    <t>2017-06-19 15:45:01</t>
  </si>
  <si>
    <t>吴德巧</t>
  </si>
  <si>
    <t>收款人名称有误</t>
  </si>
  <si>
    <t>000003824056</t>
  </si>
  <si>
    <t>2017-06-19 15:44:46</t>
  </si>
  <si>
    <t>杨群飞</t>
  </si>
  <si>
    <t>000003822184</t>
  </si>
  <si>
    <t>2017-06-19 15:44:30</t>
  </si>
  <si>
    <t>李慧娟</t>
  </si>
  <si>
    <t>000003820763</t>
  </si>
  <si>
    <t>2017-06-19 15:44:16</t>
  </si>
  <si>
    <t>朱凤仙</t>
  </si>
  <si>
    <t>(RJ02)账号、户名不符</t>
  </si>
  <si>
    <t>000003818668</t>
  </si>
  <si>
    <t>2017-06-19 15:43:58</t>
  </si>
  <si>
    <t>肖奕杉</t>
  </si>
  <si>
    <t>000003816968</t>
  </si>
  <si>
    <t>2017-06-19 15:43:43</t>
  </si>
  <si>
    <t>史雪婷</t>
  </si>
  <si>
    <t>000003814181</t>
  </si>
  <si>
    <t>2017-06-19 15:43:19</t>
  </si>
  <si>
    <t>000004200273</t>
  </si>
  <si>
    <t>2017-06-16 16:53:07</t>
  </si>
  <si>
    <t>田兴东</t>
  </si>
  <si>
    <t>000004197143</t>
  </si>
  <si>
    <t>2017-06-16 16:52:51</t>
  </si>
  <si>
    <t>吴松晓</t>
  </si>
  <si>
    <t>000004164752</t>
  </si>
  <si>
    <t>2017-06-16 16:48:45</t>
  </si>
  <si>
    <t>王玉</t>
  </si>
  <si>
    <t>000004162984</t>
  </si>
  <si>
    <t>2017-06-16 16:48:30</t>
  </si>
  <si>
    <t>王立艳</t>
  </si>
  <si>
    <t>000004158816</t>
  </si>
  <si>
    <t>2017-06-16 16:48:09</t>
  </si>
  <si>
    <t>卢春艳</t>
  </si>
  <si>
    <t>000004155694</t>
  </si>
  <si>
    <t>2017-06-16 16:47:50</t>
  </si>
  <si>
    <t>徐娟妹</t>
  </si>
  <si>
    <t>000004153226</t>
  </si>
  <si>
    <t>2017-06-16 16:47:31</t>
  </si>
  <si>
    <t>杨丽芳</t>
  </si>
  <si>
    <t>000004151075</t>
  </si>
  <si>
    <t>2017-06-16 16:47:13</t>
  </si>
  <si>
    <t>桃宏坤</t>
  </si>
  <si>
    <t>000004149421</t>
  </si>
  <si>
    <t>2017-06-16 16:46:58</t>
  </si>
  <si>
    <t>桃子蕊</t>
  </si>
  <si>
    <t>000004147554</t>
  </si>
  <si>
    <t>2017-06-16 16:46:43</t>
  </si>
  <si>
    <t>帐户与户名不符</t>
  </si>
  <si>
    <t>000004144039</t>
  </si>
  <si>
    <t>2017-06-16 16:46:18</t>
  </si>
  <si>
    <t>陇德翠</t>
  </si>
  <si>
    <t>000004142502</t>
  </si>
  <si>
    <t>2017-06-16 16:46:04</t>
  </si>
  <si>
    <t>李文姬</t>
  </si>
  <si>
    <t>000004122425</t>
  </si>
  <si>
    <t>2017-06-16 16:43:40</t>
  </si>
  <si>
    <t>账户户名不符</t>
  </si>
  <si>
    <t>000004119520</t>
  </si>
  <si>
    <t>2017-06-16 16:43:18</t>
  </si>
  <si>
    <t>户名不符</t>
  </si>
  <si>
    <t>000004116817</t>
  </si>
  <si>
    <t>2017-06-16 16:42:53</t>
  </si>
  <si>
    <t>000004114699</t>
  </si>
  <si>
    <t>2017-06-16 16:42:33</t>
  </si>
  <si>
    <r>
      <rPr>
        <b/>
        <sz val="10"/>
        <color indexed="8"/>
        <rFont val="宋体"/>
        <family val="3"/>
        <charset val="134"/>
      </rPr>
      <t>银行退款</t>
    </r>
    <phoneticPr fontId="3" type="noConversion"/>
  </si>
  <si>
    <t>网银退汇</t>
  </si>
  <si>
    <t>8</t>
  </si>
  <si>
    <t>0052131989</t>
  </si>
  <si>
    <t>1000095230</t>
  </si>
  <si>
    <t>彭丽梅</t>
  </si>
  <si>
    <t>0052133362</t>
  </si>
  <si>
    <t>1000079606</t>
  </si>
  <si>
    <t>王曦</t>
  </si>
  <si>
    <t>0052133405</t>
  </si>
  <si>
    <t>1000079633</t>
  </si>
  <si>
    <t>饶盈</t>
  </si>
  <si>
    <t>0052134335</t>
  </si>
  <si>
    <t>1000085271</t>
  </si>
  <si>
    <t>0052134852</t>
  </si>
  <si>
    <t>1000096177</t>
  </si>
  <si>
    <t>曾应葵</t>
  </si>
  <si>
    <t>0052135104</t>
  </si>
  <si>
    <t>1000095547</t>
  </si>
  <si>
    <t>母松艳</t>
  </si>
  <si>
    <t>0052135503</t>
  </si>
  <si>
    <t>1000085895</t>
  </si>
  <si>
    <t>谢会清</t>
  </si>
  <si>
    <t>0052137876</t>
  </si>
  <si>
    <t>1000095297</t>
  </si>
  <si>
    <t>宁双秀</t>
  </si>
  <si>
    <t>0052138405</t>
  </si>
  <si>
    <t>1000025733</t>
  </si>
  <si>
    <t>杨德凤</t>
  </si>
  <si>
    <t>0052138462</t>
  </si>
  <si>
    <t>0111293034</t>
  </si>
  <si>
    <t>徐铖</t>
  </si>
  <si>
    <t>0052140046</t>
  </si>
  <si>
    <t>1000039436</t>
  </si>
  <si>
    <t>左慧香</t>
  </si>
  <si>
    <t>1000044473</t>
  </si>
  <si>
    <t>0052140971</t>
  </si>
  <si>
    <t>1000067883</t>
  </si>
  <si>
    <t>靳珊珊</t>
  </si>
  <si>
    <t>0052141115</t>
  </si>
  <si>
    <t>1000095314</t>
  </si>
  <si>
    <t>0052142301</t>
  </si>
  <si>
    <t>1000096478</t>
  </si>
  <si>
    <t>唐宁</t>
  </si>
  <si>
    <t>0052143297</t>
  </si>
  <si>
    <t>1000085348</t>
  </si>
  <si>
    <t>0052147129</t>
  </si>
  <si>
    <t>1000095300</t>
  </si>
  <si>
    <t>0052151154</t>
  </si>
  <si>
    <t>1000059949</t>
  </si>
  <si>
    <t>潘天然</t>
  </si>
  <si>
    <t>0052151576</t>
  </si>
  <si>
    <t>1000095543</t>
  </si>
  <si>
    <t>郑智高</t>
  </si>
  <si>
    <t>0052151633</t>
  </si>
  <si>
    <t>1000095553</t>
  </si>
  <si>
    <t>母树云</t>
  </si>
  <si>
    <t>0052151718</t>
  </si>
  <si>
    <t>1000095560</t>
  </si>
  <si>
    <t>郑佳怡</t>
  </si>
  <si>
    <t>0052152107</t>
  </si>
  <si>
    <t>1000087032</t>
  </si>
  <si>
    <t>吴光素</t>
  </si>
  <si>
    <t>0052152535</t>
  </si>
  <si>
    <t>1000086450</t>
  </si>
  <si>
    <t>岑艳</t>
  </si>
  <si>
    <t>0052152883</t>
  </si>
  <si>
    <t>1000095331</t>
  </si>
  <si>
    <t>熊波</t>
  </si>
  <si>
    <t>0052152912</t>
  </si>
  <si>
    <t>1000096060</t>
  </si>
  <si>
    <t>罗再艳</t>
  </si>
  <si>
    <t>0052153120</t>
  </si>
  <si>
    <t>1000040411</t>
  </si>
  <si>
    <t>0052153179</t>
  </si>
  <si>
    <t>1000040404</t>
  </si>
  <si>
    <t>0052154465</t>
  </si>
  <si>
    <t>1000095925</t>
  </si>
  <si>
    <t>0052154795</t>
  </si>
  <si>
    <t>1000095352</t>
  </si>
  <si>
    <t>0052154820</t>
  </si>
  <si>
    <t>1000095258</t>
  </si>
  <si>
    <t>苏丽君</t>
  </si>
  <si>
    <t>0052154856</t>
  </si>
  <si>
    <t>1000096097</t>
  </si>
  <si>
    <t>李昌友</t>
  </si>
  <si>
    <t>0052155023</t>
  </si>
  <si>
    <t>1000096922</t>
  </si>
  <si>
    <t>0052155031</t>
  </si>
  <si>
    <t>1000093343</t>
  </si>
  <si>
    <t>骆开新</t>
  </si>
  <si>
    <t>0052156948</t>
  </si>
  <si>
    <t>1000095170</t>
  </si>
  <si>
    <t>邓凤</t>
  </si>
  <si>
    <t>0052157704</t>
  </si>
  <si>
    <t>1000020077</t>
  </si>
  <si>
    <t>0052162339</t>
  </si>
  <si>
    <t>1000084630</t>
  </si>
  <si>
    <t>徐瑞根</t>
  </si>
  <si>
    <t>0052164606</t>
  </si>
  <si>
    <t>1000086821</t>
  </si>
  <si>
    <t>段丽香</t>
  </si>
  <si>
    <t>0052164618</t>
  </si>
  <si>
    <t>1000097657</t>
  </si>
  <si>
    <t>林玲玲</t>
  </si>
  <si>
    <t>0052165115</t>
  </si>
  <si>
    <t>1000050923</t>
  </si>
  <si>
    <t>0052165161</t>
  </si>
  <si>
    <t>0052166617</t>
  </si>
  <si>
    <t>1000096145</t>
  </si>
  <si>
    <t>保亚蓉</t>
  </si>
  <si>
    <t>0052168456</t>
  </si>
  <si>
    <t>1000097795</t>
  </si>
  <si>
    <t>李永兵</t>
  </si>
  <si>
    <t>0052168600</t>
  </si>
  <si>
    <t>1000097018</t>
  </si>
  <si>
    <t>张世堂</t>
  </si>
  <si>
    <t>0052168990</t>
  </si>
  <si>
    <t>1000095359</t>
  </si>
  <si>
    <t>李文申</t>
  </si>
  <si>
    <t>0052169187</t>
  </si>
  <si>
    <t>1000060661</t>
  </si>
  <si>
    <t>沈成勇</t>
  </si>
  <si>
    <t>0052169495</t>
  </si>
  <si>
    <t>1000091400</t>
  </si>
  <si>
    <t>肖梅果</t>
  </si>
  <si>
    <t>0052169729</t>
  </si>
  <si>
    <t>1000039270</t>
  </si>
  <si>
    <t>0052170705</t>
  </si>
  <si>
    <t>1000098058</t>
  </si>
  <si>
    <t>施慧</t>
  </si>
  <si>
    <t>0052171040</t>
  </si>
  <si>
    <t>1000074331</t>
  </si>
  <si>
    <t>陈娟</t>
  </si>
  <si>
    <t>0052171749</t>
  </si>
  <si>
    <t>1000069229</t>
  </si>
  <si>
    <t>张树花</t>
  </si>
  <si>
    <t>0052172009</t>
  </si>
  <si>
    <t>1000083823</t>
  </si>
  <si>
    <t>谭梅</t>
  </si>
  <si>
    <t>0052172199</t>
  </si>
  <si>
    <t>1000089671</t>
  </si>
  <si>
    <t>徐卓颖</t>
  </si>
  <si>
    <t>0052172773</t>
  </si>
  <si>
    <t>1000091576</t>
  </si>
  <si>
    <t>和成宝</t>
  </si>
  <si>
    <t>0052209914</t>
  </si>
  <si>
    <t>1000097822</t>
  </si>
  <si>
    <t>丁建工</t>
  </si>
  <si>
    <t>0052211152</t>
  </si>
  <si>
    <t>0052229703</t>
  </si>
  <si>
    <t>5303-0328012286</t>
  </si>
  <si>
    <t>赵再福</t>
  </si>
  <si>
    <t>0052237020</t>
  </si>
  <si>
    <t>1000097249</t>
  </si>
  <si>
    <t>谢剑锋</t>
  </si>
  <si>
    <t>0052239872</t>
  </si>
  <si>
    <t>1000098046</t>
  </si>
  <si>
    <t>伏禹星</t>
  </si>
  <si>
    <t>0052248002</t>
  </si>
  <si>
    <t>1000095042</t>
  </si>
  <si>
    <t>郑祖均</t>
  </si>
  <si>
    <t>0052254536</t>
  </si>
  <si>
    <t>1000073605</t>
  </si>
  <si>
    <t>李富国</t>
  </si>
  <si>
    <t>0052255732</t>
  </si>
  <si>
    <t>1000095449</t>
  </si>
  <si>
    <t>李茂胜</t>
  </si>
  <si>
    <t>0052256242</t>
  </si>
  <si>
    <t>1000091772</t>
  </si>
  <si>
    <t>肖伟</t>
  </si>
  <si>
    <t>0052257760</t>
  </si>
  <si>
    <t>1000075584</t>
  </si>
  <si>
    <t>陈院芬</t>
  </si>
  <si>
    <t>0052258031</t>
  </si>
  <si>
    <t>5011268280</t>
  </si>
  <si>
    <t>余红卫</t>
  </si>
  <si>
    <t>0052260637</t>
  </si>
  <si>
    <t>1000065558</t>
  </si>
  <si>
    <t>黄座金</t>
  </si>
  <si>
    <t>0052271446</t>
  </si>
  <si>
    <t>1000098785</t>
  </si>
  <si>
    <t>0052271458</t>
  </si>
  <si>
    <t>1000091506</t>
  </si>
  <si>
    <t>张洁玲</t>
  </si>
  <si>
    <t>0052271642</t>
  </si>
  <si>
    <t>5306-0627025002</t>
  </si>
  <si>
    <t>陆进</t>
  </si>
  <si>
    <t>0052271656</t>
  </si>
  <si>
    <t>5306-0627031796</t>
  </si>
  <si>
    <t>杨菊飞</t>
  </si>
  <si>
    <t>0052271677</t>
  </si>
  <si>
    <t>1000097956</t>
  </si>
  <si>
    <t>张兰芬</t>
  </si>
  <si>
    <t>0052271693</t>
  </si>
  <si>
    <t>1000099031</t>
  </si>
  <si>
    <t>苟涛</t>
  </si>
  <si>
    <t>0052272339</t>
  </si>
  <si>
    <t>1000087739</t>
  </si>
  <si>
    <t>董丽</t>
  </si>
  <si>
    <t>0052272414</t>
  </si>
  <si>
    <t>1000076338</t>
  </si>
  <si>
    <t>0052272418</t>
  </si>
  <si>
    <t>0052296092</t>
  </si>
  <si>
    <t>1000097895</t>
  </si>
  <si>
    <t>陈丽琼</t>
  </si>
  <si>
    <t>0052296677</t>
  </si>
  <si>
    <t>1000098891</t>
  </si>
  <si>
    <t>赵兴蓉</t>
  </si>
  <si>
    <t>0052298273</t>
  </si>
  <si>
    <t>1000099799</t>
  </si>
  <si>
    <t>0052299676</t>
  </si>
  <si>
    <t>1000086479</t>
  </si>
  <si>
    <t>张国剑</t>
  </si>
  <si>
    <t>0052301043</t>
  </si>
  <si>
    <t>1000089562</t>
  </si>
  <si>
    <t>方仕敏</t>
  </si>
  <si>
    <t>0052304442</t>
  </si>
  <si>
    <t>1000043416</t>
  </si>
  <si>
    <t>李菊珍</t>
  </si>
  <si>
    <t>0052312650</t>
  </si>
  <si>
    <t>1000099097</t>
  </si>
  <si>
    <t>0052313697</t>
  </si>
  <si>
    <t>1000076251</t>
  </si>
  <si>
    <t>郑良才</t>
  </si>
  <si>
    <t>0052315327</t>
  </si>
  <si>
    <t>1000099313</t>
  </si>
  <si>
    <t>杨斌</t>
  </si>
  <si>
    <t>0052326538</t>
  </si>
  <si>
    <t>1000098810</t>
  </si>
  <si>
    <t>卢美菊</t>
  </si>
  <si>
    <t>0052330765</t>
  </si>
  <si>
    <t>1000074767</t>
  </si>
  <si>
    <t>杨春</t>
  </si>
  <si>
    <t>0052330827</t>
  </si>
  <si>
    <t>1000004115</t>
  </si>
  <si>
    <t>刘金玲</t>
  </si>
  <si>
    <t>0052331259</t>
  </si>
  <si>
    <t>1000099982</t>
  </si>
  <si>
    <t>许梅</t>
  </si>
  <si>
    <t>0052331755</t>
  </si>
  <si>
    <t>1000060405</t>
  </si>
  <si>
    <t>包乔发</t>
  </si>
  <si>
    <t>0052331950</t>
  </si>
  <si>
    <t>1000013682</t>
  </si>
  <si>
    <t>李小东</t>
  </si>
  <si>
    <t>0052331973</t>
  </si>
  <si>
    <t>0052331978</t>
  </si>
  <si>
    <t>0052331984</t>
  </si>
  <si>
    <t>1000076770</t>
  </si>
  <si>
    <t>朱宏伟</t>
  </si>
  <si>
    <t>0052332001</t>
  </si>
  <si>
    <t>1000016194</t>
  </si>
  <si>
    <t>蔡文艳</t>
  </si>
  <si>
    <t>0052332009</t>
  </si>
  <si>
    <t>0052332105</t>
  </si>
  <si>
    <t>1000100128</t>
  </si>
  <si>
    <t>郭文浩</t>
  </si>
  <si>
    <t>0052332262</t>
  </si>
  <si>
    <t>1000085296</t>
  </si>
  <si>
    <t>朱元凤</t>
  </si>
  <si>
    <t>0052332369</t>
  </si>
  <si>
    <t>1000075694</t>
  </si>
  <si>
    <t>0052332555</t>
  </si>
  <si>
    <t>1000089245</t>
  </si>
  <si>
    <t>王子文</t>
  </si>
  <si>
    <t>0052334787</t>
  </si>
  <si>
    <t>1000072430</t>
  </si>
  <si>
    <t>毛娅苏</t>
  </si>
  <si>
    <t>0052341790</t>
  </si>
  <si>
    <t>1000079479</t>
  </si>
  <si>
    <t>刘花霞</t>
  </si>
  <si>
    <t>0052342100</t>
  </si>
  <si>
    <t>1000022301</t>
  </si>
  <si>
    <t>严学芬</t>
  </si>
  <si>
    <t>0052342646</t>
  </si>
  <si>
    <t>1000055292</t>
  </si>
  <si>
    <t>黄乔珍</t>
  </si>
  <si>
    <t>0052343748</t>
  </si>
  <si>
    <t>1000100322</t>
  </si>
  <si>
    <t>张庭源</t>
  </si>
  <si>
    <t>0052343936</t>
  </si>
  <si>
    <t>1000076859</t>
  </si>
  <si>
    <t>阮仕美</t>
  </si>
  <si>
    <t>0052350712</t>
  </si>
  <si>
    <t>1000028439</t>
  </si>
  <si>
    <t>郭秀云</t>
  </si>
  <si>
    <t>0052350786</t>
  </si>
  <si>
    <t>1000056688</t>
  </si>
  <si>
    <t>刘丽发</t>
  </si>
  <si>
    <t>0052351969</t>
  </si>
  <si>
    <t>1000102193</t>
  </si>
  <si>
    <t>郑传新</t>
  </si>
  <si>
    <t>0052352278</t>
  </si>
  <si>
    <t>1000102546</t>
  </si>
  <si>
    <t>黄明英</t>
  </si>
  <si>
    <t>0052352362</t>
  </si>
  <si>
    <t>1000090786</t>
  </si>
  <si>
    <t>0052352509</t>
  </si>
  <si>
    <t>1000094879</t>
  </si>
  <si>
    <t>王开雄</t>
  </si>
  <si>
    <t>0052355888</t>
  </si>
  <si>
    <t>1000033227</t>
  </si>
  <si>
    <t>李国元</t>
  </si>
  <si>
    <t>0052357227</t>
  </si>
  <si>
    <t>1000033940</t>
  </si>
  <si>
    <t>0052357845</t>
  </si>
  <si>
    <t>0052358114</t>
  </si>
  <si>
    <t>1000030818</t>
  </si>
  <si>
    <t>0052358263</t>
  </si>
  <si>
    <t>1000101818</t>
  </si>
  <si>
    <t>陈杰</t>
  </si>
  <si>
    <t>0052360503</t>
  </si>
  <si>
    <t>1000017388</t>
  </si>
  <si>
    <t>李萍</t>
  </si>
  <si>
    <t>0052361627</t>
  </si>
  <si>
    <t>1000103508</t>
  </si>
  <si>
    <t>李新华</t>
  </si>
  <si>
    <t>0052361962</t>
  </si>
  <si>
    <t>1000033443</t>
  </si>
  <si>
    <t>0052362057</t>
  </si>
  <si>
    <t>1000069994</t>
  </si>
  <si>
    <t>李宗蓉</t>
  </si>
  <si>
    <t>0052365252</t>
  </si>
  <si>
    <t>1000050168</t>
  </si>
  <si>
    <t>李赛艳</t>
  </si>
  <si>
    <t>0052365429</t>
  </si>
  <si>
    <t>0052366718</t>
  </si>
  <si>
    <t>1000101569</t>
  </si>
  <si>
    <t>邹雪</t>
  </si>
  <si>
    <t>0052369920</t>
  </si>
  <si>
    <t>1000104248</t>
  </si>
  <si>
    <t>陈娜</t>
  </si>
  <si>
    <t>0052370409</t>
  </si>
  <si>
    <t>0112374721</t>
  </si>
  <si>
    <t>王超</t>
  </si>
  <si>
    <t>0052370603</t>
  </si>
  <si>
    <t>0052370649</t>
  </si>
  <si>
    <t>1000104643</t>
  </si>
  <si>
    <t>庞清珍</t>
  </si>
  <si>
    <t>0052370865</t>
  </si>
  <si>
    <t>1000102938</t>
  </si>
  <si>
    <t>段乔桩</t>
  </si>
  <si>
    <t>0052371768</t>
  </si>
  <si>
    <t>1000102097</t>
  </si>
  <si>
    <t>0052372193</t>
  </si>
  <si>
    <t>1000102978</t>
  </si>
  <si>
    <t>杨成利</t>
  </si>
  <si>
    <t>0052372846</t>
  </si>
  <si>
    <t>1000103158</t>
  </si>
  <si>
    <t>0052373098</t>
  </si>
  <si>
    <t>1000103700</t>
  </si>
  <si>
    <t>蒋仕伟</t>
  </si>
  <si>
    <t>0052373179</t>
  </si>
  <si>
    <t>1000103658</t>
  </si>
  <si>
    <t>朱琳</t>
  </si>
  <si>
    <t>0052373356</t>
  </si>
  <si>
    <t>1000101596</t>
  </si>
  <si>
    <t>沈玲</t>
  </si>
  <si>
    <t>0052373552</t>
  </si>
  <si>
    <t>1000019994</t>
  </si>
  <si>
    <t>0052373839</t>
  </si>
  <si>
    <t>1000103056</t>
  </si>
  <si>
    <t>林素碧</t>
  </si>
  <si>
    <t>0052374615</t>
  </si>
  <si>
    <t>1000103665</t>
  </si>
  <si>
    <t>刘梅</t>
  </si>
  <si>
    <t>0052377961</t>
  </si>
  <si>
    <t>0103254541</t>
  </si>
  <si>
    <t>吴箫</t>
  </si>
  <si>
    <t>0052378059</t>
  </si>
  <si>
    <t>1000102368</t>
  </si>
  <si>
    <t>赵艳</t>
  </si>
  <si>
    <t>0052378184</t>
  </si>
  <si>
    <t>1000102817</t>
  </si>
  <si>
    <t>王金艳</t>
  </si>
  <si>
    <t>0052378320</t>
  </si>
  <si>
    <t>1000103579</t>
  </si>
  <si>
    <t>张乐乐</t>
  </si>
  <si>
    <t>0052379312</t>
  </si>
  <si>
    <t>1000102634</t>
  </si>
  <si>
    <t>韦正林</t>
  </si>
  <si>
    <t>0052379500</t>
  </si>
  <si>
    <t>1000102457</t>
  </si>
  <si>
    <t>施灿吉</t>
  </si>
  <si>
    <t>0052379583</t>
  </si>
  <si>
    <t>1000103091</t>
  </si>
  <si>
    <t>李光良</t>
  </si>
  <si>
    <t>0052379593</t>
  </si>
  <si>
    <t>0052379608</t>
  </si>
  <si>
    <t>1000103140</t>
  </si>
  <si>
    <t>赖维容</t>
  </si>
  <si>
    <t>0052380307</t>
  </si>
  <si>
    <t>1000102178</t>
  </si>
  <si>
    <t>0052380402</t>
  </si>
  <si>
    <t>1000103000</t>
  </si>
  <si>
    <t>张光臻</t>
  </si>
  <si>
    <t>0052380429</t>
  </si>
  <si>
    <t>1000100017</t>
  </si>
  <si>
    <t>李美芬</t>
  </si>
  <si>
    <t>0052380434</t>
  </si>
  <si>
    <t>1000100019</t>
  </si>
  <si>
    <t>赵从伟</t>
  </si>
  <si>
    <t>0052387126</t>
  </si>
  <si>
    <t>1000102518</t>
  </si>
  <si>
    <t>解明晓</t>
  </si>
  <si>
    <t>0052387572</t>
  </si>
  <si>
    <t>1000101527</t>
  </si>
  <si>
    <t>曹华</t>
  </si>
  <si>
    <t>0052388220</t>
  </si>
  <si>
    <t>1000012151</t>
  </si>
  <si>
    <t>普春妹</t>
  </si>
  <si>
    <t>0052388307</t>
  </si>
  <si>
    <t>1000105108</t>
  </si>
  <si>
    <t>0052389077</t>
  </si>
  <si>
    <t>1000031882</t>
  </si>
  <si>
    <t>马琳</t>
  </si>
  <si>
    <t>0052389515</t>
  </si>
  <si>
    <t>1000100369</t>
  </si>
  <si>
    <t>尹方兴</t>
  </si>
  <si>
    <t>0052390727</t>
  </si>
  <si>
    <t>1000094024</t>
  </si>
  <si>
    <t>季萍妹</t>
  </si>
  <si>
    <t>0052391957</t>
  </si>
  <si>
    <t>1000102748</t>
  </si>
  <si>
    <t>罗正琦</t>
  </si>
  <si>
    <t>0052393272</t>
  </si>
  <si>
    <t>1000104149</t>
  </si>
  <si>
    <t>潘秀英</t>
  </si>
  <si>
    <t>0052393364</t>
  </si>
  <si>
    <t>1000103979</t>
  </si>
  <si>
    <t>吕卓焕</t>
  </si>
  <si>
    <t>0052393386</t>
  </si>
  <si>
    <t>1000056066</t>
  </si>
  <si>
    <t>窦丽琼</t>
  </si>
  <si>
    <t>0052393692</t>
  </si>
  <si>
    <t>5303-5030030269</t>
  </si>
  <si>
    <t>0052394192</t>
  </si>
  <si>
    <t>5307-0701015473</t>
  </si>
  <si>
    <t>姚寿华</t>
  </si>
  <si>
    <t>0052394617</t>
  </si>
  <si>
    <t>1000102322</t>
  </si>
  <si>
    <t>冯义庆</t>
  </si>
  <si>
    <t>0052395690</t>
  </si>
  <si>
    <t>0052395687</t>
  </si>
  <si>
    <t>1000045032</t>
  </si>
  <si>
    <t>文永仙</t>
  </si>
  <si>
    <t>0052396710</t>
  </si>
  <si>
    <t>1000093200</t>
  </si>
  <si>
    <t>丁春稳</t>
  </si>
  <si>
    <t>0052396948</t>
  </si>
  <si>
    <t>1000005011</t>
  </si>
  <si>
    <t>毛培仙</t>
  </si>
  <si>
    <t>0052397279</t>
  </si>
  <si>
    <t>1000105766</t>
  </si>
  <si>
    <t>谭斌</t>
  </si>
  <si>
    <t>0052419630</t>
  </si>
  <si>
    <t>1000064357</t>
  </si>
  <si>
    <t>罗青</t>
  </si>
  <si>
    <t>0052456433</t>
  </si>
  <si>
    <t>1000088110</t>
  </si>
  <si>
    <t>郑淑钰</t>
  </si>
  <si>
    <t>0052459630</t>
  </si>
  <si>
    <t>1000105984</t>
  </si>
  <si>
    <t>马双丽</t>
  </si>
  <si>
    <t>0052460296</t>
  </si>
  <si>
    <t>1000092220</t>
  </si>
  <si>
    <t>徐应梅</t>
  </si>
  <si>
    <t>0052461843</t>
  </si>
  <si>
    <t>5329-2901115713</t>
  </si>
  <si>
    <t>杜丽丽</t>
  </si>
  <si>
    <t>0052462659</t>
  </si>
  <si>
    <t>0111118451</t>
  </si>
  <si>
    <t>王毓辉</t>
  </si>
  <si>
    <t>0052463345</t>
  </si>
  <si>
    <t>1000101997</t>
  </si>
  <si>
    <t>耿姣</t>
  </si>
  <si>
    <t>0052465897</t>
  </si>
  <si>
    <t>1000103295</t>
  </si>
  <si>
    <t>高丽华</t>
  </si>
  <si>
    <t>0052467315</t>
  </si>
  <si>
    <t>1000094051</t>
  </si>
  <si>
    <t>杨桃英</t>
  </si>
  <si>
    <t>0052477083</t>
  </si>
  <si>
    <t>1000026470</t>
  </si>
  <si>
    <t>杨焕</t>
  </si>
  <si>
    <t>0052479629</t>
  </si>
  <si>
    <t>1000081381</t>
  </si>
  <si>
    <t>马先宾</t>
  </si>
  <si>
    <t>0052480323</t>
  </si>
  <si>
    <t>1000105369</t>
  </si>
  <si>
    <t>崔芹娥</t>
  </si>
  <si>
    <t>0052480446</t>
  </si>
  <si>
    <t>1000107239</t>
  </si>
  <si>
    <t>盛美芬</t>
  </si>
  <si>
    <t>0052481117</t>
  </si>
  <si>
    <t>1000015714</t>
  </si>
  <si>
    <t>张贵芬</t>
  </si>
  <si>
    <t>0052481267</t>
  </si>
  <si>
    <t>1000098690</t>
  </si>
  <si>
    <t>陈艳</t>
  </si>
  <si>
    <t>0052481362</t>
  </si>
  <si>
    <t>1000094268</t>
  </si>
  <si>
    <t>李仲娴</t>
  </si>
  <si>
    <t>0052485044</t>
  </si>
  <si>
    <t>1000009147</t>
  </si>
  <si>
    <t>周艳</t>
  </si>
  <si>
    <t>0052485048</t>
  </si>
  <si>
    <t>1000106862</t>
  </si>
  <si>
    <t>潘光省</t>
  </si>
  <si>
    <t>0052486178</t>
  </si>
  <si>
    <t>1000056620</t>
  </si>
  <si>
    <t>赵振翔</t>
  </si>
  <si>
    <t>0052486335</t>
  </si>
  <si>
    <t>0052491666</t>
  </si>
  <si>
    <t>1000090794</t>
  </si>
  <si>
    <t>任燕</t>
  </si>
  <si>
    <t>0052491931</t>
  </si>
  <si>
    <t>1000029506</t>
  </si>
  <si>
    <t>王友瑞</t>
  </si>
  <si>
    <t>0052493257</t>
  </si>
  <si>
    <t>1000088863</t>
  </si>
  <si>
    <t>肖梅</t>
  </si>
  <si>
    <t>0052493594</t>
  </si>
  <si>
    <t>1000106810</t>
  </si>
  <si>
    <t>金俊仙</t>
  </si>
  <si>
    <t>0052493829</t>
  </si>
  <si>
    <t>1000106576</t>
  </si>
  <si>
    <t>陈丽君</t>
  </si>
  <si>
    <t>0052493835</t>
  </si>
  <si>
    <t>1000014515</t>
  </si>
  <si>
    <t>杨云</t>
  </si>
  <si>
    <t>0052494338</t>
  </si>
  <si>
    <t>1000097329</t>
  </si>
  <si>
    <t>汉顺香</t>
  </si>
  <si>
    <t>0052494575</t>
  </si>
  <si>
    <t>1000033212</t>
  </si>
  <si>
    <t>毛金明</t>
  </si>
  <si>
    <t>0052497210</t>
  </si>
  <si>
    <t>1000019737</t>
  </si>
  <si>
    <t>张丽花</t>
  </si>
  <si>
    <t>0052498186</t>
  </si>
  <si>
    <t>1000106298</t>
  </si>
  <si>
    <t>张红贵</t>
  </si>
  <si>
    <t>0052498225</t>
  </si>
  <si>
    <t>1000106300</t>
  </si>
  <si>
    <t>陈霞云</t>
  </si>
  <si>
    <t>0052499329</t>
  </si>
  <si>
    <t>1000107932</t>
  </si>
  <si>
    <t>吕忠琼</t>
  </si>
  <si>
    <t>0052501554</t>
  </si>
  <si>
    <t>0052502655</t>
  </si>
  <si>
    <t>1000106572</t>
  </si>
  <si>
    <t>黄静梅</t>
  </si>
  <si>
    <t>0052502973</t>
  </si>
  <si>
    <t>1000106547</t>
  </si>
  <si>
    <t>饶洪珍</t>
  </si>
  <si>
    <t>0052503586</t>
  </si>
  <si>
    <t>1000075900</t>
  </si>
  <si>
    <t>潘军</t>
  </si>
  <si>
    <t>0052504921</t>
  </si>
  <si>
    <t>1000107505</t>
  </si>
  <si>
    <t>卯玉仙</t>
  </si>
  <si>
    <t>0052521283</t>
  </si>
  <si>
    <t>5303-5030100142</t>
  </si>
  <si>
    <t>高红梅</t>
  </si>
  <si>
    <t>0052522067</t>
  </si>
  <si>
    <t>1000102240</t>
  </si>
  <si>
    <t>马明兰</t>
  </si>
  <si>
    <t>0052523979</t>
  </si>
  <si>
    <t>1000050052</t>
  </si>
  <si>
    <t>苏丽梅</t>
  </si>
  <si>
    <t>0052524332</t>
  </si>
  <si>
    <t>1000074683</t>
  </si>
  <si>
    <t>杨珊珊</t>
  </si>
  <si>
    <t>0052530545</t>
  </si>
  <si>
    <t>1000101294</t>
  </si>
  <si>
    <t>张丽凤</t>
  </si>
  <si>
    <t>0052532651</t>
  </si>
  <si>
    <t>1000083291</t>
  </si>
  <si>
    <t>关翠菊</t>
  </si>
  <si>
    <t>0052533335</t>
  </si>
  <si>
    <t>1000106853</t>
  </si>
  <si>
    <t>黄初德</t>
  </si>
  <si>
    <t>0052533444</t>
  </si>
  <si>
    <t>0052533530</t>
  </si>
  <si>
    <t>1000108079</t>
  </si>
  <si>
    <t>王春燕</t>
  </si>
  <si>
    <t>0052538121</t>
  </si>
  <si>
    <t>1000076795</t>
  </si>
  <si>
    <t>付显培</t>
  </si>
  <si>
    <t>0052543272</t>
  </si>
  <si>
    <t>1000056449</t>
  </si>
  <si>
    <t>谷修道</t>
  </si>
  <si>
    <t>0052543473</t>
  </si>
  <si>
    <t>1000056415</t>
  </si>
  <si>
    <t>刘安祝</t>
  </si>
  <si>
    <t>0052545348</t>
  </si>
  <si>
    <t>1000076865</t>
  </si>
  <si>
    <t>汤卓</t>
  </si>
  <si>
    <t>0052546053</t>
  </si>
  <si>
    <t>1000005712</t>
  </si>
  <si>
    <t>左薇</t>
  </si>
  <si>
    <t>0052546074</t>
  </si>
  <si>
    <t>0111226892</t>
  </si>
  <si>
    <t>张俊</t>
  </si>
  <si>
    <t>0052546271</t>
  </si>
  <si>
    <t>1000091069</t>
  </si>
  <si>
    <t>谢煜娇</t>
  </si>
  <si>
    <t>0052547183</t>
  </si>
  <si>
    <t>1000109743</t>
  </si>
  <si>
    <t>韩坤</t>
  </si>
  <si>
    <t>0052547388</t>
  </si>
  <si>
    <t>5010891999</t>
  </si>
  <si>
    <t>普家昆</t>
  </si>
  <si>
    <t>0052548628</t>
  </si>
  <si>
    <t>0101231187</t>
  </si>
  <si>
    <t>谯丹</t>
  </si>
  <si>
    <t>0052555096</t>
  </si>
  <si>
    <t>5304-0402055688</t>
  </si>
  <si>
    <t>童俪芹</t>
  </si>
  <si>
    <t>0052558199</t>
  </si>
  <si>
    <t>1000105582</t>
  </si>
  <si>
    <t>陈洪</t>
  </si>
  <si>
    <t>0052568781</t>
  </si>
  <si>
    <t>1000100947</t>
  </si>
  <si>
    <t>尹吉书</t>
  </si>
  <si>
    <t>0052574981</t>
  </si>
  <si>
    <t>1000098755</t>
  </si>
  <si>
    <t>张鑫梅</t>
  </si>
  <si>
    <t>0052584495</t>
  </si>
  <si>
    <t>1000102654</t>
  </si>
  <si>
    <t>胡邦福</t>
  </si>
  <si>
    <t>0052591770</t>
  </si>
  <si>
    <t>5334-3400022841</t>
  </si>
  <si>
    <t>王惠祥</t>
  </si>
  <si>
    <t>0052601146</t>
  </si>
  <si>
    <t>1000106447</t>
  </si>
  <si>
    <t>李云春</t>
  </si>
  <si>
    <t>0052602936</t>
  </si>
  <si>
    <t>0113037070</t>
  </si>
  <si>
    <t>李华金</t>
  </si>
  <si>
    <t>0052605105</t>
  </si>
  <si>
    <t>1000018481</t>
  </si>
  <si>
    <t>王传珍</t>
  </si>
  <si>
    <t>0052621043</t>
  </si>
  <si>
    <t>1000083802</t>
  </si>
  <si>
    <t>冯武</t>
  </si>
  <si>
    <t>0052623364</t>
  </si>
  <si>
    <t>0052628267</t>
  </si>
  <si>
    <t>1000104770</t>
  </si>
  <si>
    <t>张馨月</t>
  </si>
  <si>
    <t>0052629688</t>
  </si>
  <si>
    <t>1000103383</t>
  </si>
  <si>
    <t>祝秀英</t>
  </si>
  <si>
    <t>0052642395</t>
  </si>
  <si>
    <t>1000025924</t>
  </si>
  <si>
    <t>曹采琼</t>
  </si>
  <si>
    <t>0052642588</t>
  </si>
  <si>
    <t>1000101439</t>
  </si>
  <si>
    <t>李所莲</t>
  </si>
  <si>
    <t>0052642595</t>
  </si>
  <si>
    <t>1000032498</t>
  </si>
  <si>
    <t>杨雅涵</t>
  </si>
  <si>
    <t>0052643319</t>
  </si>
  <si>
    <t>1000108175</t>
  </si>
  <si>
    <t>李展帆</t>
  </si>
  <si>
    <t>0052643587</t>
  </si>
  <si>
    <t>1000107395</t>
  </si>
  <si>
    <t>张玉芬</t>
  </si>
  <si>
    <t>0052644640</t>
  </si>
  <si>
    <t>1000098633</t>
  </si>
  <si>
    <t>杨远林</t>
  </si>
  <si>
    <t>0052648704</t>
  </si>
  <si>
    <t>1000090760</t>
  </si>
  <si>
    <t>赖顺明</t>
  </si>
  <si>
    <t>SR17061600003048</t>
  </si>
  <si>
    <t>OR17061600083510</t>
  </si>
  <si>
    <t>SR17061600003056</t>
  </si>
  <si>
    <t>OR17061600084151</t>
  </si>
  <si>
    <t>SR17061600003057</t>
  </si>
  <si>
    <t>OR17061600084158</t>
  </si>
  <si>
    <t>SR17061600003066</t>
  </si>
  <si>
    <t>OR17061600084333</t>
  </si>
  <si>
    <t>SR17061600003070</t>
  </si>
  <si>
    <t>OR17061600084429</t>
  </si>
  <si>
    <t>SR17061600003071</t>
  </si>
  <si>
    <t>OR17061600084472</t>
  </si>
  <si>
    <t>SR17061600003075</t>
  </si>
  <si>
    <t>OR17061600084545</t>
  </si>
  <si>
    <t>SR17061600003079</t>
  </si>
  <si>
    <t>OR17061600084666</t>
  </si>
  <si>
    <t>SR17061600003084</t>
  </si>
  <si>
    <t>OR17061600084766</t>
  </si>
  <si>
    <t>SR17061600003083</t>
  </si>
  <si>
    <t>OR17061600084759</t>
  </si>
  <si>
    <t>SR17061600003090</t>
  </si>
  <si>
    <t>OR17061600084883</t>
  </si>
  <si>
    <t>0052140910</t>
  </si>
  <si>
    <t>SR17061600003095</t>
  </si>
  <si>
    <t>OR17061600084941</t>
  </si>
  <si>
    <t>SR17061600003097</t>
  </si>
  <si>
    <t>OR17061600084951</t>
  </si>
  <si>
    <t>SR17061600003099</t>
  </si>
  <si>
    <t>OR17061600084974</t>
  </si>
  <si>
    <t>SR17061600003103</t>
  </si>
  <si>
    <t>OR17061600085030</t>
  </si>
  <si>
    <t>SR17061600003107</t>
  </si>
  <si>
    <t>OR17061600085065</t>
  </si>
  <si>
    <t>SR17061600003119</t>
  </si>
  <si>
    <t>OR17061600085186</t>
  </si>
  <si>
    <t>SR17061600003136</t>
  </si>
  <si>
    <t>OR17061600085314</t>
  </si>
  <si>
    <t>SR17061600003143</t>
  </si>
  <si>
    <t>OR17061600085353</t>
  </si>
  <si>
    <t>SR17061600003145</t>
  </si>
  <si>
    <t>OR17061600085361</t>
  </si>
  <si>
    <t>SR17061600003146</t>
  </si>
  <si>
    <t>OR17061600085369</t>
  </si>
  <si>
    <t>SR17061600003154</t>
  </si>
  <si>
    <t>OR17061600085424</t>
  </si>
  <si>
    <t>SR17061600003159</t>
  </si>
  <si>
    <t>OR17061600085478</t>
  </si>
  <si>
    <t>SR17061600003168</t>
  </si>
  <si>
    <t>OR17061600085528</t>
  </si>
  <si>
    <t>SR17061600003167</t>
  </si>
  <si>
    <t>OR17061600085526</t>
  </si>
  <si>
    <t>SR17061600003170</t>
  </si>
  <si>
    <t>OR17061600085542</t>
  </si>
  <si>
    <t>SR17061600003172</t>
  </si>
  <si>
    <t>OR17061600085544</t>
  </si>
  <si>
    <t>SR17061600003183</t>
  </si>
  <si>
    <t>OR17061600085633</t>
  </si>
  <si>
    <t>SR17061600003187</t>
  </si>
  <si>
    <t>OR17061600085658</t>
  </si>
  <si>
    <t>SR17061600003188</t>
  </si>
  <si>
    <t>OR17061600085661</t>
  </si>
  <si>
    <t>SR17061600003189</t>
  </si>
  <si>
    <t>OR17061600085665</t>
  </si>
  <si>
    <t>SR17061600003193</t>
  </si>
  <si>
    <t>OR17061600085678</t>
  </si>
  <si>
    <t>SR17061600003194</t>
  </si>
  <si>
    <t>OR17061600085680</t>
  </si>
  <si>
    <t>SR17061600003209</t>
  </si>
  <si>
    <t>OR17061600085766</t>
  </si>
  <si>
    <t>SR17061600003213</t>
  </si>
  <si>
    <t>OR17061600085800</t>
  </si>
  <si>
    <t>SR17061600003222</t>
  </si>
  <si>
    <t>OR17061600085915</t>
  </si>
  <si>
    <t>SR17061600003233</t>
  </si>
  <si>
    <t>OR17061600086156</t>
  </si>
  <si>
    <t>SR17061600003234</t>
  </si>
  <si>
    <t>OR17061600086157</t>
  </si>
  <si>
    <t>SR17061600003242</t>
  </si>
  <si>
    <t>OR17061600086212</t>
  </si>
  <si>
    <t>SR17061600003244</t>
  </si>
  <si>
    <t>OR17061600086221</t>
  </si>
  <si>
    <t>SR17061600003254</t>
  </si>
  <si>
    <t>OR17061600086338</t>
  </si>
  <si>
    <t>SR17061600003265</t>
  </si>
  <si>
    <t>OR17061600086433</t>
  </si>
  <si>
    <t>SR17061600003267</t>
  </si>
  <si>
    <t>OR17061600086444</t>
  </si>
  <si>
    <t>SR17061600003274</t>
  </si>
  <si>
    <t>OR17061600086470</t>
  </si>
  <si>
    <t>SR17061600003276</t>
  </si>
  <si>
    <t>OR17061600086490</t>
  </si>
  <si>
    <t>SR17061600003279</t>
  </si>
  <si>
    <t>OR17061600086519</t>
  </si>
  <si>
    <t>SR17061600003285</t>
  </si>
  <si>
    <t>OR17061600086552</t>
  </si>
  <si>
    <t>SR17061600003298</t>
  </si>
  <si>
    <t>OR17061600086631</t>
  </si>
  <si>
    <t>SR17061600003303</t>
  </si>
  <si>
    <t>OR17061600086654</t>
  </si>
  <si>
    <t>SR17061600003311</t>
  </si>
  <si>
    <t>OR17061600086700</t>
  </si>
  <si>
    <t>SR17061600003313</t>
  </si>
  <si>
    <t>OR17061600086726</t>
  </si>
  <si>
    <t>SR17061600003316</t>
  </si>
  <si>
    <t>OR17061600086748</t>
  </si>
  <si>
    <t>SR17061600003323</t>
  </si>
  <si>
    <t>OR17061600086786</t>
  </si>
  <si>
    <t>SR17061600003334</t>
  </si>
  <si>
    <t>OR17061600086880</t>
  </si>
  <si>
    <t>SR17061600003335</t>
  </si>
  <si>
    <t>OR17061600086885</t>
  </si>
  <si>
    <t>SR17061600003340</t>
  </si>
  <si>
    <t>OR17061600086929</t>
  </si>
  <si>
    <t>SR17061600003342</t>
  </si>
  <si>
    <t>OR17061600086944</t>
  </si>
  <si>
    <t>SR17061600003344</t>
  </si>
  <si>
    <t>OR17061600086951</t>
  </si>
  <si>
    <t>SR17061600003347</t>
  </si>
  <si>
    <t>OR17061600086970</t>
  </si>
  <si>
    <t>SR17061600003352</t>
  </si>
  <si>
    <t>OR17061600086995</t>
  </si>
  <si>
    <t>SR17061600003365</t>
  </si>
  <si>
    <t>OR17061600087050</t>
  </si>
  <si>
    <t>SR17061600003366</t>
  </si>
  <si>
    <t>OR17061600087068</t>
  </si>
  <si>
    <t>SR17061600003373</t>
  </si>
  <si>
    <t>OR17061600087102</t>
  </si>
  <si>
    <t>SR17061600003375</t>
  </si>
  <si>
    <t>OR17061600087111</t>
  </si>
  <si>
    <t>SR17061600003391</t>
  </si>
  <si>
    <t>OR17061600087163</t>
  </si>
  <si>
    <t>SR17061700003414</t>
  </si>
  <si>
    <t>OR17061700087528</t>
  </si>
  <si>
    <t>SR17061700003415</t>
  </si>
  <si>
    <t>OR17061700087554</t>
  </si>
  <si>
    <t>SR17061700003420</t>
  </si>
  <si>
    <t>OR17061700087755</t>
  </si>
  <si>
    <t>SR17061700003421</t>
  </si>
  <si>
    <t>OR17061700087761</t>
  </si>
  <si>
    <t>SR17061700003425</t>
  </si>
  <si>
    <t>OR17061700087806</t>
  </si>
  <si>
    <t>SR17061700003427</t>
  </si>
  <si>
    <t>OR17061700087812</t>
  </si>
  <si>
    <t>SR17061700003439</t>
  </si>
  <si>
    <t>OR17061700088061</t>
  </si>
  <si>
    <t>SR17061700003447</t>
  </si>
  <si>
    <t>OR17061700088145</t>
  </si>
  <si>
    <t>SR17061700003449</t>
  </si>
  <si>
    <t>OR17061700088155</t>
  </si>
  <si>
    <t>SR17061700003482</t>
  </si>
  <si>
    <t>OR17061700088465</t>
  </si>
  <si>
    <t>SR17061700003483</t>
  </si>
  <si>
    <t>OR17061700088469</t>
  </si>
  <si>
    <t>SR17061700003487</t>
  </si>
  <si>
    <t>OR17061700088487</t>
  </si>
  <si>
    <t>SR17061700003489</t>
  </si>
  <si>
    <t>OR17061700088501</t>
  </si>
  <si>
    <t>SR17061700003491</t>
  </si>
  <si>
    <t>OR17061700088520</t>
  </si>
  <si>
    <t>SR17061700003494</t>
  </si>
  <si>
    <t>OR17061700088549</t>
  </si>
  <si>
    <t>SR17061700003506</t>
  </si>
  <si>
    <t>OR17061700088604</t>
  </si>
  <si>
    <t>SR17061700003511</t>
  </si>
  <si>
    <t>OR17061700088615</t>
  </si>
  <si>
    <t>SR17061700003512</t>
  </si>
  <si>
    <t>OR17061700088624</t>
  </si>
  <si>
    <t>SR17061700003522</t>
  </si>
  <si>
    <t>OR17061700088667</t>
  </si>
  <si>
    <t>SR17061700003525</t>
  </si>
  <si>
    <t>OR17061700088753</t>
  </si>
  <si>
    <t>SR17061700003526</t>
  </si>
  <si>
    <t>OR17061700088774</t>
  </si>
  <si>
    <t>SR17061700003533</t>
  </si>
  <si>
    <t>OR17061700088885</t>
  </si>
  <si>
    <t>SR17061700003549</t>
  </si>
  <si>
    <t>OR17061700089083</t>
  </si>
  <si>
    <t>SR17061700003555</t>
  </si>
  <si>
    <t>OR17061700089148</t>
  </si>
  <si>
    <t>SR17061700003559</t>
  </si>
  <si>
    <t>OR17061700089161</t>
  </si>
  <si>
    <t>SR17061700003560</t>
  </si>
  <si>
    <t>OR17061700089163</t>
  </si>
  <si>
    <t>SR17061700003562</t>
  </si>
  <si>
    <t>OR17061700089169</t>
  </si>
  <si>
    <t>SR17061700003563</t>
  </si>
  <si>
    <t>OR17061700089172</t>
  </si>
  <si>
    <t>SR17061700003564</t>
  </si>
  <si>
    <t>OR17061700089174</t>
  </si>
  <si>
    <t>SR17061700003568</t>
  </si>
  <si>
    <t>OR17061700089202</t>
  </si>
  <si>
    <t>SR17061700003571</t>
  </si>
  <si>
    <t>OR17061700089231</t>
  </si>
  <si>
    <t>SR17061700003580</t>
  </si>
  <si>
    <t>OR17061700089260</t>
  </si>
  <si>
    <t>SR17061700003587</t>
  </si>
  <si>
    <t>OR17061700089286</t>
  </si>
  <si>
    <t>SR17061700003606</t>
  </si>
  <si>
    <t>OR17061700089366</t>
  </si>
  <si>
    <t>SR17061800003627</t>
  </si>
  <si>
    <t>OR17061800089642</t>
  </si>
  <si>
    <t>SR17061800003630</t>
  </si>
  <si>
    <t>OR17061800089732</t>
  </si>
  <si>
    <t>SR17061800003641</t>
  </si>
  <si>
    <t>OR17061800089849</t>
  </si>
  <si>
    <t>SR17061800003649</t>
  </si>
  <si>
    <t>OR17061800090012</t>
  </si>
  <si>
    <t>SR17061800003654</t>
  </si>
  <si>
    <t>OR17061800090044</t>
  </si>
  <si>
    <t>SR17061900003678</t>
  </si>
  <si>
    <t>OR17061900091328</t>
  </si>
  <si>
    <t>SR17061900003680</t>
  </si>
  <si>
    <t>OR17061900091379</t>
  </si>
  <si>
    <t>SR17061900003683</t>
  </si>
  <si>
    <t>OR17061900091605</t>
  </si>
  <si>
    <t>SR17061900003686</t>
  </si>
  <si>
    <t>OR17061900091668</t>
  </si>
  <si>
    <t>SR17061900003687</t>
  </si>
  <si>
    <t>OR17061900091679</t>
  </si>
  <si>
    <t>SR17061900003688</t>
  </si>
  <si>
    <t>OR17061900091704</t>
  </si>
  <si>
    <t>SR17061900003697</t>
  </si>
  <si>
    <t>OR17061900092200</t>
  </si>
  <si>
    <t>SR17061900003708</t>
  </si>
  <si>
    <t>OR17061900092463</t>
  </si>
  <si>
    <t>SR17061900003713</t>
  </si>
  <si>
    <t>OR17061900092572</t>
  </si>
  <si>
    <t>SR17061900003715</t>
  </si>
  <si>
    <t>OR17061900092607</t>
  </si>
  <si>
    <t>SR17061900003717</t>
  </si>
  <si>
    <t>OR17061900092626</t>
  </si>
  <si>
    <t>SR17061900003730</t>
  </si>
  <si>
    <t>OR17061900092727</t>
  </si>
  <si>
    <t>SR17061900003734</t>
  </si>
  <si>
    <t>OR17061900092774</t>
  </si>
  <si>
    <t>SR17061900003735</t>
  </si>
  <si>
    <t>OR17061900092791</t>
  </si>
  <si>
    <t>SR17061900003736</t>
  </si>
  <si>
    <t>OR17061900092794</t>
  </si>
  <si>
    <t>SR17061900003743</t>
  </si>
  <si>
    <t>OR17061900092929</t>
  </si>
  <si>
    <t>SR17061900003744</t>
  </si>
  <si>
    <t>OR17061900092941</t>
  </si>
  <si>
    <t>SR17061900003749</t>
  </si>
  <si>
    <t>OR17061900092984</t>
  </si>
  <si>
    <t>SR17061900003778</t>
  </si>
  <si>
    <t>OR17061900093190</t>
  </si>
  <si>
    <t>SR17061900003786</t>
  </si>
  <si>
    <t>OR17061900093238</t>
  </si>
  <si>
    <t>SR17061900003789</t>
  </si>
  <si>
    <t>OR17061900093262</t>
  </si>
  <si>
    <t>SR17061900003791</t>
  </si>
  <si>
    <t>OR17061900093272</t>
  </si>
  <si>
    <t>SR17061900003794</t>
  </si>
  <si>
    <t>OR17061900093304</t>
  </si>
  <si>
    <t>SR17061900003808</t>
  </si>
  <si>
    <t>OR17061900093357</t>
  </si>
  <si>
    <t>SR17061900003813</t>
  </si>
  <si>
    <t>OR17061900093385</t>
  </si>
  <si>
    <t>SR17061900003816</t>
  </si>
  <si>
    <t>OR17061900093404</t>
  </si>
  <si>
    <t>SR17061900003818</t>
  </si>
  <si>
    <t>OR17061900093416</t>
  </si>
  <si>
    <t>SR17061900003820</t>
  </si>
  <si>
    <t>OR17061900093424</t>
  </si>
  <si>
    <t>SR17061900003823</t>
  </si>
  <si>
    <t>OR17061900093435</t>
  </si>
  <si>
    <t>SR17061900003825</t>
  </si>
  <si>
    <t>OR17061900093439</t>
  </si>
  <si>
    <t>SR17061900003829</t>
  </si>
  <si>
    <t>OR17061900093453</t>
  </si>
  <si>
    <t>SR17061900003837</t>
  </si>
  <si>
    <t>OR17061900093479</t>
  </si>
  <si>
    <t>SR17061900003843</t>
  </si>
  <si>
    <t>OR17061900093501</t>
  </si>
  <si>
    <t>SR17061900003848</t>
  </si>
  <si>
    <t>OR17061900093518</t>
  </si>
  <si>
    <t>SR17061900003852</t>
  </si>
  <si>
    <t>OR17061900093525</t>
  </si>
  <si>
    <t>SR17061900003853</t>
  </si>
  <si>
    <t>OR17061900093543</t>
  </si>
  <si>
    <t>SR17061900003857</t>
  </si>
  <si>
    <t>OR17061900093585</t>
  </si>
  <si>
    <t>SR17061900003858</t>
  </si>
  <si>
    <t>OR17061900093597</t>
  </si>
  <si>
    <t>SR17061900003860</t>
  </si>
  <si>
    <t>OR17061900093603</t>
  </si>
  <si>
    <t>SR17061900003861</t>
  </si>
  <si>
    <t>OR17061900093604</t>
  </si>
  <si>
    <t>SR17061900003862</t>
  </si>
  <si>
    <t>OR17061900093605</t>
  </si>
  <si>
    <t>SR17061900003865</t>
  </si>
  <si>
    <t>OR17061900093630</t>
  </si>
  <si>
    <t>SR17061900003868</t>
  </si>
  <si>
    <t>OR17061900093644</t>
  </si>
  <si>
    <t>SR17061900003869</t>
  </si>
  <si>
    <t>OR17061900093645</t>
  </si>
  <si>
    <t>SR17061900003870</t>
  </si>
  <si>
    <t>OR17061900093646</t>
  </si>
  <si>
    <t>SR17061900003879</t>
  </si>
  <si>
    <t>OR17061900093788</t>
  </si>
  <si>
    <t>SR17061900003882</t>
  </si>
  <si>
    <t>OR17061900093890</t>
  </si>
  <si>
    <t>SR17061900003891</t>
  </si>
  <si>
    <t>OR17061900093942</t>
  </si>
  <si>
    <t>SR17061900003894</t>
  </si>
  <si>
    <t>OR17061900093957</t>
  </si>
  <si>
    <t>SR17061900003898</t>
  </si>
  <si>
    <t>OR17061900094026</t>
  </si>
  <si>
    <t>SR17061900003901</t>
  </si>
  <si>
    <t>OR17061900094071</t>
  </si>
  <si>
    <t>SR17061900003913</t>
  </si>
  <si>
    <t>OR17061900094221</t>
  </si>
  <si>
    <t>SR17061900003924</t>
  </si>
  <si>
    <t>OR17061900094314</t>
  </si>
  <si>
    <t>SR17061900003930</t>
  </si>
  <si>
    <t>OR17061900094378</t>
  </si>
  <si>
    <t>SR17061900003931</t>
  </si>
  <si>
    <t>OR17061900094384</t>
  </si>
  <si>
    <t>SR17061900003933</t>
  </si>
  <si>
    <t>OR17061900094387</t>
  </si>
  <si>
    <t>SR17061900003937</t>
  </si>
  <si>
    <t>OR17061900094421</t>
  </si>
  <si>
    <t>SR17061900003940</t>
  </si>
  <si>
    <t>OR17061900094467</t>
  </si>
  <si>
    <t>SR17061900003953</t>
  </si>
  <si>
    <t>OR17061900094525</t>
  </si>
  <si>
    <t>SR17061900003962</t>
  </si>
  <si>
    <t>OR17061900094584</t>
  </si>
  <si>
    <t>SR17061900003963</t>
  </si>
  <si>
    <t>OR17061900094586</t>
  </si>
  <si>
    <t>SR17061900003970</t>
  </si>
  <si>
    <t>OR17061900094634</t>
  </si>
  <si>
    <t>SR17061900003982</t>
  </si>
  <si>
    <t>OR17061900094669</t>
  </si>
  <si>
    <t>SR17061900003986</t>
  </si>
  <si>
    <t>OR17061900094701</t>
  </si>
  <si>
    <t>SR17061900003996</t>
  </si>
  <si>
    <t>OR17061900094759</t>
  </si>
  <si>
    <t>0052435535</t>
  </si>
  <si>
    <t>SR17061900004007</t>
  </si>
  <si>
    <t>OR17061900094790</t>
  </si>
  <si>
    <t>SR17061900004016</t>
  </si>
  <si>
    <t>OR17061900094850</t>
  </si>
  <si>
    <t>SR17061900004017</t>
  </si>
  <si>
    <t>OR17061900094852</t>
  </si>
  <si>
    <t>SR17061900004023</t>
  </si>
  <si>
    <t>OR17061900094879</t>
  </si>
  <si>
    <t>1000099907</t>
  </si>
  <si>
    <t>陈维梅</t>
  </si>
  <si>
    <t>SR17061900004027</t>
  </si>
  <si>
    <t>OR17061900094887</t>
  </si>
  <si>
    <t>SR17061900004032</t>
  </si>
  <si>
    <t>OR17061900094923</t>
  </si>
  <si>
    <t>SR17061900004045</t>
  </si>
  <si>
    <t>OR17061900094993</t>
  </si>
  <si>
    <t>SR17061900004059</t>
  </si>
  <si>
    <t>OR17061900095055</t>
  </si>
  <si>
    <t>SR17061900004070</t>
  </si>
  <si>
    <t>OR17061900095080</t>
  </si>
  <si>
    <t>SR17061900004077</t>
  </si>
  <si>
    <t>OR17061900095117</t>
  </si>
  <si>
    <t>SR17061900004087</t>
  </si>
  <si>
    <t>OR17061900095175</t>
  </si>
  <si>
    <t>SR17062000004089</t>
  </si>
  <si>
    <t>OR17062000095305</t>
  </si>
  <si>
    <t>SR17062000004100</t>
  </si>
  <si>
    <t>OR17062000095884</t>
  </si>
  <si>
    <t>SR17062000004104</t>
  </si>
  <si>
    <t>OR17062000096104</t>
  </si>
  <si>
    <t>SR17062000004111</t>
  </si>
  <si>
    <t>OR17062000096134</t>
  </si>
  <si>
    <t>SR17062000004114</t>
  </si>
  <si>
    <t>OR17062000096270</t>
  </si>
  <si>
    <t>SR17062000004115</t>
  </si>
  <si>
    <t>OR17062000096292</t>
  </si>
  <si>
    <t>SR17062000004116</t>
  </si>
  <si>
    <t>OR17062000096307</t>
  </si>
  <si>
    <t>SR17062000004121</t>
  </si>
  <si>
    <t>OR17062000096399</t>
  </si>
  <si>
    <t>SR17062000004122</t>
  </si>
  <si>
    <t>OR17062000096403</t>
  </si>
  <si>
    <t>SR17062000004128</t>
  </si>
  <si>
    <t>OR17062000096527</t>
  </si>
  <si>
    <t>SR17062000004129</t>
  </si>
  <si>
    <t>OR17062000096540</t>
  </si>
  <si>
    <t>SR17062000004141</t>
  </si>
  <si>
    <t>OR17062000096973</t>
  </si>
  <si>
    <t>SR17062000004149</t>
  </si>
  <si>
    <t>OR17062000097002</t>
  </si>
  <si>
    <t>SR17062000004158</t>
  </si>
  <si>
    <t>OR17062000097082</t>
  </si>
  <si>
    <t>SR17062000004162</t>
  </si>
  <si>
    <t>OR17062000097115</t>
  </si>
  <si>
    <t>SR17062000004164</t>
  </si>
  <si>
    <t>OR17062000097145</t>
  </si>
  <si>
    <t>SR17062000004165</t>
  </si>
  <si>
    <t>OR17062000097148</t>
  </si>
  <si>
    <t>SR17062000004168</t>
  </si>
  <si>
    <t>OR17062000097166</t>
  </si>
  <si>
    <t>SR17062000004169</t>
  </si>
  <si>
    <t>OR17062000097193</t>
  </si>
  <si>
    <t>SR17062000004177</t>
  </si>
  <si>
    <t>OR17062000097350</t>
  </si>
  <si>
    <t>SR17062000004186</t>
  </si>
  <si>
    <t>OR17062000097448</t>
  </si>
  <si>
    <t>SR17062000004188</t>
  </si>
  <si>
    <t>OR17062000097454</t>
  </si>
  <si>
    <t>SR17062000004193</t>
  </si>
  <si>
    <t>OR17062000097484</t>
  </si>
  <si>
    <t>SR17062000004215</t>
  </si>
  <si>
    <t>OR17062000097654</t>
  </si>
  <si>
    <t>SR17062000004218</t>
  </si>
  <si>
    <t>OR17062000097670</t>
  </si>
  <si>
    <t>SR17062000004220</t>
  </si>
  <si>
    <t>OR17062000097677</t>
  </si>
  <si>
    <t>SR17062000004221</t>
  </si>
  <si>
    <t>OR17062000097695</t>
  </si>
  <si>
    <t>SR17062000004229</t>
  </si>
  <si>
    <t>OR17062000097735</t>
  </si>
  <si>
    <t>SR17062000004248</t>
  </si>
  <si>
    <t>OR17062000097930</t>
  </si>
  <si>
    <t>SR17062000004249</t>
  </si>
  <si>
    <t>OR17062000097940</t>
  </si>
  <si>
    <t>SR17062000004253</t>
  </si>
  <si>
    <t>OR17062000098011</t>
  </si>
  <si>
    <t>SR17062000004255</t>
  </si>
  <si>
    <t>OR17062000098052</t>
  </si>
  <si>
    <t>SR17062000004263</t>
  </si>
  <si>
    <t>OR17062000098227</t>
  </si>
  <si>
    <t>SR17062000004272</t>
  </si>
  <si>
    <t>OR17062000098323</t>
  </si>
  <si>
    <t>SR17062000004277</t>
  </si>
  <si>
    <t>OR17062000098349</t>
  </si>
  <si>
    <t>SR17062000004278</t>
  </si>
  <si>
    <t>OR17062000098351</t>
  </si>
  <si>
    <t>SR17062000004279</t>
  </si>
  <si>
    <t>OR17062000098356</t>
  </si>
  <si>
    <t>SR17062000004306</t>
  </si>
  <si>
    <t>OR17062000098548</t>
  </si>
  <si>
    <t>SR17062000004325</t>
  </si>
  <si>
    <t>OR17062000098726</t>
  </si>
  <si>
    <t>SR17062000004328</t>
  </si>
  <si>
    <t>OR17062000098736</t>
  </si>
  <si>
    <t>SR17062000004333</t>
  </si>
  <si>
    <t>OR17062000098795</t>
  </si>
  <si>
    <t>SR17062000004343</t>
  </si>
  <si>
    <t>OR17062000098853</t>
  </si>
  <si>
    <t>SR17062000004344</t>
  </si>
  <si>
    <t>OR17062000098855</t>
  </si>
  <si>
    <t>SR17062000004348</t>
  </si>
  <si>
    <t>OR17062000098868</t>
  </si>
  <si>
    <t>SR17062000004351</t>
  </si>
  <si>
    <t>OR17062000098895</t>
  </si>
  <si>
    <t>SR17062000004352</t>
  </si>
  <si>
    <t>OR17062000098900</t>
  </si>
  <si>
    <t>SR17062000004354</t>
  </si>
  <si>
    <t>OR17062000098910</t>
  </si>
  <si>
    <t>SR17062000004356</t>
  </si>
  <si>
    <t>OR17062000098927</t>
  </si>
  <si>
    <t>SR17062000004357</t>
  </si>
  <si>
    <t>OR17062000098938</t>
  </si>
  <si>
    <t>SR17062000004362</t>
  </si>
  <si>
    <t>OR17062000098967</t>
  </si>
  <si>
    <t>SR17062000004366</t>
  </si>
  <si>
    <t>OR17062000098981</t>
  </si>
  <si>
    <t>SR17062000004371</t>
  </si>
  <si>
    <t>OR17062000099002</t>
  </si>
  <si>
    <t>SR17062000004376</t>
  </si>
  <si>
    <t>OR17062000099022</t>
  </si>
  <si>
    <t>SR17062000004381</t>
  </si>
  <si>
    <t>OR17062000099047</t>
  </si>
  <si>
    <t>SR17062000004382</t>
  </si>
  <si>
    <t>OR17062000099051</t>
  </si>
  <si>
    <t>SR17062000004383</t>
  </si>
  <si>
    <t>OR17062000099056</t>
  </si>
  <si>
    <t>SR17062000004389</t>
  </si>
  <si>
    <t>OR17062000099083</t>
  </si>
  <si>
    <t>SR17062000004392</t>
  </si>
  <si>
    <t>OR17062000099095</t>
  </si>
  <si>
    <t>SR17062000004396</t>
  </si>
  <si>
    <t>OR17062000099104</t>
  </si>
  <si>
    <t>SR17062000004398</t>
  </si>
  <si>
    <t>OR17062000099108</t>
  </si>
  <si>
    <t>SR17062000004402</t>
  </si>
  <si>
    <t>OR17062000099131</t>
  </si>
  <si>
    <t>SR17062000004408</t>
  </si>
  <si>
    <t>OR17062000099146</t>
  </si>
  <si>
    <t>SR17062000004410</t>
  </si>
  <si>
    <t>OR17062000099148</t>
  </si>
  <si>
    <t>SR17062000004417</t>
  </si>
  <si>
    <t>OR17062000099192</t>
  </si>
  <si>
    <t>SR17062000004418</t>
  </si>
  <si>
    <t>OR17062000099208</t>
  </si>
  <si>
    <t>SR17062000004427</t>
  </si>
  <si>
    <t>OR17062000099252</t>
  </si>
  <si>
    <t>SR17062000004448</t>
  </si>
  <si>
    <t>OR17062000099341</t>
  </si>
  <si>
    <t>帐号</t>
  </si>
  <si>
    <t>交易日期</t>
  </si>
  <si>
    <t>交易渠道</t>
  </si>
  <si>
    <t>借贷标识</t>
  </si>
  <si>
    <t>交易对手卡号</t>
  </si>
  <si>
    <t>交易对手名称</t>
  </si>
  <si>
    <t>对手方联行号</t>
  </si>
  <si>
    <t>币别</t>
  </si>
  <si>
    <t>交易金额</t>
  </si>
  <si>
    <t xml:space="preserve">账号与户名不符                                                                                                                </t>
    <phoneticPr fontId="10" type="noConversion"/>
  </si>
  <si>
    <t>20170620</t>
  </si>
  <si>
    <t>162223</t>
  </si>
  <si>
    <t xml:space="preserve">徐应梅                                                                                                                  </t>
  </si>
  <si>
    <t>162255</t>
  </si>
  <si>
    <t xml:space="preserve">王开雄                                                                                                                  </t>
  </si>
  <si>
    <t>162318</t>
  </si>
  <si>
    <t xml:space="preserve">蒋梦婕                                                                                                                  </t>
  </si>
  <si>
    <t>156</t>
    <phoneticPr fontId="10" type="noConversion"/>
  </si>
  <si>
    <t>162339</t>
  </si>
  <si>
    <t xml:space="preserve">杨焕                                                                                                                    </t>
  </si>
  <si>
    <t>162357</t>
  </si>
  <si>
    <t xml:space="preserve">耿姣                                                                                                                    </t>
  </si>
  <si>
    <t>162420</t>
  </si>
  <si>
    <t xml:space="preserve">潘光省                                                                                                                  </t>
  </si>
  <si>
    <t>162439</t>
  </si>
  <si>
    <t xml:space="preserve">周艳                                                                                                                    </t>
  </si>
  <si>
    <t>162455</t>
  </si>
  <si>
    <t xml:space="preserve">何琼美                                                                                                                  </t>
  </si>
  <si>
    <t xml:space="preserve">退汇,301290000007不接收对公对私业务,请选择正确的接收行行号                                                                </t>
  </si>
  <si>
    <t>162510</t>
  </si>
  <si>
    <t xml:space="preserve">肖梅                                                                                                                    </t>
  </si>
  <si>
    <t>162529</t>
  </si>
  <si>
    <t xml:space="preserve">任燕                                                                                                                    </t>
  </si>
  <si>
    <t>162553</t>
  </si>
  <si>
    <t xml:space="preserve">王春燕                                                                                                                  </t>
  </si>
  <si>
    <t>162614</t>
  </si>
  <si>
    <t xml:space="preserve">潘军                                                                                                                    </t>
  </si>
  <si>
    <t xml:space="preserve">收款人名称与账号不符                                                                                                          </t>
  </si>
  <si>
    <t>20170621</t>
  </si>
  <si>
    <t>161525</t>
  </si>
  <si>
    <t xml:space="preserve">张鑫梅                                                                                                                  </t>
  </si>
  <si>
    <t xml:space="preserve">户名与账号不符                                                                                                                </t>
  </si>
  <si>
    <t>161542</t>
  </si>
  <si>
    <t xml:space="preserve">杨远林                                                                                                                  </t>
  </si>
  <si>
    <t>161631</t>
  </si>
  <si>
    <t xml:space="preserve">任宗书                                                                                                                  </t>
  </si>
  <si>
    <t>161740</t>
  </si>
  <si>
    <t xml:space="preserve">尹吉书                                                                                                                  </t>
  </si>
  <si>
    <t>161758</t>
  </si>
  <si>
    <t xml:space="preserve">谢煜娇                                                                                                                  </t>
  </si>
  <si>
    <t>161830</t>
  </si>
  <si>
    <t xml:space="preserve">字宏光                                                                                                                  </t>
  </si>
  <si>
    <t>161858</t>
  </si>
  <si>
    <t xml:space="preserve">陆亚菲                                                                                                                  </t>
  </si>
  <si>
    <t>161925</t>
  </si>
  <si>
    <t xml:space="preserve">熊继梅                                                                                                                  </t>
  </si>
  <si>
    <t>161947</t>
  </si>
  <si>
    <t xml:space="preserve">尚琼芳                                                                                                                  </t>
  </si>
  <si>
    <t>162002</t>
  </si>
  <si>
    <t xml:space="preserve">范粉存                                                                                                                  </t>
  </si>
  <si>
    <t>162016</t>
  </si>
  <si>
    <t xml:space="preserve">熊定超                                                                                                                  </t>
  </si>
  <si>
    <t>162052</t>
  </si>
  <si>
    <t xml:space="preserve">朱毅                                                                                                                    </t>
  </si>
  <si>
    <t>162111</t>
  </si>
  <si>
    <t xml:space="preserve">张林                                                                                                                    </t>
  </si>
  <si>
    <t>162133</t>
  </si>
  <si>
    <t xml:space="preserve">石文顺                                                                                                                  </t>
  </si>
  <si>
    <t>162152</t>
  </si>
  <si>
    <t xml:space="preserve">单国清                                                                                                                  </t>
  </si>
  <si>
    <t xml:space="preserve">退汇，账户名不符，301290000007不接收对公对私业务，请选择正确的接收行行号。                                                  </t>
  </si>
  <si>
    <t>201706160052131989</t>
  </si>
  <si>
    <t>6217987300000030242</t>
  </si>
  <si>
    <t>201706160052133362</t>
  </si>
  <si>
    <t>6217852700000743367</t>
  </si>
  <si>
    <t>201706160052133405</t>
  </si>
  <si>
    <t>201706160052134335</t>
  </si>
  <si>
    <t>201706160052134852</t>
  </si>
  <si>
    <t>6228480606742807476</t>
  </si>
  <si>
    <t>201706160052135104</t>
  </si>
  <si>
    <t>5324505033800836</t>
  </si>
  <si>
    <t>201706160052135503</t>
  </si>
  <si>
    <t>6223690906626649</t>
  </si>
  <si>
    <t>201706160052137876</t>
  </si>
  <si>
    <t>6226204200046277</t>
  </si>
  <si>
    <t>201706160052138405</t>
  </si>
  <si>
    <t>6223690961596109</t>
  </si>
  <si>
    <t>201706160052138462</t>
  </si>
  <si>
    <t>6228483318592220472</t>
  </si>
  <si>
    <t>201706160052140046</t>
  </si>
  <si>
    <t>6231900000103071300</t>
  </si>
  <si>
    <t>201706160052140910</t>
  </si>
  <si>
    <t>201706160052140971</t>
  </si>
  <si>
    <t>6231900000057499697</t>
  </si>
  <si>
    <t>201706160052141115</t>
  </si>
  <si>
    <t>201706160052142301</t>
  </si>
  <si>
    <t>6217996620002211345</t>
  </si>
  <si>
    <t>201706160052143297</t>
  </si>
  <si>
    <t>201706160052147129</t>
  </si>
  <si>
    <t>201706160052151154</t>
  </si>
  <si>
    <t>4581232410031387</t>
  </si>
  <si>
    <t>201706160052151576</t>
  </si>
  <si>
    <t>201706160052151633</t>
  </si>
  <si>
    <t>201706160052151718</t>
  </si>
  <si>
    <t>201706160052152107</t>
  </si>
  <si>
    <t>6236683950000254908</t>
  </si>
  <si>
    <t>201706160052152535</t>
  </si>
  <si>
    <t>6228481198536996979</t>
  </si>
  <si>
    <t>201706160052152883</t>
  </si>
  <si>
    <t>6283174240596260</t>
  </si>
  <si>
    <t>201706160052152912</t>
  </si>
  <si>
    <t>6223691157597596</t>
  </si>
  <si>
    <t>201706160052153120</t>
  </si>
  <si>
    <t>201706160052153179</t>
  </si>
  <si>
    <t>201706160052154465</t>
  </si>
  <si>
    <t>6228480866220776763</t>
  </si>
  <si>
    <t>201706160052154795</t>
  </si>
  <si>
    <t>201706160052154820</t>
  </si>
  <si>
    <t>201706160052154856</t>
  </si>
  <si>
    <t>6228480860986954714</t>
  </si>
  <si>
    <t>201706160052155023</t>
  </si>
  <si>
    <t>201706160052155031</t>
  </si>
  <si>
    <t>5522457170013163</t>
  </si>
  <si>
    <t>201706160052156948</t>
  </si>
  <si>
    <t>6228480868633153176</t>
  </si>
  <si>
    <t>201706160052157704</t>
  </si>
  <si>
    <t>201706160052162339</t>
  </si>
  <si>
    <t>6212262513000951152</t>
  </si>
  <si>
    <t>201706160052164606</t>
  </si>
  <si>
    <t>6228483301027873214</t>
  </si>
  <si>
    <t>201706160052164618</t>
  </si>
  <si>
    <t>6217001420002663634</t>
  </si>
  <si>
    <t>201706160052165115</t>
  </si>
  <si>
    <t>6228480868608267274</t>
  </si>
  <si>
    <t>201706160052165161</t>
  </si>
  <si>
    <t>201706160052166617</t>
  </si>
  <si>
    <t>6228483308599020975</t>
  </si>
  <si>
    <t>201706160052168456</t>
  </si>
  <si>
    <t>6217003860026819886</t>
  </si>
  <si>
    <t>201706160052168600</t>
  </si>
  <si>
    <t>6217872700000088827</t>
  </si>
  <si>
    <t>201706160052168990</t>
  </si>
  <si>
    <t>6217003860025431113</t>
  </si>
  <si>
    <t>201706160052169187</t>
  </si>
  <si>
    <t>6228483868502349571</t>
  </si>
  <si>
    <t>201706160052169495</t>
  </si>
  <si>
    <t>6225330061295959</t>
  </si>
  <si>
    <t>201706160052169729</t>
  </si>
  <si>
    <t>201706160052170705</t>
  </si>
  <si>
    <t>6236683860003270977</t>
  </si>
  <si>
    <t>201706160052171040</t>
  </si>
  <si>
    <t>6228100046504487</t>
  </si>
  <si>
    <t>201706160052171749</t>
  </si>
  <si>
    <t>6226222204588607</t>
  </si>
  <si>
    <t>201706160052172009</t>
  </si>
  <si>
    <t>5176509902345500</t>
  </si>
  <si>
    <t>201706160052172199</t>
  </si>
  <si>
    <t>6228481938600618078</t>
  </si>
  <si>
    <t>201706160052172773</t>
  </si>
  <si>
    <t>6212262513000596171</t>
  </si>
  <si>
    <t>201706160052211152</t>
  </si>
  <si>
    <t>6221887300039838147</t>
  </si>
  <si>
    <t>201706160052229703</t>
  </si>
  <si>
    <t>6283660052629132</t>
  </si>
  <si>
    <t>201706160052237020</t>
  </si>
  <si>
    <t>6228480868608562179</t>
  </si>
  <si>
    <t>201706160052239872</t>
  </si>
  <si>
    <t>6259662400002202</t>
  </si>
  <si>
    <t>201706160052248002</t>
  </si>
  <si>
    <t>6217003860019842960</t>
  </si>
  <si>
    <t>201706160052254536</t>
  </si>
  <si>
    <t>6226388005754761</t>
  </si>
  <si>
    <t>201706160052255732</t>
  </si>
  <si>
    <t>6231900000121272674</t>
  </si>
  <si>
    <t>201706160052256242</t>
  </si>
  <si>
    <t>6217003860017043215</t>
  </si>
  <si>
    <t>201706160052257760</t>
  </si>
  <si>
    <t>6231900000048556506</t>
  </si>
  <si>
    <t>201706160052258031</t>
  </si>
  <si>
    <t>6228480866168692964</t>
  </si>
  <si>
    <t>201706160052260637</t>
  </si>
  <si>
    <t>6222520597892278</t>
  </si>
  <si>
    <t>201706170052271446</t>
  </si>
  <si>
    <t>201706170052271458</t>
  </si>
  <si>
    <t>6231900000000483459</t>
  </si>
  <si>
    <t>201706170052271642</t>
  </si>
  <si>
    <t>6228483860645613310</t>
  </si>
  <si>
    <t>201706170052271656</t>
  </si>
  <si>
    <t>201706170052271677</t>
  </si>
  <si>
    <t>6210178002018024951</t>
  </si>
  <si>
    <t>201706170052271693</t>
  </si>
  <si>
    <t>6217003860022717332</t>
  </si>
  <si>
    <t>201706170052272339</t>
  </si>
  <si>
    <t>6222520594294031</t>
  </si>
  <si>
    <t>201706170052272414</t>
  </si>
  <si>
    <t>6231900000095224974</t>
  </si>
  <si>
    <t>201706170052272418</t>
  </si>
  <si>
    <t>201706170052296092</t>
  </si>
  <si>
    <t>5239591004475265</t>
  </si>
  <si>
    <t>201706170052296677</t>
  </si>
  <si>
    <t>6223691423264674</t>
  </si>
  <si>
    <t>201706170052298273</t>
  </si>
  <si>
    <t>201706170052299676</t>
  </si>
  <si>
    <t>6231900000129483133</t>
  </si>
  <si>
    <t>201706170052301043</t>
  </si>
  <si>
    <t>6217003860018429157</t>
  </si>
  <si>
    <t>201706170052304442</t>
  </si>
  <si>
    <t>6226661300385014</t>
  </si>
  <si>
    <t>201706170052312650</t>
  </si>
  <si>
    <t>201706170052313697</t>
  </si>
  <si>
    <t>201706170052315327</t>
  </si>
  <si>
    <t>6230200072425080</t>
  </si>
  <si>
    <t>201706170052326538</t>
  </si>
  <si>
    <t>6236683940000239082</t>
  </si>
  <si>
    <t>201706170052330765</t>
  </si>
  <si>
    <t>6226552150677438</t>
  </si>
  <si>
    <t>201706170052330827</t>
  </si>
  <si>
    <t>6217003890004466038</t>
  </si>
  <si>
    <t>201706170052331259</t>
  </si>
  <si>
    <t>6217562700003008066</t>
  </si>
  <si>
    <t>201706170052331755</t>
  </si>
  <si>
    <t>6217232410000946322</t>
  </si>
  <si>
    <t>201706170052331950</t>
  </si>
  <si>
    <t>6236683860004186453</t>
  </si>
  <si>
    <t>201706170052331973</t>
  </si>
  <si>
    <t>6223691385043702</t>
  </si>
  <si>
    <t>201706170052331978</t>
  </si>
  <si>
    <t>201706170052331984</t>
  </si>
  <si>
    <t>6221681004971179</t>
  </si>
  <si>
    <t>201706170052332001</t>
  </si>
  <si>
    <t>201706170052332009</t>
  </si>
  <si>
    <t>201706170052332105</t>
  </si>
  <si>
    <t>6229720101006961746</t>
  </si>
  <si>
    <t>201706170052332262</t>
  </si>
  <si>
    <t>6228480868111878773</t>
  </si>
  <si>
    <t>201706170052332369</t>
  </si>
  <si>
    <t>201706170052332555</t>
  </si>
  <si>
    <t>5123168976159166</t>
  </si>
  <si>
    <t>201706170052334787</t>
  </si>
  <si>
    <t>6222803861311079394</t>
  </si>
  <si>
    <t>201706180052341790</t>
  </si>
  <si>
    <t>6217003860000216919</t>
  </si>
  <si>
    <t>201706180052342100</t>
  </si>
  <si>
    <t>6221887020000088031</t>
  </si>
  <si>
    <t>201706180052342646</t>
  </si>
  <si>
    <t>6228481938298550674</t>
  </si>
  <si>
    <t>201706180052343748</t>
  </si>
  <si>
    <t>6217790001074414877</t>
  </si>
  <si>
    <t>201706180052343936</t>
  </si>
  <si>
    <t>6231900000128611130</t>
  </si>
  <si>
    <t>201706190052350786</t>
  </si>
  <si>
    <t>6217997070002869834</t>
  </si>
  <si>
    <t>201706190052351969</t>
  </si>
  <si>
    <t>6217003860007059098</t>
  </si>
  <si>
    <t>201706190052352362</t>
  </si>
  <si>
    <t>6217003910004020948</t>
  </si>
  <si>
    <t>201706190052352509</t>
  </si>
  <si>
    <t>6231900000017254661</t>
  </si>
  <si>
    <t>201706190052355888</t>
  </si>
  <si>
    <t>201706190052357227</t>
  </si>
  <si>
    <t>201706190052357845</t>
  </si>
  <si>
    <t>201706190052358114</t>
  </si>
  <si>
    <t>201706190052358263</t>
  </si>
  <si>
    <t>6222620590007373271</t>
  </si>
  <si>
    <t>201706190052360503</t>
  </si>
  <si>
    <t>6217003860027940871</t>
  </si>
  <si>
    <t>201706190052361627</t>
  </si>
  <si>
    <t>6236683860001075097</t>
  </si>
  <si>
    <t>201706190052361962</t>
  </si>
  <si>
    <t>201706190052362057</t>
  </si>
  <si>
    <t>6236683860003050353</t>
  </si>
  <si>
    <t>201706190052365429</t>
  </si>
  <si>
    <t>201706190052366718</t>
  </si>
  <si>
    <t>6217007170002365250</t>
  </si>
  <si>
    <t>201706190052369920</t>
  </si>
  <si>
    <t>6212262511001281819</t>
  </si>
  <si>
    <t>201706190052370409</t>
  </si>
  <si>
    <t>6259691122586358</t>
  </si>
  <si>
    <t>201706190052370603</t>
  </si>
  <si>
    <t>201706190052370649</t>
  </si>
  <si>
    <t>6228480868656490679</t>
  </si>
  <si>
    <t>201706190052370865</t>
  </si>
  <si>
    <t>6226901903542607</t>
  </si>
  <si>
    <t>201706190052371768</t>
  </si>
  <si>
    <t>201706190052372193</t>
  </si>
  <si>
    <t>6228450860017292817</t>
  </si>
  <si>
    <t>201706190052372846</t>
  </si>
  <si>
    <t>201706190052373098</t>
  </si>
  <si>
    <t>6228483860466672015</t>
  </si>
  <si>
    <t>201706190052373179</t>
  </si>
  <si>
    <t>201706190052373356</t>
  </si>
  <si>
    <t>6228483611140900516</t>
  </si>
  <si>
    <t>201706190052373552</t>
  </si>
  <si>
    <t>201706190052373839</t>
  </si>
  <si>
    <t>4895920317232121</t>
  </si>
  <si>
    <t>201706190052374615</t>
  </si>
  <si>
    <t>6212262504002222809</t>
  </si>
  <si>
    <t>201706190052377961</t>
  </si>
  <si>
    <t>6217872700000066450</t>
  </si>
  <si>
    <t>201706190052378059</t>
  </si>
  <si>
    <t>6228480868662538479</t>
  </si>
  <si>
    <t>201706190052378184</t>
  </si>
  <si>
    <t>201706190052378320</t>
  </si>
  <si>
    <t>6217004010002307022</t>
  </si>
  <si>
    <t>201706190052379312</t>
  </si>
  <si>
    <t>6228483610989526010</t>
  </si>
  <si>
    <t>201706190052379500</t>
  </si>
  <si>
    <t>6228483348589203074</t>
  </si>
  <si>
    <t>201706190052379583</t>
  </si>
  <si>
    <t>5309700036972448</t>
  </si>
  <si>
    <t>201706190052379593</t>
  </si>
  <si>
    <t>201706190052379608</t>
  </si>
  <si>
    <t>201706190052380307</t>
  </si>
  <si>
    <t>6228484148351895670</t>
  </si>
  <si>
    <t>201706190052380402</t>
  </si>
  <si>
    <t>6228450866007546666</t>
  </si>
  <si>
    <t>201706190052380429</t>
  </si>
  <si>
    <t>6228480860841601211</t>
  </si>
  <si>
    <t>201706190052380434</t>
  </si>
  <si>
    <t>201706190052387126</t>
  </si>
  <si>
    <t>6224696007683107</t>
  </si>
  <si>
    <t>201706190052387572</t>
  </si>
  <si>
    <t>6228930001080198264</t>
  </si>
  <si>
    <t>201706190052388220</t>
  </si>
  <si>
    <t>6231900000080617018</t>
  </si>
  <si>
    <t>201706190052388307</t>
  </si>
  <si>
    <t>201706190052389077</t>
  </si>
  <si>
    <t>6214994020002096</t>
  </si>
  <si>
    <t>201706190052389515</t>
  </si>
  <si>
    <t>6217790001064505080</t>
  </si>
  <si>
    <t>201706190052390727</t>
  </si>
  <si>
    <t>6217003860006436792</t>
  </si>
  <si>
    <t>201706190052391957</t>
  </si>
  <si>
    <t>6228480868674420179</t>
  </si>
  <si>
    <t>201706190052393272</t>
  </si>
  <si>
    <t>6212262516001134157</t>
  </si>
  <si>
    <t>201706190052393364</t>
  </si>
  <si>
    <t>5268550486573223</t>
  </si>
  <si>
    <t>201706190052393386</t>
  </si>
  <si>
    <t>5502130015248690</t>
  </si>
  <si>
    <t>201706190052393692</t>
  </si>
  <si>
    <t>201706190052394192</t>
  </si>
  <si>
    <t>6223691682409853</t>
  </si>
  <si>
    <t>201706190052394617</t>
  </si>
  <si>
    <t>6212881115000034558</t>
  </si>
  <si>
    <t>201706190052395687</t>
  </si>
  <si>
    <t>6212262502007638680</t>
  </si>
  <si>
    <t>201706190052395690</t>
  </si>
  <si>
    <t>6223691252496512</t>
  </si>
  <si>
    <t>201706190052396710</t>
  </si>
  <si>
    <t>6231900000098714922</t>
  </si>
  <si>
    <t>201706190052396948</t>
  </si>
  <si>
    <t>6228483618187730979</t>
  </si>
  <si>
    <t>201706190052397279</t>
  </si>
  <si>
    <t>4349100599585155</t>
  </si>
  <si>
    <t>201706190052435535</t>
  </si>
  <si>
    <t>6231900020004014878</t>
  </si>
  <si>
    <t>201706190052456433</t>
  </si>
  <si>
    <t>6222082502006972459</t>
  </si>
  <si>
    <t>201706190052459630</t>
  </si>
  <si>
    <t>6217003860031110859</t>
  </si>
  <si>
    <t>201706190052460296</t>
  </si>
  <si>
    <t>6228480868639968874</t>
  </si>
  <si>
    <t>201706190052461843</t>
  </si>
  <si>
    <t>6227003950030204438</t>
  </si>
  <si>
    <t>201706190052462659</t>
  </si>
  <si>
    <t>6222600590009017011</t>
  </si>
  <si>
    <t>201706190052463345</t>
  </si>
  <si>
    <t>6217003890003553174</t>
  </si>
  <si>
    <t>201706190052465897</t>
  </si>
  <si>
    <t>6232082800009569218</t>
  </si>
  <si>
    <t>201706190052467315</t>
  </si>
  <si>
    <t>6231900000007106095</t>
  </si>
  <si>
    <t>201706160052209914</t>
  </si>
  <si>
    <t>6212262502018152861</t>
  </si>
  <si>
    <t>201706190052350712</t>
  </si>
  <si>
    <t>6212262502000849706</t>
  </si>
  <si>
    <t>201706190052352278</t>
  </si>
  <si>
    <t>6212262409001899997</t>
  </si>
  <si>
    <t>201706190052365252</t>
  </si>
  <si>
    <t>6212262505003160229</t>
  </si>
  <si>
    <t>201706190052419630</t>
  </si>
  <si>
    <t>6217232502000874866</t>
  </si>
  <si>
    <t>201706200052477083</t>
  </si>
  <si>
    <t>6228483316193676464</t>
  </si>
  <si>
    <t>201706200052479629</t>
  </si>
  <si>
    <t>6228463316005825162</t>
  </si>
  <si>
    <t>201706200052480323</t>
  </si>
  <si>
    <t>6227007200180545750</t>
  </si>
  <si>
    <t>201706200052480446</t>
  </si>
  <si>
    <t>6228482896247520967</t>
  </si>
  <si>
    <t>201706200052481117</t>
  </si>
  <si>
    <t>6228480868633979679</t>
  </si>
  <si>
    <t>201706200052481267</t>
  </si>
  <si>
    <t>6236683860000983234</t>
  </si>
  <si>
    <t>201706200052481362</t>
  </si>
  <si>
    <t>6224698055149106</t>
  </si>
  <si>
    <t>201706200052485044</t>
  </si>
  <si>
    <t>6217003880001873070</t>
  </si>
  <si>
    <t>201706200052485048</t>
  </si>
  <si>
    <t>6228411190091973415</t>
  </si>
  <si>
    <t>201706200052486178</t>
  </si>
  <si>
    <t>6227003890590280479</t>
  </si>
  <si>
    <t>201706200052486335</t>
  </si>
  <si>
    <t>201706200052491666</t>
  </si>
  <si>
    <t>6217003900003453703</t>
  </si>
  <si>
    <t>201706200052491931</t>
  </si>
  <si>
    <t>6228480868426156675</t>
  </si>
  <si>
    <t>201706200052493257</t>
  </si>
  <si>
    <t>6222280023821728</t>
  </si>
  <si>
    <t>201706200052493594</t>
  </si>
  <si>
    <t>6228480868515490571</t>
  </si>
  <si>
    <t>201706200052493829</t>
  </si>
  <si>
    <t>6236683860002386428</t>
  </si>
  <si>
    <t>201706200052493835</t>
  </si>
  <si>
    <t>6226222202526195</t>
  </si>
  <si>
    <t>201706200052494338</t>
  </si>
  <si>
    <t>6228413973035496363</t>
  </si>
  <si>
    <t>201706200052494575</t>
  </si>
  <si>
    <t>6228480868385193073</t>
  </si>
  <si>
    <t>201706200052497210</t>
  </si>
  <si>
    <t>6228480868647390475</t>
  </si>
  <si>
    <t>201706200052498186</t>
  </si>
  <si>
    <t>6222530592581305</t>
  </si>
  <si>
    <t>201706200052498225</t>
  </si>
  <si>
    <t>201706200052499329</t>
  </si>
  <si>
    <t>6231900000057197473</t>
  </si>
  <si>
    <t>201706200052501554</t>
  </si>
  <si>
    <t>201706200052502655</t>
  </si>
  <si>
    <t>6235732700000111639</t>
  </si>
  <si>
    <t>201706200052502973</t>
  </si>
  <si>
    <t>6210178002033614265</t>
  </si>
  <si>
    <t>201706200052503586</t>
  </si>
  <si>
    <t>6231900000067304119</t>
  </si>
  <si>
    <t>201706200052504921</t>
  </si>
  <si>
    <t>201706200052521283</t>
  </si>
  <si>
    <t>6217003890002463631</t>
  </si>
  <si>
    <t>201706200052522067</t>
  </si>
  <si>
    <t>6227003940150128954</t>
  </si>
  <si>
    <t>201706200052523979</t>
  </si>
  <si>
    <t>6231900000108646775</t>
  </si>
  <si>
    <t>201706200052524332</t>
  </si>
  <si>
    <t>6228480868559864673</t>
  </si>
  <si>
    <t>201706200052530545</t>
  </si>
  <si>
    <t>6227003910240143297</t>
  </si>
  <si>
    <t>201706200052532651</t>
  </si>
  <si>
    <t>6223691174823876</t>
  </si>
  <si>
    <t>201706200052533335</t>
  </si>
  <si>
    <t>6217997020000627692</t>
  </si>
  <si>
    <t>201706200052533444</t>
  </si>
  <si>
    <t>6259654240259316</t>
  </si>
  <si>
    <t>201706200052533530</t>
  </si>
  <si>
    <t>6228480868237868773</t>
  </si>
  <si>
    <t>201706200052538121</t>
  </si>
  <si>
    <t>6228483868322515674</t>
  </si>
  <si>
    <t>201706200052543272</t>
  </si>
  <si>
    <t>6228483358585283376</t>
  </si>
  <si>
    <t>201706200052543473</t>
  </si>
  <si>
    <t>201706200052545348</t>
  </si>
  <si>
    <t>6212262410004558846</t>
  </si>
  <si>
    <t>201706200052546053</t>
  </si>
  <si>
    <t>4563512700124188193</t>
  </si>
  <si>
    <t>201706200052546074</t>
  </si>
  <si>
    <t>6259065314314954</t>
  </si>
  <si>
    <t>201706200052546271</t>
  </si>
  <si>
    <t>6217997300029134692</t>
  </si>
  <si>
    <t>201706200052547183</t>
  </si>
  <si>
    <t>6217003860025701986</t>
  </si>
  <si>
    <t>201706200052547388</t>
  </si>
  <si>
    <t>6221682203944264</t>
  </si>
  <si>
    <t>201706200052548628</t>
  </si>
  <si>
    <t>6222022502017458319</t>
  </si>
  <si>
    <t>201706200052555096</t>
  </si>
  <si>
    <t>6231357711500763038</t>
  </si>
  <si>
    <t>201706200052558199</t>
  </si>
  <si>
    <t>6217003860025763879</t>
  </si>
  <si>
    <t>201706200052568781</t>
  </si>
  <si>
    <t>6217997300025818538</t>
  </si>
  <si>
    <t>201706200052574981</t>
  </si>
  <si>
    <t>6223691334945775</t>
  </si>
  <si>
    <t>201706200052584495</t>
  </si>
  <si>
    <t>6217003920002433829</t>
  </si>
  <si>
    <t>201706200052591770</t>
  </si>
  <si>
    <t>201706200052601146</t>
  </si>
  <si>
    <t>6222532438988280</t>
  </si>
  <si>
    <t>201706200052602936</t>
  </si>
  <si>
    <t>6231900000015755255</t>
  </si>
  <si>
    <t>201706200052605105</t>
  </si>
  <si>
    <t>6283174002919817</t>
  </si>
  <si>
    <t>201706200052621043</t>
  </si>
  <si>
    <t>6210178002016233489</t>
  </si>
  <si>
    <t>201706200052623364</t>
  </si>
  <si>
    <t>201706200052628267</t>
  </si>
  <si>
    <t>6217003920002697159</t>
  </si>
  <si>
    <t>201706200052629688</t>
  </si>
  <si>
    <t>201706200052642395</t>
  </si>
  <si>
    <t>6228451930024674213</t>
  </si>
  <si>
    <t>201706200052642588</t>
  </si>
  <si>
    <t>6222310017107154</t>
  </si>
  <si>
    <t>201706200052642595</t>
  </si>
  <si>
    <t>6215582502000547124</t>
  </si>
  <si>
    <t>201706200052643319</t>
  </si>
  <si>
    <t>6221550878555410</t>
  </si>
  <si>
    <t>201706200052643587</t>
  </si>
  <si>
    <t>6223691074963327</t>
  </si>
  <si>
    <t>201706200052644640</t>
  </si>
  <si>
    <t>6223691725962256</t>
  </si>
  <si>
    <t>201706200052648704</t>
  </si>
  <si>
    <t>6228481198516876779</t>
  </si>
  <si>
    <t>自助机流水</t>
    <phoneticPr fontId="3" type="noConversion"/>
  </si>
  <si>
    <t>交易类型</t>
    <phoneticPr fontId="3" type="noConversion"/>
  </si>
  <si>
    <t>退汇金额</t>
    <phoneticPr fontId="3" type="noConversion"/>
  </si>
  <si>
    <t>银行时间+流水</t>
  </si>
  <si>
    <t>银行流水</t>
  </si>
  <si>
    <t>账户+金额</t>
    <phoneticPr fontId="3" type="noConversion"/>
  </si>
  <si>
    <t>6228480860844109519</t>
  </si>
  <si>
    <t>6228483348152662979</t>
  </si>
  <si>
    <t>6282680020964511</t>
  </si>
  <si>
    <t>6228481938127343978</t>
  </si>
  <si>
    <t>6228450866018378265</t>
  </si>
  <si>
    <t>6217003860015530015</t>
  </si>
  <si>
    <t>6228483978545764171</t>
  </si>
  <si>
    <t>6222620590001778426</t>
  </si>
  <si>
    <t>自助机金额</t>
    <phoneticPr fontId="3" type="noConversion"/>
  </si>
  <si>
    <t>是否平台</t>
    <phoneticPr fontId="3" type="noConversion"/>
  </si>
  <si>
    <t>HIS金额</t>
    <phoneticPr fontId="3" type="noConversion"/>
  </si>
  <si>
    <t>是否平</t>
    <phoneticPr fontId="3" type="noConversion"/>
  </si>
  <si>
    <t>银行退</t>
    <phoneticPr fontId="3" type="noConversion"/>
  </si>
  <si>
    <t>银行平</t>
    <phoneticPr fontId="3" type="noConversion"/>
  </si>
  <si>
    <t>广发退款调节表 2017-06-16</t>
    <phoneticPr fontId="3" type="noConversion"/>
  </si>
  <si>
    <t>银行时间</t>
    <phoneticPr fontId="3" type="noConversion"/>
  </si>
  <si>
    <t>广发退款调节表 2017-06-17</t>
    <phoneticPr fontId="3" type="noConversion"/>
  </si>
  <si>
    <t>广发退款调节表 2017-06-18</t>
    <phoneticPr fontId="3" type="noConversion"/>
  </si>
  <si>
    <t>广发退款调节表 2017-06-19</t>
    <phoneticPr fontId="3" type="noConversion"/>
  </si>
  <si>
    <t>广发退款调节表 2017-06-20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</si>
  <si>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</si>
  <si>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</si>
  <si>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自助机入HIS在途</t>
    <phoneticPr fontId="3" type="noConversion"/>
  </si>
  <si>
    <t>自助机前日在途计入</t>
    <phoneticPr fontId="3" type="noConversion"/>
  </si>
  <si>
    <t>银行未受理</t>
    <phoneticPr fontId="3" type="noConversion"/>
  </si>
  <si>
    <t>0052662475</t>
  </si>
  <si>
    <t>1000106522</t>
  </si>
  <si>
    <t>任宗书</t>
  </si>
  <si>
    <t>SR17062100004471</t>
  </si>
  <si>
    <t>OR17062100099782</t>
  </si>
  <si>
    <t>0052662498</t>
  </si>
  <si>
    <t>1000110340</t>
  </si>
  <si>
    <t>字宏光</t>
  </si>
  <si>
    <t>SR17062100004472</t>
  </si>
  <si>
    <t>OR17062100099830</t>
  </si>
  <si>
    <t>0052663606</t>
  </si>
  <si>
    <t>1000111075</t>
  </si>
  <si>
    <t>黄丽华</t>
  </si>
  <si>
    <t>SR17062100004481</t>
  </si>
  <si>
    <t>OR17062100100209</t>
  </si>
  <si>
    <t>0052664239</t>
  </si>
  <si>
    <t>1000106396</t>
  </si>
  <si>
    <t>巴亚熊</t>
  </si>
  <si>
    <t>SR17062100004484</t>
  </si>
  <si>
    <t>OR17062100100292</t>
  </si>
  <si>
    <t>0052667092</t>
  </si>
  <si>
    <t>1000111698</t>
  </si>
  <si>
    <t>徐慧星</t>
  </si>
  <si>
    <t>SR17062100004493</t>
  </si>
  <si>
    <t>OR17062100100548</t>
  </si>
  <si>
    <t>0052667869</t>
  </si>
  <si>
    <t>5323-2322022095</t>
  </si>
  <si>
    <t>张力丹</t>
  </si>
  <si>
    <t>SR17062100004495</t>
  </si>
  <si>
    <t>OR17062100100612</t>
  </si>
  <si>
    <t>0052668010</t>
  </si>
  <si>
    <t>5323-2322022249</t>
  </si>
  <si>
    <t>李森</t>
  </si>
  <si>
    <t>SR17062100004496</t>
  </si>
  <si>
    <t>OR17062100100641</t>
  </si>
  <si>
    <t>0052668066</t>
  </si>
  <si>
    <t>1000111971</t>
  </si>
  <si>
    <t>张凯婷</t>
  </si>
  <si>
    <t>SR17062100004497</t>
  </si>
  <si>
    <t>OR17062100100646</t>
  </si>
  <si>
    <t>0052668236</t>
  </si>
  <si>
    <t>1000036001</t>
  </si>
  <si>
    <t>陈艳娇</t>
  </si>
  <si>
    <t>SR17062100004500</t>
  </si>
  <si>
    <t>OR17062100100662</t>
  </si>
  <si>
    <t>0052669834</t>
  </si>
  <si>
    <t>5323-2331048389</t>
  </si>
  <si>
    <t>杨琼珍</t>
  </si>
  <si>
    <t>SR17062100004507</t>
  </si>
  <si>
    <t>OR17062100100874</t>
  </si>
  <si>
    <t>0052670008</t>
  </si>
  <si>
    <t>1000104714</t>
  </si>
  <si>
    <t>陆亚菲</t>
  </si>
  <si>
    <t>SR17062100004508</t>
  </si>
  <si>
    <t>OR17062100100887</t>
  </si>
  <si>
    <t>0052670371</t>
  </si>
  <si>
    <t>1000111135</t>
  </si>
  <si>
    <t>李顶悦</t>
  </si>
  <si>
    <t>SR17062100004511</t>
  </si>
  <si>
    <t>OR17062100100910</t>
  </si>
  <si>
    <t>0052672712</t>
  </si>
  <si>
    <t>1000108303</t>
  </si>
  <si>
    <t>周其应</t>
  </si>
  <si>
    <t>SR17062100004519</t>
  </si>
  <si>
    <t>OR17062100101032</t>
  </si>
  <si>
    <t>0052676207</t>
  </si>
  <si>
    <t>1000103206</t>
  </si>
  <si>
    <t>管庆华</t>
  </si>
  <si>
    <t>SR17062100004524</t>
  </si>
  <si>
    <t>OR17062100101109</t>
  </si>
  <si>
    <t>0052677649</t>
  </si>
  <si>
    <t>1000103205</t>
  </si>
  <si>
    <t>李如梅</t>
  </si>
  <si>
    <t>SR17062100004529</t>
  </si>
  <si>
    <t>OR17062100101166</t>
  </si>
  <si>
    <t>0052679974</t>
  </si>
  <si>
    <t>1000105738</t>
  </si>
  <si>
    <t>张孟泽</t>
  </si>
  <si>
    <t>SR17062100004538</t>
  </si>
  <si>
    <t>OR17062100101269</t>
  </si>
  <si>
    <t>0052682784</t>
  </si>
  <si>
    <t>1000030744</t>
  </si>
  <si>
    <t>朱毅</t>
  </si>
  <si>
    <t>SR17062100004552</t>
  </si>
  <si>
    <t>OR17062100101382</t>
  </si>
  <si>
    <t>0052684430</t>
  </si>
  <si>
    <t>1000110244</t>
  </si>
  <si>
    <t>熊定超</t>
  </si>
  <si>
    <t>SR17062100004562</t>
  </si>
  <si>
    <t>OR17062100101452</t>
  </si>
  <si>
    <t>0052684544</t>
  </si>
  <si>
    <t>1000008304</t>
  </si>
  <si>
    <t>范粉存</t>
  </si>
  <si>
    <t>SR17062100004563</t>
  </si>
  <si>
    <t>OR17062100101458</t>
  </si>
  <si>
    <t>0052684626</t>
  </si>
  <si>
    <t>1000110218</t>
  </si>
  <si>
    <t>熊继梅</t>
  </si>
  <si>
    <t>SR17062100004564</t>
  </si>
  <si>
    <t>OR17062100101462</t>
  </si>
  <si>
    <t>0052685582</t>
  </si>
  <si>
    <t>1000110449</t>
  </si>
  <si>
    <t>范春福</t>
  </si>
  <si>
    <t>SR17062100004570</t>
  </si>
  <si>
    <t>OR17062100101491</t>
  </si>
  <si>
    <t>1000032624</t>
  </si>
  <si>
    <t>许定英</t>
  </si>
  <si>
    <t>6</t>
  </si>
  <si>
    <t>SR17062100004571</t>
  </si>
  <si>
    <t>OR17062100101493</t>
  </si>
  <si>
    <t>0052686667</t>
  </si>
  <si>
    <t>5010462469</t>
  </si>
  <si>
    <t>尚琼芳</t>
  </si>
  <si>
    <t>SR17062100004578</t>
  </si>
  <si>
    <t>OR17062100101525</t>
  </si>
  <si>
    <t>0052687588</t>
  </si>
  <si>
    <t>1000111577</t>
  </si>
  <si>
    <t>陈云梅</t>
  </si>
  <si>
    <t>SR17062100004589</t>
  </si>
  <si>
    <t>OR17062100101565</t>
  </si>
  <si>
    <t>0052687645</t>
  </si>
  <si>
    <t>1000079260</t>
  </si>
  <si>
    <t>许敏婷</t>
  </si>
  <si>
    <t>SR17062100004590</t>
  </si>
  <si>
    <t>OR17062100101571</t>
  </si>
  <si>
    <t>0052688060</t>
  </si>
  <si>
    <t>1000111102</t>
  </si>
  <si>
    <t>任忠武</t>
  </si>
  <si>
    <t>SR17062100004594</t>
  </si>
  <si>
    <t>OR17062100101585</t>
  </si>
  <si>
    <t>0052688997</t>
  </si>
  <si>
    <t>SR17062100004599</t>
  </si>
  <si>
    <t>OR17062100101597</t>
  </si>
  <si>
    <t>0052689317</t>
  </si>
  <si>
    <t>1000094851</t>
  </si>
  <si>
    <t>刘国平</t>
  </si>
  <si>
    <t>SR17062100004602</t>
  </si>
  <si>
    <t>OR17062100101607</t>
  </si>
  <si>
    <t>0052689512</t>
  </si>
  <si>
    <t>1000094850</t>
  </si>
  <si>
    <t>张学翠</t>
  </si>
  <si>
    <t>SR17062100004603</t>
  </si>
  <si>
    <t>OR17062100101613</t>
  </si>
  <si>
    <t>0052690199</t>
  </si>
  <si>
    <t>1000055870</t>
  </si>
  <si>
    <t>张邦群</t>
  </si>
  <si>
    <t>SR17062100004607</t>
  </si>
  <si>
    <t>OR17062100101627</t>
  </si>
  <si>
    <t>0052695966</t>
  </si>
  <si>
    <t>1000107852</t>
  </si>
  <si>
    <t>陈健</t>
  </si>
  <si>
    <t>SR17062100004621</t>
  </si>
  <si>
    <t>OR17062100101687</t>
  </si>
  <si>
    <t>0052696237</t>
  </si>
  <si>
    <t>1000111452</t>
  </si>
  <si>
    <t>王亚林</t>
  </si>
  <si>
    <t>SR17062100004626</t>
  </si>
  <si>
    <t>OR17062100101695</t>
  </si>
  <si>
    <t>0052696410</t>
  </si>
  <si>
    <t>1000111187</t>
  </si>
  <si>
    <t>杨培玉</t>
  </si>
  <si>
    <t>SR17062100004629</t>
  </si>
  <si>
    <t>OR17062100101706</t>
  </si>
  <si>
    <t>0052696857</t>
  </si>
  <si>
    <t>1000111661</t>
  </si>
  <si>
    <t>白继英</t>
  </si>
  <si>
    <t>SR17062100004633</t>
  </si>
  <si>
    <t>OR17062100101730</t>
  </si>
  <si>
    <t>0052696893</t>
  </si>
  <si>
    <t>1000111646</t>
  </si>
  <si>
    <t>孔文仙</t>
  </si>
  <si>
    <t>SR17062100004635</t>
  </si>
  <si>
    <t>OR17062100101734</t>
  </si>
  <si>
    <t>0052696904</t>
  </si>
  <si>
    <t>1000111658</t>
  </si>
  <si>
    <t>白世初</t>
  </si>
  <si>
    <t>SR17062100004636</t>
  </si>
  <si>
    <t>OR17062100101738</t>
  </si>
  <si>
    <t>0052701863</t>
  </si>
  <si>
    <t>0112175733</t>
  </si>
  <si>
    <t>韩璐</t>
  </si>
  <si>
    <t>SR17062100004646</t>
  </si>
  <si>
    <t>OR17062100101858</t>
  </si>
  <si>
    <t>0052704805</t>
  </si>
  <si>
    <t>1000109654</t>
  </si>
  <si>
    <t>罗儒青</t>
  </si>
  <si>
    <t>SR17062100004666</t>
  </si>
  <si>
    <t>OR17062100102177</t>
  </si>
  <si>
    <t>0052705147</t>
  </si>
  <si>
    <t>1000105659</t>
  </si>
  <si>
    <t>王丽平</t>
  </si>
  <si>
    <t>SR17062100004668</t>
  </si>
  <si>
    <t>OR17062100102188</t>
  </si>
  <si>
    <t>0052705287</t>
  </si>
  <si>
    <t>1000057021</t>
  </si>
  <si>
    <t>王耿</t>
  </si>
  <si>
    <t>SR17062100004671</t>
  </si>
  <si>
    <t>OR17062100102205</t>
  </si>
  <si>
    <t>0052705607</t>
  </si>
  <si>
    <t>1000104363</t>
  </si>
  <si>
    <t>刘丽</t>
  </si>
  <si>
    <t>SR17062100004675</t>
  </si>
  <si>
    <t>OR17062100102251</t>
  </si>
  <si>
    <t>0052705632</t>
  </si>
  <si>
    <t>0128022814</t>
  </si>
  <si>
    <t>韦谊</t>
  </si>
  <si>
    <t>SR17062100004676</t>
  </si>
  <si>
    <t>OR17062100102257</t>
  </si>
  <si>
    <t>0052705843</t>
  </si>
  <si>
    <t>1000108564</t>
  </si>
  <si>
    <t>夏选琴</t>
  </si>
  <si>
    <t>SR17062100004679</t>
  </si>
  <si>
    <t>OR17062100102275</t>
  </si>
  <si>
    <t>0052706268</t>
  </si>
  <si>
    <t>1000024366</t>
  </si>
  <si>
    <t>张云霞</t>
  </si>
  <si>
    <t>SR17062100004680</t>
  </si>
  <si>
    <t>OR17062100102284</t>
  </si>
  <si>
    <t>0052706277</t>
  </si>
  <si>
    <t>SR17062100004681</t>
  </si>
  <si>
    <t>OR17062100102286</t>
  </si>
  <si>
    <t>0052706470</t>
  </si>
  <si>
    <t>1000098731</t>
  </si>
  <si>
    <t>廖友先</t>
  </si>
  <si>
    <t>SR17062100004683</t>
  </si>
  <si>
    <t>OR17062100102308</t>
  </si>
  <si>
    <t>0052707617</t>
  </si>
  <si>
    <t>0000638860</t>
  </si>
  <si>
    <t>康燕妮</t>
  </si>
  <si>
    <t>SR17062100004685</t>
  </si>
  <si>
    <t>OR17062100102351</t>
  </si>
  <si>
    <t>0052707697</t>
  </si>
  <si>
    <t>1000018736</t>
  </si>
  <si>
    <t>朱盛强</t>
  </si>
  <si>
    <t>SR17062100004688</t>
  </si>
  <si>
    <t>OR17062100102360</t>
  </si>
  <si>
    <t>0052709030</t>
  </si>
  <si>
    <t>1000055452</t>
  </si>
  <si>
    <t>石文顺</t>
  </si>
  <si>
    <t>SR17062100004694</t>
  </si>
  <si>
    <t>OR17062100102453</t>
  </si>
  <si>
    <t>0052709334</t>
  </si>
  <si>
    <t>1000110495</t>
  </si>
  <si>
    <t>杨应慧</t>
  </si>
  <si>
    <t>SR17062100004695</t>
  </si>
  <si>
    <t>OR17062100102461</t>
  </si>
  <si>
    <t>0052709478</t>
  </si>
  <si>
    <t>1000104329</t>
  </si>
  <si>
    <t>赵秀春</t>
  </si>
  <si>
    <t>SR17062100004697</t>
  </si>
  <si>
    <t>OR17062100102465</t>
  </si>
  <si>
    <t>0052709864</t>
  </si>
  <si>
    <t>1000112726</t>
  </si>
  <si>
    <t>华明翠</t>
  </si>
  <si>
    <t>SR17062100004698</t>
  </si>
  <si>
    <t>OR17062100102475</t>
  </si>
  <si>
    <t>0052710591</t>
  </si>
  <si>
    <t>1000107094</t>
  </si>
  <si>
    <t>单国清</t>
  </si>
  <si>
    <t>SR17062100004703</t>
  </si>
  <si>
    <t>OR17062100102498</t>
  </si>
  <si>
    <t>0052710940</t>
  </si>
  <si>
    <t>5011477763</t>
  </si>
  <si>
    <t>岳双</t>
  </si>
  <si>
    <t>SR17062100004705</t>
  </si>
  <si>
    <t>OR17062100102504</t>
  </si>
  <si>
    <t>0052711090</t>
  </si>
  <si>
    <t>1000112729</t>
  </si>
  <si>
    <t>陈柏仲</t>
  </si>
  <si>
    <t>SR17062100004706</t>
  </si>
  <si>
    <t>OR17062100102516</t>
  </si>
  <si>
    <t>0052711226</t>
  </si>
  <si>
    <t>1000090565</t>
  </si>
  <si>
    <t>许家琼</t>
  </si>
  <si>
    <t>SR17062100004710</t>
  </si>
  <si>
    <t>OR17062100102537</t>
  </si>
  <si>
    <t>0052711372</t>
  </si>
  <si>
    <t>1000113617</t>
  </si>
  <si>
    <t>白玲</t>
  </si>
  <si>
    <t>SR17062100004711</t>
  </si>
  <si>
    <t>OR17062100102542</t>
  </si>
  <si>
    <t>0052711467</t>
  </si>
  <si>
    <t>1000106239</t>
  </si>
  <si>
    <t>杨汝相</t>
  </si>
  <si>
    <t>SR17062100004712</t>
  </si>
  <si>
    <t>OR17062100102550</t>
  </si>
  <si>
    <t>0052711517</t>
  </si>
  <si>
    <t>1000018237</t>
  </si>
  <si>
    <t>蒋花</t>
  </si>
  <si>
    <t>SR17062100004713</t>
  </si>
  <si>
    <t>OR17062100102555</t>
  </si>
  <si>
    <t>0052712092</t>
  </si>
  <si>
    <t>1000113601</t>
  </si>
  <si>
    <t>赵菊梅</t>
  </si>
  <si>
    <t>SR17062100004717</t>
  </si>
  <si>
    <t>OR17062100102597</t>
  </si>
  <si>
    <t>0052724175</t>
  </si>
  <si>
    <t>1000112757</t>
  </si>
  <si>
    <t>杨晓华</t>
  </si>
  <si>
    <t>SR17062100004723</t>
  </si>
  <si>
    <t>OR17062100102639</t>
  </si>
  <si>
    <t>0052767304</t>
  </si>
  <si>
    <t>1000110588</t>
  </si>
  <si>
    <t>柳新兰</t>
  </si>
  <si>
    <t>SR17062100004735</t>
  </si>
  <si>
    <t>OR17062100102713</t>
  </si>
  <si>
    <t>0052772567</t>
  </si>
  <si>
    <t>1000102708</t>
  </si>
  <si>
    <t>顾燕</t>
  </si>
  <si>
    <t>SR17062100004738</t>
  </si>
  <si>
    <t>OR17062100102723</t>
  </si>
  <si>
    <t>0052780940</t>
  </si>
  <si>
    <t>1000052240</t>
  </si>
  <si>
    <t>夏祥生</t>
  </si>
  <si>
    <t>SR17062100004745</t>
  </si>
  <si>
    <t>OR17062100102739</t>
  </si>
  <si>
    <t>0052785030</t>
  </si>
  <si>
    <t>1000113761</t>
  </si>
  <si>
    <t>杨永芬</t>
  </si>
  <si>
    <t>SR17062100004749</t>
  </si>
  <si>
    <t>OR17062100102751</t>
  </si>
  <si>
    <t>0052786821</t>
  </si>
  <si>
    <t>0111127236</t>
  </si>
  <si>
    <t>李艳</t>
  </si>
  <si>
    <t>SR17062100004750</t>
  </si>
  <si>
    <t>OR17062100102754</t>
  </si>
  <si>
    <t>0052787071</t>
  </si>
  <si>
    <t>1000043405</t>
  </si>
  <si>
    <t>阮得乔</t>
  </si>
  <si>
    <t>SR17062100004751</t>
  </si>
  <si>
    <t>OR17062100102755</t>
  </si>
  <si>
    <t>0052799343</t>
  </si>
  <si>
    <t>1000113631</t>
  </si>
  <si>
    <t>付树龙</t>
  </si>
  <si>
    <t>SR17062100004753</t>
  </si>
  <si>
    <t>OR17062100102780</t>
  </si>
  <si>
    <t>0052800500</t>
  </si>
  <si>
    <t>1000109892</t>
  </si>
  <si>
    <t>孔文熙</t>
  </si>
  <si>
    <t>SR17062100004764</t>
  </si>
  <si>
    <t>OR17062100102829</t>
  </si>
  <si>
    <t>0052801498</t>
  </si>
  <si>
    <t>1000113406</t>
  </si>
  <si>
    <t>张艳波</t>
  </si>
  <si>
    <t>SR17062100004769</t>
  </si>
  <si>
    <t>OR17062100102861</t>
  </si>
  <si>
    <t>0052803304</t>
  </si>
  <si>
    <t>1000093350</t>
  </si>
  <si>
    <t>黎梦香</t>
  </si>
  <si>
    <t>SR17062100004780</t>
  </si>
  <si>
    <t>OR17062100102902</t>
  </si>
  <si>
    <t>0052803403</t>
  </si>
  <si>
    <t>1000104308</t>
  </si>
  <si>
    <t>李兰兰</t>
  </si>
  <si>
    <t>SR17062100004784</t>
  </si>
  <si>
    <t>OR17062100102913</t>
  </si>
  <si>
    <t>0052803448</t>
  </si>
  <si>
    <t>1000112398</t>
  </si>
  <si>
    <t>丁学文</t>
  </si>
  <si>
    <t>SR17062100004786</t>
  </si>
  <si>
    <t>OR17062100102919</t>
  </si>
  <si>
    <t>0052803526</t>
  </si>
  <si>
    <t>1000062027</t>
  </si>
  <si>
    <t>胡梅</t>
  </si>
  <si>
    <t>SR17062100004788</t>
  </si>
  <si>
    <t>OR17062100102922</t>
  </si>
  <si>
    <t>0052804655</t>
  </si>
  <si>
    <t>1000101301</t>
  </si>
  <si>
    <t>邓思</t>
  </si>
  <si>
    <t>SR17062100004795</t>
  </si>
  <si>
    <t>OR17062100102936</t>
  </si>
  <si>
    <t>0052806925</t>
  </si>
  <si>
    <t>1000101970</t>
  </si>
  <si>
    <t>王丽珍</t>
  </si>
  <si>
    <t>SR17062100004801</t>
  </si>
  <si>
    <t>OR17062100102951</t>
  </si>
  <si>
    <t>0052807096</t>
  </si>
  <si>
    <t>1000111861</t>
  </si>
  <si>
    <t>杨蕊云</t>
  </si>
  <si>
    <t>SR17062100004803</t>
  </si>
  <si>
    <t>OR17062100102953</t>
  </si>
  <si>
    <t>0052808312</t>
  </si>
  <si>
    <t>1000101544</t>
  </si>
  <si>
    <t>李红奴</t>
  </si>
  <si>
    <t>SR17062100004807</t>
  </si>
  <si>
    <t>OR17062100102967</t>
  </si>
  <si>
    <t>0052824404</t>
  </si>
  <si>
    <t>1000112248</t>
  </si>
  <si>
    <t>岳炳梅</t>
  </si>
  <si>
    <t>SR17062200004817</t>
  </si>
  <si>
    <t>OR17062200103205</t>
  </si>
  <si>
    <t>0052824811</t>
  </si>
  <si>
    <t>1000100028</t>
  </si>
  <si>
    <t>殷俊良</t>
  </si>
  <si>
    <t>SR17062200004820</t>
  </si>
  <si>
    <t>OR17062200103533</t>
  </si>
  <si>
    <t>0052824832</t>
  </si>
  <si>
    <t>1000056395</t>
  </si>
  <si>
    <t>陈昱匀</t>
  </si>
  <si>
    <t>SR17062200004821</t>
  </si>
  <si>
    <t>OR17062200103541</t>
  </si>
  <si>
    <t>0052825165</t>
  </si>
  <si>
    <t>1000028305</t>
  </si>
  <si>
    <t>汪祥孝</t>
  </si>
  <si>
    <t>SR17062200004830</t>
  </si>
  <si>
    <t>OR17062200103732</t>
  </si>
  <si>
    <t>0052825181</t>
  </si>
  <si>
    <t>0111264856</t>
  </si>
  <si>
    <t>王文丽</t>
  </si>
  <si>
    <t>SR17062200004831</t>
  </si>
  <si>
    <t>OR17062200103748</t>
  </si>
  <si>
    <t>0052826550</t>
  </si>
  <si>
    <t>1000114555</t>
  </si>
  <si>
    <t>柳兴源</t>
  </si>
  <si>
    <t>SR17062200004840</t>
  </si>
  <si>
    <t>OR17062200103979</t>
  </si>
  <si>
    <t>0052827130</t>
  </si>
  <si>
    <t>1000087612</t>
  </si>
  <si>
    <t>冯培明</t>
  </si>
  <si>
    <t>SR17062200004849</t>
  </si>
  <si>
    <t>OR17062200104085</t>
  </si>
  <si>
    <t>0052827286</t>
  </si>
  <si>
    <t>1000014740</t>
  </si>
  <si>
    <t>李虹宇</t>
  </si>
  <si>
    <t>SR17062200004850</t>
  </si>
  <si>
    <t>OR17062200104103</t>
  </si>
  <si>
    <t>0052827619</t>
  </si>
  <si>
    <t>1000101441</t>
  </si>
  <si>
    <t>刘志华</t>
  </si>
  <si>
    <t>SR17062200004852</t>
  </si>
  <si>
    <t>OR17062200104123</t>
  </si>
  <si>
    <t>0052828685</t>
  </si>
  <si>
    <t>1000114408</t>
  </si>
  <si>
    <t>和廷菊</t>
  </si>
  <si>
    <t>SR17062200004858</t>
  </si>
  <si>
    <t>OR17062200104246</t>
  </si>
  <si>
    <t>0052829140</t>
  </si>
  <si>
    <t>1000107286</t>
  </si>
  <si>
    <t>汪帮红</t>
  </si>
  <si>
    <t>SR17062200004860</t>
  </si>
  <si>
    <t>OR17062200104289</t>
  </si>
  <si>
    <t>0052829483</t>
  </si>
  <si>
    <t>0103029289</t>
  </si>
  <si>
    <t>马应宗</t>
  </si>
  <si>
    <t>SR17062200004863</t>
  </si>
  <si>
    <t>OR17062200104334</t>
  </si>
  <si>
    <t>0052831469</t>
  </si>
  <si>
    <t>1000114409</t>
  </si>
  <si>
    <t>何一鸣</t>
  </si>
  <si>
    <t>SR17062200004873</t>
  </si>
  <si>
    <t>OR17062200104442</t>
  </si>
  <si>
    <t>0052833286</t>
  </si>
  <si>
    <t>5013345517</t>
  </si>
  <si>
    <t>张梅英</t>
  </si>
  <si>
    <t>SR17062200004887</t>
  </si>
  <si>
    <t>OR17062200104616</t>
  </si>
  <si>
    <t>0052833333</t>
  </si>
  <si>
    <t>1000115038</t>
  </si>
  <si>
    <t>王林</t>
  </si>
  <si>
    <t>SR17062200004888</t>
  </si>
  <si>
    <t>OR17062200104626</t>
  </si>
  <si>
    <t>0052833525</t>
  </si>
  <si>
    <t>1000102019</t>
  </si>
  <si>
    <t>姜信洁</t>
  </si>
  <si>
    <t>SR17062200004891</t>
  </si>
  <si>
    <t>OR17062200104654</t>
  </si>
  <si>
    <t>0052834208</t>
  </si>
  <si>
    <t>1000114900</t>
  </si>
  <si>
    <t>李育凤</t>
  </si>
  <si>
    <t>SR17062200004895</t>
  </si>
  <si>
    <t>OR17062200104724</t>
  </si>
  <si>
    <t>0052834411</t>
  </si>
  <si>
    <t>1000052437</t>
  </si>
  <si>
    <t>许江琴</t>
  </si>
  <si>
    <t>SR17062200004897</t>
  </si>
  <si>
    <t>OR17062200104744</t>
  </si>
  <si>
    <t>0052835302</t>
  </si>
  <si>
    <t>1000031612</t>
  </si>
  <si>
    <t>罗小琼</t>
  </si>
  <si>
    <t>SR17062200004903</t>
  </si>
  <si>
    <t>OR17062200104806</t>
  </si>
  <si>
    <t>0052835737</t>
  </si>
  <si>
    <t>1000103594</t>
  </si>
  <si>
    <t>陶乔欢</t>
  </si>
  <si>
    <t>SR17062200004905</t>
  </si>
  <si>
    <t>OR17062200104838</t>
  </si>
  <si>
    <t>0052835889</t>
  </si>
  <si>
    <t>1000082328</t>
  </si>
  <si>
    <t>杨兴华</t>
  </si>
  <si>
    <t>SR17062200004906</t>
  </si>
  <si>
    <t>OR17062200104850</t>
  </si>
  <si>
    <t>0052835969</t>
  </si>
  <si>
    <t>1000082367</t>
  </si>
  <si>
    <t>朱兴娥</t>
  </si>
  <si>
    <t>SR17062200004907</t>
  </si>
  <si>
    <t>OR17062200104860</t>
  </si>
  <si>
    <t>0052836433</t>
  </si>
  <si>
    <t>1000102993</t>
  </si>
  <si>
    <t>毛谷珍</t>
  </si>
  <si>
    <t>SR17062200004910</t>
  </si>
  <si>
    <t>OR17062200104897</t>
  </si>
  <si>
    <t>0052838321</t>
  </si>
  <si>
    <t>1000115924</t>
  </si>
  <si>
    <t>李菊梅</t>
  </si>
  <si>
    <t>SR17062200004916</t>
  </si>
  <si>
    <t>OR17062200104958</t>
  </si>
  <si>
    <t>0052840110</t>
  </si>
  <si>
    <t>1000088008</t>
  </si>
  <si>
    <t>余茶花</t>
  </si>
  <si>
    <t>SR17062200004924</t>
  </si>
  <si>
    <t>OR17062200104998</t>
  </si>
  <si>
    <t>0052841486</t>
  </si>
  <si>
    <t>1000023579</t>
  </si>
  <si>
    <t>孔丽</t>
  </si>
  <si>
    <t>SR17062200004930</t>
  </si>
  <si>
    <t>OR17062200105032</t>
  </si>
  <si>
    <t>0052842930</t>
  </si>
  <si>
    <t>5329-2930012498</t>
  </si>
  <si>
    <t>李彩润</t>
  </si>
  <si>
    <t>SR17062200004933</t>
  </si>
  <si>
    <t>OR17062200105075</t>
  </si>
  <si>
    <t>0052843123</t>
  </si>
  <si>
    <t>1000102202</t>
  </si>
  <si>
    <t>鲍永兵</t>
  </si>
  <si>
    <t>SR17062200004934</t>
  </si>
  <si>
    <t>OR17062200105080</t>
  </si>
  <si>
    <t>0052843913</t>
  </si>
  <si>
    <t>0122036962</t>
  </si>
  <si>
    <t>李洁</t>
  </si>
  <si>
    <t>SR17062200004938</t>
  </si>
  <si>
    <t>OR17062200105107</t>
  </si>
  <si>
    <t>0052846489</t>
  </si>
  <si>
    <t>1000114864</t>
  </si>
  <si>
    <t>陈明强</t>
  </si>
  <si>
    <t>SR17062200004948</t>
  </si>
  <si>
    <t>OR17062200105162</t>
  </si>
  <si>
    <t>0052847856</t>
  </si>
  <si>
    <t>1000009236</t>
  </si>
  <si>
    <t>魏晨</t>
  </si>
  <si>
    <t>SR17062200004954</t>
  </si>
  <si>
    <t>OR17062200105223</t>
  </si>
  <si>
    <t>0052848112</t>
  </si>
  <si>
    <t>1000114899</t>
  </si>
  <si>
    <t>宫凡舒</t>
  </si>
  <si>
    <t>SR17062200004959</t>
  </si>
  <si>
    <t>OR17062200105239</t>
  </si>
  <si>
    <t>0052848143</t>
  </si>
  <si>
    <t>1000045360</t>
  </si>
  <si>
    <t>段贵兵</t>
  </si>
  <si>
    <t>SR17062200004960</t>
  </si>
  <si>
    <t>OR17062200105242</t>
  </si>
  <si>
    <t>0052848161</t>
  </si>
  <si>
    <t>1000116432</t>
  </si>
  <si>
    <t>段述智</t>
  </si>
  <si>
    <t>SR17062200004961</t>
  </si>
  <si>
    <t>OR17062200105243</t>
  </si>
  <si>
    <t>0052848212</t>
  </si>
  <si>
    <t>1000114891</t>
  </si>
  <si>
    <t>王成凤</t>
  </si>
  <si>
    <t>SR17062200004962</t>
  </si>
  <si>
    <t>OR17062200105245</t>
  </si>
  <si>
    <t>0052848793</t>
  </si>
  <si>
    <t>5300-0000805629</t>
  </si>
  <si>
    <t>史兆迁</t>
  </si>
  <si>
    <t>SR17062200004967</t>
  </si>
  <si>
    <t>OR17062200105270</t>
  </si>
  <si>
    <t>0052850348</t>
  </si>
  <si>
    <t>1000114231</t>
  </si>
  <si>
    <t>赵士芳</t>
  </si>
  <si>
    <t>SR17062200004985</t>
  </si>
  <si>
    <t>OR17062200105341</t>
  </si>
  <si>
    <t>0052854106</t>
  </si>
  <si>
    <t>1000111353</t>
  </si>
  <si>
    <t>杨荣昌</t>
  </si>
  <si>
    <t>SR17062200005013</t>
  </si>
  <si>
    <t>OR17062200105435</t>
  </si>
  <si>
    <t>0052854505</t>
  </si>
  <si>
    <t>1000073002</t>
  </si>
  <si>
    <t>李刚</t>
  </si>
  <si>
    <t>SR17062200005019</t>
  </si>
  <si>
    <t>OR17062200105463</t>
  </si>
  <si>
    <t>0052858355</t>
  </si>
  <si>
    <t>1000113077</t>
  </si>
  <si>
    <t>郭宝莲</t>
  </si>
  <si>
    <t>SR17062200005025</t>
  </si>
  <si>
    <t>OR17062200105538</t>
  </si>
  <si>
    <t>0052859362</t>
  </si>
  <si>
    <t>1000063916</t>
  </si>
  <si>
    <t>王林发</t>
  </si>
  <si>
    <t>SR17062200005026</t>
  </si>
  <si>
    <t>OR17062200105551</t>
  </si>
  <si>
    <t>0052860032</t>
  </si>
  <si>
    <t>1000101157</t>
  </si>
  <si>
    <t>李翠萍</t>
  </si>
  <si>
    <t>SR17062200005028</t>
  </si>
  <si>
    <t>OR17062200105590</t>
  </si>
  <si>
    <t>0052860035</t>
  </si>
  <si>
    <t>1000115815</t>
  </si>
  <si>
    <t>许思媛</t>
  </si>
  <si>
    <t>SR17062200005029</t>
  </si>
  <si>
    <t>OR17062200105591</t>
  </si>
  <si>
    <t>0052860984</t>
  </si>
  <si>
    <t>1000115371</t>
  </si>
  <si>
    <t>陈瑞云</t>
  </si>
  <si>
    <t>SR17062200005033</t>
  </si>
  <si>
    <t>OR17062200105703</t>
  </si>
  <si>
    <t>0052861488</t>
  </si>
  <si>
    <t>1000040173</t>
  </si>
  <si>
    <t>纳瑞</t>
  </si>
  <si>
    <t>SR17062200005035</t>
  </si>
  <si>
    <t>OR17062200105767</t>
  </si>
  <si>
    <t>0052863417</t>
  </si>
  <si>
    <t>1000030659</t>
  </si>
  <si>
    <t>刘发燕</t>
  </si>
  <si>
    <t>SR17062200005050</t>
  </si>
  <si>
    <t>OR17062200105918</t>
  </si>
  <si>
    <t>0052863927</t>
  </si>
  <si>
    <t>5015489308</t>
  </si>
  <si>
    <t>何继琼</t>
  </si>
  <si>
    <t>SR17062200005057</t>
  </si>
  <si>
    <t>OR17062200105956</t>
  </si>
  <si>
    <t>0052863982</t>
  </si>
  <si>
    <t>1000113899</t>
  </si>
  <si>
    <t>余加凤</t>
  </si>
  <si>
    <t>SR17062200005060</t>
  </si>
  <si>
    <t>OR17062200105965</t>
  </si>
  <si>
    <t>0052865262</t>
  </si>
  <si>
    <t>1000114343</t>
  </si>
  <si>
    <t>吴奎花</t>
  </si>
  <si>
    <t>SR17062200005076</t>
  </si>
  <si>
    <t>OR17062200106054</t>
  </si>
  <si>
    <t>0052868320</t>
  </si>
  <si>
    <t>5300-0000035637</t>
  </si>
  <si>
    <t>黄欣</t>
  </si>
  <si>
    <t>SR17062200005091</t>
  </si>
  <si>
    <t>OR17062200106136</t>
  </si>
  <si>
    <t>0052869270</t>
  </si>
  <si>
    <t>1000031515</t>
  </si>
  <si>
    <t>杨春新</t>
  </si>
  <si>
    <t>SR17062200005096</t>
  </si>
  <si>
    <t>OR17062200106192</t>
  </si>
  <si>
    <t>0052869392</t>
  </si>
  <si>
    <t>1000086206</t>
  </si>
  <si>
    <t>万晓红</t>
  </si>
  <si>
    <t>SR17062200005099</t>
  </si>
  <si>
    <t>OR17062200106203</t>
  </si>
  <si>
    <t>0052869679</t>
  </si>
  <si>
    <t>1000080084</t>
  </si>
  <si>
    <t>杨东</t>
  </si>
  <si>
    <t>SR17062200005100</t>
  </si>
  <si>
    <t>OR17062200106215</t>
  </si>
  <si>
    <t>0052870252</t>
  </si>
  <si>
    <t>0111058016</t>
  </si>
  <si>
    <t>李卫兰</t>
  </si>
  <si>
    <t>SR17062200005103</t>
  </si>
  <si>
    <t>OR17062200106237</t>
  </si>
  <si>
    <t>0052870327</t>
  </si>
  <si>
    <t>1000000779</t>
  </si>
  <si>
    <t>何平梅</t>
  </si>
  <si>
    <t>SR17062200005104</t>
  </si>
  <si>
    <t>OR17062200106241</t>
  </si>
  <si>
    <t>0052871482</t>
  </si>
  <si>
    <t>1000114728</t>
  </si>
  <si>
    <t>高怡馨</t>
  </si>
  <si>
    <t>SR17062200005107</t>
  </si>
  <si>
    <t>OR17062200106261</t>
  </si>
  <si>
    <t>0052872058</t>
  </si>
  <si>
    <t>1000113086</t>
  </si>
  <si>
    <t>吴会林</t>
  </si>
  <si>
    <t>SR17062200005114</t>
  </si>
  <si>
    <t>OR17062200106286</t>
  </si>
  <si>
    <t>0052873199</t>
  </si>
  <si>
    <t>0154031305</t>
  </si>
  <si>
    <t>字英</t>
  </si>
  <si>
    <t>SR17062200005124</t>
  </si>
  <si>
    <t>OR17062200106326</t>
  </si>
  <si>
    <t>0052873440</t>
  </si>
  <si>
    <t>1000110764</t>
  </si>
  <si>
    <t>李红英</t>
  </si>
  <si>
    <t>SR17062200005128</t>
  </si>
  <si>
    <t>OR17062200106335</t>
  </si>
  <si>
    <t>0052886159</t>
  </si>
  <si>
    <t>0111143338</t>
  </si>
  <si>
    <t>沈永强</t>
  </si>
  <si>
    <t>SR17062200005137</t>
  </si>
  <si>
    <t>OR17062200106378</t>
  </si>
  <si>
    <t>0052894784</t>
  </si>
  <si>
    <t>1000102291</t>
  </si>
  <si>
    <t>迟继敏</t>
  </si>
  <si>
    <t>SR17062200005140</t>
  </si>
  <si>
    <t>OR17062200106399</t>
  </si>
  <si>
    <t>0052895735</t>
  </si>
  <si>
    <t>1000116321</t>
  </si>
  <si>
    <t>刘恩宽</t>
  </si>
  <si>
    <t>SR17062200005141</t>
  </si>
  <si>
    <t>OR17062200106400</t>
  </si>
  <si>
    <t>0052897852</t>
  </si>
  <si>
    <t>1000114210</t>
  </si>
  <si>
    <t>陈辉</t>
  </si>
  <si>
    <t>SR17062200005142</t>
  </si>
  <si>
    <t>OR17062200106404</t>
  </si>
  <si>
    <t>0052899112</t>
  </si>
  <si>
    <t>1000115202</t>
  </si>
  <si>
    <t>朱银丽</t>
  </si>
  <si>
    <t>SR17062200005144</t>
  </si>
  <si>
    <t>OR17062200106409</t>
  </si>
  <si>
    <t>0052916352</t>
  </si>
  <si>
    <t>1000114325</t>
  </si>
  <si>
    <t>赵婧滔</t>
  </si>
  <si>
    <t>SR17062200005149</t>
  </si>
  <si>
    <t>OR17062200106444</t>
  </si>
  <si>
    <t>0052930103</t>
  </si>
  <si>
    <t>0112310535</t>
  </si>
  <si>
    <t>陈彦沄</t>
  </si>
  <si>
    <t>SR17062200005154</t>
  </si>
  <si>
    <t>OR17062200106474</t>
  </si>
  <si>
    <t>0052943152</t>
  </si>
  <si>
    <t>1000103899</t>
  </si>
  <si>
    <t>赵芳芳</t>
  </si>
  <si>
    <t>SR17062200005158</t>
  </si>
  <si>
    <t>OR17062200106494</t>
  </si>
  <si>
    <t>0052944187</t>
  </si>
  <si>
    <t>5325-2527017538</t>
  </si>
  <si>
    <t>王玉芝</t>
  </si>
  <si>
    <t>SR17062200005159</t>
  </si>
  <si>
    <t>OR17062200106498</t>
  </si>
  <si>
    <t>0052945542</t>
  </si>
  <si>
    <t>5329-2932002771</t>
  </si>
  <si>
    <t>彭贵琼</t>
  </si>
  <si>
    <t>SR17062200005162</t>
  </si>
  <si>
    <t>OR17062200106503</t>
  </si>
  <si>
    <t>0052947089</t>
  </si>
  <si>
    <t>1000101121</t>
  </si>
  <si>
    <t>玉光罕</t>
  </si>
  <si>
    <t>SR17062200005163</t>
  </si>
  <si>
    <t>OR17062200106509</t>
  </si>
  <si>
    <t>0052948161</t>
  </si>
  <si>
    <t>1000103724</t>
  </si>
  <si>
    <t>岩罕</t>
  </si>
  <si>
    <t>SR17062200005165</t>
  </si>
  <si>
    <t>OR17062200106512</t>
  </si>
  <si>
    <t>0052948500</t>
  </si>
  <si>
    <t>1000103216</t>
  </si>
  <si>
    <t>黄琼先</t>
  </si>
  <si>
    <t>SR17062200005172</t>
  </si>
  <si>
    <t>OR17062200106525</t>
  </si>
  <si>
    <t>0052950516</t>
  </si>
  <si>
    <t>1000117377</t>
  </si>
  <si>
    <t>佘小琼</t>
  </si>
  <si>
    <t>SR17062200005188</t>
  </si>
  <si>
    <t>OR17062200106576</t>
  </si>
  <si>
    <t>0052950594</t>
  </si>
  <si>
    <t>1000117144</t>
  </si>
  <si>
    <t>高一洁</t>
  </si>
  <si>
    <t>SR17062200005190</t>
  </si>
  <si>
    <t>OR17062200106580</t>
  </si>
  <si>
    <t>0052950673</t>
  </si>
  <si>
    <t>5015595877</t>
  </si>
  <si>
    <t>王秀珍</t>
  </si>
  <si>
    <t>SR17062200005193</t>
  </si>
  <si>
    <t>OR17062200106588</t>
  </si>
  <si>
    <t>0052952085</t>
  </si>
  <si>
    <t>1000117035</t>
  </si>
  <si>
    <t>夏恩广</t>
  </si>
  <si>
    <t>SR17062200005208</t>
  </si>
  <si>
    <t>OR17062200106633</t>
  </si>
  <si>
    <t>0052952290</t>
  </si>
  <si>
    <t>1000110133</t>
  </si>
  <si>
    <t>何国青</t>
  </si>
  <si>
    <t>SR17062200005213</t>
  </si>
  <si>
    <t>OR17062200106639</t>
  </si>
  <si>
    <t>0052952881</t>
  </si>
  <si>
    <t>1000075983</t>
  </si>
  <si>
    <t>刘建荣</t>
  </si>
  <si>
    <t>SR17062200005216</t>
  </si>
  <si>
    <t>OR17062200106649</t>
  </si>
  <si>
    <t>0052953298</t>
  </si>
  <si>
    <t>0112125261</t>
  </si>
  <si>
    <t>严桂兰</t>
  </si>
  <si>
    <t>SR17062200005218</t>
  </si>
  <si>
    <t>OR17062200106656</t>
  </si>
  <si>
    <t>0052953581</t>
  </si>
  <si>
    <t>1000117334</t>
  </si>
  <si>
    <t>张晓琳</t>
  </si>
  <si>
    <t>SR17062200005219</t>
  </si>
  <si>
    <t>OR17062200106660</t>
  </si>
  <si>
    <t>0052953871</t>
  </si>
  <si>
    <t>1000111740</t>
  </si>
  <si>
    <t>田金凤</t>
  </si>
  <si>
    <t>SR17062200005221</t>
  </si>
  <si>
    <t>OR17062200106666</t>
  </si>
  <si>
    <t>0052953905</t>
  </si>
  <si>
    <t>1000106726</t>
  </si>
  <si>
    <t>卜香芹</t>
  </si>
  <si>
    <t>SR17062200005222</t>
  </si>
  <si>
    <t>OR17062200106667</t>
  </si>
  <si>
    <t>0052954522</t>
  </si>
  <si>
    <t>1000106767</t>
  </si>
  <si>
    <t>卜珍敏</t>
  </si>
  <si>
    <t>SR17062200005224</t>
  </si>
  <si>
    <t>OR17062200106675</t>
  </si>
  <si>
    <t>0052955136</t>
  </si>
  <si>
    <t>1000115082</t>
  </si>
  <si>
    <t>李光芹</t>
  </si>
  <si>
    <t>SR17062200005225</t>
  </si>
  <si>
    <t>OR17062200106683</t>
  </si>
  <si>
    <t>0052955216</t>
  </si>
  <si>
    <t>SR17062200005226</t>
  </si>
  <si>
    <t>OR17062200106684</t>
  </si>
  <si>
    <t>0052967072</t>
  </si>
  <si>
    <t>0111140259</t>
  </si>
  <si>
    <t>舒沈德</t>
  </si>
  <si>
    <t>SR17062300005251</t>
  </si>
  <si>
    <t>OR17062300107314</t>
  </si>
  <si>
    <t>0052967908</t>
  </si>
  <si>
    <t>0102547353</t>
  </si>
  <si>
    <t>陈信达</t>
  </si>
  <si>
    <t>SR17062300005259</t>
  </si>
  <si>
    <t>OR17062300107644</t>
  </si>
  <si>
    <t>0052968194</t>
  </si>
  <si>
    <t>1000106314</t>
  </si>
  <si>
    <t>孙维</t>
  </si>
  <si>
    <t>SR17062300005261</t>
  </si>
  <si>
    <t>OR17062300107703</t>
  </si>
  <si>
    <t>0052968593</t>
  </si>
  <si>
    <t>1000027597</t>
  </si>
  <si>
    <t>刘高艳</t>
  </si>
  <si>
    <t>SR17062300005262</t>
  </si>
  <si>
    <t>OR17062300107751</t>
  </si>
  <si>
    <t>0052969091</t>
  </si>
  <si>
    <t>1000077226</t>
  </si>
  <si>
    <t>沙学杰</t>
  </si>
  <si>
    <t>SR17062300005264</t>
  </si>
  <si>
    <t>OR17062300107854</t>
  </si>
  <si>
    <t>0052969434</t>
  </si>
  <si>
    <t>1000065996</t>
  </si>
  <si>
    <t>李荣兴</t>
  </si>
  <si>
    <t>SR17062300005267</t>
  </si>
  <si>
    <t>OR17062300107877</t>
  </si>
  <si>
    <t>0052970583</t>
  </si>
  <si>
    <t>1000115215</t>
  </si>
  <si>
    <t>普云松</t>
  </si>
  <si>
    <t>SR17062300005271</t>
  </si>
  <si>
    <t>OR17062300107969</t>
  </si>
  <si>
    <t>0052970931</t>
  </si>
  <si>
    <t>1000115224</t>
  </si>
  <si>
    <t>毕嘉玲</t>
  </si>
  <si>
    <t>SR17062300005273</t>
  </si>
  <si>
    <t>OR17062300108017</t>
  </si>
  <si>
    <t>0052971475</t>
  </si>
  <si>
    <t>1000066409</t>
  </si>
  <si>
    <t>欧苏琴</t>
  </si>
  <si>
    <t>SR17062300005275</t>
  </si>
  <si>
    <t>OR17062300108059</t>
  </si>
  <si>
    <t>0052972918</t>
  </si>
  <si>
    <t>1000072381</t>
  </si>
  <si>
    <t>王梓涵</t>
  </si>
  <si>
    <t>SR17062300005277</t>
  </si>
  <si>
    <t>OR17062300108115</t>
  </si>
  <si>
    <t>0052974361</t>
  </si>
  <si>
    <t>1000111650</t>
  </si>
  <si>
    <t>张冲</t>
  </si>
  <si>
    <t>SR17062300005282</t>
  </si>
  <si>
    <t>OR17062300108192</t>
  </si>
  <si>
    <t>0052974406</t>
  </si>
  <si>
    <t>1000079008</t>
  </si>
  <si>
    <t>金厚旭</t>
  </si>
  <si>
    <t>SR17062300005283</t>
  </si>
  <si>
    <t>OR17062300108201</t>
  </si>
  <si>
    <t>0052977153</t>
  </si>
  <si>
    <t>1000117310</t>
  </si>
  <si>
    <t>施顺彩</t>
  </si>
  <si>
    <t>SR17062300005293</t>
  </si>
  <si>
    <t>OR17062300108380</t>
  </si>
  <si>
    <t>0052977323</t>
  </si>
  <si>
    <t>1000119329</t>
  </si>
  <si>
    <t>李爱红</t>
  </si>
  <si>
    <t>SR17062300005294</t>
  </si>
  <si>
    <t>OR17062300108387</t>
  </si>
  <si>
    <t>0052977969</t>
  </si>
  <si>
    <t>1000116283</t>
  </si>
  <si>
    <t>赵泽俊</t>
  </si>
  <si>
    <t>SR17062300005298</t>
  </si>
  <si>
    <t>OR17062300108419</t>
  </si>
  <si>
    <t>0052979334</t>
  </si>
  <si>
    <t>1000118137</t>
  </si>
  <si>
    <t>周金焕</t>
  </si>
  <si>
    <t>SR17062300005303</t>
  </si>
  <si>
    <t>OR17062300108471</t>
  </si>
  <si>
    <t>0052983046</t>
  </si>
  <si>
    <t>1000103210</t>
  </si>
  <si>
    <t>张明</t>
  </si>
  <si>
    <t>SR17062300005312</t>
  </si>
  <si>
    <t>OR17062300108582</t>
  </si>
  <si>
    <t>SR17062300005313</t>
  </si>
  <si>
    <t>OR17062300108583</t>
  </si>
  <si>
    <t>0052983110</t>
  </si>
  <si>
    <t>5011088481</t>
  </si>
  <si>
    <t>梁秀红</t>
  </si>
  <si>
    <t>SR17062300005315</t>
  </si>
  <si>
    <t>OR17062300108589</t>
  </si>
  <si>
    <t>0052983447</t>
  </si>
  <si>
    <t>1000027517</t>
  </si>
  <si>
    <t>张青青</t>
  </si>
  <si>
    <t>SR17062300005319</t>
  </si>
  <si>
    <t>OR17062300108644</t>
  </si>
  <si>
    <t>0052984031</t>
  </si>
  <si>
    <t>1000064656</t>
  </si>
  <si>
    <t>杜玉荣</t>
  </si>
  <si>
    <t>SR17062300005324</t>
  </si>
  <si>
    <t>OR17062300108680</t>
  </si>
  <si>
    <t>0052984477</t>
  </si>
  <si>
    <t>1000018890</t>
  </si>
  <si>
    <t>夏丽华</t>
  </si>
  <si>
    <t>SR17062300005330</t>
  </si>
  <si>
    <t>OR17062300108715</t>
  </si>
  <si>
    <t>0052984674</t>
  </si>
  <si>
    <t>1000114480</t>
  </si>
  <si>
    <t>卯启芬</t>
  </si>
  <si>
    <t>SR17062300005331</t>
  </si>
  <si>
    <t>OR17062300108720</t>
  </si>
  <si>
    <t>0052986191</t>
  </si>
  <si>
    <t>5013779474</t>
  </si>
  <si>
    <t>尚联锋</t>
  </si>
  <si>
    <t>SR17062300005337</t>
  </si>
  <si>
    <t>OR17062300108787</t>
  </si>
  <si>
    <t>0052986704</t>
  </si>
  <si>
    <t>1000114155</t>
  </si>
  <si>
    <t>张发正</t>
  </si>
  <si>
    <t>SR17062300005346</t>
  </si>
  <si>
    <t>OR17062300108820</t>
  </si>
  <si>
    <t>0052987109</t>
  </si>
  <si>
    <t>1000100124</t>
  </si>
  <si>
    <t>白家贵</t>
  </si>
  <si>
    <t>SR17062300005349</t>
  </si>
  <si>
    <t>OR17062300108841</t>
  </si>
  <si>
    <t>0052987455</t>
  </si>
  <si>
    <t>5300-0000129538</t>
  </si>
  <si>
    <t>柳云生</t>
  </si>
  <si>
    <t>SR17062300005352</t>
  </si>
  <si>
    <t>OR17062300108858</t>
  </si>
  <si>
    <t>0052987459</t>
  </si>
  <si>
    <t>1000074776</t>
  </si>
  <si>
    <t>张莉芹</t>
  </si>
  <si>
    <t>SR17062300005353</t>
  </si>
  <si>
    <t>OR17062300108860</t>
  </si>
  <si>
    <t>0052987823</t>
  </si>
  <si>
    <t>1000095221</t>
  </si>
  <si>
    <t>樊丽君</t>
  </si>
  <si>
    <t>SR17062300005356</t>
  </si>
  <si>
    <t>OR17062300108889</t>
  </si>
  <si>
    <t>0052988329</t>
  </si>
  <si>
    <t>1000119812</t>
  </si>
  <si>
    <t>程雪娇</t>
  </si>
  <si>
    <t>SR17062300005361</t>
  </si>
  <si>
    <t>OR17062300108932</t>
  </si>
  <si>
    <t>0052988354</t>
  </si>
  <si>
    <t>1000118003</t>
  </si>
  <si>
    <t>余乐</t>
  </si>
  <si>
    <t>SR17062300005365</t>
  </si>
  <si>
    <t>OR17062300108939</t>
  </si>
  <si>
    <t>0052988376</t>
  </si>
  <si>
    <t>1000118011</t>
  </si>
  <si>
    <t>奎怡</t>
  </si>
  <si>
    <t>SR17062300005367</t>
  </si>
  <si>
    <t>OR17062300108943</t>
  </si>
  <si>
    <t>0052988515</t>
  </si>
  <si>
    <t>1000111855</t>
  </si>
  <si>
    <t>韩绍荣</t>
  </si>
  <si>
    <t>SR17062300005370</t>
  </si>
  <si>
    <t>OR17062300108954</t>
  </si>
  <si>
    <t>0052988699</t>
  </si>
  <si>
    <t>1000111505</t>
  </si>
  <si>
    <t>何瑜</t>
  </si>
  <si>
    <t>SR17062300005373</t>
  </si>
  <si>
    <t>OR17062300108966</t>
  </si>
  <si>
    <t>0052991159</t>
  </si>
  <si>
    <t>1000119229</t>
  </si>
  <si>
    <t>王飞燕</t>
  </si>
  <si>
    <t>SR17062300005387</t>
  </si>
  <si>
    <t>OR17062300109061</t>
  </si>
  <si>
    <t>0052991863</t>
  </si>
  <si>
    <t>5303-0381062387</t>
  </si>
  <si>
    <t>刘平</t>
  </si>
  <si>
    <t>SR17062300005392</t>
  </si>
  <si>
    <t>OR17062300109071</t>
  </si>
  <si>
    <t>0052991965</t>
  </si>
  <si>
    <t>1000119509</t>
  </si>
  <si>
    <t>刘佳</t>
  </si>
  <si>
    <t>SR17062300005394</t>
  </si>
  <si>
    <t>OR17062300109074</t>
  </si>
  <si>
    <t>0052991973</t>
  </si>
  <si>
    <t>1000118001</t>
  </si>
  <si>
    <t>罗娟</t>
  </si>
  <si>
    <t>SR17062300005395</t>
  </si>
  <si>
    <t>OR17062300109075</t>
  </si>
  <si>
    <t>0052992749</t>
  </si>
  <si>
    <t>1000118917</t>
  </si>
  <si>
    <t>王番铎</t>
  </si>
  <si>
    <t>SR17062300005398</t>
  </si>
  <si>
    <t>OR17062300109081</t>
  </si>
  <si>
    <t>0052993197</t>
  </si>
  <si>
    <t>1000097337</t>
  </si>
  <si>
    <t>陈丽娟</t>
  </si>
  <si>
    <t>SR17062300005400</t>
  </si>
  <si>
    <t>OR17062300109085</t>
  </si>
  <si>
    <t>0052993641</t>
  </si>
  <si>
    <t>1000118749</t>
  </si>
  <si>
    <t>尤碧娥</t>
  </si>
  <si>
    <t>SR17062300005404</t>
  </si>
  <si>
    <t>OR17062300109093</t>
  </si>
  <si>
    <t>0052995609</t>
  </si>
  <si>
    <t>1000115269</t>
  </si>
  <si>
    <t>石正德</t>
  </si>
  <si>
    <t>SR17062300005412</t>
  </si>
  <si>
    <t>OR17062300109125</t>
  </si>
  <si>
    <t>0053001377</t>
  </si>
  <si>
    <t>5012484233</t>
  </si>
  <si>
    <t>戴隆伋</t>
  </si>
  <si>
    <t>SR17062300005416</t>
  </si>
  <si>
    <t>OR17062300109215</t>
  </si>
  <si>
    <t>0053002665</t>
  </si>
  <si>
    <t>1000030832</t>
  </si>
  <si>
    <t>盘文发</t>
  </si>
  <si>
    <t>SR17062300005419</t>
  </si>
  <si>
    <t>OR17062300109258</t>
  </si>
  <si>
    <t>0053003565</t>
  </si>
  <si>
    <t>1000045594</t>
  </si>
  <si>
    <t>缪蓉</t>
  </si>
  <si>
    <t>SR17062300005423</t>
  </si>
  <si>
    <t>OR17062300109322</t>
  </si>
  <si>
    <t>0053004335</t>
  </si>
  <si>
    <t>1000119456</t>
  </si>
  <si>
    <t>杨丽姗</t>
  </si>
  <si>
    <t>SR17062300005426</t>
  </si>
  <si>
    <t>OR17062300109378</t>
  </si>
  <si>
    <t>0053006863</t>
  </si>
  <si>
    <t>1000117692</t>
  </si>
  <si>
    <t>王翠丽</t>
  </si>
  <si>
    <t>SR17062300005439</t>
  </si>
  <si>
    <t>OR17062300109523</t>
  </si>
  <si>
    <t>0053008209</t>
  </si>
  <si>
    <t>5010768499</t>
  </si>
  <si>
    <t>张艳丽</t>
  </si>
  <si>
    <t>SR17062300005446</t>
  </si>
  <si>
    <t>OR17062300109576</t>
  </si>
  <si>
    <t>0053009030</t>
  </si>
  <si>
    <t>1000117965</t>
  </si>
  <si>
    <t>瞿姣姣</t>
  </si>
  <si>
    <t>SR17062300005451</t>
  </si>
  <si>
    <t>OR17062300109611</t>
  </si>
  <si>
    <t>0053010259</t>
  </si>
  <si>
    <t>1000042728</t>
  </si>
  <si>
    <t>王维</t>
  </si>
  <si>
    <t>SR17062300005458</t>
  </si>
  <si>
    <t>OR17062300109658</t>
  </si>
  <si>
    <t>0053010451</t>
  </si>
  <si>
    <t>1000118408</t>
  </si>
  <si>
    <t>刘塞</t>
  </si>
  <si>
    <t>SR17062300005460</t>
  </si>
  <si>
    <t>OR17062300109666</t>
  </si>
  <si>
    <t>0053010519</t>
  </si>
  <si>
    <t>SR17062300005462</t>
  </si>
  <si>
    <t>OR17062300109669</t>
  </si>
  <si>
    <t>0053010943</t>
  </si>
  <si>
    <t>1000065835</t>
  </si>
  <si>
    <t>兰竹仙</t>
  </si>
  <si>
    <t>SR17062300005466</t>
  </si>
  <si>
    <t>OR17062300109689</t>
  </si>
  <si>
    <t>0053010947</t>
  </si>
  <si>
    <t>1000090948</t>
  </si>
  <si>
    <t>陈兴珍</t>
  </si>
  <si>
    <t>SR17062300005467</t>
  </si>
  <si>
    <t>OR17062300109690</t>
  </si>
  <si>
    <t>0053011359</t>
  </si>
  <si>
    <t>1000120249</t>
  </si>
  <si>
    <t>曹红燕</t>
  </si>
  <si>
    <t>SR17062300005470</t>
  </si>
  <si>
    <t>OR17062300109709</t>
  </si>
  <si>
    <t>0053012671</t>
  </si>
  <si>
    <t>1000120486</t>
  </si>
  <si>
    <t>刘群</t>
  </si>
  <si>
    <t>SR17062300005473</t>
  </si>
  <si>
    <t>OR17062300109726</t>
  </si>
  <si>
    <t>0053013397</t>
  </si>
  <si>
    <t>1000119867</t>
  </si>
  <si>
    <t>陈杨云霏</t>
  </si>
  <si>
    <t>SR17062300005485</t>
  </si>
  <si>
    <t>OR17062300109804</t>
  </si>
  <si>
    <t>0053013982</t>
  </si>
  <si>
    <t>1000111449</t>
  </si>
  <si>
    <t>顾正昌</t>
  </si>
  <si>
    <t>SR17062300005490</t>
  </si>
  <si>
    <t>OR17062300109845</t>
  </si>
  <si>
    <t>0053015160</t>
  </si>
  <si>
    <t>1000107780</t>
  </si>
  <si>
    <t>周天华</t>
  </si>
  <si>
    <t>SR17062300005494</t>
  </si>
  <si>
    <t>OR17062300109881</t>
  </si>
  <si>
    <t>0053016995</t>
  </si>
  <si>
    <t>1000114694</t>
  </si>
  <si>
    <t>蒋先东</t>
  </si>
  <si>
    <t>SR17062300005502</t>
  </si>
  <si>
    <t>OR17062300109916</t>
  </si>
  <si>
    <t>0053032285</t>
  </si>
  <si>
    <t>1000119914</t>
  </si>
  <si>
    <t>张娅琴</t>
  </si>
  <si>
    <t>SR17062300005510</t>
  </si>
  <si>
    <t>OR17062300109971</t>
  </si>
  <si>
    <t>0053056322</t>
  </si>
  <si>
    <t>1000120043</t>
  </si>
  <si>
    <t>史沛冬</t>
  </si>
  <si>
    <t>SR17062300005519</t>
  </si>
  <si>
    <t>OR17062300110009</t>
  </si>
  <si>
    <t>0053090008</t>
  </si>
  <si>
    <t>1000118570</t>
  </si>
  <si>
    <t>李丽</t>
  </si>
  <si>
    <t>SR17062300005533</t>
  </si>
  <si>
    <t>OR17062300110065</t>
  </si>
  <si>
    <t>0053090092</t>
  </si>
  <si>
    <t>SR17062300005535</t>
  </si>
  <si>
    <t>OR17062300110069</t>
  </si>
  <si>
    <t>0053090386</t>
  </si>
  <si>
    <t>1000110623</t>
  </si>
  <si>
    <t>廖二妹</t>
  </si>
  <si>
    <t>SR17062300005538</t>
  </si>
  <si>
    <t>OR17062300110086</t>
  </si>
  <si>
    <t>0053090426</t>
  </si>
  <si>
    <t>1000110612</t>
  </si>
  <si>
    <t>麻彦妮</t>
  </si>
  <si>
    <t>SR17062300005539</t>
  </si>
  <si>
    <t>OR17062300110087</t>
  </si>
  <si>
    <t>0053091647</t>
  </si>
  <si>
    <t>1000113829</t>
  </si>
  <si>
    <t>李联中</t>
  </si>
  <si>
    <t>SR17062300005553</t>
  </si>
  <si>
    <t>OR17062300110145</t>
  </si>
  <si>
    <t>0053091798</t>
  </si>
  <si>
    <t>1000005139</t>
  </si>
  <si>
    <t>付玉波</t>
  </si>
  <si>
    <t>SR17062300005556</t>
  </si>
  <si>
    <t>OR17062300110150</t>
  </si>
  <si>
    <t>0053091920</t>
  </si>
  <si>
    <t>1000005133</t>
  </si>
  <si>
    <t>杨朝英</t>
  </si>
  <si>
    <t>SR17062300005557</t>
  </si>
  <si>
    <t>OR17062300110157</t>
  </si>
  <si>
    <t>0053092027</t>
  </si>
  <si>
    <t>1000115111</t>
  </si>
  <si>
    <t>张洪</t>
  </si>
  <si>
    <t>SR17062300005559</t>
  </si>
  <si>
    <t>OR17062300110167</t>
  </si>
  <si>
    <t>0053092653</t>
  </si>
  <si>
    <t>1000110886</t>
  </si>
  <si>
    <t>马贤兵</t>
  </si>
  <si>
    <t>SR17062300005562</t>
  </si>
  <si>
    <t>OR17062300110183</t>
  </si>
  <si>
    <t>0053092710</t>
  </si>
  <si>
    <t>1000086867</t>
  </si>
  <si>
    <t>杨福妹</t>
  </si>
  <si>
    <t>SR17062300005563</t>
  </si>
  <si>
    <t>OR17062300110184</t>
  </si>
  <si>
    <t>0053093082</t>
  </si>
  <si>
    <t>1000120076</t>
  </si>
  <si>
    <t>李红</t>
  </si>
  <si>
    <t>SR17062300005575</t>
  </si>
  <si>
    <t>OR17062300110203</t>
  </si>
  <si>
    <t>0053093205</t>
  </si>
  <si>
    <t>1000117897</t>
  </si>
  <si>
    <t>穆海涛</t>
  </si>
  <si>
    <t>SR17062300005578</t>
  </si>
  <si>
    <t>OR17062300110208</t>
  </si>
  <si>
    <t>0053095586</t>
  </si>
  <si>
    <t>1000115219</t>
  </si>
  <si>
    <t>邓碧柳</t>
  </si>
  <si>
    <t>SR17062300005590</t>
  </si>
  <si>
    <t>OR17062300110235</t>
  </si>
  <si>
    <t>0053101198</t>
  </si>
  <si>
    <t>1000120896</t>
  </si>
  <si>
    <t>李安琪</t>
  </si>
  <si>
    <t>SR17062300005599</t>
  </si>
  <si>
    <t>OR17062300110311</t>
  </si>
  <si>
    <t>0053106524</t>
  </si>
  <si>
    <t>1000114446</t>
  </si>
  <si>
    <t>陈先美</t>
  </si>
  <si>
    <t>SR17062400005608</t>
  </si>
  <si>
    <t>OR17062400110621</t>
  </si>
  <si>
    <t>0053107632</t>
  </si>
  <si>
    <t>SR17062400005615</t>
  </si>
  <si>
    <t>OR17062400110794</t>
  </si>
  <si>
    <t>0053107940</t>
  </si>
  <si>
    <t>1000021527</t>
  </si>
  <si>
    <t>郑茜</t>
  </si>
  <si>
    <t>SR17062400005618</t>
  </si>
  <si>
    <t>OR17062400110824</t>
  </si>
  <si>
    <t>0053108520</t>
  </si>
  <si>
    <t>1000118538</t>
  </si>
  <si>
    <t>朱恒翠</t>
  </si>
  <si>
    <t>SR17062400005625</t>
  </si>
  <si>
    <t>OR17062400110942</t>
  </si>
  <si>
    <t>0053109096</t>
  </si>
  <si>
    <t>1000121390</t>
  </si>
  <si>
    <t>陈钰铧</t>
  </si>
  <si>
    <t>SR17062400005634</t>
  </si>
  <si>
    <t>OR17062400111065</t>
  </si>
  <si>
    <t>0053109118</t>
  </si>
  <si>
    <t>SR17062400005635</t>
  </si>
  <si>
    <t>OR17062400111071</t>
  </si>
  <si>
    <t>0053109679</t>
  </si>
  <si>
    <t>1000118837</t>
  </si>
  <si>
    <t>赵丹萍</t>
  </si>
  <si>
    <t>SR17062400005646</t>
  </si>
  <si>
    <t>OR17062400111195</t>
  </si>
  <si>
    <t>0053109841</t>
  </si>
  <si>
    <t>0101309126</t>
  </si>
  <si>
    <t>杨炯</t>
  </si>
  <si>
    <t>SR17062400005657</t>
  </si>
  <si>
    <t>OR17062400111253</t>
  </si>
  <si>
    <t>0053110290</t>
  </si>
  <si>
    <t>1000116733</t>
  </si>
  <si>
    <t>顾文斌</t>
  </si>
  <si>
    <t>SR17062400005673</t>
  </si>
  <si>
    <t>OR17062400111357</t>
  </si>
  <si>
    <t>0053110318</t>
  </si>
  <si>
    <t>1000121059</t>
  </si>
  <si>
    <t>吴玉翠</t>
  </si>
  <si>
    <t>SR17062400005676</t>
  </si>
  <si>
    <t>OR17062400111369</t>
  </si>
  <si>
    <t>0053110431</t>
  </si>
  <si>
    <t>1000115781</t>
  </si>
  <si>
    <t>王应娥</t>
  </si>
  <si>
    <t>SR17062400005678</t>
  </si>
  <si>
    <t>OR17062400111386</t>
  </si>
  <si>
    <t>0053111354</t>
  </si>
  <si>
    <t>1000023251</t>
  </si>
  <si>
    <t>曹华国</t>
  </si>
  <si>
    <t>SR17062400005689</t>
  </si>
  <si>
    <t>OR17062400111439</t>
  </si>
  <si>
    <t>0053111895</t>
  </si>
  <si>
    <t>0127070400</t>
  </si>
  <si>
    <t>李云仙</t>
  </si>
  <si>
    <t>SR17062400005692</t>
  </si>
  <si>
    <t>OR17062400111454</t>
  </si>
  <si>
    <t>0053113593</t>
  </si>
  <si>
    <t>1000118202</t>
  </si>
  <si>
    <t>周鲜艳</t>
  </si>
  <si>
    <t>SR17062400005702</t>
  </si>
  <si>
    <t>OR17062400111530</t>
  </si>
  <si>
    <t>0053113948</t>
  </si>
  <si>
    <t>1000122095</t>
  </si>
  <si>
    <t>余桂存</t>
  </si>
  <si>
    <t>SR17062400005706</t>
  </si>
  <si>
    <t>OR17062400111579</t>
  </si>
  <si>
    <t>0053114401</t>
  </si>
  <si>
    <t>1000121916</t>
  </si>
  <si>
    <t>倪玲</t>
  </si>
  <si>
    <t>SR17062400005708</t>
  </si>
  <si>
    <t>OR17062400111631</t>
  </si>
  <si>
    <t>0053114871</t>
  </si>
  <si>
    <t>1000114595</t>
  </si>
  <si>
    <t>林涛顺</t>
  </si>
  <si>
    <t>SR17062400005709</t>
  </si>
  <si>
    <t>OR17062400111653</t>
  </si>
  <si>
    <t>0053116522</t>
  </si>
  <si>
    <t>1000121595</t>
  </si>
  <si>
    <t>黄丽丽</t>
  </si>
  <si>
    <t>SR17062400005715</t>
  </si>
  <si>
    <t>OR17062400111716</t>
  </si>
  <si>
    <t>0053117180</t>
  </si>
  <si>
    <t>1000114570</t>
  </si>
  <si>
    <t>谢琴</t>
  </si>
  <si>
    <t>SR17062400005718</t>
  </si>
  <si>
    <t>OR17062400111744</t>
  </si>
  <si>
    <t>0053118128</t>
  </si>
  <si>
    <t>1000120042</t>
  </si>
  <si>
    <t>张霞</t>
  </si>
  <si>
    <t>SR17062400005722</t>
  </si>
  <si>
    <t>OR17062400111764</t>
  </si>
  <si>
    <t>0053120115</t>
  </si>
  <si>
    <t>1000113137</t>
  </si>
  <si>
    <t>文国庆</t>
  </si>
  <si>
    <t>SR17062400005736</t>
  </si>
  <si>
    <t>OR17062400111869</t>
  </si>
  <si>
    <t>0053120720</t>
  </si>
  <si>
    <t>1000120879</t>
  </si>
  <si>
    <t>黄关燕</t>
  </si>
  <si>
    <t>SR17062400005751</t>
  </si>
  <si>
    <t>OR17062400111932</t>
  </si>
  <si>
    <t>0053120727</t>
  </si>
  <si>
    <t>5300-5000592303</t>
  </si>
  <si>
    <t>王馨逸</t>
  </si>
  <si>
    <t>SR17062400005752</t>
  </si>
  <si>
    <t>OR17062400111933</t>
  </si>
  <si>
    <t>0053120762</t>
  </si>
  <si>
    <t>1000121800</t>
  </si>
  <si>
    <t>黄镓</t>
  </si>
  <si>
    <t>SR17062400005756</t>
  </si>
  <si>
    <t>OR17062400111938</t>
  </si>
  <si>
    <t>0053120865</t>
  </si>
  <si>
    <t>SR17062400005757</t>
  </si>
  <si>
    <t>OR17062400111941</t>
  </si>
  <si>
    <t>0053121239</t>
  </si>
  <si>
    <t>1000107614</t>
  </si>
  <si>
    <t>刘顺平</t>
  </si>
  <si>
    <t>SR17062400005764</t>
  </si>
  <si>
    <t>OR17062400111976</t>
  </si>
  <si>
    <t>0053121440</t>
  </si>
  <si>
    <t>1000121101</t>
  </si>
  <si>
    <t>李开艳</t>
  </si>
  <si>
    <t>SR17062400005766</t>
  </si>
  <si>
    <t>OR17062400111982</t>
  </si>
  <si>
    <t>0053134105</t>
  </si>
  <si>
    <t>1000109114</t>
  </si>
  <si>
    <t>陈建生</t>
  </si>
  <si>
    <t>SR17062500005789</t>
  </si>
  <si>
    <t>OR17062500112230</t>
  </si>
  <si>
    <t>0053135910</t>
  </si>
  <si>
    <t>1000048845</t>
  </si>
  <si>
    <t>李翠连</t>
  </si>
  <si>
    <t>SR17062500005799</t>
  </si>
  <si>
    <t>OR17062500112356</t>
  </si>
  <si>
    <t>0053135943</t>
  </si>
  <si>
    <t>1000113627</t>
  </si>
  <si>
    <t>蒋正全</t>
  </si>
  <si>
    <t>SR17062500005801</t>
  </si>
  <si>
    <t>OR17062500112359</t>
  </si>
  <si>
    <t>0053139543</t>
  </si>
  <si>
    <t>SR17062500005814</t>
  </si>
  <si>
    <t>OR17062500112457</t>
  </si>
  <si>
    <t>0053141984</t>
  </si>
  <si>
    <t>1000115682</t>
  </si>
  <si>
    <t>邓玉香</t>
  </si>
  <si>
    <t>SR17062500005822</t>
  </si>
  <si>
    <t>OR17062500112529</t>
  </si>
  <si>
    <t>0053142020</t>
  </si>
  <si>
    <t>1000091397</t>
  </si>
  <si>
    <t>赵利珍</t>
  </si>
  <si>
    <t>SR17062500005825</t>
  </si>
  <si>
    <t>OR17062500112534</t>
  </si>
  <si>
    <t>SR17062500005830</t>
  </si>
  <si>
    <t>OR17062500112585</t>
  </si>
  <si>
    <t>0053143058</t>
  </si>
  <si>
    <t>1000123138</t>
  </si>
  <si>
    <t>夏咸兵</t>
  </si>
  <si>
    <t>SR17062500005837</t>
  </si>
  <si>
    <t>OR17062500112675</t>
  </si>
  <si>
    <t>0053151638</t>
  </si>
  <si>
    <t>1000124059</t>
  </si>
  <si>
    <t>杨玲</t>
  </si>
  <si>
    <t>SR17062600005851</t>
  </si>
  <si>
    <t>OR17062600113491</t>
  </si>
  <si>
    <t>0053153867</t>
  </si>
  <si>
    <t>5012963066</t>
  </si>
  <si>
    <t>杨秀英</t>
  </si>
  <si>
    <t>SR17062600005858</t>
  </si>
  <si>
    <t>OR17062600113957</t>
  </si>
  <si>
    <t>0053155165</t>
  </si>
  <si>
    <t>1000122762</t>
  </si>
  <si>
    <t>杨菊花</t>
  </si>
  <si>
    <t>SR17062600005862</t>
  </si>
  <si>
    <t>OR17062600114111</t>
  </si>
  <si>
    <t>0053158209</t>
  </si>
  <si>
    <t>1000124044</t>
  </si>
  <si>
    <t>杨智宸</t>
  </si>
  <si>
    <t>SR17062600005879</t>
  </si>
  <si>
    <t>OR17062600114431</t>
  </si>
  <si>
    <t>0053159500</t>
  </si>
  <si>
    <t>1000119503</t>
  </si>
  <si>
    <t>陈开波</t>
  </si>
  <si>
    <t>SR17062600005881</t>
  </si>
  <si>
    <t>OR17062600114598</t>
  </si>
  <si>
    <t>0053161814</t>
  </si>
  <si>
    <t>0102321552</t>
  </si>
  <si>
    <t>孔维芬</t>
  </si>
  <si>
    <t>SR17062600005889</t>
  </si>
  <si>
    <t>OR17062600114771</t>
  </si>
  <si>
    <t>0053164036</t>
  </si>
  <si>
    <t>1000124073</t>
  </si>
  <si>
    <t>陈怡春</t>
  </si>
  <si>
    <t>SR17062600005899</t>
  </si>
  <si>
    <t>OR17062600114942</t>
  </si>
  <si>
    <t>0053164312</t>
  </si>
  <si>
    <t>1000120207</t>
  </si>
  <si>
    <t>张小害</t>
  </si>
  <si>
    <t>SR17062600005903</t>
  </si>
  <si>
    <t>OR17062600114970</t>
  </si>
  <si>
    <t>0053164367</t>
  </si>
  <si>
    <t>SR17062600005904</t>
  </si>
  <si>
    <t>OR17062600114979</t>
  </si>
  <si>
    <t>0053164570</t>
  </si>
  <si>
    <t>1000119835</t>
  </si>
  <si>
    <t>彭丹</t>
  </si>
  <si>
    <t>SR17062600005906</t>
  </si>
  <si>
    <t>OR17062600114998</t>
  </si>
  <si>
    <t>0053164690</t>
  </si>
  <si>
    <t>1000007584</t>
  </si>
  <si>
    <t>徐章强</t>
  </si>
  <si>
    <t>SR17062600005909</t>
  </si>
  <si>
    <t>OR17062600115011</t>
  </si>
  <si>
    <t>0053166108</t>
  </si>
  <si>
    <t>1000028776</t>
  </si>
  <si>
    <t>沈加红</t>
  </si>
  <si>
    <t>SR17062600005914</t>
  </si>
  <si>
    <t>OR17062600115128</t>
  </si>
  <si>
    <t>0053167040</t>
  </si>
  <si>
    <t>1000121733</t>
  </si>
  <si>
    <t>姚学华</t>
  </si>
  <si>
    <t>SR17062600005917</t>
  </si>
  <si>
    <t>OR17062600115176</t>
  </si>
  <si>
    <t>0053168824</t>
  </si>
  <si>
    <t>1000121470</t>
  </si>
  <si>
    <t>匡自莉</t>
  </si>
  <si>
    <t>SR17062600005930</t>
  </si>
  <si>
    <t>OR17062600115332</t>
  </si>
  <si>
    <t>0053168889</t>
  </si>
  <si>
    <t>1000124753</t>
  </si>
  <si>
    <t>曲光帅</t>
  </si>
  <si>
    <t>SR17062600005932</t>
  </si>
  <si>
    <t>OR17062600115340</t>
  </si>
  <si>
    <t>0053168956</t>
  </si>
  <si>
    <t>1000120911</t>
  </si>
  <si>
    <t>王金龙</t>
  </si>
  <si>
    <t>SR17062600005934</t>
  </si>
  <si>
    <t>OR17062600115347</t>
  </si>
  <si>
    <t>0053172832</t>
  </si>
  <si>
    <t>SR17062600005949</t>
  </si>
  <si>
    <t>OR17062600115513</t>
  </si>
  <si>
    <t>0053174335</t>
  </si>
  <si>
    <t>1000121120</t>
  </si>
  <si>
    <t>何飞</t>
  </si>
  <si>
    <t>SR17062600005959</t>
  </si>
  <si>
    <t>OR17062600115559</t>
  </si>
  <si>
    <t>0053175184</t>
  </si>
  <si>
    <t>1000114436</t>
  </si>
  <si>
    <t>李显梅</t>
  </si>
  <si>
    <t>SR17062600005964</t>
  </si>
  <si>
    <t>OR17062600115573</t>
  </si>
  <si>
    <t>0053175848</t>
  </si>
  <si>
    <t>1000118339</t>
  </si>
  <si>
    <t>岩温贡</t>
  </si>
  <si>
    <t>SR17062600005969</t>
  </si>
  <si>
    <t>OR17062600115593</t>
  </si>
  <si>
    <t>0053175979</t>
  </si>
  <si>
    <t>1000080417</t>
  </si>
  <si>
    <t>马志婷</t>
  </si>
  <si>
    <t>SR17062600005972</t>
  </si>
  <si>
    <t>OR17062600115603</t>
  </si>
  <si>
    <t>0053176084</t>
  </si>
  <si>
    <t>1000118196</t>
  </si>
  <si>
    <t>玉金</t>
  </si>
  <si>
    <t>SR17062600005974</t>
  </si>
  <si>
    <t>OR17062600115614</t>
  </si>
  <si>
    <t>0053177550</t>
  </si>
  <si>
    <t>5011274394</t>
  </si>
  <si>
    <t>朱玲毅</t>
  </si>
  <si>
    <t>SR17062600005983</t>
  </si>
  <si>
    <t>OR17062600115661</t>
  </si>
  <si>
    <t>0053177620</t>
  </si>
  <si>
    <t>1000124884</t>
  </si>
  <si>
    <t>朱志忠</t>
  </si>
  <si>
    <t>SR17062600005984</t>
  </si>
  <si>
    <t>OR17062600115663</t>
  </si>
  <si>
    <t>0053177761</t>
  </si>
  <si>
    <t>1000124897</t>
  </si>
  <si>
    <t>李贵香</t>
  </si>
  <si>
    <t>SR17062600005987</t>
  </si>
  <si>
    <t>OR17062600115671</t>
  </si>
  <si>
    <t>0053180510</t>
  </si>
  <si>
    <t>1000053716</t>
  </si>
  <si>
    <t>杨宇杰</t>
  </si>
  <si>
    <t>SR17062600006006</t>
  </si>
  <si>
    <t>OR17062600115803</t>
  </si>
  <si>
    <t>0053180729</t>
  </si>
  <si>
    <t>1000117090</t>
  </si>
  <si>
    <t>吴元松</t>
  </si>
  <si>
    <t>SR17062600006007</t>
  </si>
  <si>
    <t>OR17062600115809</t>
  </si>
  <si>
    <t>0053184469</t>
  </si>
  <si>
    <t>1000016782</t>
  </si>
  <si>
    <t>李蓉</t>
  </si>
  <si>
    <t>SR17062600006013</t>
  </si>
  <si>
    <t>OR17062600115977</t>
  </si>
  <si>
    <t>0053185556</t>
  </si>
  <si>
    <t>1000104498</t>
  </si>
  <si>
    <t>何勤</t>
  </si>
  <si>
    <t>SR17062600006021</t>
  </si>
  <si>
    <t>OR17062600116085</t>
  </si>
  <si>
    <t>0053185599</t>
  </si>
  <si>
    <t>1000125973</t>
  </si>
  <si>
    <t>王云梅</t>
  </si>
  <si>
    <t>SR17062600006022</t>
  </si>
  <si>
    <t>OR17062600116095</t>
  </si>
  <si>
    <t>0053187311</t>
  </si>
  <si>
    <t>1000091252</t>
  </si>
  <si>
    <t>刘洪彬</t>
  </si>
  <si>
    <t>SR17062600006035</t>
  </si>
  <si>
    <t>OR17062600116208</t>
  </si>
  <si>
    <t>0053187463</t>
  </si>
  <si>
    <t>1000083822</t>
  </si>
  <si>
    <t>黄颖</t>
  </si>
  <si>
    <t>SR17062600006038</t>
  </si>
  <si>
    <t>OR17062600116224</t>
  </si>
  <si>
    <t>0053187475</t>
  </si>
  <si>
    <t>1000121301</t>
  </si>
  <si>
    <t>夏云华</t>
  </si>
  <si>
    <t>SR17062600006039</t>
  </si>
  <si>
    <t>OR17062600116230</t>
  </si>
  <si>
    <t>0053194417</t>
  </si>
  <si>
    <t>1000025126</t>
  </si>
  <si>
    <t>李世萍</t>
  </si>
  <si>
    <t>SR17062600006072</t>
  </si>
  <si>
    <t>OR17062600116525</t>
  </si>
  <si>
    <t>0053194907</t>
  </si>
  <si>
    <t>1000095878</t>
  </si>
  <si>
    <t>张国莲</t>
  </si>
  <si>
    <t>SR17062600006080</t>
  </si>
  <si>
    <t>OR17062600116576</t>
  </si>
  <si>
    <t>0053195979</t>
  </si>
  <si>
    <t>1000077179</t>
  </si>
  <si>
    <t>肖敏</t>
  </si>
  <si>
    <t>SR17062600006090</t>
  </si>
  <si>
    <t>OR17062600116635</t>
  </si>
  <si>
    <t>0053198655</t>
  </si>
  <si>
    <t>1000126934</t>
  </si>
  <si>
    <t>何梦璐</t>
  </si>
  <si>
    <t>SR17062600006099</t>
  </si>
  <si>
    <t>OR17062600116724</t>
  </si>
  <si>
    <t>0053238413</t>
  </si>
  <si>
    <t>1000126983</t>
  </si>
  <si>
    <t>王玉杰</t>
  </si>
  <si>
    <t>SR17062600006133</t>
  </si>
  <si>
    <t>OR17062600116951</t>
  </si>
  <si>
    <t>0053260984</t>
  </si>
  <si>
    <t>1000126532</t>
  </si>
  <si>
    <t>付桂珍</t>
  </si>
  <si>
    <t>SR17062600006149</t>
  </si>
  <si>
    <t>OR17062600117007</t>
  </si>
  <si>
    <t>0053270161</t>
  </si>
  <si>
    <t>1000076037</t>
  </si>
  <si>
    <t>高会梅</t>
  </si>
  <si>
    <t>SR17062600006156</t>
  </si>
  <si>
    <t>OR17062600117036</t>
  </si>
  <si>
    <t>0053270835</t>
  </si>
  <si>
    <t>1000112477</t>
  </si>
  <si>
    <t>杨正存</t>
  </si>
  <si>
    <t>SR17062600006157</t>
  </si>
  <si>
    <t>OR17062600117038</t>
  </si>
  <si>
    <t>0053271744</t>
  </si>
  <si>
    <t>1000125250</t>
  </si>
  <si>
    <t>梁丽花</t>
  </si>
  <si>
    <t>SR17062600006158</t>
  </si>
  <si>
    <t>OR17062600117043</t>
  </si>
  <si>
    <t>0053286042</t>
  </si>
  <si>
    <t>1000021540</t>
  </si>
  <si>
    <t>穆琼花</t>
  </si>
  <si>
    <t>SR17062600006166</t>
  </si>
  <si>
    <t>OR17062600117075</t>
  </si>
  <si>
    <t>0053288356</t>
  </si>
  <si>
    <t>1000058497</t>
  </si>
  <si>
    <t>高建</t>
  </si>
  <si>
    <t>SR17062600006168</t>
  </si>
  <si>
    <t>OR17062600117081</t>
  </si>
  <si>
    <t>0053330788</t>
  </si>
  <si>
    <t>1000126515</t>
  </si>
  <si>
    <t>普尚华</t>
  </si>
  <si>
    <t>SR17062600006180</t>
  </si>
  <si>
    <t>OR17062600117147</t>
  </si>
  <si>
    <t>0053338388</t>
  </si>
  <si>
    <t>1000105351</t>
  </si>
  <si>
    <t>汪琼</t>
  </si>
  <si>
    <t>SR17062600006182</t>
  </si>
  <si>
    <t>OR17062600117160</t>
  </si>
  <si>
    <t>0053351550</t>
  </si>
  <si>
    <t>1000123968</t>
  </si>
  <si>
    <t>梁树花</t>
  </si>
  <si>
    <t>SR17062600006187</t>
  </si>
  <si>
    <t>OR17062600117187</t>
  </si>
  <si>
    <t>0053372542</t>
  </si>
  <si>
    <t>1000124895</t>
  </si>
  <si>
    <t>陈昌梅</t>
  </si>
  <si>
    <t>SR17062600006198</t>
  </si>
  <si>
    <t>OR17062600117212</t>
  </si>
  <si>
    <t>0053386399</t>
  </si>
  <si>
    <t>0102532237</t>
  </si>
  <si>
    <t>张路</t>
  </si>
  <si>
    <t>SR17062600006204</t>
  </si>
  <si>
    <t>OR17062600117228</t>
  </si>
  <si>
    <t>0053420793</t>
  </si>
  <si>
    <t>1000004321</t>
  </si>
  <si>
    <t>SR17062700006235</t>
  </si>
  <si>
    <t>OR17062700117751</t>
  </si>
  <si>
    <t>0053421079</t>
  </si>
  <si>
    <t>1000126592</t>
  </si>
  <si>
    <t>钟俊涛</t>
  </si>
  <si>
    <t>SR17062700006236</t>
  </si>
  <si>
    <t>OR17062700117874</t>
  </si>
  <si>
    <t>0053421942</t>
  </si>
  <si>
    <t>1000111807</t>
  </si>
  <si>
    <t>白海忠</t>
  </si>
  <si>
    <t>SR17062700006241</t>
  </si>
  <si>
    <t>OR17062700118071</t>
  </si>
  <si>
    <t>0053423369</t>
  </si>
  <si>
    <t>1000113372</t>
  </si>
  <si>
    <t>黄红</t>
  </si>
  <si>
    <t>SR17062700006247</t>
  </si>
  <si>
    <t>OR17062700118319</t>
  </si>
  <si>
    <t>0053426895</t>
  </si>
  <si>
    <t>1000127318</t>
  </si>
  <si>
    <t>吴凤竹</t>
  </si>
  <si>
    <t>SR17062700006252</t>
  </si>
  <si>
    <t>OR17062700118587</t>
  </si>
  <si>
    <t>0053426987</t>
  </si>
  <si>
    <t>1000101412</t>
  </si>
  <si>
    <t>贺小翻</t>
  </si>
  <si>
    <t>SR17062700006254</t>
  </si>
  <si>
    <t>OR17062700118613</t>
  </si>
  <si>
    <t>0053427631</t>
  </si>
  <si>
    <t>1000128088</t>
  </si>
  <si>
    <t>蒋应明</t>
  </si>
  <si>
    <t>SR17062700006257</t>
  </si>
  <si>
    <t>OR17062700118716</t>
  </si>
  <si>
    <t>0053427978</t>
  </si>
  <si>
    <t>1000031463</t>
  </si>
  <si>
    <t>朱蓉</t>
  </si>
  <si>
    <t>SR17062700006264</t>
  </si>
  <si>
    <t>OR17062700118772</t>
  </si>
  <si>
    <t>0053428336</t>
  </si>
  <si>
    <t>1000127331</t>
  </si>
  <si>
    <t>张广才</t>
  </si>
  <si>
    <t>SR17062700006271</t>
  </si>
  <si>
    <t>OR17062700118826</t>
  </si>
  <si>
    <t>0053428539</t>
  </si>
  <si>
    <t>1000127903</t>
  </si>
  <si>
    <t>张爱玲</t>
  </si>
  <si>
    <t>SR17062700006273</t>
  </si>
  <si>
    <t>OR17062700118853</t>
  </si>
  <si>
    <t>0053429041</t>
  </si>
  <si>
    <t>1000127714</t>
  </si>
  <si>
    <t>赵玲怡</t>
  </si>
  <si>
    <t>SR17062700006275</t>
  </si>
  <si>
    <t>OR17062700118903</t>
  </si>
  <si>
    <t>0053432148</t>
  </si>
  <si>
    <t>1000127416</t>
  </si>
  <si>
    <t>李绍芝</t>
  </si>
  <si>
    <t>SR17062700006283</t>
  </si>
  <si>
    <t>OR17062700119136</t>
  </si>
  <si>
    <t>0053433841</t>
  </si>
  <si>
    <t>1000124207</t>
  </si>
  <si>
    <t>代芬芬</t>
  </si>
  <si>
    <t>SR17062700006290</t>
  </si>
  <si>
    <t>OR17062700119235</t>
  </si>
  <si>
    <t>0053436319</t>
  </si>
  <si>
    <t>1000126109</t>
  </si>
  <si>
    <t>李兴顺</t>
  </si>
  <si>
    <t>SR17062700006302</t>
  </si>
  <si>
    <t>OR17062700119375</t>
  </si>
  <si>
    <t>0053437127</t>
  </si>
  <si>
    <t>1000127824</t>
  </si>
  <si>
    <t>高思文</t>
  </si>
  <si>
    <t>SR17062700006306</t>
  </si>
  <si>
    <t>OR17062700119401</t>
  </si>
  <si>
    <t>0053439027</t>
  </si>
  <si>
    <t>1000128563</t>
  </si>
  <si>
    <t>蒋雨辰</t>
  </si>
  <si>
    <t>SR17062700006314</t>
  </si>
  <si>
    <t>OR17062700119458</t>
  </si>
  <si>
    <t>0053441432</t>
  </si>
  <si>
    <t>1000105230</t>
  </si>
  <si>
    <t>李继梁</t>
  </si>
  <si>
    <t>SR17062700006318</t>
  </si>
  <si>
    <t>OR17062700119517</t>
  </si>
  <si>
    <t>0053445287</t>
  </si>
  <si>
    <t>SR17062700006328</t>
  </si>
  <si>
    <t>OR17062700119619</t>
  </si>
  <si>
    <t>0053445502</t>
  </si>
  <si>
    <t>SR17062700006329</t>
  </si>
  <si>
    <t>OR17062700119625</t>
  </si>
  <si>
    <t>0053446251</t>
  </si>
  <si>
    <t>1000123926</t>
  </si>
  <si>
    <t>崔福媛</t>
  </si>
  <si>
    <t>SR17062700006332</t>
  </si>
  <si>
    <t>OR17062700119651</t>
  </si>
  <si>
    <t>0053446269</t>
  </si>
  <si>
    <t>SR17062700006333</t>
  </si>
  <si>
    <t>OR17062700119654</t>
  </si>
  <si>
    <t>0053450790</t>
  </si>
  <si>
    <t>1000041113</t>
  </si>
  <si>
    <t>丁玲</t>
  </si>
  <si>
    <t>SR17062700006362</t>
  </si>
  <si>
    <t>OR17062700119845</t>
  </si>
  <si>
    <t>0053456579</t>
  </si>
  <si>
    <t>5328-2800114300</t>
  </si>
  <si>
    <t>周香</t>
  </si>
  <si>
    <t>SR17062700006380</t>
  </si>
  <si>
    <t>OR17062700119959</t>
  </si>
  <si>
    <t>0053472905</t>
  </si>
  <si>
    <t>1000128923</t>
  </si>
  <si>
    <t>邓方</t>
  </si>
  <si>
    <t>SR17062700006398</t>
  </si>
  <si>
    <t>OR17062700120279</t>
  </si>
  <si>
    <t>0053473111</t>
  </si>
  <si>
    <t>1000046607</t>
  </si>
  <si>
    <t>李孟兰</t>
  </si>
  <si>
    <t>SR17062700006399</t>
  </si>
  <si>
    <t>OR17062700120286</t>
  </si>
  <si>
    <t>0053473972</t>
  </si>
  <si>
    <t>1000056532</t>
  </si>
  <si>
    <t>范婷芳</t>
  </si>
  <si>
    <t>SR17062700006402</t>
  </si>
  <si>
    <t>OR17062700120322</t>
  </si>
  <si>
    <t>0053475769</t>
  </si>
  <si>
    <t>1000089232</t>
  </si>
  <si>
    <t>马高彬</t>
  </si>
  <si>
    <t>SR17062700006408</t>
  </si>
  <si>
    <t>OR17062700120438</t>
  </si>
  <si>
    <t>0053476831</t>
  </si>
  <si>
    <t>1000130077</t>
  </si>
  <si>
    <t>吕玲</t>
  </si>
  <si>
    <t>SR17062700006424</t>
  </si>
  <si>
    <t>OR17062700120570</t>
  </si>
  <si>
    <t>0053477673</t>
  </si>
  <si>
    <t>1000106471</t>
  </si>
  <si>
    <t>王明凤</t>
  </si>
  <si>
    <t>SR17062700006434</t>
  </si>
  <si>
    <t>OR17062700120619</t>
  </si>
  <si>
    <t>0053477965</t>
  </si>
  <si>
    <t>1000124743</t>
  </si>
  <si>
    <t>王成涛</t>
  </si>
  <si>
    <t>SR17062700006438</t>
  </si>
  <si>
    <t>OR17062700120649</t>
  </si>
  <si>
    <t>0053480829</t>
  </si>
  <si>
    <t>1000127757</t>
  </si>
  <si>
    <t>宋明权</t>
  </si>
  <si>
    <t>SR17062700006441</t>
  </si>
  <si>
    <t>OR17062700120706</t>
  </si>
  <si>
    <t>0053481265</t>
  </si>
  <si>
    <t>1000129912</t>
  </si>
  <si>
    <t>刘奇</t>
  </si>
  <si>
    <t>SR17062700006448</t>
  </si>
  <si>
    <t>OR17062700120741</t>
  </si>
  <si>
    <t>0053481894</t>
  </si>
  <si>
    <t>1000019112</t>
  </si>
  <si>
    <t>陈玲芝</t>
  </si>
  <si>
    <t>SR17062700006453</t>
  </si>
  <si>
    <t>OR17062700120784</t>
  </si>
  <si>
    <t>0053482448</t>
  </si>
  <si>
    <t>5328-5280149871</t>
  </si>
  <si>
    <t>白蓉</t>
  </si>
  <si>
    <t>SR17062700006455</t>
  </si>
  <si>
    <t>OR17062700120816</t>
  </si>
  <si>
    <t>0053482907</t>
  </si>
  <si>
    <t>1000106323</t>
  </si>
  <si>
    <t>刘文艳</t>
  </si>
  <si>
    <t>SR17062700006459</t>
  </si>
  <si>
    <t>OR17062700120853</t>
  </si>
  <si>
    <t>0053484103</t>
  </si>
  <si>
    <t>1000129385</t>
  </si>
  <si>
    <t>李建芬</t>
  </si>
  <si>
    <t>SR17062700006469</t>
  </si>
  <si>
    <t>OR17062700120979</t>
  </si>
  <si>
    <t>0053484294</t>
  </si>
  <si>
    <t>1000107802</t>
  </si>
  <si>
    <t>陈明丹</t>
  </si>
  <si>
    <t>SR17062700006471</t>
  </si>
  <si>
    <t>OR17062700120994</t>
  </si>
  <si>
    <t>0053484399</t>
  </si>
  <si>
    <t>1000112252</t>
  </si>
  <si>
    <t>何平</t>
  </si>
  <si>
    <t>SR17062700006473</t>
  </si>
  <si>
    <t>OR17062700121015</t>
  </si>
  <si>
    <t>0053494287</t>
  </si>
  <si>
    <t>1000130408</t>
  </si>
  <si>
    <t>包仙竹</t>
  </si>
  <si>
    <t>SR17062700006475</t>
  </si>
  <si>
    <t>OR17062700121065</t>
  </si>
  <si>
    <t>0053541206</t>
  </si>
  <si>
    <t>1000129667</t>
  </si>
  <si>
    <t>李文凤</t>
  </si>
  <si>
    <t>SR17062700006492</t>
  </si>
  <si>
    <t>OR17062700121235</t>
  </si>
  <si>
    <t>0053541263</t>
  </si>
  <si>
    <t>1000129798</t>
  </si>
  <si>
    <t>赵蒙</t>
  </si>
  <si>
    <t>SR17062700006493</t>
  </si>
  <si>
    <t>OR17062700121239</t>
  </si>
  <si>
    <t>0053541744</t>
  </si>
  <si>
    <t>1000047364</t>
  </si>
  <si>
    <t>林剑</t>
  </si>
  <si>
    <t>SR17062700006497</t>
  </si>
  <si>
    <t>OR17062700121281</t>
  </si>
  <si>
    <t>0053541953</t>
  </si>
  <si>
    <t>1000129942</t>
  </si>
  <si>
    <t>姜学芬</t>
  </si>
  <si>
    <t>SR17062700006499</t>
  </si>
  <si>
    <t>OR17062700121312</t>
  </si>
  <si>
    <t>0053542487</t>
  </si>
  <si>
    <t>1000129592</t>
  </si>
  <si>
    <t>杨祥双</t>
  </si>
  <si>
    <t>SR17062700006503</t>
  </si>
  <si>
    <t>OR17062700121342</t>
  </si>
  <si>
    <t>0053542666</t>
  </si>
  <si>
    <t>1000129888</t>
  </si>
  <si>
    <t>秦海涛</t>
  </si>
  <si>
    <t>SR17062700006504</t>
  </si>
  <si>
    <t>OR17062700121355</t>
  </si>
  <si>
    <t>0053542737</t>
  </si>
  <si>
    <t>1000094572</t>
  </si>
  <si>
    <t>陈建平</t>
  </si>
  <si>
    <t>SR17062700006505</t>
  </si>
  <si>
    <t>OR17062700121368</t>
  </si>
  <si>
    <t>0053542752</t>
  </si>
  <si>
    <t>1000115227</t>
  </si>
  <si>
    <t>杨文梅</t>
  </si>
  <si>
    <t>SR17062700006506</t>
  </si>
  <si>
    <t>OR17062700121370</t>
  </si>
  <si>
    <t>0053543338</t>
  </si>
  <si>
    <t>1000018062</t>
  </si>
  <si>
    <t>张亚</t>
  </si>
  <si>
    <t>SR17062700006508</t>
  </si>
  <si>
    <t>OR17062700121399</t>
  </si>
  <si>
    <t>0053543659</t>
  </si>
  <si>
    <t>1000124818</t>
  </si>
  <si>
    <t>段贵妹</t>
  </si>
  <si>
    <t>SR17062700006518</t>
  </si>
  <si>
    <t>OR17062700121429</t>
  </si>
  <si>
    <t>0053543790</t>
  </si>
  <si>
    <t>1000130589</t>
  </si>
  <si>
    <t>彭玲娜</t>
  </si>
  <si>
    <t>SR17062700006521</t>
  </si>
  <si>
    <t>OR17062700121439</t>
  </si>
  <si>
    <t>0053543948</t>
  </si>
  <si>
    <t>1000032526</t>
  </si>
  <si>
    <t>蔡元刚</t>
  </si>
  <si>
    <t>SR17062700006524</t>
  </si>
  <si>
    <t>OR17062700121448</t>
  </si>
  <si>
    <t>0053547134</t>
  </si>
  <si>
    <t>1000116275</t>
  </si>
  <si>
    <t>曾习兰</t>
  </si>
  <si>
    <t>SR17062700006554</t>
  </si>
  <si>
    <t>OR17062700121652</t>
  </si>
  <si>
    <t>0053559594</t>
  </si>
  <si>
    <t>1000120341</t>
  </si>
  <si>
    <t>段俊丞</t>
  </si>
  <si>
    <t>SR17062800006582</t>
  </si>
  <si>
    <t>OR17062800122920</t>
  </si>
  <si>
    <t>0053562768</t>
  </si>
  <si>
    <t>5326-2624005618</t>
  </si>
  <si>
    <t>李桂兰</t>
  </si>
  <si>
    <t>SR17062800006597</t>
  </si>
  <si>
    <t>OR17062800123269</t>
  </si>
  <si>
    <t>0053563645</t>
  </si>
  <si>
    <t>0112161226</t>
  </si>
  <si>
    <t>杨正葵</t>
  </si>
  <si>
    <t>SR17062800006605</t>
  </si>
  <si>
    <t>OR17062800123390</t>
  </si>
  <si>
    <t>0053565143</t>
  </si>
  <si>
    <t>1000122749</t>
  </si>
  <si>
    <t>黄初将</t>
  </si>
  <si>
    <t>SR17062800006607</t>
  </si>
  <si>
    <t>OR17062800123492</t>
  </si>
  <si>
    <t>0053565352</t>
  </si>
  <si>
    <t>1000132139</t>
  </si>
  <si>
    <t>穆风云</t>
  </si>
  <si>
    <t>SR17062800006609</t>
  </si>
  <si>
    <t>OR17062800123507</t>
  </si>
  <si>
    <t>0053566773</t>
  </si>
  <si>
    <t>1000129140</t>
  </si>
  <si>
    <t>杨清菊</t>
  </si>
  <si>
    <t>SR17062800006613</t>
  </si>
  <si>
    <t>OR17062800123610</t>
  </si>
  <si>
    <t>0053567401</t>
  </si>
  <si>
    <t>1000109702</t>
  </si>
  <si>
    <t>赵仕冬</t>
  </si>
  <si>
    <t>SR17062800006616</t>
  </si>
  <si>
    <t>OR17062800123720</t>
  </si>
  <si>
    <t>0053567451</t>
  </si>
  <si>
    <t>1000130977</t>
  </si>
  <si>
    <t>周维</t>
  </si>
  <si>
    <t>SR17062800006618</t>
  </si>
  <si>
    <t>OR17062800123740</t>
  </si>
  <si>
    <t>0053567855</t>
  </si>
  <si>
    <t>1000112480</t>
  </si>
  <si>
    <t>郭仕芬</t>
  </si>
  <si>
    <t>SR17062800006620</t>
  </si>
  <si>
    <t>OR17062800123796</t>
  </si>
  <si>
    <t>0053567916</t>
  </si>
  <si>
    <t>1000113768</t>
  </si>
  <si>
    <t>倪卫国</t>
  </si>
  <si>
    <t>SR17062800006621</t>
  </si>
  <si>
    <t>OR17062800123807</t>
  </si>
  <si>
    <t>0053567953</t>
  </si>
  <si>
    <t>1000131498</t>
  </si>
  <si>
    <t>曹艳芬</t>
  </si>
  <si>
    <t>SR17062800006623</t>
  </si>
  <si>
    <t>OR17062800123814</t>
  </si>
  <si>
    <t>0053569026</t>
  </si>
  <si>
    <t>1000110925</t>
  </si>
  <si>
    <t>耿明珠</t>
  </si>
  <si>
    <t>SR17062800006626</t>
  </si>
  <si>
    <t>OR17062800123879</t>
  </si>
  <si>
    <t>0053569887</t>
  </si>
  <si>
    <t>SR17062800006632</t>
  </si>
  <si>
    <t>OR17062800123945</t>
  </si>
  <si>
    <t>0053571349</t>
  </si>
  <si>
    <t>1000087143</t>
  </si>
  <si>
    <t>熊国秀</t>
  </si>
  <si>
    <t>SR17062800006641</t>
  </si>
  <si>
    <t>OR17062800124093</t>
  </si>
  <si>
    <t>0053571791</t>
  </si>
  <si>
    <t>1000108547</t>
  </si>
  <si>
    <t>李顺珍</t>
  </si>
  <si>
    <t>SR17062800006653</t>
  </si>
  <si>
    <t>OR17062800124180</t>
  </si>
  <si>
    <t>0053572024</t>
  </si>
  <si>
    <t>1000126122</t>
  </si>
  <si>
    <t>毛菊珍</t>
  </si>
  <si>
    <t>SR17062800006657</t>
  </si>
  <si>
    <t>OR17062800124233</t>
  </si>
  <si>
    <t>0053572057</t>
  </si>
  <si>
    <t>1000131518</t>
  </si>
  <si>
    <t>李正坤</t>
  </si>
  <si>
    <t>SR17062800006658</t>
  </si>
  <si>
    <t>OR17062800124235</t>
  </si>
  <si>
    <t>0053572227</t>
  </si>
  <si>
    <t>1000091951</t>
  </si>
  <si>
    <t>章瑛华</t>
  </si>
  <si>
    <t>SR17062800006662</t>
  </si>
  <si>
    <t>OR17062800124250</t>
  </si>
  <si>
    <t>0053572535</t>
  </si>
  <si>
    <t>1000131162</t>
  </si>
  <si>
    <t>杨树军</t>
  </si>
  <si>
    <t>SR17062800006666</t>
  </si>
  <si>
    <t>OR17062800124276</t>
  </si>
  <si>
    <t>0053572670</t>
  </si>
  <si>
    <t>1000130792</t>
  </si>
  <si>
    <t>曹树哲</t>
  </si>
  <si>
    <t>SR17062800006669</t>
  </si>
  <si>
    <t>OR17062800124292</t>
  </si>
  <si>
    <t>0053573056</t>
  </si>
  <si>
    <t>1000127288</t>
  </si>
  <si>
    <t>郑梅</t>
  </si>
  <si>
    <t>SR17062800006672</t>
  </si>
  <si>
    <t>OR17062800124329</t>
  </si>
  <si>
    <t>0053574210</t>
  </si>
  <si>
    <t>1000131177</t>
  </si>
  <si>
    <t>文桂琼</t>
  </si>
  <si>
    <t>SR17062800006684</t>
  </si>
  <si>
    <t>OR17062800124456</t>
  </si>
  <si>
    <t>0053574341</t>
  </si>
  <si>
    <t>1000120771</t>
  </si>
  <si>
    <t>杨兆惠</t>
  </si>
  <si>
    <t>SR17062800006685</t>
  </si>
  <si>
    <t>OR17062800124463</t>
  </si>
  <si>
    <t>0053574362</t>
  </si>
  <si>
    <t>1000120782</t>
  </si>
  <si>
    <t>李加民</t>
  </si>
  <si>
    <t>SR17062800006686</t>
  </si>
  <si>
    <t>OR17062800124468</t>
  </si>
  <si>
    <t>0053575391</t>
  </si>
  <si>
    <t>1000101889</t>
  </si>
  <si>
    <t>李莉</t>
  </si>
  <si>
    <t>SR17062800006691</t>
  </si>
  <si>
    <t>OR17062800124523</t>
  </si>
  <si>
    <t>0053575998</t>
  </si>
  <si>
    <t>1000100566</t>
  </si>
  <si>
    <t>秦燕</t>
  </si>
  <si>
    <t>SR17062800006692</t>
  </si>
  <si>
    <t>OR17062800124537</t>
  </si>
  <si>
    <t>0053576032</t>
  </si>
  <si>
    <t>1000131130</t>
  </si>
  <si>
    <t>严淑平</t>
  </si>
  <si>
    <t>SR17062800006693</t>
  </si>
  <si>
    <t>OR17062800124540</t>
  </si>
  <si>
    <t>0053577465</t>
  </si>
  <si>
    <t>1000076437</t>
  </si>
  <si>
    <t>朱亚</t>
  </si>
  <si>
    <t>SR17062800006700</t>
  </si>
  <si>
    <t>OR17062800124607</t>
  </si>
  <si>
    <t>0053577700</t>
  </si>
  <si>
    <t>0111262426</t>
  </si>
  <si>
    <t>李清蕊</t>
  </si>
  <si>
    <t>SR17062800006701</t>
  </si>
  <si>
    <t>OR17062800124626</t>
  </si>
  <si>
    <t>0053577912</t>
  </si>
  <si>
    <t>1000107506</t>
  </si>
  <si>
    <t>阮冬琴</t>
  </si>
  <si>
    <t>SR17062800006702</t>
  </si>
  <si>
    <t>OR17062800124635</t>
  </si>
  <si>
    <t>0053577949</t>
  </si>
  <si>
    <t>SR17062800006703</t>
  </si>
  <si>
    <t>OR17062800124638</t>
  </si>
  <si>
    <t>0053578124</t>
  </si>
  <si>
    <t>1000079044</t>
  </si>
  <si>
    <t>王小燕</t>
  </si>
  <si>
    <t>SR17062800006705</t>
  </si>
  <si>
    <t>OR17062800124655</t>
  </si>
  <si>
    <t>0053578370</t>
  </si>
  <si>
    <t>1000128194</t>
  </si>
  <si>
    <t>巫从容</t>
  </si>
  <si>
    <t>SR17062800006707</t>
  </si>
  <si>
    <t>OR17062800124667</t>
  </si>
  <si>
    <t>0053578632</t>
  </si>
  <si>
    <t>SR17062800006710</t>
  </si>
  <si>
    <t>OR17062800124679</t>
  </si>
  <si>
    <t>0053579066</t>
  </si>
  <si>
    <t>1000020840</t>
  </si>
  <si>
    <t>曾小燕</t>
  </si>
  <si>
    <t>SR17062800006713</t>
  </si>
  <si>
    <t>OR17062800124693</t>
  </si>
  <si>
    <t>0053579133</t>
  </si>
  <si>
    <t>1000122460</t>
  </si>
  <si>
    <t>陈以琼</t>
  </si>
  <si>
    <t>SR17062800006715</t>
  </si>
  <si>
    <t>OR17062800124700</t>
  </si>
  <si>
    <t>0053579155</t>
  </si>
  <si>
    <t>SR17062800006716</t>
  </si>
  <si>
    <t>OR17062800124701</t>
  </si>
  <si>
    <t>0053579165</t>
  </si>
  <si>
    <t>SR17062800006719</t>
  </si>
  <si>
    <t>OR17062800124706</t>
  </si>
  <si>
    <t>0053579217</t>
  </si>
  <si>
    <t>1000122391</t>
  </si>
  <si>
    <t>杨明沙</t>
  </si>
  <si>
    <t>SR17062800006720</t>
  </si>
  <si>
    <t>OR17062800124711</t>
  </si>
  <si>
    <t>0053579351</t>
  </si>
  <si>
    <t>1000007776</t>
  </si>
  <si>
    <t>崔鸿雁</t>
  </si>
  <si>
    <t>SR17062800006721</t>
  </si>
  <si>
    <t>OR17062800124717</t>
  </si>
  <si>
    <t>0053579762</t>
  </si>
  <si>
    <t>1000132764</t>
  </si>
  <si>
    <t>刘子峰</t>
  </si>
  <si>
    <t>SR17062800006724</t>
  </si>
  <si>
    <t>OR17062800124749</t>
  </si>
  <si>
    <t>0053579846</t>
  </si>
  <si>
    <t>5015576297</t>
  </si>
  <si>
    <t>王如成</t>
  </si>
  <si>
    <t>SR17062800006726</t>
  </si>
  <si>
    <t>OR17062800124758</t>
  </si>
  <si>
    <t>0053580339</t>
  </si>
  <si>
    <t>0103243168</t>
  </si>
  <si>
    <t>左莉婷</t>
  </si>
  <si>
    <t>SR17062800006732</t>
  </si>
  <si>
    <t>OR17062800124802</t>
  </si>
  <si>
    <t>0053583006</t>
  </si>
  <si>
    <t>SR17062800006744</t>
  </si>
  <si>
    <t>OR17062800124964</t>
  </si>
  <si>
    <t>0053584838</t>
  </si>
  <si>
    <t>1000083575</t>
  </si>
  <si>
    <t>李翠林</t>
  </si>
  <si>
    <t>SR17062800006753</t>
  </si>
  <si>
    <t>OR17062800125122</t>
  </si>
  <si>
    <t>0053586066</t>
  </si>
  <si>
    <t>1000132028</t>
  </si>
  <si>
    <t>邓才洪</t>
  </si>
  <si>
    <t>SR17062800006754</t>
  </si>
  <si>
    <t>OR17062800125160</t>
  </si>
  <si>
    <t>0053586298</t>
  </si>
  <si>
    <t>1000126165</t>
  </si>
  <si>
    <t>黄世飞</t>
  </si>
  <si>
    <t>SR17062800006756</t>
  </si>
  <si>
    <t>OR17062800125212</t>
  </si>
  <si>
    <t>0053586694</t>
  </si>
  <si>
    <t>1000123715</t>
  </si>
  <si>
    <t>王映</t>
  </si>
  <si>
    <t>SR17062800006757</t>
  </si>
  <si>
    <t>OR17062800125252</t>
  </si>
  <si>
    <t>0053590336</t>
  </si>
  <si>
    <t>5306-0627019804</t>
  </si>
  <si>
    <t>张孟科</t>
  </si>
  <si>
    <t>SR17062800006774</t>
  </si>
  <si>
    <t>OR17062800125525</t>
  </si>
  <si>
    <t>0053592632</t>
  </si>
  <si>
    <t>1000111448</t>
  </si>
  <si>
    <t>李兰</t>
  </si>
  <si>
    <t>SR17062800006795</t>
  </si>
  <si>
    <t>OR17062800125673</t>
  </si>
  <si>
    <t>0053596561</t>
  </si>
  <si>
    <t>1000112883</t>
  </si>
  <si>
    <t>赵树明</t>
  </si>
  <si>
    <t>SR17062800006797</t>
  </si>
  <si>
    <t>OR17062800125690</t>
  </si>
  <si>
    <t>0053597536</t>
  </si>
  <si>
    <t>1000131612</t>
  </si>
  <si>
    <t>刀新艳</t>
  </si>
  <si>
    <t>SR17062800006806</t>
  </si>
  <si>
    <t>OR17062800125732</t>
  </si>
  <si>
    <t>0053597958</t>
  </si>
  <si>
    <t>1000131831</t>
  </si>
  <si>
    <t>黄敏</t>
  </si>
  <si>
    <t>SR17062800006811</t>
  </si>
  <si>
    <t>OR17062800125750</t>
  </si>
  <si>
    <t>0053599020</t>
  </si>
  <si>
    <t>1000097557</t>
  </si>
  <si>
    <t>杨舒娴</t>
  </si>
  <si>
    <t>SR17062800006818</t>
  </si>
  <si>
    <t>OR17062800125786</t>
  </si>
  <si>
    <t>0053600306</t>
  </si>
  <si>
    <t>1000040735</t>
  </si>
  <si>
    <t>杨恩艳</t>
  </si>
  <si>
    <t>SR17062800006825</t>
  </si>
  <si>
    <t>OR17062800125837</t>
  </si>
  <si>
    <t>0053600611</t>
  </si>
  <si>
    <t>1000097548</t>
  </si>
  <si>
    <t>何春</t>
  </si>
  <si>
    <t>SR17062800006826</t>
  </si>
  <si>
    <t>OR17062800125844</t>
  </si>
  <si>
    <t>0053600797</t>
  </si>
  <si>
    <t>SR17062800006828</t>
  </si>
  <si>
    <t>OR17062800125851</t>
  </si>
  <si>
    <t>0053600780</t>
  </si>
  <si>
    <t>1000012778</t>
  </si>
  <si>
    <t>杨颖</t>
  </si>
  <si>
    <t>SR17062800006827</t>
  </si>
  <si>
    <t>OR17062800125849</t>
  </si>
  <si>
    <t>0053601206</t>
  </si>
  <si>
    <t>1000130838</t>
  </si>
  <si>
    <t>赵丽</t>
  </si>
  <si>
    <t>SR17062800006829</t>
  </si>
  <si>
    <t>OR17062800125861</t>
  </si>
  <si>
    <t>0053601804</t>
  </si>
  <si>
    <t>1000128824</t>
  </si>
  <si>
    <t>卢云霞</t>
  </si>
  <si>
    <t>SR17062800006832</t>
  </si>
  <si>
    <t>OR17062800125884</t>
  </si>
  <si>
    <t>0053601924</t>
  </si>
  <si>
    <t>SR17062800006834</t>
  </si>
  <si>
    <t>OR17062800125892</t>
  </si>
  <si>
    <t>0053602897</t>
  </si>
  <si>
    <t>1000116844</t>
  </si>
  <si>
    <t>邵芳芳</t>
  </si>
  <si>
    <t>SR17062800006841</t>
  </si>
  <si>
    <t>OR17062800125935</t>
  </si>
  <si>
    <t>0053603259</t>
  </si>
  <si>
    <t>1000085252</t>
  </si>
  <si>
    <t>徐会云</t>
  </si>
  <si>
    <t>SR17062800006844</t>
  </si>
  <si>
    <t>OR17062800125967</t>
  </si>
  <si>
    <t>0053604463</t>
  </si>
  <si>
    <t>1000120039</t>
  </si>
  <si>
    <t>杨宇红</t>
  </si>
  <si>
    <t>SR17062800006853</t>
  </si>
  <si>
    <t>OR17062800126047</t>
  </si>
  <si>
    <t>0053605065</t>
  </si>
  <si>
    <t>5330-3024020974</t>
  </si>
  <si>
    <t>李玮超</t>
  </si>
  <si>
    <t>SR17062800006859</t>
  </si>
  <si>
    <t>OR17062800126090</t>
  </si>
  <si>
    <t>0053607950</t>
  </si>
  <si>
    <t>1000134121</t>
  </si>
  <si>
    <t>李娅娟</t>
  </si>
  <si>
    <t>SR17062800006862</t>
  </si>
  <si>
    <t>OR17062800126105</t>
  </si>
  <si>
    <t>0053609656</t>
  </si>
  <si>
    <t>0122037781</t>
  </si>
  <si>
    <t>张名飞</t>
  </si>
  <si>
    <t>SR17062800006864</t>
  </si>
  <si>
    <t>OR17062800126115</t>
  </si>
  <si>
    <t>0053612143</t>
  </si>
  <si>
    <t>1000133926</t>
  </si>
  <si>
    <t>角有琳</t>
  </si>
  <si>
    <t>SR17062800006866</t>
  </si>
  <si>
    <t>OR17062800126126</t>
  </si>
  <si>
    <t>0053618839</t>
  </si>
  <si>
    <t>1000130546</t>
  </si>
  <si>
    <t>王花芬</t>
  </si>
  <si>
    <t>SR17062800006867</t>
  </si>
  <si>
    <t>OR17062800126150</t>
  </si>
  <si>
    <t>0053632349</t>
  </si>
  <si>
    <t>0103142650</t>
  </si>
  <si>
    <t>施薇佳</t>
  </si>
  <si>
    <t>SR17062800006877</t>
  </si>
  <si>
    <t>OR17062800126198</t>
  </si>
  <si>
    <t>0053643841</t>
  </si>
  <si>
    <t>0103352021</t>
  </si>
  <si>
    <t>李彩萍</t>
  </si>
  <si>
    <t>SR17062800006882</t>
  </si>
  <si>
    <t>OR17062800126233</t>
  </si>
  <si>
    <t>0053646695</t>
  </si>
  <si>
    <t>1000133948</t>
  </si>
  <si>
    <t>杨忠菊</t>
  </si>
  <si>
    <t>SR17062800006892</t>
  </si>
  <si>
    <t>OR17062800126277</t>
  </si>
  <si>
    <t>0053647169</t>
  </si>
  <si>
    <t>1000134141</t>
  </si>
  <si>
    <t>黄亚茹</t>
  </si>
  <si>
    <t>SR17062800006899</t>
  </si>
  <si>
    <t>OR17062800126329</t>
  </si>
  <si>
    <t>0053647276</t>
  </si>
  <si>
    <t>1000131108</t>
  </si>
  <si>
    <t>郑兰</t>
  </si>
  <si>
    <t>SR17062800006901</t>
  </si>
  <si>
    <t>OR17062800126341</t>
  </si>
  <si>
    <t>0053648425</t>
  </si>
  <si>
    <t>SR17062800006917</t>
  </si>
  <si>
    <t>OR17062800126452</t>
  </si>
  <si>
    <t>0053648434</t>
  </si>
  <si>
    <t>1000132890</t>
  </si>
  <si>
    <t>陆海兵</t>
  </si>
  <si>
    <t>SR17062800006918</t>
  </si>
  <si>
    <t>OR17062800126453</t>
  </si>
  <si>
    <t>0053649176</t>
  </si>
  <si>
    <t>0111207848</t>
  </si>
  <si>
    <t>段晓霞</t>
  </si>
  <si>
    <t>SR17062800006927</t>
  </si>
  <si>
    <t>OR17062800126490</t>
  </si>
  <si>
    <t>0053649362</t>
  </si>
  <si>
    <t>1000108368</t>
  </si>
  <si>
    <t>道先玲</t>
  </si>
  <si>
    <t>SR17062800006928</t>
  </si>
  <si>
    <t>OR17062800126499</t>
  </si>
  <si>
    <t>0053649981</t>
  </si>
  <si>
    <t>1000122443</t>
  </si>
  <si>
    <t>任彩芳</t>
  </si>
  <si>
    <t>SR17062800006934</t>
  </si>
  <si>
    <t>OR17062800126544</t>
  </si>
  <si>
    <t>0053650233</t>
  </si>
  <si>
    <t>1000126345</t>
  </si>
  <si>
    <t>晋竞</t>
  </si>
  <si>
    <t>SR17062800006936</t>
  </si>
  <si>
    <t>OR17062800126562</t>
  </si>
  <si>
    <t>0053650447</t>
  </si>
  <si>
    <t>1000134304</t>
  </si>
  <si>
    <t>王秋雪</t>
  </si>
  <si>
    <t>SR17062800006939</t>
  </si>
  <si>
    <t>OR17062800126582</t>
  </si>
  <si>
    <t>0053650948</t>
  </si>
  <si>
    <t>1000134263</t>
  </si>
  <si>
    <t>刘艾</t>
  </si>
  <si>
    <t>SR17062800006943</t>
  </si>
  <si>
    <t>OR17062800126611</t>
  </si>
  <si>
    <t>0053651954</t>
  </si>
  <si>
    <t>1000123259</t>
  </si>
  <si>
    <t>丁宇</t>
  </si>
  <si>
    <t>SR17062800006945</t>
  </si>
  <si>
    <t>OR17062800126630</t>
  </si>
  <si>
    <t>0053653000</t>
  </si>
  <si>
    <t>1000110642</t>
  </si>
  <si>
    <t>张汝萍</t>
  </si>
  <si>
    <t>SR17062800006949</t>
  </si>
  <si>
    <t>OR17062800126640</t>
  </si>
  <si>
    <t>0053666291</t>
  </si>
  <si>
    <t>1000134763</t>
  </si>
  <si>
    <t>冯玲</t>
  </si>
  <si>
    <t>SR17062900006961</t>
  </si>
  <si>
    <t>OR17062900127003</t>
  </si>
  <si>
    <t>0053666939</t>
  </si>
  <si>
    <t>1000131934</t>
  </si>
  <si>
    <t>潘英</t>
  </si>
  <si>
    <t>SR17062900006963</t>
  </si>
  <si>
    <t>OR17062900127220</t>
  </si>
  <si>
    <t>0053667088</t>
  </si>
  <si>
    <t>1000131727</t>
  </si>
  <si>
    <t>白当双</t>
  </si>
  <si>
    <t>SR17062900006965</t>
  </si>
  <si>
    <t>OR17062900127287</t>
  </si>
  <si>
    <t>0053667586</t>
  </si>
  <si>
    <t>1000135097</t>
  </si>
  <si>
    <t>李建军</t>
  </si>
  <si>
    <t>SR17062900006969</t>
  </si>
  <si>
    <t>OR17062900127415</t>
  </si>
  <si>
    <t>0053668211</t>
  </si>
  <si>
    <t>1000134958</t>
  </si>
  <si>
    <t>康山凯</t>
  </si>
  <si>
    <t>SR17062900006973</t>
  </si>
  <si>
    <t>OR17062900127540</t>
  </si>
  <si>
    <t>0053670040</t>
  </si>
  <si>
    <t>1000129976</t>
  </si>
  <si>
    <t>黄章丽</t>
  </si>
  <si>
    <t>SR17062900006982</t>
  </si>
  <si>
    <t>OR17062900127797</t>
  </si>
  <si>
    <t>0053670671</t>
  </si>
  <si>
    <t>5011349650</t>
  </si>
  <si>
    <t>冉洁</t>
  </si>
  <si>
    <t>SR17062900006984</t>
  </si>
  <si>
    <t>OR17062900127849</t>
  </si>
  <si>
    <t>0053673668</t>
  </si>
  <si>
    <t>1000114644</t>
  </si>
  <si>
    <t>缪美珍</t>
  </si>
  <si>
    <t>SR17062900006989</t>
  </si>
  <si>
    <t>OR17062900128006</t>
  </si>
  <si>
    <t>0053673863</t>
  </si>
  <si>
    <t>5010198768</t>
  </si>
  <si>
    <t>代宇涛</t>
  </si>
  <si>
    <t>SR17062900006991</t>
  </si>
  <si>
    <t>OR17062900128028</t>
  </si>
  <si>
    <t>0053674093</t>
  </si>
  <si>
    <t>1000135522</t>
  </si>
  <si>
    <t>鲁绍明</t>
  </si>
  <si>
    <t>SR17062900006992</t>
  </si>
  <si>
    <t>OR17062900128047</t>
  </si>
  <si>
    <t>0053674188</t>
  </si>
  <si>
    <t>1000125405</t>
  </si>
  <si>
    <t>刘礼兰</t>
  </si>
  <si>
    <t>SR17062900006994</t>
  </si>
  <si>
    <t>OR17062900128060</t>
  </si>
  <si>
    <t>0053675522</t>
  </si>
  <si>
    <t>1000064060</t>
  </si>
  <si>
    <t>赵柠</t>
  </si>
  <si>
    <t>SR17062900006998</t>
  </si>
  <si>
    <t>OR17062900128165</t>
  </si>
  <si>
    <t>0053676601</t>
  </si>
  <si>
    <t>1000135616</t>
  </si>
  <si>
    <t>杜正红</t>
  </si>
  <si>
    <t>SR17062900007005</t>
  </si>
  <si>
    <t>OR17062900128247</t>
  </si>
  <si>
    <t>0053677130</t>
  </si>
  <si>
    <t>1000076339</t>
  </si>
  <si>
    <t>毕加丽</t>
  </si>
  <si>
    <t>SR17062900007007</t>
  </si>
  <si>
    <t>OR17062900128285</t>
  </si>
  <si>
    <t>0053677158</t>
  </si>
  <si>
    <t>SR17062900007008</t>
  </si>
  <si>
    <t>OR17062900128287</t>
  </si>
  <si>
    <t>0053683296</t>
  </si>
  <si>
    <t>1000129570</t>
  </si>
  <si>
    <t>李群莲</t>
  </si>
  <si>
    <t>SR17062900007029</t>
  </si>
  <si>
    <t>OR17062900128555</t>
  </si>
  <si>
    <t>0053683158</t>
  </si>
  <si>
    <t>1000135814</t>
  </si>
  <si>
    <t>吴婷</t>
  </si>
  <si>
    <t>SR17062900007028</t>
  </si>
  <si>
    <t>OR17062900128554</t>
  </si>
  <si>
    <t>0053683551</t>
  </si>
  <si>
    <t>1000134803</t>
  </si>
  <si>
    <t>丁瑜</t>
  </si>
  <si>
    <t>SR17062900007030</t>
  </si>
  <si>
    <t>OR17062900128562</t>
  </si>
  <si>
    <t>0053685331</t>
  </si>
  <si>
    <t>1000108834</t>
  </si>
  <si>
    <t>胡泽蓉</t>
  </si>
  <si>
    <t>SR17062900007035</t>
  </si>
  <si>
    <t>OR17062900128623</t>
  </si>
  <si>
    <t>0053686366</t>
  </si>
  <si>
    <t>1000134843</t>
  </si>
  <si>
    <t>庄家槽</t>
  </si>
  <si>
    <t>SR17062900007045</t>
  </si>
  <si>
    <t>OR17062900128673</t>
  </si>
  <si>
    <t>0053687898</t>
  </si>
  <si>
    <t>1000134883</t>
  </si>
  <si>
    <t>李茜</t>
  </si>
  <si>
    <t>SR17062900007056</t>
  </si>
  <si>
    <t>OR17062900128779</t>
  </si>
  <si>
    <t>0053688860</t>
  </si>
  <si>
    <t>0154033487</t>
  </si>
  <si>
    <t>王春良</t>
  </si>
  <si>
    <t>SR17062900007062</t>
  </si>
  <si>
    <t>OR17062900128840</t>
  </si>
  <si>
    <t>0053689218</t>
  </si>
  <si>
    <t>1000079830</t>
  </si>
  <si>
    <t>何锦玲</t>
  </si>
  <si>
    <t>SR17062900007064</t>
  </si>
  <si>
    <t>OR17062900128860</t>
  </si>
  <si>
    <t>0053689540</t>
  </si>
  <si>
    <t>0112175244</t>
  </si>
  <si>
    <t>李明渊</t>
  </si>
  <si>
    <t>SR17062900007066</t>
  </si>
  <si>
    <t>OR17062900128890</t>
  </si>
  <si>
    <t>0053690017</t>
  </si>
  <si>
    <t>1000135997</t>
  </si>
  <si>
    <t>王鹏</t>
  </si>
  <si>
    <t>SR17062900007070</t>
  </si>
  <si>
    <t>OR17062900128918</t>
  </si>
  <si>
    <t>0053691880</t>
  </si>
  <si>
    <t>1000135010</t>
  </si>
  <si>
    <t>赵鑫</t>
  </si>
  <si>
    <t>SR17062900007083</t>
  </si>
  <si>
    <t>OR17062900129003</t>
  </si>
  <si>
    <t>0053692316</t>
  </si>
  <si>
    <t>1000073314</t>
  </si>
  <si>
    <t>何丹</t>
  </si>
  <si>
    <t>SR17062900007085</t>
  </si>
  <si>
    <t>OR17062900129031</t>
  </si>
  <si>
    <t>0053692659</t>
  </si>
  <si>
    <t>1000136150</t>
  </si>
  <si>
    <t>何燕</t>
  </si>
  <si>
    <t>SR17062900007088</t>
  </si>
  <si>
    <t>OR17062900129057</t>
  </si>
  <si>
    <t>0053693077</t>
  </si>
  <si>
    <t>1000120448</t>
  </si>
  <si>
    <t>李雪</t>
  </si>
  <si>
    <t>SR17062900007093</t>
  </si>
  <si>
    <t>OR17062900129073</t>
  </si>
  <si>
    <t>0053695194</t>
  </si>
  <si>
    <t>1000135614</t>
  </si>
  <si>
    <t>尚凤仙</t>
  </si>
  <si>
    <t>SR17062900007104</t>
  </si>
  <si>
    <t>OR17062900129144</t>
  </si>
  <si>
    <t>0053695594</t>
  </si>
  <si>
    <t>1000098566</t>
  </si>
  <si>
    <t>胡晖</t>
  </si>
  <si>
    <t>SR17062900007108</t>
  </si>
  <si>
    <t>OR17062900129172</t>
  </si>
  <si>
    <t>0053695750</t>
  </si>
  <si>
    <t>1000134985</t>
  </si>
  <si>
    <t>俸欣怡</t>
  </si>
  <si>
    <t>SR17062900007109</t>
  </si>
  <si>
    <t>OR17062900129176</t>
  </si>
  <si>
    <t>0053697032</t>
  </si>
  <si>
    <t>SR17062900007113</t>
  </si>
  <si>
    <t>OR17062900129209</t>
  </si>
  <si>
    <t>0053698293</t>
  </si>
  <si>
    <t>1000130662</t>
  </si>
  <si>
    <t>陈洪波</t>
  </si>
  <si>
    <t>SR17062900007117</t>
  </si>
  <si>
    <t>OR17062900129252</t>
  </si>
  <si>
    <t>0053698436</t>
  </si>
  <si>
    <t>1000125923</t>
  </si>
  <si>
    <t>娄佳俊</t>
  </si>
  <si>
    <t>SR17062900007121</t>
  </si>
  <si>
    <t>OR17062900129257</t>
  </si>
  <si>
    <t>0053703959</t>
  </si>
  <si>
    <t>SR17062900007129</t>
  </si>
  <si>
    <t>OR17062900129362</t>
  </si>
  <si>
    <t>0053707806</t>
  </si>
  <si>
    <t>1000115354</t>
  </si>
  <si>
    <t>罗井勇</t>
  </si>
  <si>
    <t>SR17062900007142</t>
  </si>
  <si>
    <t>OR17062900129525</t>
  </si>
  <si>
    <t>0053708033</t>
  </si>
  <si>
    <t>1000020194</t>
  </si>
  <si>
    <t>张月</t>
  </si>
  <si>
    <t>SR17062900007144</t>
  </si>
  <si>
    <t>OR17062900129539</t>
  </si>
  <si>
    <t>0053708238</t>
  </si>
  <si>
    <t>1000076658</t>
  </si>
  <si>
    <t>徐翠</t>
  </si>
  <si>
    <t>SR17062900007145</t>
  </si>
  <si>
    <t>OR17062900129563</t>
  </si>
  <si>
    <t>0053708485</t>
  </si>
  <si>
    <t>1000106264</t>
  </si>
  <si>
    <t>杜泽花</t>
  </si>
  <si>
    <t>SR17062900007146</t>
  </si>
  <si>
    <t>OR17062900129581</t>
  </si>
  <si>
    <t>0053709245</t>
  </si>
  <si>
    <t>1000136605</t>
  </si>
  <si>
    <t>周成丽</t>
  </si>
  <si>
    <t>SR17062900007149</t>
  </si>
  <si>
    <t>OR17062900129617</t>
  </si>
  <si>
    <t>0053710117</t>
  </si>
  <si>
    <t>1000129897</t>
  </si>
  <si>
    <t>王金云</t>
  </si>
  <si>
    <t>SR17062900007152</t>
  </si>
  <si>
    <t>OR17062900129665</t>
  </si>
  <si>
    <t>0053710388</t>
  </si>
  <si>
    <t>0112055014</t>
  </si>
  <si>
    <t>陈锁焕</t>
  </si>
  <si>
    <t>SR17062900007154</t>
  </si>
  <si>
    <t>OR17062900129690</t>
  </si>
  <si>
    <t>0053712029</t>
  </si>
  <si>
    <t>1000131671</t>
  </si>
  <si>
    <t>李永梅</t>
  </si>
  <si>
    <t>SR17062900007159</t>
  </si>
  <si>
    <t>OR17062900129789</t>
  </si>
  <si>
    <t>0053712589</t>
  </si>
  <si>
    <t>1000131360</t>
  </si>
  <si>
    <t>黄梅</t>
  </si>
  <si>
    <t>SR17062900007160</t>
  </si>
  <si>
    <t>OR17062900129820</t>
  </si>
  <si>
    <t>0053713900</t>
  </si>
  <si>
    <t>1000136682</t>
  </si>
  <si>
    <t>徐丽莉</t>
  </si>
  <si>
    <t>SR17062900007163</t>
  </si>
  <si>
    <t>OR17062900129856</t>
  </si>
  <si>
    <t>0053714197</t>
  </si>
  <si>
    <t>1000108256</t>
  </si>
  <si>
    <t>杨小龙</t>
  </si>
  <si>
    <t>SR17062900007165</t>
  </si>
  <si>
    <t>OR17062900129868</t>
  </si>
  <si>
    <t>0053714806</t>
  </si>
  <si>
    <t>1000136753</t>
  </si>
  <si>
    <t>陈加桂</t>
  </si>
  <si>
    <t>SR17062900007167</t>
  </si>
  <si>
    <t>OR17062900129888</t>
  </si>
  <si>
    <t>0053720642</t>
  </si>
  <si>
    <t>1000127718</t>
  </si>
  <si>
    <t>陈文娟</t>
  </si>
  <si>
    <t>SR17062900007170</t>
  </si>
  <si>
    <t>OR17062900129935</t>
  </si>
  <si>
    <t>0053721223</t>
  </si>
  <si>
    <t>1000122705</t>
  </si>
  <si>
    <t>尹敏军</t>
  </si>
  <si>
    <t>SR17062900007172</t>
  </si>
  <si>
    <t>OR17062900129957</t>
  </si>
  <si>
    <t>0053721288</t>
  </si>
  <si>
    <t>1000020104</t>
  </si>
  <si>
    <t>程思文</t>
  </si>
  <si>
    <t>SR17062900007173</t>
  </si>
  <si>
    <t>OR17062900129965</t>
  </si>
  <si>
    <t>0053721325</t>
  </si>
  <si>
    <t>1000095205</t>
  </si>
  <si>
    <t>李丽花</t>
  </si>
  <si>
    <t>SR17062900007174</t>
  </si>
  <si>
    <t>OR17062900129968</t>
  </si>
  <si>
    <t>0053721590</t>
  </si>
  <si>
    <t>5335-3521008524</t>
  </si>
  <si>
    <t>卢永春</t>
  </si>
  <si>
    <t>SR17062900007175</t>
  </si>
  <si>
    <t>OR17062900129979</t>
  </si>
  <si>
    <t>0053722880</t>
  </si>
  <si>
    <t>1000087255</t>
  </si>
  <si>
    <t>黄艺虹</t>
  </si>
  <si>
    <t>SR17062900007179</t>
  </si>
  <si>
    <t>OR17062900130025</t>
  </si>
  <si>
    <t>0053723462</t>
  </si>
  <si>
    <t>0000099041</t>
  </si>
  <si>
    <t>陈彬</t>
  </si>
  <si>
    <t>SR17062900007184</t>
  </si>
  <si>
    <t>OR17062900130041</t>
  </si>
  <si>
    <t>0053725099</t>
  </si>
  <si>
    <t>1000124841</t>
  </si>
  <si>
    <t>赵望</t>
  </si>
  <si>
    <t>SR17062900007192</t>
  </si>
  <si>
    <t>OR17062900130099</t>
  </si>
  <si>
    <t>0053725865</t>
  </si>
  <si>
    <t>1000132168</t>
  </si>
  <si>
    <t>罗粉兰</t>
  </si>
  <si>
    <t>SR17062900007196</t>
  </si>
  <si>
    <t>OR17062900130131</t>
  </si>
  <si>
    <t>0053736497</t>
  </si>
  <si>
    <t>1000123691</t>
  </si>
  <si>
    <t>陶飞安</t>
  </si>
  <si>
    <t>SR17062900007202</t>
  </si>
  <si>
    <t>OR17062900130195</t>
  </si>
  <si>
    <t>0053758498</t>
  </si>
  <si>
    <t>1000136784</t>
  </si>
  <si>
    <t>李燕琴</t>
  </si>
  <si>
    <t>SR17062900007213</t>
  </si>
  <si>
    <t>OR17062900130259</t>
  </si>
  <si>
    <t>0053762289</t>
  </si>
  <si>
    <t>1000134752</t>
  </si>
  <si>
    <t>赵昆明</t>
  </si>
  <si>
    <t>SR17062900007215</t>
  </si>
  <si>
    <t>OR17062900130271</t>
  </si>
  <si>
    <t>0053763273</t>
  </si>
  <si>
    <t>1000136879</t>
  </si>
  <si>
    <t>何艳</t>
  </si>
  <si>
    <t>SR17062900007218</t>
  </si>
  <si>
    <t>OR17062900130296</t>
  </si>
  <si>
    <t>0053763459</t>
  </si>
  <si>
    <t>5300-5001281079</t>
  </si>
  <si>
    <t>杨惠砚</t>
  </si>
  <si>
    <t>SR17062900007219</t>
  </si>
  <si>
    <t>OR17062900130305</t>
  </si>
  <si>
    <t>0053764208</t>
  </si>
  <si>
    <t>0103053133</t>
  </si>
  <si>
    <t>秦淑珍</t>
  </si>
  <si>
    <t>SR17062900007222</t>
  </si>
  <si>
    <t>OR17062900130334</t>
  </si>
  <si>
    <t>0053764643</t>
  </si>
  <si>
    <t>1000131608</t>
  </si>
  <si>
    <t>韩小洪</t>
  </si>
  <si>
    <t>SR17062900007225</t>
  </si>
  <si>
    <t>OR17062900130357</t>
  </si>
  <si>
    <t>0053765380</t>
  </si>
  <si>
    <t>1000135940</t>
  </si>
  <si>
    <t>冯红春</t>
  </si>
  <si>
    <t>SR17062900007236</t>
  </si>
  <si>
    <t>OR17062900130386</t>
  </si>
  <si>
    <t>0053766294</t>
  </si>
  <si>
    <t>1000118596</t>
  </si>
  <si>
    <t>李赛红</t>
  </si>
  <si>
    <t>SR17062900007246</t>
  </si>
  <si>
    <t>OR17062900130424</t>
  </si>
  <si>
    <t>0053767176</t>
  </si>
  <si>
    <t>1000104024</t>
  </si>
  <si>
    <t>斯倩</t>
  </si>
  <si>
    <t>SR17062900007253</t>
  </si>
  <si>
    <t>OR17062900130463</t>
  </si>
  <si>
    <t>0053767987</t>
  </si>
  <si>
    <t>1000137210</t>
  </si>
  <si>
    <t>许松</t>
  </si>
  <si>
    <t>SR17062900007256</t>
  </si>
  <si>
    <t>OR17062900130476</t>
  </si>
  <si>
    <t>0053769638</t>
  </si>
  <si>
    <t>1000130661</t>
  </si>
  <si>
    <t>徐荣坤</t>
  </si>
  <si>
    <t>SR17062900007262</t>
  </si>
  <si>
    <t>OR17062900130501</t>
  </si>
  <si>
    <t>0053770143</t>
  </si>
  <si>
    <t>1000122237</t>
  </si>
  <si>
    <t>龚建敏</t>
  </si>
  <si>
    <t>SR17062900007265</t>
  </si>
  <si>
    <t>OR17062900130512</t>
  </si>
  <si>
    <t>0053770910</t>
  </si>
  <si>
    <t>1000077819</t>
  </si>
  <si>
    <t>普翠萍</t>
  </si>
  <si>
    <t>SR17062900007272</t>
  </si>
  <si>
    <t>OR17062900130530</t>
  </si>
  <si>
    <t>0053771364</t>
  </si>
  <si>
    <t>1000131398</t>
  </si>
  <si>
    <t>吴贵付</t>
  </si>
  <si>
    <t>SR17062900007276</t>
  </si>
  <si>
    <t>OR17062900130541</t>
  </si>
  <si>
    <t>0053771871</t>
  </si>
  <si>
    <t>1000076279</t>
  </si>
  <si>
    <t>刘厚春</t>
  </si>
  <si>
    <t>SR17062900007285</t>
  </si>
  <si>
    <t>OR17062900130564</t>
  </si>
  <si>
    <t>自助机广发036</t>
  </si>
  <si>
    <t>自助机广发019</t>
  </si>
  <si>
    <t>自助机广发038</t>
  </si>
  <si>
    <t>自助机广发041</t>
  </si>
  <si>
    <t>广发退款调节表 2017-06-21</t>
    <phoneticPr fontId="3" type="noConversion"/>
  </si>
  <si>
    <t xml:space="preserve"> </t>
  </si>
  <si>
    <t>20170622</t>
  </si>
  <si>
    <t>154911</t>
  </si>
  <si>
    <t xml:space="preserve">6212262502003225219             </t>
  </si>
  <si>
    <t xml:space="preserve">杨晓华                                                                                                                  </t>
  </si>
  <si>
    <t>154926</t>
  </si>
  <si>
    <t xml:space="preserve">6228483316129457567             </t>
  </si>
  <si>
    <t xml:space="preserve">柳新兰                                                                                                                  </t>
  </si>
  <si>
    <t>154942</t>
  </si>
  <si>
    <t xml:space="preserve">孔文熙                                                                                                                  </t>
  </si>
  <si>
    <t>154958</t>
  </si>
  <si>
    <t xml:space="preserve">6217003910003570141             </t>
  </si>
  <si>
    <t xml:space="preserve">顾燕                                                                                                                    </t>
  </si>
  <si>
    <t>155014</t>
  </si>
  <si>
    <t xml:space="preserve">6223691765748722                </t>
  </si>
  <si>
    <t xml:space="preserve">蒋花                                                                                                                    </t>
  </si>
  <si>
    <t>155048</t>
  </si>
  <si>
    <t xml:space="preserve">6225970052459179                </t>
  </si>
  <si>
    <t xml:space="preserve">胡梅                                                                                                                    </t>
  </si>
  <si>
    <t>155102</t>
  </si>
  <si>
    <t xml:space="preserve">6223691638647796                </t>
  </si>
  <si>
    <t xml:space="preserve">杨蕊云                                                                                                                  </t>
  </si>
  <si>
    <t>155115</t>
  </si>
  <si>
    <t xml:space="preserve">6228453338019044772             </t>
  </si>
  <si>
    <t xml:space="preserve">赵士芳                                                                                                                  </t>
  </si>
  <si>
    <t>155130</t>
  </si>
  <si>
    <t xml:space="preserve">6228480860335533318             </t>
  </si>
  <si>
    <t xml:space="preserve">杨荣昌                                                                                                                  </t>
  </si>
  <si>
    <t>155145</t>
  </si>
  <si>
    <t xml:space="preserve">6228480861107931813             </t>
  </si>
  <si>
    <t xml:space="preserve">段述智                                                                                                                  </t>
  </si>
  <si>
    <t>20170623</t>
  </si>
  <si>
    <t>114506</t>
  </si>
  <si>
    <t xml:space="preserve">6228483338587748170             </t>
  </si>
  <si>
    <t xml:space="preserve">岩罕                                                                                                                    </t>
  </si>
  <si>
    <t>114523</t>
  </si>
  <si>
    <t xml:space="preserve">6228483346173702261             </t>
  </si>
  <si>
    <t xml:space="preserve">彭贵琼                                                                                                                  </t>
  </si>
  <si>
    <t>114542</t>
  </si>
  <si>
    <t xml:space="preserve">6212262505001200761             </t>
  </si>
  <si>
    <t xml:space="preserve">李万凡                                                                                                                  </t>
  </si>
  <si>
    <t>114559</t>
  </si>
  <si>
    <t xml:space="preserve">6223691306941984                </t>
  </si>
  <si>
    <t xml:space="preserve">段贵兵                                                                                                                  </t>
  </si>
  <si>
    <t>114616</t>
  </si>
  <si>
    <t xml:space="preserve">6212262502004749761             </t>
  </si>
  <si>
    <t xml:space="preserve">毕嘉玲                                                                                                                  </t>
  </si>
  <si>
    <t>114640</t>
  </si>
  <si>
    <t xml:space="preserve">6231900020003990847             </t>
  </si>
  <si>
    <t xml:space="preserve">田金凤                                                                                                                  </t>
  </si>
  <si>
    <t>114657</t>
  </si>
  <si>
    <t xml:space="preserve">6217856200022018050             </t>
  </si>
  <si>
    <t xml:space="preserve">张冲                                                                                                                    </t>
  </si>
  <si>
    <t>162438</t>
  </si>
  <si>
    <t xml:space="preserve">6222530596688270                </t>
  </si>
  <si>
    <t xml:space="preserve">赵婧滔                                                                                                                  </t>
  </si>
  <si>
    <t>162459</t>
  </si>
  <si>
    <t xml:space="preserve">6212262505003349129             </t>
  </si>
  <si>
    <t xml:space="preserve">刘平                                                                                                                    </t>
  </si>
  <si>
    <t>162520</t>
  </si>
  <si>
    <t xml:space="preserve">6217993300004289101             </t>
  </si>
  <si>
    <t xml:space="preserve">盘文发                                                                                                                  </t>
  </si>
  <si>
    <t>162540</t>
  </si>
  <si>
    <t xml:space="preserve">6231900000000550307             </t>
  </si>
  <si>
    <t xml:space="preserve">尚联锋                                                                                                                  </t>
  </si>
  <si>
    <t>162557</t>
  </si>
  <si>
    <t xml:space="preserve">62230829005479484               </t>
  </si>
  <si>
    <t xml:space="preserve">周荣                                                                                                                    </t>
  </si>
  <si>
    <t>162616</t>
  </si>
  <si>
    <t xml:space="preserve">6228930001063768026             </t>
  </si>
  <si>
    <t xml:space="preserve">陈兴珍                                                                                                                  </t>
  </si>
  <si>
    <t>175410</t>
  </si>
  <si>
    <t xml:space="preserve">6212262502005513695             </t>
  </si>
  <si>
    <t xml:space="preserve">周天华                                                                                                                  </t>
  </si>
  <si>
    <t>175430</t>
  </si>
  <si>
    <t xml:space="preserve">6226388005044825                </t>
  </si>
  <si>
    <t xml:space="preserve">尤碧娥                                                                                                                  </t>
  </si>
  <si>
    <t>175447</t>
  </si>
  <si>
    <t xml:space="preserve">6214157311800076690             </t>
  </si>
  <si>
    <t xml:space="preserve">顾正昌                                                                                                                  </t>
  </si>
  <si>
    <t>20170626</t>
  </si>
  <si>
    <t>114153</t>
  </si>
  <si>
    <t xml:space="preserve">6231900020005070499             </t>
  </si>
  <si>
    <t xml:space="preserve">顾文斌                                                                                                                  </t>
  </si>
  <si>
    <t>114215</t>
  </si>
  <si>
    <t xml:space="preserve">6231900000060980212             </t>
  </si>
  <si>
    <t xml:space="preserve">马贤兵                                                                                                                  </t>
  </si>
  <si>
    <t>114229</t>
  </si>
  <si>
    <t xml:space="preserve">6228480868105785570             </t>
  </si>
  <si>
    <t xml:space="preserve">文国庆                                                                                                                  </t>
  </si>
  <si>
    <t>114245</t>
  </si>
  <si>
    <t xml:space="preserve">6228370135467215                </t>
  </si>
  <si>
    <t>114302</t>
  </si>
  <si>
    <t xml:space="preserve">6212262504000799964             </t>
  </si>
  <si>
    <t xml:space="preserve">林涛顺                                                                                                                  </t>
  </si>
  <si>
    <t>114319</t>
  </si>
  <si>
    <t xml:space="preserve">6217003860036915872             </t>
  </si>
  <si>
    <t xml:space="preserve">黄镓                                                                                                                    </t>
  </si>
  <si>
    <t>114340</t>
  </si>
  <si>
    <t xml:space="preserve">6227003861970178286             </t>
  </si>
  <si>
    <t xml:space="preserve">李云仙                                                                                                                  </t>
  </si>
  <si>
    <t>114359</t>
  </si>
  <si>
    <t xml:space="preserve">6217997300006889144             </t>
  </si>
  <si>
    <t xml:space="preserve">陈建生                                                                                                                  </t>
  </si>
  <si>
    <t>114414</t>
  </si>
  <si>
    <t xml:space="preserve">4581240591681854                </t>
  </si>
  <si>
    <t xml:space="preserve">杨菊花                                                                                                                  </t>
  </si>
  <si>
    <t>114429</t>
  </si>
  <si>
    <t xml:space="preserve">62230828001677935               </t>
  </si>
  <si>
    <t>162541</t>
  </si>
  <si>
    <t xml:space="preserve">6226192201140282                </t>
  </si>
  <si>
    <t xml:space="preserve">李贵香                                                                                                                  </t>
  </si>
  <si>
    <t xml:space="preserve">6228482898590892670             </t>
  </si>
  <si>
    <t xml:space="preserve">杨宇杰                                                                                                                  </t>
  </si>
  <si>
    <t>162609</t>
  </si>
  <si>
    <t xml:space="preserve">6217003860003281654             </t>
  </si>
  <si>
    <t xml:space="preserve">杨秀英                                                                                                                  </t>
  </si>
  <si>
    <t>162624</t>
  </si>
  <si>
    <t xml:space="preserve">6228480868024368078             </t>
  </si>
  <si>
    <t xml:space="preserve">李蓉                                                                                                                    </t>
  </si>
  <si>
    <t>162636</t>
  </si>
  <si>
    <t xml:space="preserve">6228484148591321677             </t>
  </si>
  <si>
    <t xml:space="preserve">肖敏                                                                                                                    </t>
  </si>
  <si>
    <t>162649</t>
  </si>
  <si>
    <t xml:space="preserve">6259960285163069                </t>
  </si>
  <si>
    <t xml:space="preserve">张国莲                                                                                                                  </t>
  </si>
  <si>
    <t>20170627</t>
  </si>
  <si>
    <t>162210</t>
  </si>
  <si>
    <t xml:space="preserve">6236683890000043580             </t>
  </si>
  <si>
    <t xml:space="preserve">吴凤竹                                                                                                                  </t>
  </si>
  <si>
    <t>162228</t>
  </si>
  <si>
    <t xml:space="preserve">6223692348629678                </t>
  </si>
  <si>
    <t xml:space="preserve">普尚华                                                                                                                  </t>
  </si>
  <si>
    <t>162251</t>
  </si>
  <si>
    <t xml:space="preserve">6228480868174137471             </t>
  </si>
  <si>
    <t>162309</t>
  </si>
  <si>
    <t xml:space="preserve">6282680024501731                </t>
  </si>
  <si>
    <t xml:space="preserve">刘宝磊                                                                                                                  </t>
  </si>
  <si>
    <t>20170629</t>
  </si>
  <si>
    <t>120046</t>
  </si>
  <si>
    <t xml:space="preserve">6212262502027569121             </t>
  </si>
  <si>
    <t xml:space="preserve">陈明丹                                                                                                                  </t>
  </si>
  <si>
    <t>120103</t>
  </si>
  <si>
    <t xml:space="preserve">6212262502012441104             </t>
  </si>
  <si>
    <t xml:space="preserve">穆风云                                                                                                                  </t>
  </si>
  <si>
    <t>120515</t>
  </si>
  <si>
    <t xml:space="preserve">6228483868587731875             </t>
  </si>
  <si>
    <t xml:space="preserve">郭仕芬                                                                                                                  </t>
  </si>
  <si>
    <t>120528</t>
  </si>
  <si>
    <t xml:space="preserve">6231900000122604420             </t>
  </si>
  <si>
    <t xml:space="preserve">杨正葵                                                                                                                  </t>
  </si>
  <si>
    <t>120544</t>
  </si>
  <si>
    <t xml:space="preserve">6228483860230431318             </t>
  </si>
  <si>
    <t xml:space="preserve">熊国秀                                                                                                                  </t>
  </si>
  <si>
    <t>120600</t>
  </si>
  <si>
    <t xml:space="preserve">6228450860019630816             </t>
  </si>
  <si>
    <t xml:space="preserve">文桂琼                                                                                                                  </t>
  </si>
  <si>
    <t>120612</t>
  </si>
  <si>
    <t xml:space="preserve">6212882502000120439             </t>
  </si>
  <si>
    <t xml:space="preserve">严淑平                                                                                                                  </t>
  </si>
  <si>
    <t>120625</t>
  </si>
  <si>
    <t xml:space="preserve">6227525300183696                </t>
  </si>
  <si>
    <t xml:space="preserve">秦燕                                                                                                                    </t>
  </si>
  <si>
    <t>120638</t>
  </si>
  <si>
    <t xml:space="preserve">6231900000100825518             </t>
  </si>
  <si>
    <t xml:space="preserve">毛菊珍                                                                                                                  </t>
  </si>
  <si>
    <t>120732</t>
  </si>
  <si>
    <t xml:space="preserve">6214921300112303                </t>
  </si>
  <si>
    <t xml:space="preserve">黄敏                                                                                                                    </t>
  </si>
  <si>
    <t>120745</t>
  </si>
  <si>
    <t xml:space="preserve">6228480868609493374             </t>
  </si>
  <si>
    <t xml:space="preserve">段晓霞                                                                                                                  </t>
  </si>
  <si>
    <t>120814</t>
  </si>
  <si>
    <t xml:space="preserve">6212262517000552076             </t>
  </si>
  <si>
    <t xml:space="preserve">李建军                                                                                                                  </t>
  </si>
  <si>
    <t>120825</t>
  </si>
  <si>
    <t xml:space="preserve">6212262502025797815             </t>
  </si>
  <si>
    <t xml:space="preserve">冉洁                                                                                                                    </t>
  </si>
  <si>
    <t>120837</t>
  </si>
  <si>
    <t xml:space="preserve">6228483868605289476             </t>
  </si>
  <si>
    <t xml:space="preserve">吴婷                                                                                                                    </t>
  </si>
  <si>
    <t>120849</t>
  </si>
  <si>
    <t xml:space="preserve">6231900000036706568             </t>
  </si>
  <si>
    <t xml:space="preserve">白当双                                                                                                                  </t>
  </si>
  <si>
    <t>120901</t>
  </si>
  <si>
    <t xml:space="preserve">6282680024545373                </t>
  </si>
  <si>
    <t xml:space="preserve">李茜                                                                                                                    </t>
  </si>
  <si>
    <t>120912</t>
  </si>
  <si>
    <t xml:space="preserve">6223691018283378                </t>
  </si>
  <si>
    <t xml:space="preserve">刘礼兰                                                                                                                  </t>
  </si>
  <si>
    <t>120924</t>
  </si>
  <si>
    <t xml:space="preserve">6236683860004688888             </t>
  </si>
  <si>
    <t xml:space="preserve">王鹏                                                                                                                    </t>
  </si>
  <si>
    <t>120938</t>
  </si>
  <si>
    <t xml:space="preserve">6228450868003983273             </t>
  </si>
  <si>
    <t xml:space="preserve">赵鑫                                                                                                                    </t>
  </si>
  <si>
    <t>120950</t>
  </si>
  <si>
    <t xml:space="preserve">62230827005606676               </t>
  </si>
  <si>
    <t xml:space="preserve">黎会前                                                                                                                  </t>
  </si>
  <si>
    <t xml:space="preserve">收款人户名不符                                                                                                                </t>
  </si>
  <si>
    <t xml:space="preserve">收款人户名有误                                                                                                                </t>
  </si>
  <si>
    <t xml:space="preserve">收款账号与名称不符                                                                                                            </t>
  </si>
  <si>
    <t xml:space="preserve">104100000004  </t>
  </si>
  <si>
    <t xml:space="preserve">收款账户户名不符                                                                                                              </t>
  </si>
  <si>
    <t xml:space="preserve">退汇，301290000007不接收对公对私业务，请选择正确的接收行行号。                                                              </t>
  </si>
  <si>
    <t xml:space="preserve">314707292911  </t>
  </si>
  <si>
    <t xml:space="preserve">304100040000  </t>
  </si>
  <si>
    <t xml:space="preserve">313731010015  </t>
  </si>
  <si>
    <t xml:space="preserve">收款人户名有误，退回                                                                                                          </t>
  </si>
  <si>
    <t xml:space="preserve">户名错                                                                                                                        </t>
  </si>
  <si>
    <t xml:space="preserve">账号不符                                                                                                                      </t>
  </si>
  <si>
    <t xml:space="preserve">305100000013  </t>
  </si>
  <si>
    <t xml:space="preserve">账号户名不符退回。                                                                                                            </t>
  </si>
  <si>
    <t xml:space="preserve">收款人账号                                                                                                                    </t>
  </si>
  <si>
    <t xml:space="preserve">户名误                                                                                                                        </t>
  </si>
  <si>
    <t xml:space="preserve">无此账号                                                                                                                      </t>
  </si>
  <si>
    <t xml:space="preserve">户名有误退回                                                                                                                  </t>
  </si>
  <si>
    <t>6223691725962256</t>
    <phoneticPr fontId="3" type="noConversion"/>
  </si>
  <si>
    <t xml:space="preserve">6230521920003809379             </t>
    <phoneticPr fontId="3" type="noConversion"/>
  </si>
  <si>
    <t>SR17063000007297</t>
  </si>
  <si>
    <t>SR17063000007312</t>
  </si>
  <si>
    <t>SR17063000007322</t>
  </si>
  <si>
    <t>SR17063000007328</t>
  </si>
  <si>
    <t>SR17063000007330</t>
  </si>
  <si>
    <t>SR17063000007336</t>
  </si>
  <si>
    <t>SR17063000007353</t>
  </si>
  <si>
    <t>SR17063000007368</t>
  </si>
  <si>
    <t>SR17063000007369</t>
  </si>
  <si>
    <t>SR17063000007374</t>
  </si>
  <si>
    <t>SR17063000007380</t>
  </si>
  <si>
    <t>SR17063000007381</t>
  </si>
  <si>
    <t>SR17063000007384</t>
  </si>
  <si>
    <t>SR17063000007392</t>
  </si>
  <si>
    <t>SR17063000007397</t>
  </si>
  <si>
    <t>SR17063000007398</t>
  </si>
  <si>
    <t>SR17063000007401</t>
  </si>
  <si>
    <t>SR17063000007402</t>
  </si>
  <si>
    <t>SR17063000007411</t>
  </si>
  <si>
    <t>SR17063000007413</t>
  </si>
  <si>
    <t>SR17063000007420</t>
  </si>
  <si>
    <t>SR17063000007421</t>
  </si>
  <si>
    <t>SR17063000007422</t>
  </si>
  <si>
    <t>SR17063000007430</t>
  </si>
  <si>
    <t>SR17063000007431</t>
  </si>
  <si>
    <t>SR17063000007432</t>
  </si>
  <si>
    <t>SR17063000007446</t>
  </si>
  <si>
    <t>SR17063000007457</t>
  </si>
  <si>
    <t>SR17063000007459</t>
  </si>
  <si>
    <t>SR17063000007470</t>
  </si>
  <si>
    <t>SR17063000007471</t>
  </si>
  <si>
    <t>SR17063000007473</t>
  </si>
  <si>
    <t>SR17063000007475</t>
  </si>
  <si>
    <t>SR17063000007476</t>
  </si>
  <si>
    <t>SR17063000007482</t>
  </si>
  <si>
    <t>SR17063000007488</t>
  </si>
  <si>
    <t>SR17063000007496</t>
  </si>
  <si>
    <t>SR17063000007501</t>
  </si>
  <si>
    <t>SR17063000007504</t>
  </si>
  <si>
    <t>SR17063000007505</t>
  </si>
  <si>
    <t>SR17063000007507</t>
  </si>
  <si>
    <t>SR17063000007510</t>
  </si>
  <si>
    <t>SR17063000007511</t>
  </si>
  <si>
    <t>SR17063000007515</t>
  </si>
  <si>
    <t>SR17063000007520</t>
  </si>
  <si>
    <t>SR17063000007528</t>
  </si>
  <si>
    <t>SR17063000007533</t>
  </si>
  <si>
    <t>SR17063000007553</t>
  </si>
  <si>
    <t>SR17063000007574</t>
  </si>
  <si>
    <t>SR17063000007575</t>
  </si>
  <si>
    <t>SR17063000007577</t>
  </si>
  <si>
    <t>SR17063000007578</t>
  </si>
  <si>
    <t>SR17063000007582</t>
  </si>
  <si>
    <t>SR17063000007584</t>
  </si>
  <si>
    <t>SR17063000007594</t>
  </si>
  <si>
    <t>SR17063000007598</t>
  </si>
  <si>
    <t>SR17063000007602</t>
  </si>
  <si>
    <t>SR17063000007606</t>
  </si>
  <si>
    <t>SR17063000007620</t>
  </si>
  <si>
    <t>SR17063000007633</t>
  </si>
  <si>
    <t>SR17063000007634</t>
  </si>
  <si>
    <t>SR17063000007638</t>
  </si>
  <si>
    <t>SR17063000007639</t>
  </si>
  <si>
    <t>SR17063000007642</t>
  </si>
  <si>
    <t>SR17063000007643</t>
  </si>
  <si>
    <t>SR17063000007652</t>
  </si>
  <si>
    <t>SR17063000007654</t>
  </si>
  <si>
    <t>20170624</t>
  </si>
  <si>
    <t>20170625</t>
  </si>
  <si>
    <t>20170628</t>
  </si>
  <si>
    <t>20170630</t>
  </si>
  <si>
    <t>0053781898</t>
  </si>
  <si>
    <t>0053783463</t>
  </si>
  <si>
    <t>0053784944</t>
  </si>
  <si>
    <t>0053786297</t>
  </si>
  <si>
    <t>0053786942</t>
  </si>
  <si>
    <t>0053788365</t>
  </si>
  <si>
    <t>0053790876</t>
  </si>
  <si>
    <t>0053794861</t>
  </si>
  <si>
    <t>0053794993</t>
  </si>
  <si>
    <t>0053795514</t>
  </si>
  <si>
    <t>0053798316</t>
  </si>
  <si>
    <t>0053798530</t>
  </si>
  <si>
    <t>0053798595</t>
  </si>
  <si>
    <t>0053799821</t>
  </si>
  <si>
    <t>0053800588</t>
  </si>
  <si>
    <t>0053800646</t>
  </si>
  <si>
    <t>0053801406</t>
  </si>
  <si>
    <t>0053801425</t>
  </si>
  <si>
    <t>0053802207</t>
  </si>
  <si>
    <t>0053802722</t>
  </si>
  <si>
    <t>0053803451</t>
  </si>
  <si>
    <t>0053803547</t>
  </si>
  <si>
    <t>0053803831</t>
  </si>
  <si>
    <t>0053805796</t>
  </si>
  <si>
    <t>0053806098</t>
  </si>
  <si>
    <t>0053808207</t>
  </si>
  <si>
    <t>0053809665</t>
  </si>
  <si>
    <t>0053811098</t>
  </si>
  <si>
    <t>0053811470</t>
  </si>
  <si>
    <t>0053812082</t>
  </si>
  <si>
    <t>0053812139</t>
  </si>
  <si>
    <t>0053813135</t>
  </si>
  <si>
    <t>0053813340</t>
  </si>
  <si>
    <t>0053813384</t>
  </si>
  <si>
    <t>0053814275</t>
  </si>
  <si>
    <t>0053815173</t>
  </si>
  <si>
    <t>0053815623</t>
  </si>
  <si>
    <t>0053815828</t>
  </si>
  <si>
    <t>0053815997</t>
  </si>
  <si>
    <t>0053816002</t>
  </si>
  <si>
    <t>0053816214</t>
  </si>
  <si>
    <t>0053816476</t>
  </si>
  <si>
    <t>0053816481</t>
  </si>
  <si>
    <t>0053816597</t>
  </si>
  <si>
    <t>0053817283</t>
  </si>
  <si>
    <t>0053820424</t>
  </si>
  <si>
    <t>0053820562</t>
  </si>
  <si>
    <t>0053821519</t>
  </si>
  <si>
    <t>0053826689</t>
  </si>
  <si>
    <t>0053828747</t>
  </si>
  <si>
    <t>0053830008</t>
  </si>
  <si>
    <t>0053831697</t>
  </si>
  <si>
    <t>0053838120</t>
  </si>
  <si>
    <t>0053840044</t>
  </si>
  <si>
    <t>0053861469</t>
  </si>
  <si>
    <t>0053868529</t>
  </si>
  <si>
    <t>0053871498</t>
  </si>
  <si>
    <t>0053883208</t>
  </si>
  <si>
    <t>0053896566</t>
  </si>
  <si>
    <t>0053898089</t>
  </si>
  <si>
    <t>0053898226</t>
  </si>
  <si>
    <t>0053898545</t>
  </si>
  <si>
    <t>0053898628</t>
  </si>
  <si>
    <t>0053899948</t>
  </si>
  <si>
    <t>0053901432</t>
  </si>
  <si>
    <t>0053901931</t>
  </si>
  <si>
    <t>0053902135</t>
  </si>
  <si>
    <t>6225250412702729</t>
  </si>
  <si>
    <t>6212262505007040005</t>
  </si>
  <si>
    <t>6217232502001522076</t>
  </si>
  <si>
    <t>6228482898585173474</t>
  </si>
  <si>
    <t>6222620590007121449</t>
  </si>
  <si>
    <t>6217852700017856954</t>
  </si>
  <si>
    <t>6228482890862592617</t>
  </si>
  <si>
    <t>6223691445085198</t>
  </si>
  <si>
    <t>6228480861186616319</t>
  </si>
  <si>
    <t>6223690957624956</t>
  </si>
  <si>
    <t>6231900000042268777</t>
  </si>
  <si>
    <t>6228483618587649472</t>
  </si>
  <si>
    <t>6253335315222779</t>
  </si>
  <si>
    <t>6217003860036107694</t>
  </si>
  <si>
    <t>6228480861087762113</t>
  </si>
  <si>
    <t>6217232513000013140</t>
  </si>
  <si>
    <t>6217003880000267993</t>
  </si>
  <si>
    <t>6223691254639499</t>
  </si>
  <si>
    <t>6217003860022033235</t>
  </si>
  <si>
    <t>6214663860293764</t>
  </si>
  <si>
    <t>6217852700010125100</t>
  </si>
  <si>
    <t>6217997300000262900</t>
  </si>
  <si>
    <t>6222620590001022643</t>
  </si>
  <si>
    <t>6228483338059558677</t>
  </si>
  <si>
    <t>6210178002027891101</t>
  </si>
  <si>
    <t>6217003930000770742</t>
  </si>
  <si>
    <t>6231900000000616777</t>
  </si>
  <si>
    <t>6222370125726931</t>
  </si>
  <si>
    <t>6228480861073958311</t>
  </si>
  <si>
    <t>6221550369842558</t>
  </si>
  <si>
    <t>6217003880004041790</t>
  </si>
  <si>
    <t>6217003860019414141</t>
  </si>
  <si>
    <t>6283660022917112</t>
  </si>
  <si>
    <t>6228483318167398778</t>
  </si>
  <si>
    <t>6212262502027262131</t>
  </si>
  <si>
    <t>6212262502005875367</t>
  </si>
  <si>
    <t>6231900000012733883</t>
  </si>
  <si>
    <t>6214157312901416728</t>
  </si>
  <si>
    <t>6217997300051573023</t>
  </si>
  <si>
    <t>6214157312901420902</t>
  </si>
  <si>
    <t>6222319219434969</t>
  </si>
  <si>
    <t>6223691765748722</t>
  </si>
  <si>
    <t>6226560598980686</t>
  </si>
  <si>
    <t>6212262502003225219</t>
  </si>
  <si>
    <t>6228483316129457567</t>
  </si>
  <si>
    <t>6217003910003570141</t>
  </si>
  <si>
    <t>6283885168606761</t>
  </si>
  <si>
    <t>6226202201103923</t>
  </si>
  <si>
    <t>6222530596983929</t>
  </si>
  <si>
    <t>5257465300659442</t>
  </si>
  <si>
    <t>6230200072680106</t>
  </si>
  <si>
    <t>6230521920003809379</t>
  </si>
  <si>
    <t>6226000004285776</t>
  </si>
  <si>
    <t>6223691540349838</t>
  </si>
  <si>
    <t>6228483978593199270</t>
  </si>
  <si>
    <t>6258590031086164</t>
  </si>
  <si>
    <t>6225970052459179</t>
  </si>
  <si>
    <t>6283174240724680</t>
  </si>
  <si>
    <t>4367423910197016015</t>
  </si>
  <si>
    <t>6223691638647796</t>
  </si>
  <si>
    <t>6223691450290113</t>
  </si>
  <si>
    <t>6212262505000323929</t>
  </si>
  <si>
    <t>6217003890001061477</t>
  </si>
  <si>
    <t>6259650970123219</t>
  </si>
  <si>
    <t>6217359901020698205</t>
  </si>
  <si>
    <t>6212262502011320051</t>
  </si>
  <si>
    <t>6214157311800085188</t>
  </si>
  <si>
    <t>6230210070820141</t>
  </si>
  <si>
    <t>6259650874185413</t>
  </si>
  <si>
    <t>6228483966003620068</t>
  </si>
  <si>
    <t>6210178002024887482</t>
  </si>
  <si>
    <t>6217003860002585071</t>
  </si>
  <si>
    <t>6227003860590450240</t>
  </si>
  <si>
    <t>6222082505000538176</t>
  </si>
  <si>
    <t>6231900000115743508</t>
  </si>
  <si>
    <t>6212262502003497834</t>
  </si>
  <si>
    <t>6212262502018905706</t>
  </si>
  <si>
    <t>6217997300040741798</t>
  </si>
  <si>
    <t>6228450868004269870</t>
  </si>
  <si>
    <t>6227003673030205235</t>
  </si>
  <si>
    <t>6228481938602584070</t>
  </si>
  <si>
    <t>6228483860881615011</t>
  </si>
  <si>
    <t>6228483868502927772</t>
  </si>
  <si>
    <t>6223692081053979</t>
  </si>
  <si>
    <t>6217987300001239990</t>
  </si>
  <si>
    <t>6217790001063248856</t>
  </si>
  <si>
    <t>6217987300000437637</t>
  </si>
  <si>
    <t>6228483346254302262</t>
  </si>
  <si>
    <t>6228480868655991073</t>
  </si>
  <si>
    <t>6227003860150039441</t>
  </si>
  <si>
    <t>6217862700000217436</t>
  </si>
  <si>
    <t>6231900025540418962</t>
  </si>
  <si>
    <t>6212262502002086638</t>
  </si>
  <si>
    <t>6223691306941984</t>
  </si>
  <si>
    <t>6228480861107931813</t>
  </si>
  <si>
    <t>6221887300014806135</t>
  </si>
  <si>
    <t>6228480868207600370</t>
  </si>
  <si>
    <t>6228453338019044772</t>
  </si>
  <si>
    <t>6228480860335533318</t>
  </si>
  <si>
    <t>6228480866013676568</t>
  </si>
  <si>
    <t>6227003890530205453</t>
  </si>
  <si>
    <t>6228480868633295472</t>
  </si>
  <si>
    <t>6221550995046483</t>
  </si>
  <si>
    <t>6226192201703923</t>
  </si>
  <si>
    <t>6223691156095402</t>
  </si>
  <si>
    <t>6228480866188636462</t>
  </si>
  <si>
    <t>6221887300038837413</t>
  </si>
  <si>
    <t>6221570000573925</t>
  </si>
  <si>
    <t>6228480866232258768</t>
  </si>
  <si>
    <t>6223691289271524</t>
  </si>
  <si>
    <t>6216612700004740578</t>
  </si>
  <si>
    <t>5309700013834801</t>
  </si>
  <si>
    <t>6227003910480164672</t>
  </si>
  <si>
    <t>6259190034926273</t>
  </si>
  <si>
    <t>6282889219008283</t>
  </si>
  <si>
    <t>6231900000055864751</t>
  </si>
  <si>
    <t>6228480868628897175</t>
  </si>
  <si>
    <t>6222620590005619204</t>
  </si>
  <si>
    <t>6217711900122613</t>
  </si>
  <si>
    <t>6228480868619657471</t>
  </si>
  <si>
    <t>6231900025550086618</t>
  </si>
  <si>
    <t>6236683860005403949</t>
  </si>
  <si>
    <t>6212262505003337603</t>
  </si>
  <si>
    <t>6217003920002873883</t>
  </si>
  <si>
    <t>6222620590005635770</t>
  </si>
  <si>
    <t>6222530596688270</t>
  </si>
  <si>
    <t>6222620590005898345</t>
  </si>
  <si>
    <t>6228482898521911573</t>
  </si>
  <si>
    <t>6212262505001200761</t>
  </si>
  <si>
    <t>6228483346173702261</t>
  </si>
  <si>
    <t>6228483338587748170</t>
  </si>
  <si>
    <t>6228483358381347870</t>
  </si>
  <si>
    <t>6222520592380097</t>
  </si>
  <si>
    <t>6214663963366996</t>
  </si>
  <si>
    <t>6217997300005034262</t>
  </si>
  <si>
    <t>6228483610288501417</t>
  </si>
  <si>
    <t>6217997300045494849</t>
  </si>
  <si>
    <t>6231900000097982165</t>
  </si>
  <si>
    <t>6217003860007986662</t>
  </si>
  <si>
    <t>6217992610108849225</t>
  </si>
  <si>
    <t>6231900020003990847</t>
  </si>
  <si>
    <t>6228930001149940334</t>
  </si>
  <si>
    <t>6228481198052641074</t>
  </si>
  <si>
    <t>6223691566940809</t>
  </si>
  <si>
    <t>5201690753287089</t>
  </si>
  <si>
    <t>6217681900276232</t>
  </si>
  <si>
    <t>6231900000060706120</t>
  </si>
  <si>
    <t>6231900000036814529</t>
  </si>
  <si>
    <t>6225683228000081644</t>
  </si>
  <si>
    <t>6223691044641342</t>
  </si>
  <si>
    <t>6222520593482900</t>
  </si>
  <si>
    <t>6212262502004749761</t>
  </si>
  <si>
    <t>6217003860036037255</t>
  </si>
  <si>
    <t>6217003860008172882</t>
  </si>
  <si>
    <t>6217856200022018050</t>
  </si>
  <si>
    <t>6222520590726549</t>
  </si>
  <si>
    <t>6214600180003796062</t>
  </si>
  <si>
    <t>6216666100000375294</t>
  </si>
  <si>
    <t>6231900021741143178</t>
  </si>
  <si>
    <t>6228481198756838471</t>
  </si>
  <si>
    <t>6222082517000338085</t>
  </si>
  <si>
    <t>6227003860780358039</t>
  </si>
  <si>
    <t>6231900000127005797</t>
  </si>
  <si>
    <t>6228480868669145575</t>
  </si>
  <si>
    <t>6217003940001422953</t>
  </si>
  <si>
    <t>6217790001056620228</t>
  </si>
  <si>
    <t>6231900000000550307</t>
  </si>
  <si>
    <t>6231900020009934948</t>
  </si>
  <si>
    <t>6217003860000141992</t>
  </si>
  <si>
    <t>6222350063862161</t>
  </si>
  <si>
    <t>62230829005479484</t>
  </si>
  <si>
    <t>6230521930000427679</t>
  </si>
  <si>
    <t>6235752700000032517</t>
  </si>
  <si>
    <t>6222602410000518792</t>
  </si>
  <si>
    <t>6217997300018726862</t>
  </si>
  <si>
    <t>6222022502019251811</t>
  </si>
  <si>
    <t>6225211201498267</t>
  </si>
  <si>
    <t>6212262505003349129</t>
  </si>
  <si>
    <t>6200612700000447420</t>
  </si>
  <si>
    <t>6223691237699552</t>
  </si>
  <si>
    <t>6212261208000988616</t>
  </si>
  <si>
    <t>6228480868518017371</t>
  </si>
  <si>
    <t>6226388005044825</t>
  </si>
  <si>
    <t>6228930001157867080</t>
  </si>
  <si>
    <t>6228480868655592574</t>
  </si>
  <si>
    <t>6217993300004289101</t>
  </si>
  <si>
    <t>6226370007741038</t>
  </si>
  <si>
    <t>6228483348609077870</t>
  </si>
  <si>
    <t>6228413340357834912</t>
  </si>
  <si>
    <t>6217003860025802594</t>
  </si>
  <si>
    <t>6214600180009103016</t>
  </si>
  <si>
    <t>6217003860019459781</t>
  </si>
  <si>
    <t>6221550315852867</t>
  </si>
  <si>
    <t>6223691015350113</t>
  </si>
  <si>
    <t>6228930001063768026</t>
  </si>
  <si>
    <t>6217003860036831335</t>
  </si>
  <si>
    <t>6227003861300294894</t>
  </si>
  <si>
    <t>6228482898184350879</t>
  </si>
  <si>
    <t>6214157311800076690</t>
  </si>
  <si>
    <t>6212262502005513695</t>
  </si>
  <si>
    <t>6217790001073945426</t>
  </si>
  <si>
    <t>6222520593331768</t>
  </si>
  <si>
    <t>6230582000027180226</t>
  </si>
  <si>
    <t>6221550346605466</t>
  </si>
  <si>
    <t>5239591003450988</t>
  </si>
  <si>
    <t>6227007171510070613</t>
  </si>
  <si>
    <t>6217790001010809792</t>
  </si>
  <si>
    <t>6228480868589314772</t>
  </si>
  <si>
    <t>6217790001078511769</t>
  </si>
  <si>
    <t>6231900000118894175</t>
  </si>
  <si>
    <t>6231900000060980212</t>
  </si>
  <si>
    <t>6228480866223448766</t>
  </si>
  <si>
    <t>6221507300003992888</t>
  </si>
  <si>
    <t>6212820862509578171</t>
  </si>
  <si>
    <t>6226550012079827</t>
  </si>
  <si>
    <t>6212262505005872268</t>
  </si>
  <si>
    <t>6223690968447769</t>
  </si>
  <si>
    <t>6228480868300069077</t>
  </si>
  <si>
    <t>6228480868500385877</t>
  </si>
  <si>
    <t>6228480868678610379</t>
  </si>
  <si>
    <t>6236683860001544753</t>
  </si>
  <si>
    <t>6217003860007998279</t>
  </si>
  <si>
    <t>6231900020005070499</t>
  </si>
  <si>
    <t>6228480868173957473</t>
  </si>
  <si>
    <t>6228483308137341776</t>
  </si>
  <si>
    <t>6222600590003568878</t>
  </si>
  <si>
    <t>6227003861970178286</t>
  </si>
  <si>
    <t>6223692199265341</t>
  </si>
  <si>
    <t>622908473494358115</t>
  </si>
  <si>
    <t>6222620590000071682</t>
  </si>
  <si>
    <t>6212262504000799964</t>
  </si>
  <si>
    <t>6217003860022842841</t>
  </si>
  <si>
    <t>6228480448580336072</t>
  </si>
  <si>
    <t>6228480868105785570</t>
  </si>
  <si>
    <t>6217900800002360400</t>
  </si>
  <si>
    <t>6217003860034240224</t>
  </si>
  <si>
    <t>6217003860036915872</t>
  </si>
  <si>
    <t>6210178002012390507</t>
  </si>
  <si>
    <t>6217232504000051511</t>
  </si>
  <si>
    <t>6217997300006889144</t>
  </si>
  <si>
    <t>6227007171510137776</t>
  </si>
  <si>
    <t>6217997300018897440</t>
  </si>
  <si>
    <t>6231900022510962103</t>
  </si>
  <si>
    <t>6210813520004573609</t>
  </si>
  <si>
    <t>6217856000010895141</t>
  </si>
  <si>
    <t>6217003860003281654</t>
  </si>
  <si>
    <t>4581240591681854</t>
  </si>
  <si>
    <t>6228480868112977178</t>
  </si>
  <si>
    <t>6221551886128463</t>
  </si>
  <si>
    <t>6230520860000760673</t>
  </si>
  <si>
    <t>6227535300051959</t>
  </si>
  <si>
    <t>6231900000044298137</t>
  </si>
  <si>
    <t>6221560498399180</t>
  </si>
  <si>
    <t>6212262502027220998</t>
  </si>
  <si>
    <t>6216260000016392889</t>
  </si>
  <si>
    <t>4581230597087172</t>
  </si>
  <si>
    <t>6222350024558544</t>
  </si>
  <si>
    <t>6228480256335244263</t>
  </si>
  <si>
    <t>6231900000118257027</t>
  </si>
  <si>
    <t>6228483618584324475</t>
  </si>
  <si>
    <t>6228482896044096567</t>
  </si>
  <si>
    <t>6228483338149770878</t>
  </si>
  <si>
    <t>6222520645207693</t>
  </si>
  <si>
    <t>6226230306852094</t>
  </si>
  <si>
    <t>6226192201140282</t>
  </si>
  <si>
    <t>6228482898590892670</t>
  </si>
  <si>
    <t>6212262505004941858</t>
  </si>
  <si>
    <t>6228480868024368078</t>
  </si>
  <si>
    <t>6228452098015162470</t>
  </si>
  <si>
    <t>6217997070003891308</t>
  </si>
  <si>
    <t>6222620590004661033</t>
  </si>
  <si>
    <t>4581230591788304</t>
  </si>
  <si>
    <t>4367480092801219</t>
  </si>
  <si>
    <t>6231900000122438019</t>
  </si>
  <si>
    <t>6259960285163069</t>
  </si>
  <si>
    <t>6228484148591321677</t>
  </si>
  <si>
    <t>6212262502002556549</t>
  </si>
  <si>
    <t>6222002502202514904</t>
  </si>
  <si>
    <t>6231900021744808041</t>
  </si>
  <si>
    <t>6227003910450040720</t>
  </si>
  <si>
    <t>6212262502006081627</t>
  </si>
  <si>
    <t>6259190044840647</t>
  </si>
  <si>
    <t>6224698048417107</t>
  </si>
  <si>
    <t>6223692348629678</t>
  </si>
  <si>
    <t>6217993900045715756</t>
  </si>
  <si>
    <t>6227003860810118569</t>
  </si>
  <si>
    <t>6231900000094491996</t>
  </si>
  <si>
    <t>6259656001904196</t>
  </si>
  <si>
    <t>6224690106324101</t>
  </si>
  <si>
    <t>6228483618587301371</t>
  </si>
  <si>
    <t>6212262409002055987</t>
  </si>
  <si>
    <t>6236683890000043580</t>
  </si>
  <si>
    <t>6228481456735120076</t>
  </si>
  <si>
    <t>6214600180016915055</t>
  </si>
  <si>
    <t>6221887300040543553</t>
  </si>
  <si>
    <t>6214660943094359</t>
  </si>
  <si>
    <t>6231900000100876982</t>
  </si>
  <si>
    <t>6228481938503405177</t>
  </si>
  <si>
    <t>6217003860000064772</t>
  </si>
  <si>
    <t>6228930001140257647</t>
  </si>
  <si>
    <t>6228450860023600912</t>
  </si>
  <si>
    <t>6221550336915313</t>
  </si>
  <si>
    <t>6222082502007384118</t>
  </si>
  <si>
    <t>6227003861320168565</t>
  </si>
  <si>
    <t>6222022410003978292</t>
  </si>
  <si>
    <t>6283660013323296</t>
  </si>
  <si>
    <t>6231900000008032936</t>
  </si>
  <si>
    <t>6231900000106996669</t>
  </si>
  <si>
    <t>622908473234805813</t>
  </si>
  <si>
    <t>6231900000058274438</t>
  </si>
  <si>
    <t>6214600180019027700</t>
  </si>
  <si>
    <t>6212262515003314361</t>
  </si>
  <si>
    <t>6217003860011227384</t>
  </si>
  <si>
    <t>6228481198216969973</t>
  </si>
  <si>
    <t>6217003860019899085</t>
  </si>
  <si>
    <t>6214600180009205985</t>
  </si>
  <si>
    <t>6227003818520624847</t>
  </si>
  <si>
    <t>6230521920003575970</t>
  </si>
  <si>
    <t>6228483338584237771</t>
  </si>
  <si>
    <t>4218700017946489</t>
  </si>
  <si>
    <t>6231900000115626752</t>
  </si>
  <si>
    <t>6212262502027569121</t>
  </si>
  <si>
    <t>6282680024501731</t>
  </si>
  <si>
    <t>6231900000067842936</t>
  </si>
  <si>
    <t>6217852700008938126</t>
  </si>
  <si>
    <t>6222620810018078580</t>
  </si>
  <si>
    <t>6259651251580077</t>
  </si>
  <si>
    <t>6223691528394921</t>
  </si>
  <si>
    <t>6231900000066831138</t>
  </si>
  <si>
    <t>6212882502000134406</t>
  </si>
  <si>
    <t>6228480868613332774</t>
  </si>
  <si>
    <t>6225330060405153</t>
  </si>
  <si>
    <t>5239591004836409</t>
  </si>
  <si>
    <t>6231900000092243233</t>
  </si>
  <si>
    <t>6226661300813171</t>
  </si>
  <si>
    <t>6227003860280213759</t>
  </si>
  <si>
    <t>6222620590001756505</t>
  </si>
  <si>
    <t>6217872700000081350</t>
  </si>
  <si>
    <t>6217003920003810843</t>
  </si>
  <si>
    <t>6231900000122604420</t>
  </si>
  <si>
    <t>6217921274674319</t>
  </si>
  <si>
    <t>6212262502012441104</t>
  </si>
  <si>
    <t>6228483968583261172</t>
  </si>
  <si>
    <t>6231900000075284444</t>
  </si>
  <si>
    <t>6228483868217791174</t>
  </si>
  <si>
    <t>6228483868587731875</t>
  </si>
  <si>
    <t>6228480492972881618</t>
  </si>
  <si>
    <t>6217003860006242729</t>
  </si>
  <si>
    <t>6230200072315133</t>
  </si>
  <si>
    <t>6228483860230431318</t>
  </si>
  <si>
    <t>6228480868650983372</t>
  </si>
  <si>
    <t>6231900000100825518</t>
  </si>
  <si>
    <t>6226000016234440</t>
  </si>
  <si>
    <t>6228480861221414019</t>
  </si>
  <si>
    <t>6228450860019630816</t>
  </si>
  <si>
    <t>6231900000065775005</t>
  </si>
  <si>
    <t>6228482898602323078</t>
  </si>
  <si>
    <t>6222082502003656550</t>
  </si>
  <si>
    <t>6231900020009560255</t>
  </si>
  <si>
    <t>6227525300183696</t>
  </si>
  <si>
    <t>6212882502000120439</t>
  </si>
  <si>
    <t>6231900000015145564</t>
  </si>
  <si>
    <t>6217852700015370008</t>
  </si>
  <si>
    <t>6217852700001068467</t>
  </si>
  <si>
    <t>5218990594557034</t>
  </si>
  <si>
    <t>5229640596284452</t>
  </si>
  <si>
    <t>6231900000032265015</t>
  </si>
  <si>
    <t>6223691109130207</t>
  </si>
  <si>
    <t>6228480868507888774</t>
  </si>
  <si>
    <t>6217852700001448669</t>
  </si>
  <si>
    <t>6217003860022754558</t>
  </si>
  <si>
    <t>6217562700002714235</t>
  </si>
  <si>
    <t>6226230226989877</t>
  </si>
  <si>
    <t>6217003910002999275</t>
  </si>
  <si>
    <t>6222520116675683</t>
  </si>
  <si>
    <t>6223691264347448</t>
  </si>
  <si>
    <t>6212262505003001928</t>
  </si>
  <si>
    <t>6259656242094690</t>
  </si>
  <si>
    <t>6259760007682754</t>
  </si>
  <si>
    <t>6231900000120056797</t>
  </si>
  <si>
    <t>6231900000095259509</t>
  </si>
  <si>
    <t>6214921300112303</t>
  </si>
  <si>
    <t>6217003860017123843</t>
  </si>
  <si>
    <t>6253335346353171</t>
  </si>
  <si>
    <t>6212262507000910556</t>
  </si>
  <si>
    <t>6217852700005518780</t>
  </si>
  <si>
    <t>6259654240647965</t>
  </si>
  <si>
    <t>6221550700813961</t>
  </si>
  <si>
    <t>6217681900150429</t>
  </si>
  <si>
    <t>6217852700013273865</t>
  </si>
  <si>
    <t>6231900000116638640</t>
  </si>
  <si>
    <t>6217003960002801419</t>
  </si>
  <si>
    <t>6231900000055069781</t>
  </si>
  <si>
    <t>6223691536968708</t>
  </si>
  <si>
    <t>6231900000107890705</t>
  </si>
  <si>
    <t>6217003900000013484</t>
  </si>
  <si>
    <t>6214157312600258207</t>
  </si>
  <si>
    <t>6221550376868307</t>
  </si>
  <si>
    <t>6228480868619898570</t>
  </si>
  <si>
    <t>6216602700000573504</t>
  </si>
  <si>
    <t>6228483866296058465</t>
  </si>
  <si>
    <t>6230200350886029</t>
  </si>
  <si>
    <t>6228480868609493374</t>
  </si>
  <si>
    <t>6226230013380264</t>
  </si>
  <si>
    <t>6282880012930682</t>
  </si>
  <si>
    <t>6228930001122776333</t>
  </si>
  <si>
    <t>6212262502026647431</t>
  </si>
  <si>
    <t>6231900000065004331</t>
  </si>
  <si>
    <t>6231900000105058909</t>
  </si>
  <si>
    <t>62230827005606676</t>
  </si>
  <si>
    <t>6217852700006541625</t>
  </si>
  <si>
    <t>6231900021781714516</t>
  </si>
  <si>
    <t>6231900000036706568</t>
  </si>
  <si>
    <t>6212262517000552076</t>
  </si>
  <si>
    <t>6223691066666243</t>
  </si>
  <si>
    <t>6227003890530223910</t>
  </si>
  <si>
    <t>6212262502025797815</t>
  </si>
  <si>
    <t>6228480868661857771</t>
  </si>
  <si>
    <t>6222082502003993847</t>
  </si>
  <si>
    <t>6217997300005369445</t>
  </si>
  <si>
    <t>6223691018283378</t>
  </si>
  <si>
    <t>6231900000070887423</t>
  </si>
  <si>
    <t>6214663816969889</t>
  </si>
  <si>
    <t>6212262502000141708</t>
  </si>
  <si>
    <t>6259650805473029</t>
  </si>
  <si>
    <t>6228483868605289476</t>
  </si>
  <si>
    <t>6217003910005516373</t>
  </si>
  <si>
    <t>4340623860206663</t>
  </si>
  <si>
    <t>6217852700012635163</t>
  </si>
  <si>
    <t>6222082409000259935</t>
  </si>
  <si>
    <t>6282680024545373</t>
  </si>
  <si>
    <t>6231900000073421113</t>
  </si>
  <si>
    <t>6231900000019259130</t>
  </si>
  <si>
    <t>6236683860001510861</t>
  </si>
  <si>
    <t>6236683860004688888</t>
  </si>
  <si>
    <t>6228450868003983273</t>
  </si>
  <si>
    <t>6226800033399104</t>
  </si>
  <si>
    <t>4895920336195820</t>
  </si>
  <si>
    <t>6226621302717192</t>
  </si>
  <si>
    <t>6231900000106682103</t>
  </si>
  <si>
    <t>6236683860002731649</t>
  </si>
  <si>
    <t>6212262518000116102</t>
  </si>
  <si>
    <t>6236683860003464240</t>
  </si>
  <si>
    <t>6217003860028789186</t>
  </si>
  <si>
    <t>6259699800082475</t>
  </si>
  <si>
    <t>4563512700115429044</t>
  </si>
  <si>
    <t>6231900000111958431</t>
  </si>
  <si>
    <t>6228481198624366275</t>
  </si>
  <si>
    <t>6217852700015553900</t>
  </si>
  <si>
    <t>6217790001040230100</t>
  </si>
  <si>
    <t>6226371105317713</t>
  </si>
  <si>
    <t>6221887300028323523</t>
  </si>
  <si>
    <t>6228930001055431781</t>
  </si>
  <si>
    <t>6226961901646974</t>
  </si>
  <si>
    <t>6222620590005373760</t>
  </si>
  <si>
    <t>6226222204291178</t>
  </si>
  <si>
    <t>6217997300000723869</t>
  </si>
  <si>
    <t>6228484150946978813</t>
  </si>
  <si>
    <t>6214157311800256458</t>
  </si>
  <si>
    <t>6228484158585033873</t>
  </si>
  <si>
    <t>5189050003323778</t>
  </si>
  <si>
    <t>6222620590006952851</t>
  </si>
  <si>
    <t>4062522875773442</t>
  </si>
  <si>
    <t>6217003860036615746</t>
  </si>
  <si>
    <t>6228480868597765676</t>
  </si>
  <si>
    <t>6228930001045577685</t>
  </si>
  <si>
    <t>6228451928007365171</t>
  </si>
  <si>
    <t>6231900000054909664</t>
  </si>
  <si>
    <t>6228481938526094479</t>
  </si>
  <si>
    <t>6217997300023526562</t>
  </si>
  <si>
    <t>6217003860012205843</t>
  </si>
  <si>
    <t>6228930001085933038</t>
  </si>
  <si>
    <t>6223692354725907</t>
  </si>
  <si>
    <t>6217003860008686790</t>
  </si>
  <si>
    <t>6227003860300447460</t>
  </si>
  <si>
    <t>6230200071273275</t>
  </si>
  <si>
    <t>6217003860028490330</t>
  </si>
  <si>
    <t>6217993000017779136</t>
  </si>
  <si>
    <t>6212262502010388976</t>
  </si>
  <si>
    <t>6226192200117927</t>
  </si>
  <si>
    <t>6228481190722850912</t>
  </si>
  <si>
    <t>6217562700003037511</t>
  </si>
  <si>
    <t>6223690887553499</t>
  </si>
  <si>
    <t>6222350012570451</t>
  </si>
  <si>
    <t>6223691230498887</t>
  </si>
  <si>
    <t>6228483868595395473</t>
  </si>
  <si>
    <t>6227003880260203331</t>
  </si>
  <si>
    <t>6217987300000107883</t>
  </si>
  <si>
    <t>6253624010758801</t>
  </si>
  <si>
    <t>6217003860036075990</t>
  </si>
  <si>
    <t>6259980067710622</t>
  </si>
  <si>
    <t>6217997300020613298</t>
  </si>
  <si>
    <t>6217997300042331754</t>
  </si>
  <si>
    <t>6228480969613445879</t>
  </si>
  <si>
    <t>6224690052982100</t>
  </si>
  <si>
    <t>6227525307049098</t>
  </si>
  <si>
    <t>6217790001007802024</t>
  </si>
  <si>
    <t>5240943860236009</t>
  </si>
  <si>
    <t>6228480868026557272</t>
  </si>
  <si>
    <t>6228481928583611778</t>
  </si>
  <si>
    <t>6228480866244411363</t>
  </si>
  <si>
    <t>6228370240756643</t>
  </si>
  <si>
    <t>6253624027470580</t>
  </si>
  <si>
    <t>6227003982530023349</t>
  </si>
  <si>
    <t>6217232512000034098</t>
  </si>
  <si>
    <t>6212263602084624071</t>
  </si>
  <si>
    <t>6259588702789552</t>
  </si>
  <si>
    <t>6231900000030800367</t>
  </si>
  <si>
    <t>6212262502022336195</t>
  </si>
  <si>
    <t>6217003950003892277</t>
  </si>
  <si>
    <t>6231900000095290504</t>
  </si>
  <si>
    <t>6222082502007785215</t>
  </si>
  <si>
    <t>6228481198755861177</t>
  </si>
  <si>
    <t>6214623239000009813</t>
  </si>
  <si>
    <t>6230200073118213</t>
  </si>
  <si>
    <t>6217562700005193247</t>
  </si>
  <si>
    <t>6231900000060639990</t>
  </si>
  <si>
    <t>6231900025544196069</t>
  </si>
  <si>
    <t>6212262516001027955</t>
  </si>
  <si>
    <t>6282880012959244</t>
  </si>
  <si>
    <t>6228480868568767479</t>
  </si>
  <si>
    <t>6223691294611490</t>
  </si>
  <si>
    <t>6222082502004970299</t>
  </si>
  <si>
    <t>6212262502001342370</t>
  </si>
  <si>
    <t>6216612700001071373</t>
  </si>
  <si>
    <t>6223692268417211</t>
  </si>
  <si>
    <t>6228480868678590076</t>
  </si>
  <si>
    <t>6212262502018998602</t>
  </si>
  <si>
    <t>6259650855796592</t>
  </si>
  <si>
    <t>6214993979998999</t>
  </si>
  <si>
    <t>6228483868221570275</t>
  </si>
  <si>
    <t>6217007140000094251</t>
  </si>
  <si>
    <t>6217997070005373131</t>
  </si>
  <si>
    <t>6215983760010057543</t>
  </si>
  <si>
    <t>6212262502023828166</t>
  </si>
  <si>
    <t>6223691716946920</t>
  </si>
  <si>
    <t>6228484158585393376</t>
  </si>
  <si>
    <t>6283660000641023</t>
  </si>
  <si>
    <t>6227003890190130256</t>
  </si>
  <si>
    <t>6226201101868528</t>
  </si>
  <si>
    <t>6253624048983421</t>
  </si>
  <si>
    <t>5230368258351115</t>
  </si>
  <si>
    <t>6217003890005263491</t>
  </si>
  <si>
    <r>
      <t>2</t>
    </r>
    <r>
      <rPr>
        <sz val="11"/>
        <color theme="1"/>
        <rFont val="宋体"/>
        <family val="3"/>
        <charset val="134"/>
        <scheme val="minor"/>
      </rPr>
      <t>017-06-21 银行未受理</t>
    </r>
    <phoneticPr fontId="3" type="noConversion"/>
  </si>
  <si>
    <t>广发退款调节表 2017-06-22</t>
    <phoneticPr fontId="3" type="noConversion"/>
  </si>
  <si>
    <t>广发退款调节表 2017-06-23</t>
    <phoneticPr fontId="3" type="noConversion"/>
  </si>
  <si>
    <t>广发退款调节表 2017-06-24</t>
    <phoneticPr fontId="3" type="noConversion"/>
  </si>
  <si>
    <t>广发退款调节表 2017-06-25</t>
    <phoneticPr fontId="3" type="noConversion"/>
  </si>
  <si>
    <t>2017-06-25 银行未受理</t>
    <phoneticPr fontId="3" type="noConversion"/>
  </si>
  <si>
    <t>广发退款调节表 2017-06-26</t>
    <phoneticPr fontId="3" type="noConversion"/>
  </si>
  <si>
    <t>广发退款调节表 2017-06-27</t>
    <phoneticPr fontId="3" type="noConversion"/>
  </si>
  <si>
    <t>广发退款调节表 2017-06-28</t>
    <phoneticPr fontId="3" type="noConversion"/>
  </si>
  <si>
    <t>广发退款调节表 2017-06-29</t>
    <phoneticPr fontId="3" type="noConversion"/>
  </si>
  <si>
    <t>广发退款调节表 2017-06-30</t>
    <phoneticPr fontId="3" type="noConversion"/>
  </si>
  <si>
    <t>1000078836</t>
  </si>
  <si>
    <t>熊林雪</t>
  </si>
  <si>
    <t>1000138037</t>
  </si>
  <si>
    <t>马宇慧</t>
  </si>
  <si>
    <t>1000104416</t>
  </si>
  <si>
    <t>刘彩奎</t>
  </si>
  <si>
    <t>1000132513</t>
  </si>
  <si>
    <t>彭兴凰</t>
  </si>
  <si>
    <t>1000112910</t>
  </si>
  <si>
    <t>杨满</t>
  </si>
  <si>
    <t>1000025295</t>
  </si>
  <si>
    <t>肖明菊</t>
  </si>
  <si>
    <t>5329-2929007468</t>
  </si>
  <si>
    <t>何学武</t>
  </si>
  <si>
    <t>1000099676</t>
  </si>
  <si>
    <t>张冬</t>
  </si>
  <si>
    <t>1000119935</t>
  </si>
  <si>
    <t>刘莲春</t>
  </si>
  <si>
    <t>1000130856</t>
  </si>
  <si>
    <t>王顺洁</t>
  </si>
  <si>
    <t>1000035611</t>
  </si>
  <si>
    <t>邓溢涛</t>
  </si>
  <si>
    <t>1000101586</t>
  </si>
  <si>
    <t>王桂芬</t>
  </si>
  <si>
    <t>1000114285</t>
  </si>
  <si>
    <t>李记友</t>
  </si>
  <si>
    <t>1000123147</t>
  </si>
  <si>
    <t>郭永丽</t>
  </si>
  <si>
    <t>1000135158</t>
  </si>
  <si>
    <t>杨红星</t>
  </si>
  <si>
    <t>1000022125</t>
  </si>
  <si>
    <t>刘爱琳</t>
  </si>
  <si>
    <t>1000138217</t>
  </si>
  <si>
    <t>黄武平</t>
  </si>
  <si>
    <t>5300-0000057894</t>
  </si>
  <si>
    <t>罗葆荣</t>
  </si>
  <si>
    <t>1000138229</t>
  </si>
  <si>
    <t>钟萍</t>
  </si>
  <si>
    <t>1000125264</t>
  </si>
  <si>
    <t>马秀仙</t>
  </si>
  <si>
    <t>1000138751</t>
  </si>
  <si>
    <t>吕满贞</t>
  </si>
  <si>
    <t>1000139166</t>
  </si>
  <si>
    <t>刘芮含</t>
  </si>
  <si>
    <t>1000138172</t>
  </si>
  <si>
    <t>王运</t>
  </si>
  <si>
    <t>1000138484</t>
  </si>
  <si>
    <t>冯迎华</t>
  </si>
  <si>
    <t>1000138523</t>
  </si>
  <si>
    <t>唐方芬</t>
  </si>
  <si>
    <t>1000139402</t>
  </si>
  <si>
    <t>王雪</t>
  </si>
  <si>
    <t>5015148222</t>
  </si>
  <si>
    <t>郭乃政</t>
  </si>
  <si>
    <t>1000137953</t>
  </si>
  <si>
    <t>熊德清</t>
  </si>
  <si>
    <t>1000138518</t>
  </si>
  <si>
    <t>朱邓蕾</t>
  </si>
  <si>
    <t>1000123954</t>
  </si>
  <si>
    <t>祝吉凤</t>
  </si>
  <si>
    <t>1000136407</t>
  </si>
  <si>
    <t>何燕菊</t>
  </si>
  <si>
    <t>0111051840</t>
  </si>
  <si>
    <t>阮慧英</t>
  </si>
  <si>
    <t>1000099980</t>
  </si>
  <si>
    <t>黄初礼</t>
  </si>
  <si>
    <t>1000136253</t>
  </si>
  <si>
    <t>高艳菊</t>
  </si>
  <si>
    <t>自助机招商025</t>
  </si>
  <si>
    <t>1000115840</t>
  </si>
  <si>
    <t>陈树艳</t>
  </si>
  <si>
    <t>1000027501</t>
  </si>
  <si>
    <t>安里芬</t>
  </si>
  <si>
    <t>1000135423</t>
  </si>
  <si>
    <t>孙伶梅</t>
  </si>
  <si>
    <t>1000138475</t>
  </si>
  <si>
    <t>黄虎</t>
  </si>
  <si>
    <t>5300-0000246281</t>
  </si>
  <si>
    <t>朱希荣</t>
  </si>
  <si>
    <t>1000136783</t>
  </si>
  <si>
    <t>木华秋</t>
  </si>
  <si>
    <t>1000138985</t>
  </si>
  <si>
    <t>潘发珍</t>
  </si>
  <si>
    <t>1000137834</t>
  </si>
  <si>
    <t>杨宝兰</t>
  </si>
  <si>
    <t>1000083963</t>
  </si>
  <si>
    <t>1000139873</t>
  </si>
  <si>
    <t>潘佐花</t>
  </si>
  <si>
    <t>1000137820</t>
  </si>
  <si>
    <t>李晓玲</t>
  </si>
  <si>
    <t>1000000975</t>
  </si>
  <si>
    <t>黄先艳</t>
  </si>
  <si>
    <t>1000138514</t>
  </si>
  <si>
    <t>王健</t>
  </si>
  <si>
    <t>1000139713</t>
  </si>
  <si>
    <t>梅冬磊</t>
  </si>
  <si>
    <t>1000135137</t>
  </si>
  <si>
    <t>朱林媛</t>
  </si>
  <si>
    <t>1000133318</t>
  </si>
  <si>
    <t>陈先巧</t>
  </si>
  <si>
    <t>1000123617</t>
  </si>
  <si>
    <t>刘颖</t>
  </si>
  <si>
    <t>1000123621</t>
  </si>
  <si>
    <t>禄轶</t>
  </si>
  <si>
    <t>1000134667</t>
  </si>
  <si>
    <t>戴青梅</t>
  </si>
  <si>
    <t>1000139489</t>
  </si>
  <si>
    <t>刘方国</t>
  </si>
  <si>
    <t>1000136769</t>
  </si>
  <si>
    <t>董其森</t>
  </si>
  <si>
    <t>1000135139</t>
  </si>
  <si>
    <t>陈丽红</t>
  </si>
  <si>
    <t>1000099135</t>
  </si>
  <si>
    <t>李春芳</t>
  </si>
  <si>
    <t>5303-0381018585</t>
  </si>
  <si>
    <t>浦鸿英</t>
  </si>
  <si>
    <t>1000137625</t>
  </si>
  <si>
    <t>余全兴</t>
  </si>
  <si>
    <t>1000133099</t>
  </si>
  <si>
    <t>张黎</t>
  </si>
  <si>
    <t>1000126416</t>
  </si>
  <si>
    <t>韩瑶</t>
  </si>
  <si>
    <t>1000135694</t>
  </si>
  <si>
    <t>杨甜叶</t>
  </si>
  <si>
    <t>1000030384</t>
  </si>
  <si>
    <t>张志祥</t>
  </si>
  <si>
    <t>1000014318</t>
  </si>
  <si>
    <t>杨会琴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</si>
</sst>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  <numFmt numFmtId="179" formatCode="0.00_ "/>
  </numFmts>
  <fonts count="1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49" fontId="9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Font="1" applyAlignment="1"/>
    <xf numFmtId="22" fontId="0" fillId="0" borderId="0" xfId="0" applyNumberFormat="1" applyAlignment="1"/>
    <xf numFmtId="17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49" fontId="4" fillId="0" borderId="2" xfId="0" applyNumberFormat="1" applyFont="1" applyBorder="1" applyAlignment="1">
      <alignment horizontal="right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8" t="s">
        <v>0</v>
      </c>
      <c r="B1" s="68"/>
      <c r="C1" s="68"/>
      <c r="D1" s="68"/>
      <c r="E1" s="68"/>
      <c r="F1" s="68"/>
      <c r="G1" s="68"/>
      <c r="H1" s="68"/>
    </row>
    <row r="2" spans="1:8" s="1" customFormat="1" ht="15" customHeight="1">
      <c r="A2" s="68" t="s">
        <v>1</v>
      </c>
      <c r="B2" s="68"/>
      <c r="C2" s="68"/>
      <c r="D2" s="68"/>
      <c r="E2" s="68"/>
      <c r="F2" s="68"/>
      <c r="G2" s="68"/>
      <c r="H2" s="68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9" t="s">
        <v>0</v>
      </c>
      <c r="B8" s="69"/>
      <c r="C8" s="69"/>
      <c r="D8" s="69"/>
      <c r="E8" s="69"/>
      <c r="F8" s="69"/>
      <c r="G8" s="69"/>
      <c r="H8" s="69"/>
    </row>
    <row r="9" spans="1:8" s="2" customFormat="1" ht="14.25">
      <c r="A9" s="70" t="s">
        <v>12</v>
      </c>
      <c r="B9" s="70"/>
      <c r="C9" s="70"/>
      <c r="D9" s="70"/>
      <c r="E9" s="70"/>
      <c r="F9" s="70"/>
      <c r="G9" s="70"/>
      <c r="H9" s="70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9" t="s">
        <v>0</v>
      </c>
      <c r="B15" s="69"/>
      <c r="C15" s="69"/>
      <c r="D15" s="69"/>
      <c r="E15" s="69"/>
      <c r="F15" s="69"/>
      <c r="G15" s="69"/>
      <c r="H15" s="69"/>
    </row>
    <row r="16" spans="1:8" ht="14.25">
      <c r="A16" s="70" t="s">
        <v>14</v>
      </c>
      <c r="B16" s="70"/>
      <c r="C16" s="70"/>
      <c r="D16" s="70"/>
      <c r="E16" s="70"/>
      <c r="F16" s="70"/>
      <c r="G16" s="70"/>
      <c r="H16" s="70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9" t="s">
        <v>0</v>
      </c>
      <c r="B22" s="69"/>
      <c r="C22" s="69"/>
      <c r="D22" s="69"/>
      <c r="E22" s="69"/>
      <c r="F22" s="69"/>
      <c r="G22" s="69"/>
      <c r="H22" s="69"/>
    </row>
    <row r="23" spans="1:8" ht="17.100000000000001" customHeight="1">
      <c r="A23" s="70" t="s">
        <v>15</v>
      </c>
      <c r="B23" s="70"/>
      <c r="C23" s="70"/>
      <c r="D23" s="70"/>
      <c r="E23" s="70"/>
      <c r="F23" s="70"/>
      <c r="G23" s="70"/>
      <c r="H23" s="70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9" t="s">
        <v>0</v>
      </c>
      <c r="B29" s="69"/>
      <c r="C29" s="69"/>
      <c r="D29" s="69"/>
      <c r="E29" s="69"/>
      <c r="F29" s="69"/>
      <c r="G29" s="69"/>
      <c r="H29" s="69"/>
    </row>
    <row r="30" spans="1:8" ht="14.25">
      <c r="A30" s="70" t="s">
        <v>16</v>
      </c>
      <c r="B30" s="70"/>
      <c r="C30" s="70"/>
      <c r="D30" s="70"/>
      <c r="E30" s="70"/>
      <c r="F30" s="70"/>
      <c r="G30" s="70"/>
      <c r="H30" s="70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9" t="s">
        <v>17</v>
      </c>
      <c r="B37" s="69"/>
      <c r="C37" s="69"/>
      <c r="D37" s="69"/>
      <c r="E37" s="69"/>
      <c r="F37" s="69"/>
      <c r="G37" s="69"/>
      <c r="H37" s="69"/>
    </row>
    <row r="38" spans="1:8" ht="14.25">
      <c r="A38" s="69" t="s">
        <v>104</v>
      </c>
      <c r="B38" s="69"/>
      <c r="C38" s="69"/>
      <c r="D38" s="69"/>
      <c r="E38" s="69"/>
      <c r="F38" s="69"/>
      <c r="G38" s="69"/>
      <c r="H38" s="69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6"/>
  <sheetViews>
    <sheetView workbookViewId="0">
      <selection activeCell="B60" sqref="B46:B60"/>
    </sheetView>
  </sheetViews>
  <sheetFormatPr defaultRowHeight="13.5"/>
  <cols>
    <col min="1" max="1" width="21.25" customWidth="1"/>
    <col min="2" max="2" width="10.875" customWidth="1"/>
    <col min="6" max="6" width="22.875" style="23" customWidth="1"/>
    <col min="7" max="7" width="14" style="23" customWidth="1"/>
    <col min="8" max="8" width="31.875" style="43" customWidth="1"/>
    <col min="9" max="9" width="20.25" customWidth="1"/>
    <col min="10" max="10" width="5.25" bestFit="1" customWidth="1"/>
    <col min="11" max="11" width="9.5" style="63" bestFit="1" customWidth="1"/>
    <col min="12" max="12" width="9" style="43"/>
    <col min="13" max="13" width="37.25" customWidth="1"/>
  </cols>
  <sheetData>
    <row r="1" spans="1:14">
      <c r="A1" s="23" t="s">
        <v>1532</v>
      </c>
      <c r="B1" s="23" t="s">
        <v>1533</v>
      </c>
      <c r="C1" s="23" t="s">
        <v>33</v>
      </c>
      <c r="D1" s="23" t="s">
        <v>1534</v>
      </c>
      <c r="E1" s="23" t="s">
        <v>1535</v>
      </c>
      <c r="F1" s="23" t="s">
        <v>1536</v>
      </c>
      <c r="G1" s="23" t="s">
        <v>1537</v>
      </c>
      <c r="H1" s="54" t="s">
        <v>2046</v>
      </c>
      <c r="I1" s="23" t="s">
        <v>1538</v>
      </c>
      <c r="J1" s="23" t="s">
        <v>1539</v>
      </c>
      <c r="K1" s="63" t="s">
        <v>1540</v>
      </c>
      <c r="L1" s="23" t="s">
        <v>133</v>
      </c>
      <c r="M1" s="23"/>
      <c r="N1" s="23"/>
    </row>
    <row r="2" spans="1:14" hidden="1">
      <c r="A2" s="23" t="s">
        <v>134</v>
      </c>
      <c r="B2" s="23" t="s">
        <v>154</v>
      </c>
      <c r="C2" s="23" t="s">
        <v>155</v>
      </c>
      <c r="D2" s="23" t="s">
        <v>135</v>
      </c>
      <c r="E2" s="23" t="s">
        <v>136</v>
      </c>
      <c r="F2" s="23" t="s">
        <v>127</v>
      </c>
      <c r="G2" s="23" t="s">
        <v>156</v>
      </c>
      <c r="H2" s="49" t="str">
        <f>F2&amp;K2</f>
        <v>4984511298331040405</v>
      </c>
      <c r="I2" s="23" t="s">
        <v>157</v>
      </c>
      <c r="J2" s="23" t="s">
        <v>137</v>
      </c>
      <c r="K2" s="63">
        <v>405</v>
      </c>
      <c r="L2" s="23" t="s">
        <v>138</v>
      </c>
      <c r="M2" s="23"/>
      <c r="N2" s="23"/>
    </row>
    <row r="3" spans="1:14" hidden="1">
      <c r="A3" s="23" t="s">
        <v>134</v>
      </c>
      <c r="B3" s="23" t="s">
        <v>154</v>
      </c>
      <c r="C3" s="23" t="s">
        <v>101</v>
      </c>
      <c r="D3" s="23" t="s">
        <v>135</v>
      </c>
      <c r="E3" s="23" t="s">
        <v>136</v>
      </c>
      <c r="F3" s="23" t="s">
        <v>128</v>
      </c>
      <c r="G3" s="23" t="s">
        <v>158</v>
      </c>
      <c r="H3" s="49" t="str">
        <f t="shared" ref="H3:H66" si="0">F3&amp;K3</f>
        <v>62319000000735539319990</v>
      </c>
      <c r="I3" s="23" t="s">
        <v>146</v>
      </c>
      <c r="J3" s="23" t="s">
        <v>137</v>
      </c>
      <c r="K3" s="63">
        <v>9990</v>
      </c>
      <c r="L3" s="23" t="s">
        <v>149</v>
      </c>
      <c r="M3" s="23"/>
      <c r="N3" s="23"/>
    </row>
    <row r="4" spans="1:14" hidden="1">
      <c r="A4" s="23" t="s">
        <v>134</v>
      </c>
      <c r="B4" s="23" t="s">
        <v>154</v>
      </c>
      <c r="C4" s="23" t="s">
        <v>159</v>
      </c>
      <c r="D4" s="23" t="s">
        <v>135</v>
      </c>
      <c r="E4" s="23" t="s">
        <v>136</v>
      </c>
      <c r="F4" s="23" t="s">
        <v>130</v>
      </c>
      <c r="G4" s="23" t="s">
        <v>160</v>
      </c>
      <c r="H4" s="49" t="str">
        <f t="shared" si="0"/>
        <v>6231900000088785122135</v>
      </c>
      <c r="I4" s="23" t="s">
        <v>146</v>
      </c>
      <c r="J4" s="23" t="s">
        <v>137</v>
      </c>
      <c r="K4" s="63">
        <v>135</v>
      </c>
      <c r="L4" s="23" t="s">
        <v>149</v>
      </c>
      <c r="M4" s="23"/>
      <c r="N4" s="23"/>
    </row>
    <row r="5" spans="1:14" hidden="1">
      <c r="A5" s="23" t="s">
        <v>134</v>
      </c>
      <c r="B5" s="23" t="s">
        <v>154</v>
      </c>
      <c r="C5" s="23" t="s">
        <v>161</v>
      </c>
      <c r="D5" s="23" t="s">
        <v>135</v>
      </c>
      <c r="E5" s="23" t="s">
        <v>136</v>
      </c>
      <c r="F5" s="23" t="s">
        <v>131</v>
      </c>
      <c r="G5" s="23" t="s">
        <v>162</v>
      </c>
      <c r="H5" s="49" t="str">
        <f t="shared" si="0"/>
        <v>623190000010720487338</v>
      </c>
      <c r="I5" s="23" t="s">
        <v>146</v>
      </c>
      <c r="J5" s="23" t="s">
        <v>137</v>
      </c>
      <c r="K5" s="63">
        <v>38</v>
      </c>
      <c r="L5" s="23" t="s">
        <v>163</v>
      </c>
      <c r="M5" s="23"/>
      <c r="N5" s="23"/>
    </row>
    <row r="6" spans="1:14" hidden="1">
      <c r="A6" s="23" t="s">
        <v>134</v>
      </c>
      <c r="B6" s="23" t="s">
        <v>154</v>
      </c>
      <c r="C6" s="23" t="s">
        <v>164</v>
      </c>
      <c r="D6" s="23" t="s">
        <v>135</v>
      </c>
      <c r="E6" s="23" t="s">
        <v>136</v>
      </c>
      <c r="F6" s="23" t="s">
        <v>225</v>
      </c>
      <c r="G6" s="23" t="s">
        <v>165</v>
      </c>
      <c r="H6" s="49" t="str">
        <f t="shared" si="0"/>
        <v>6222022507004195311564</v>
      </c>
      <c r="I6" s="23" t="s">
        <v>142</v>
      </c>
      <c r="J6" s="23" t="s">
        <v>137</v>
      </c>
      <c r="K6" s="63">
        <v>564</v>
      </c>
      <c r="L6" s="23" t="s">
        <v>138</v>
      </c>
      <c r="M6" s="23"/>
      <c r="N6" s="23"/>
    </row>
    <row r="7" spans="1:14" hidden="1">
      <c r="A7" s="23" t="s">
        <v>134</v>
      </c>
      <c r="B7" s="23" t="s">
        <v>154</v>
      </c>
      <c r="C7" s="23" t="s">
        <v>166</v>
      </c>
      <c r="D7" s="23" t="s">
        <v>135</v>
      </c>
      <c r="E7" s="23" t="s">
        <v>136</v>
      </c>
      <c r="F7" s="23" t="s">
        <v>226</v>
      </c>
      <c r="G7" s="23" t="s">
        <v>167</v>
      </c>
      <c r="H7" s="49" t="str">
        <f t="shared" si="0"/>
        <v>6259960088871637612</v>
      </c>
      <c r="I7" s="23" t="s">
        <v>143</v>
      </c>
      <c r="J7" s="23" t="s">
        <v>137</v>
      </c>
      <c r="K7" s="63">
        <v>612</v>
      </c>
      <c r="L7" s="23" t="s">
        <v>144</v>
      </c>
      <c r="M7" s="23"/>
      <c r="N7" s="23"/>
    </row>
    <row r="8" spans="1:14" hidden="1">
      <c r="A8" s="23" t="s">
        <v>134</v>
      </c>
      <c r="B8" s="23" t="s">
        <v>154</v>
      </c>
      <c r="C8" s="23" t="s">
        <v>168</v>
      </c>
      <c r="D8" s="23" t="s">
        <v>135</v>
      </c>
      <c r="E8" s="23" t="s">
        <v>136</v>
      </c>
      <c r="F8" s="23" t="s">
        <v>125</v>
      </c>
      <c r="G8" s="23" t="s">
        <v>169</v>
      </c>
      <c r="H8" s="49" t="str">
        <f t="shared" si="0"/>
        <v>62319000001026982024000</v>
      </c>
      <c r="I8" s="23" t="s">
        <v>146</v>
      </c>
      <c r="J8" s="23" t="s">
        <v>137</v>
      </c>
      <c r="K8" s="63">
        <v>4000</v>
      </c>
      <c r="L8" s="23" t="s">
        <v>170</v>
      </c>
      <c r="M8" s="23"/>
      <c r="N8" s="23"/>
    </row>
    <row r="9" spans="1:14" hidden="1">
      <c r="A9" s="23" t="s">
        <v>134</v>
      </c>
      <c r="B9" s="23" t="s">
        <v>154</v>
      </c>
      <c r="C9" s="23" t="s">
        <v>171</v>
      </c>
      <c r="D9" s="23" t="s">
        <v>135</v>
      </c>
      <c r="E9" s="23" t="s">
        <v>136</v>
      </c>
      <c r="F9" s="23" t="s">
        <v>227</v>
      </c>
      <c r="G9" s="23" t="s">
        <v>172</v>
      </c>
      <c r="H9" s="49" t="str">
        <f t="shared" si="0"/>
        <v>6228480866157003165406</v>
      </c>
      <c r="I9" s="23" t="s">
        <v>143</v>
      </c>
      <c r="J9" s="23" t="s">
        <v>137</v>
      </c>
      <c r="K9" s="63">
        <v>406</v>
      </c>
      <c r="L9" s="23" t="s">
        <v>144</v>
      </c>
      <c r="M9" s="23"/>
      <c r="N9" s="23"/>
    </row>
    <row r="10" spans="1:14" hidden="1">
      <c r="A10" s="23" t="s">
        <v>134</v>
      </c>
      <c r="B10" s="23" t="s">
        <v>154</v>
      </c>
      <c r="C10" s="23" t="s">
        <v>173</v>
      </c>
      <c r="D10" s="23" t="s">
        <v>135</v>
      </c>
      <c r="E10" s="23" t="s">
        <v>136</v>
      </c>
      <c r="F10" s="23" t="s">
        <v>227</v>
      </c>
      <c r="G10" s="23" t="s">
        <v>174</v>
      </c>
      <c r="H10" s="49" t="str">
        <f t="shared" si="0"/>
        <v>6228480866157003165755</v>
      </c>
      <c r="I10" s="23" t="s">
        <v>143</v>
      </c>
      <c r="J10" s="23" t="s">
        <v>137</v>
      </c>
      <c r="K10" s="63">
        <v>755</v>
      </c>
      <c r="L10" s="23" t="s">
        <v>144</v>
      </c>
      <c r="M10" s="23"/>
      <c r="N10" s="23"/>
    </row>
    <row r="11" spans="1:14" ht="14.25" hidden="1">
      <c r="A11" s="23" t="s">
        <v>134</v>
      </c>
      <c r="B11" s="23" t="s">
        <v>154</v>
      </c>
      <c r="C11" s="23" t="s">
        <v>175</v>
      </c>
      <c r="D11" s="23" t="s">
        <v>135</v>
      </c>
      <c r="E11" s="23" t="s">
        <v>136</v>
      </c>
      <c r="F11" s="23" t="s">
        <v>228</v>
      </c>
      <c r="G11" s="23" t="s">
        <v>176</v>
      </c>
      <c r="H11" s="49" t="str">
        <f t="shared" si="0"/>
        <v>6231900000057513364800</v>
      </c>
      <c r="I11" s="23" t="s">
        <v>146</v>
      </c>
      <c r="J11" s="23" t="s">
        <v>137</v>
      </c>
      <c r="K11" s="63">
        <v>800</v>
      </c>
      <c r="L11" s="53" t="s">
        <v>1541</v>
      </c>
      <c r="M11" s="23"/>
      <c r="N11" s="23"/>
    </row>
    <row r="12" spans="1:14" hidden="1">
      <c r="A12" s="23" t="s">
        <v>134</v>
      </c>
      <c r="B12" s="23" t="s">
        <v>154</v>
      </c>
      <c r="C12" s="23" t="s">
        <v>122</v>
      </c>
      <c r="D12" s="23" t="s">
        <v>135</v>
      </c>
      <c r="E12" s="23" t="s">
        <v>136</v>
      </c>
      <c r="F12" s="23" t="s">
        <v>229</v>
      </c>
      <c r="G12" s="23" t="s">
        <v>178</v>
      </c>
      <c r="H12" s="49" t="str">
        <f t="shared" si="0"/>
        <v>6228480868174137471420</v>
      </c>
      <c r="I12" s="23" t="s">
        <v>143</v>
      </c>
      <c r="J12" s="23" t="s">
        <v>137</v>
      </c>
      <c r="K12" s="63">
        <v>420</v>
      </c>
      <c r="L12" s="23" t="s">
        <v>144</v>
      </c>
      <c r="M12" s="23"/>
      <c r="N12" s="23"/>
    </row>
    <row r="13" spans="1:14" hidden="1">
      <c r="A13" s="23" t="s">
        <v>134</v>
      </c>
      <c r="B13" s="23" t="s">
        <v>154</v>
      </c>
      <c r="C13" s="23" t="s">
        <v>179</v>
      </c>
      <c r="D13" s="23" t="s">
        <v>135</v>
      </c>
      <c r="E13" s="23" t="s">
        <v>136</v>
      </c>
      <c r="F13" s="23" t="s">
        <v>230</v>
      </c>
      <c r="G13" s="23" t="s">
        <v>180</v>
      </c>
      <c r="H13" s="49" t="str">
        <f t="shared" si="0"/>
        <v>6259960031745573882</v>
      </c>
      <c r="I13" s="23" t="s">
        <v>143</v>
      </c>
      <c r="J13" s="23" t="s">
        <v>137</v>
      </c>
      <c r="K13" s="63">
        <v>882</v>
      </c>
      <c r="L13" s="23" t="s">
        <v>144</v>
      </c>
      <c r="M13" s="23"/>
      <c r="N13" s="23"/>
    </row>
    <row r="14" spans="1:14" hidden="1">
      <c r="A14" s="23" t="s">
        <v>134</v>
      </c>
      <c r="B14" s="23" t="s">
        <v>154</v>
      </c>
      <c r="C14" s="23" t="s">
        <v>181</v>
      </c>
      <c r="D14" s="23" t="s">
        <v>135</v>
      </c>
      <c r="E14" s="23" t="s">
        <v>136</v>
      </c>
      <c r="F14" s="23" t="s">
        <v>231</v>
      </c>
      <c r="G14" s="23" t="s">
        <v>182</v>
      </c>
      <c r="H14" s="49" t="str">
        <f t="shared" si="0"/>
        <v>6217003860036310421363</v>
      </c>
      <c r="I14" s="23" t="s">
        <v>145</v>
      </c>
      <c r="J14" s="23" t="s">
        <v>137</v>
      </c>
      <c r="K14" s="63">
        <v>363</v>
      </c>
      <c r="L14" s="23" t="s">
        <v>138</v>
      </c>
      <c r="M14" s="23"/>
      <c r="N14" s="23"/>
    </row>
    <row r="15" spans="1:14" hidden="1">
      <c r="A15" s="23" t="s">
        <v>134</v>
      </c>
      <c r="B15" s="23" t="s">
        <v>154</v>
      </c>
      <c r="C15" s="23" t="s">
        <v>183</v>
      </c>
      <c r="D15" s="23" t="s">
        <v>135</v>
      </c>
      <c r="E15" s="23" t="s">
        <v>136</v>
      </c>
      <c r="F15" s="23" t="s">
        <v>232</v>
      </c>
      <c r="G15" s="23" t="s">
        <v>184</v>
      </c>
      <c r="H15" s="49" t="str">
        <f t="shared" si="0"/>
        <v>6217997300045011551702</v>
      </c>
      <c r="I15" s="23" t="s">
        <v>150</v>
      </c>
      <c r="J15" s="23" t="s">
        <v>137</v>
      </c>
      <c r="K15" s="63">
        <v>702</v>
      </c>
      <c r="L15" s="23" t="s">
        <v>139</v>
      </c>
      <c r="M15" s="23"/>
      <c r="N15" s="23"/>
    </row>
    <row r="16" spans="1:14" hidden="1">
      <c r="A16" s="23" t="s">
        <v>134</v>
      </c>
      <c r="B16" s="23" t="s">
        <v>154</v>
      </c>
      <c r="C16" s="23" t="s">
        <v>185</v>
      </c>
      <c r="D16" s="23" t="s">
        <v>135</v>
      </c>
      <c r="E16" s="23" t="s">
        <v>136</v>
      </c>
      <c r="F16" s="23" t="s">
        <v>233</v>
      </c>
      <c r="G16" s="23" t="s">
        <v>186</v>
      </c>
      <c r="H16" s="49" t="str">
        <f t="shared" si="0"/>
        <v>6259960100423185250</v>
      </c>
      <c r="I16" s="23" t="s">
        <v>143</v>
      </c>
      <c r="J16" s="23" t="s">
        <v>137</v>
      </c>
      <c r="K16" s="63">
        <v>250</v>
      </c>
      <c r="L16" s="23" t="s">
        <v>144</v>
      </c>
      <c r="M16" s="23"/>
      <c r="N16" s="23"/>
    </row>
    <row r="17" spans="1:14" hidden="1">
      <c r="A17" s="23" t="s">
        <v>134</v>
      </c>
      <c r="B17" s="23" t="s">
        <v>154</v>
      </c>
      <c r="C17" s="23" t="s">
        <v>187</v>
      </c>
      <c r="D17" s="23" t="s">
        <v>135</v>
      </c>
      <c r="E17" s="23" t="s">
        <v>136</v>
      </c>
      <c r="F17" s="23" t="s">
        <v>234</v>
      </c>
      <c r="G17" s="23" t="s">
        <v>188</v>
      </c>
      <c r="H17" s="49" t="str">
        <f t="shared" si="0"/>
        <v>62170038600160834024</v>
      </c>
      <c r="I17" s="23" t="s">
        <v>145</v>
      </c>
      <c r="J17" s="23" t="s">
        <v>137</v>
      </c>
      <c r="K17" s="63">
        <v>4</v>
      </c>
      <c r="L17" s="23" t="s">
        <v>138</v>
      </c>
      <c r="M17" s="23"/>
      <c r="N17" s="23"/>
    </row>
    <row r="18" spans="1:14" hidden="1">
      <c r="A18" s="23" t="s">
        <v>134</v>
      </c>
      <c r="B18" s="23" t="s">
        <v>189</v>
      </c>
      <c r="C18" s="23" t="s">
        <v>190</v>
      </c>
      <c r="D18" s="23" t="s">
        <v>135</v>
      </c>
      <c r="E18" s="23" t="s">
        <v>136</v>
      </c>
      <c r="F18" s="23" t="s">
        <v>129</v>
      </c>
      <c r="G18" s="23" t="s">
        <v>191</v>
      </c>
      <c r="H18" s="49" t="str">
        <f t="shared" si="0"/>
        <v>62253300608906442700</v>
      </c>
      <c r="I18" s="23" t="s">
        <v>151</v>
      </c>
      <c r="J18" s="23" t="s">
        <v>137</v>
      </c>
      <c r="K18" s="63">
        <v>2700</v>
      </c>
      <c r="L18" s="23" t="s">
        <v>138</v>
      </c>
      <c r="M18" s="23"/>
      <c r="N18" s="23"/>
    </row>
    <row r="19" spans="1:14" hidden="1">
      <c r="A19" s="23" t="s">
        <v>134</v>
      </c>
      <c r="B19" s="23" t="s">
        <v>189</v>
      </c>
      <c r="C19" s="23" t="s">
        <v>192</v>
      </c>
      <c r="D19" s="23" t="s">
        <v>135</v>
      </c>
      <c r="E19" s="23" t="s">
        <v>136</v>
      </c>
      <c r="F19" s="23" t="s">
        <v>235</v>
      </c>
      <c r="G19" s="23" t="s">
        <v>193</v>
      </c>
      <c r="H19" s="49" t="str">
        <f t="shared" si="0"/>
        <v>62170039000053267583000</v>
      </c>
      <c r="I19" s="23" t="s">
        <v>145</v>
      </c>
      <c r="J19" s="23" t="s">
        <v>137</v>
      </c>
      <c r="K19" s="63">
        <v>3000</v>
      </c>
      <c r="L19" s="23" t="s">
        <v>138</v>
      </c>
      <c r="M19" s="23"/>
      <c r="N19" s="23"/>
    </row>
    <row r="20" spans="1:14" hidden="1">
      <c r="A20" s="23" t="s">
        <v>134</v>
      </c>
      <c r="B20" s="23" t="s">
        <v>189</v>
      </c>
      <c r="C20" s="23" t="s">
        <v>194</v>
      </c>
      <c r="D20" s="23" t="s">
        <v>135</v>
      </c>
      <c r="E20" s="23" t="s">
        <v>136</v>
      </c>
      <c r="F20" s="23" t="s">
        <v>236</v>
      </c>
      <c r="G20" s="23" t="s">
        <v>195</v>
      </c>
      <c r="H20" s="49" t="str">
        <f t="shared" si="0"/>
        <v>6217003860032704049500</v>
      </c>
      <c r="I20" s="23" t="s">
        <v>145</v>
      </c>
      <c r="J20" s="23" t="s">
        <v>137</v>
      </c>
      <c r="K20" s="63">
        <v>500</v>
      </c>
      <c r="L20" s="23" t="s">
        <v>138</v>
      </c>
      <c r="M20" s="23"/>
      <c r="N20" s="23"/>
    </row>
    <row r="21" spans="1:14" hidden="1">
      <c r="A21" s="23" t="s">
        <v>134</v>
      </c>
      <c r="B21" s="23" t="s">
        <v>189</v>
      </c>
      <c r="C21" s="23" t="s">
        <v>196</v>
      </c>
      <c r="D21" s="23" t="s">
        <v>135</v>
      </c>
      <c r="E21" s="23" t="s">
        <v>136</v>
      </c>
      <c r="F21" s="23" t="s">
        <v>237</v>
      </c>
      <c r="G21" s="23" t="s">
        <v>197</v>
      </c>
      <c r="H21" s="49" t="str">
        <f t="shared" si="0"/>
        <v>6221550900093190400</v>
      </c>
      <c r="I21" s="23" t="s">
        <v>141</v>
      </c>
      <c r="J21" s="23" t="s">
        <v>137</v>
      </c>
      <c r="K21" s="63">
        <v>400</v>
      </c>
      <c r="L21" s="23" t="s">
        <v>140</v>
      </c>
      <c r="M21" s="23"/>
      <c r="N21" s="23"/>
    </row>
    <row r="22" spans="1:14" hidden="1">
      <c r="A22" s="23" t="s">
        <v>134</v>
      </c>
      <c r="B22" s="23" t="s">
        <v>189</v>
      </c>
      <c r="C22" s="23" t="s">
        <v>198</v>
      </c>
      <c r="D22" s="23" t="s">
        <v>135</v>
      </c>
      <c r="E22" s="23" t="s">
        <v>136</v>
      </c>
      <c r="F22" s="23" t="s">
        <v>238</v>
      </c>
      <c r="G22" s="23" t="s">
        <v>199</v>
      </c>
      <c r="H22" s="49" t="str">
        <f t="shared" si="0"/>
        <v>62266626019934562138</v>
      </c>
      <c r="I22" s="23" t="s">
        <v>152</v>
      </c>
      <c r="J22" s="23" t="s">
        <v>137</v>
      </c>
      <c r="K22" s="63">
        <v>2138</v>
      </c>
      <c r="L22" s="23" t="s">
        <v>138</v>
      </c>
      <c r="M22" s="23"/>
      <c r="N22" s="23"/>
    </row>
    <row r="23" spans="1:14" hidden="1">
      <c r="A23" s="23" t="s">
        <v>134</v>
      </c>
      <c r="B23" s="23" t="s">
        <v>189</v>
      </c>
      <c r="C23" s="23" t="s">
        <v>200</v>
      </c>
      <c r="D23" s="23" t="s">
        <v>135</v>
      </c>
      <c r="E23" s="23" t="s">
        <v>136</v>
      </c>
      <c r="F23" s="23" t="s">
        <v>239</v>
      </c>
      <c r="G23" s="23" t="s">
        <v>201</v>
      </c>
      <c r="H23" s="49" t="str">
        <f t="shared" si="0"/>
        <v>6236683860003701237295</v>
      </c>
      <c r="I23" s="23" t="s">
        <v>145</v>
      </c>
      <c r="J23" s="23" t="s">
        <v>137</v>
      </c>
      <c r="K23" s="63">
        <v>295</v>
      </c>
      <c r="L23" s="23" t="s">
        <v>138</v>
      </c>
      <c r="M23" s="23"/>
      <c r="N23" s="23"/>
    </row>
    <row r="24" spans="1:14" hidden="1">
      <c r="A24" s="23" t="s">
        <v>134</v>
      </c>
      <c r="B24" s="23" t="s">
        <v>189</v>
      </c>
      <c r="C24" s="23" t="s">
        <v>202</v>
      </c>
      <c r="D24" s="23" t="s">
        <v>135</v>
      </c>
      <c r="E24" s="23" t="s">
        <v>136</v>
      </c>
      <c r="F24" s="23" t="s">
        <v>240</v>
      </c>
      <c r="G24" s="23" t="s">
        <v>203</v>
      </c>
      <c r="H24" s="49" t="str">
        <f t="shared" si="0"/>
        <v>6217997300045103648248</v>
      </c>
      <c r="I24" s="23" t="s">
        <v>150</v>
      </c>
      <c r="J24" s="23" t="s">
        <v>137</v>
      </c>
      <c r="K24" s="63">
        <v>248</v>
      </c>
      <c r="L24" s="23" t="s">
        <v>139</v>
      </c>
      <c r="M24" s="23"/>
      <c r="N24" s="23"/>
    </row>
    <row r="25" spans="1:14" hidden="1">
      <c r="A25" s="23" t="s">
        <v>134</v>
      </c>
      <c r="B25" s="23" t="s">
        <v>189</v>
      </c>
      <c r="C25" s="23" t="s">
        <v>204</v>
      </c>
      <c r="D25" s="23" t="s">
        <v>135</v>
      </c>
      <c r="E25" s="23" t="s">
        <v>136</v>
      </c>
      <c r="F25" s="23" t="s">
        <v>241</v>
      </c>
      <c r="G25" s="23" t="s">
        <v>205</v>
      </c>
      <c r="H25" s="49" t="str">
        <f t="shared" si="0"/>
        <v>6222520590684144674</v>
      </c>
      <c r="I25" s="23" t="s">
        <v>147</v>
      </c>
      <c r="J25" s="23" t="s">
        <v>137</v>
      </c>
      <c r="K25" s="63">
        <v>674</v>
      </c>
      <c r="L25" s="23" t="s">
        <v>148</v>
      </c>
      <c r="M25" s="23"/>
      <c r="N25" s="23"/>
    </row>
    <row r="26" spans="1:14" hidden="1">
      <c r="A26" s="23" t="s">
        <v>134</v>
      </c>
      <c r="B26" s="23" t="s">
        <v>189</v>
      </c>
      <c r="C26" s="23" t="s">
        <v>206</v>
      </c>
      <c r="D26" s="23" t="s">
        <v>135</v>
      </c>
      <c r="E26" s="23" t="s">
        <v>136</v>
      </c>
      <c r="F26" s="23" t="s">
        <v>242</v>
      </c>
      <c r="G26" s="23" t="s">
        <v>207</v>
      </c>
      <c r="H26" s="49" t="str">
        <f t="shared" si="0"/>
        <v>62289300010972654373200</v>
      </c>
      <c r="I26" s="23" t="s">
        <v>208</v>
      </c>
      <c r="J26" s="23" t="s">
        <v>137</v>
      </c>
      <c r="K26" s="63">
        <v>3200</v>
      </c>
      <c r="L26" s="23" t="s">
        <v>138</v>
      </c>
      <c r="M26" s="23"/>
      <c r="N26" s="23"/>
    </row>
    <row r="27" spans="1:14" hidden="1">
      <c r="A27" s="23" t="s">
        <v>134</v>
      </c>
      <c r="B27" s="23" t="s">
        <v>189</v>
      </c>
      <c r="C27" s="23" t="s">
        <v>209</v>
      </c>
      <c r="D27" s="23" t="s">
        <v>135</v>
      </c>
      <c r="E27" s="23" t="s">
        <v>136</v>
      </c>
      <c r="F27" s="23" t="s">
        <v>124</v>
      </c>
      <c r="G27" s="23" t="s">
        <v>210</v>
      </c>
      <c r="H27" s="49" t="str">
        <f t="shared" si="0"/>
        <v>6231357711501404525885</v>
      </c>
      <c r="I27" s="23" t="s">
        <v>211</v>
      </c>
      <c r="J27" s="23" t="s">
        <v>137</v>
      </c>
      <c r="K27" s="63">
        <v>885</v>
      </c>
      <c r="L27" s="23" t="s">
        <v>138</v>
      </c>
      <c r="M27" s="23"/>
      <c r="N27" s="23"/>
    </row>
    <row r="28" spans="1:14" hidden="1">
      <c r="A28" s="23" t="s">
        <v>134</v>
      </c>
      <c r="B28" s="23" t="s">
        <v>189</v>
      </c>
      <c r="C28" s="23" t="s">
        <v>212</v>
      </c>
      <c r="D28" s="23" t="s">
        <v>135</v>
      </c>
      <c r="E28" s="23" t="s">
        <v>136</v>
      </c>
      <c r="F28" s="23" t="s">
        <v>243</v>
      </c>
      <c r="G28" s="23" t="s">
        <v>213</v>
      </c>
      <c r="H28" s="49" t="str">
        <f t="shared" si="0"/>
        <v>622848386023079921947</v>
      </c>
      <c r="I28" s="23" t="s">
        <v>143</v>
      </c>
      <c r="J28" s="23" t="s">
        <v>137</v>
      </c>
      <c r="K28" s="63">
        <v>47</v>
      </c>
      <c r="L28" s="23" t="s">
        <v>144</v>
      </c>
      <c r="M28" s="23"/>
      <c r="N28" s="23"/>
    </row>
    <row r="29" spans="1:14" hidden="1">
      <c r="A29" s="23" t="s">
        <v>134</v>
      </c>
      <c r="B29" s="23" t="s">
        <v>189</v>
      </c>
      <c r="C29" s="23" t="s">
        <v>214</v>
      </c>
      <c r="D29" s="23" t="s">
        <v>135</v>
      </c>
      <c r="E29" s="23" t="s">
        <v>136</v>
      </c>
      <c r="F29" s="23" t="s">
        <v>244</v>
      </c>
      <c r="G29" s="23" t="s">
        <v>215</v>
      </c>
      <c r="H29" s="49" t="str">
        <f t="shared" si="0"/>
        <v>6228370135467215300</v>
      </c>
      <c r="I29" s="23" t="s">
        <v>143</v>
      </c>
      <c r="J29" s="23" t="s">
        <v>137</v>
      </c>
      <c r="K29" s="63">
        <v>300</v>
      </c>
      <c r="L29" s="23" t="s">
        <v>144</v>
      </c>
      <c r="M29" s="23"/>
      <c r="N29" s="23"/>
    </row>
    <row r="30" spans="1:14" hidden="1">
      <c r="A30" s="23" t="s">
        <v>134</v>
      </c>
      <c r="B30" s="23" t="s">
        <v>189</v>
      </c>
      <c r="C30" s="23" t="s">
        <v>216</v>
      </c>
      <c r="D30" s="23" t="s">
        <v>135</v>
      </c>
      <c r="E30" s="23" t="s">
        <v>136</v>
      </c>
      <c r="F30" s="23" t="s">
        <v>245</v>
      </c>
      <c r="G30" s="23" t="s">
        <v>217</v>
      </c>
      <c r="H30" s="49" t="str">
        <f t="shared" si="0"/>
        <v>62284536180017182711618</v>
      </c>
      <c r="I30" s="23" t="s">
        <v>143</v>
      </c>
      <c r="J30" s="23" t="s">
        <v>137</v>
      </c>
      <c r="K30" s="63">
        <v>1618</v>
      </c>
      <c r="L30" s="23" t="s">
        <v>144</v>
      </c>
      <c r="M30" s="23"/>
      <c r="N30" s="23"/>
    </row>
    <row r="31" spans="1:14" hidden="1">
      <c r="A31" s="23" t="s">
        <v>134</v>
      </c>
      <c r="B31" s="23" t="s">
        <v>189</v>
      </c>
      <c r="C31" s="23" t="s">
        <v>218</v>
      </c>
      <c r="D31" s="23" t="s">
        <v>135</v>
      </c>
      <c r="E31" s="23" t="s">
        <v>136</v>
      </c>
      <c r="F31" s="23" t="s">
        <v>246</v>
      </c>
      <c r="G31" s="23" t="s">
        <v>219</v>
      </c>
      <c r="H31" s="49" t="str">
        <f t="shared" si="0"/>
        <v>622308280016779351490</v>
      </c>
      <c r="I31" s="23" t="s">
        <v>142</v>
      </c>
      <c r="J31" s="23" t="s">
        <v>137</v>
      </c>
      <c r="K31" s="63">
        <v>1490</v>
      </c>
      <c r="L31" s="23" t="s">
        <v>138</v>
      </c>
      <c r="M31" s="23"/>
      <c r="N31" s="23"/>
    </row>
    <row r="32" spans="1:14" hidden="1">
      <c r="A32" s="23" t="s">
        <v>134</v>
      </c>
      <c r="B32" s="23" t="s">
        <v>189</v>
      </c>
      <c r="C32" s="23" t="s">
        <v>220</v>
      </c>
      <c r="D32" s="23" t="s">
        <v>135</v>
      </c>
      <c r="E32" s="23" t="s">
        <v>136</v>
      </c>
      <c r="F32" s="23" t="s">
        <v>247</v>
      </c>
      <c r="G32" s="23" t="s">
        <v>221</v>
      </c>
      <c r="H32" s="49" t="str">
        <f t="shared" si="0"/>
        <v>6212262505003750334450</v>
      </c>
      <c r="I32" s="23" t="s">
        <v>142</v>
      </c>
      <c r="J32" s="23" t="s">
        <v>137</v>
      </c>
      <c r="K32" s="63">
        <v>450</v>
      </c>
      <c r="L32" s="23" t="s">
        <v>138</v>
      </c>
      <c r="M32" s="23"/>
      <c r="N32" s="23"/>
    </row>
    <row r="33" spans="1:14" hidden="1">
      <c r="A33" s="23" t="s">
        <v>134</v>
      </c>
      <c r="B33" s="23" t="s">
        <v>189</v>
      </c>
      <c r="C33" s="23" t="s">
        <v>222</v>
      </c>
      <c r="D33" s="23" t="s">
        <v>135</v>
      </c>
      <c r="E33" s="23" t="s">
        <v>136</v>
      </c>
      <c r="F33" s="23" t="s">
        <v>248</v>
      </c>
      <c r="G33" s="23" t="s">
        <v>223</v>
      </c>
      <c r="H33" s="49" t="str">
        <f t="shared" si="0"/>
        <v>6223691019859531247</v>
      </c>
      <c r="I33" s="23" t="s">
        <v>146</v>
      </c>
      <c r="J33" s="23" t="s">
        <v>137</v>
      </c>
      <c r="K33" s="63">
        <v>247</v>
      </c>
      <c r="L33" s="23" t="s">
        <v>177</v>
      </c>
      <c r="M33" s="23"/>
      <c r="N33" s="23"/>
    </row>
    <row r="34" spans="1:14" hidden="1">
      <c r="A34" s="23" t="s">
        <v>134</v>
      </c>
      <c r="B34" s="23" t="s">
        <v>1542</v>
      </c>
      <c r="C34" s="23" t="s">
        <v>1543</v>
      </c>
      <c r="D34" s="23" t="s">
        <v>135</v>
      </c>
      <c r="E34" s="23" t="s">
        <v>136</v>
      </c>
      <c r="F34" s="23" t="s">
        <v>1894</v>
      </c>
      <c r="G34" s="23" t="s">
        <v>1544</v>
      </c>
      <c r="H34" s="49" t="str">
        <f t="shared" si="0"/>
        <v>6228480868639968874155</v>
      </c>
      <c r="I34" s="23" t="s">
        <v>143</v>
      </c>
      <c r="J34" s="23" t="s">
        <v>137</v>
      </c>
      <c r="K34" s="63">
        <v>155</v>
      </c>
      <c r="L34" s="23" t="s">
        <v>144</v>
      </c>
    </row>
    <row r="35" spans="1:14" hidden="1">
      <c r="A35" s="23" t="s">
        <v>134</v>
      </c>
      <c r="B35" s="23" t="s">
        <v>1542</v>
      </c>
      <c r="C35" s="23" t="s">
        <v>1545</v>
      </c>
      <c r="D35" s="23" t="s">
        <v>135</v>
      </c>
      <c r="E35" s="23" t="s">
        <v>136</v>
      </c>
      <c r="F35" s="23" t="s">
        <v>1789</v>
      </c>
      <c r="G35" s="23" t="s">
        <v>1546</v>
      </c>
      <c r="H35" s="49" t="str">
        <f t="shared" si="0"/>
        <v>623190000001725466160</v>
      </c>
      <c r="I35" s="23" t="s">
        <v>146</v>
      </c>
      <c r="J35" s="23" t="s">
        <v>137</v>
      </c>
      <c r="K35" s="63">
        <v>60</v>
      </c>
      <c r="L35" s="23" t="s">
        <v>149</v>
      </c>
    </row>
    <row r="36" spans="1:14" ht="14.25" hidden="1">
      <c r="A36" s="23" t="s">
        <v>134</v>
      </c>
      <c r="B36" s="23" t="s">
        <v>1542</v>
      </c>
      <c r="C36" s="23" t="s">
        <v>1547</v>
      </c>
      <c r="D36" s="23" t="s">
        <v>135</v>
      </c>
      <c r="E36" s="23" t="s">
        <v>136</v>
      </c>
      <c r="F36" s="23" t="s">
        <v>1888</v>
      </c>
      <c r="G36" s="23" t="s">
        <v>1548</v>
      </c>
      <c r="H36" s="49" t="str">
        <f t="shared" si="0"/>
        <v>62319000200040148781400</v>
      </c>
      <c r="I36" s="23" t="s">
        <v>146</v>
      </c>
      <c r="J36" s="53" t="s">
        <v>1549</v>
      </c>
      <c r="K36" s="63">
        <v>1400</v>
      </c>
      <c r="L36" s="23" t="s">
        <v>149</v>
      </c>
    </row>
    <row r="37" spans="1:14" hidden="1">
      <c r="A37" s="23" t="s">
        <v>134</v>
      </c>
      <c r="B37" s="23" t="s">
        <v>1542</v>
      </c>
      <c r="C37" s="23" t="s">
        <v>1550</v>
      </c>
      <c r="D37" s="23" t="s">
        <v>135</v>
      </c>
      <c r="E37" s="23" t="s">
        <v>136</v>
      </c>
      <c r="F37" s="23" t="s">
        <v>1916</v>
      </c>
      <c r="G37" s="23" t="s">
        <v>1551</v>
      </c>
      <c r="H37" s="49" t="str">
        <f t="shared" si="0"/>
        <v>6228483316193676464732</v>
      </c>
      <c r="I37" s="23" t="s">
        <v>143</v>
      </c>
      <c r="J37" s="23" t="s">
        <v>137</v>
      </c>
      <c r="K37" s="63">
        <v>732</v>
      </c>
      <c r="L37" s="23" t="s">
        <v>144</v>
      </c>
    </row>
    <row r="38" spans="1:14" hidden="1">
      <c r="A38" s="23" t="s">
        <v>134</v>
      </c>
      <c r="B38" s="23" t="s">
        <v>1542</v>
      </c>
      <c r="C38" s="23" t="s">
        <v>1552</v>
      </c>
      <c r="D38" s="23" t="s">
        <v>135</v>
      </c>
      <c r="E38" s="23" t="s">
        <v>136</v>
      </c>
      <c r="F38" s="23" t="s">
        <v>1900</v>
      </c>
      <c r="G38" s="23" t="s">
        <v>1553</v>
      </c>
      <c r="H38" s="49" t="str">
        <f t="shared" si="0"/>
        <v>6217003890003553174500</v>
      </c>
      <c r="I38" s="23" t="s">
        <v>145</v>
      </c>
      <c r="J38" s="23" t="s">
        <v>137</v>
      </c>
      <c r="K38" s="63">
        <v>500</v>
      </c>
      <c r="L38" s="23" t="s">
        <v>138</v>
      </c>
    </row>
    <row r="39" spans="1:14" hidden="1">
      <c r="A39" s="23" t="s">
        <v>134</v>
      </c>
      <c r="B39" s="23" t="s">
        <v>1542</v>
      </c>
      <c r="C39" s="23" t="s">
        <v>1554</v>
      </c>
      <c r="D39" s="23" t="s">
        <v>135</v>
      </c>
      <c r="E39" s="23" t="s">
        <v>136</v>
      </c>
      <c r="F39" s="23" t="s">
        <v>1932</v>
      </c>
      <c r="G39" s="23" t="s">
        <v>1555</v>
      </c>
      <c r="H39" s="49" t="str">
        <f t="shared" si="0"/>
        <v>6228411190091973415300</v>
      </c>
      <c r="I39" s="23" t="s">
        <v>143</v>
      </c>
      <c r="J39" s="23" t="s">
        <v>137</v>
      </c>
      <c r="K39" s="63">
        <v>300</v>
      </c>
      <c r="L39" s="23" t="s">
        <v>144</v>
      </c>
    </row>
    <row r="40" spans="1:14" hidden="1">
      <c r="A40" s="23" t="s">
        <v>134</v>
      </c>
      <c r="B40" s="23" t="s">
        <v>1542</v>
      </c>
      <c r="C40" s="23" t="s">
        <v>1556</v>
      </c>
      <c r="D40" s="23" t="s">
        <v>135</v>
      </c>
      <c r="E40" s="23" t="s">
        <v>136</v>
      </c>
      <c r="F40" s="23" t="s">
        <v>1930</v>
      </c>
      <c r="G40" s="23" t="s">
        <v>1557</v>
      </c>
      <c r="H40" s="49" t="str">
        <f t="shared" si="0"/>
        <v>62170038800018730704000</v>
      </c>
      <c r="I40" s="23" t="s">
        <v>145</v>
      </c>
      <c r="J40" s="23" t="s">
        <v>137</v>
      </c>
      <c r="K40" s="63">
        <v>4000</v>
      </c>
      <c r="L40" s="23" t="s">
        <v>138</v>
      </c>
    </row>
    <row r="41" spans="1:14" hidden="1">
      <c r="A41" s="23" t="s">
        <v>134</v>
      </c>
      <c r="B41" s="23" t="s">
        <v>1542</v>
      </c>
      <c r="C41" s="23" t="s">
        <v>1558</v>
      </c>
      <c r="D41" s="23" t="s">
        <v>135</v>
      </c>
      <c r="E41" s="23" t="s">
        <v>136</v>
      </c>
      <c r="F41" s="23" t="s">
        <v>99</v>
      </c>
      <c r="G41" s="23" t="s">
        <v>1559</v>
      </c>
      <c r="H41" s="49" t="str">
        <f t="shared" si="0"/>
        <v>4581232431380185996</v>
      </c>
      <c r="I41" s="23" t="s">
        <v>147</v>
      </c>
      <c r="J41" s="23" t="s">
        <v>137</v>
      </c>
      <c r="K41" s="63">
        <v>996</v>
      </c>
      <c r="L41" s="23" t="s">
        <v>1560</v>
      </c>
    </row>
    <row r="42" spans="1:14" hidden="1">
      <c r="A42" s="23" t="s">
        <v>134</v>
      </c>
      <c r="B42" s="23" t="s">
        <v>1542</v>
      </c>
      <c r="C42" s="23" t="s">
        <v>1561</v>
      </c>
      <c r="D42" s="23" t="s">
        <v>135</v>
      </c>
      <c r="E42" s="23" t="s">
        <v>136</v>
      </c>
      <c r="F42" s="23" t="s">
        <v>1941</v>
      </c>
      <c r="G42" s="23" t="s">
        <v>1562</v>
      </c>
      <c r="H42" s="49" t="str">
        <f t="shared" si="0"/>
        <v>6222280023821728290</v>
      </c>
      <c r="I42" s="23" t="s">
        <v>157</v>
      </c>
      <c r="J42" s="23" t="s">
        <v>137</v>
      </c>
      <c r="K42" s="63">
        <v>290</v>
      </c>
      <c r="L42" s="23" t="s">
        <v>138</v>
      </c>
    </row>
    <row r="43" spans="1:14" hidden="1">
      <c r="A43" s="23" t="s">
        <v>134</v>
      </c>
      <c r="B43" s="23" t="s">
        <v>1542</v>
      </c>
      <c r="C43" s="23" t="s">
        <v>1563</v>
      </c>
      <c r="D43" s="23" t="s">
        <v>135</v>
      </c>
      <c r="E43" s="23" t="s">
        <v>136</v>
      </c>
      <c r="F43" s="23" t="s">
        <v>1937</v>
      </c>
      <c r="G43" s="23" t="s">
        <v>1564</v>
      </c>
      <c r="H43" s="49" t="str">
        <f t="shared" si="0"/>
        <v>6217003900003453703737</v>
      </c>
      <c r="I43" s="23" t="s">
        <v>145</v>
      </c>
      <c r="J43" s="23" t="s">
        <v>137</v>
      </c>
      <c r="K43" s="63">
        <v>737</v>
      </c>
      <c r="L43" s="23" t="s">
        <v>138</v>
      </c>
    </row>
    <row r="44" spans="1:14" hidden="1">
      <c r="A44" s="23" t="s">
        <v>134</v>
      </c>
      <c r="B44" s="23" t="s">
        <v>1542</v>
      </c>
      <c r="C44" s="23" t="s">
        <v>1565</v>
      </c>
      <c r="D44" s="23" t="s">
        <v>135</v>
      </c>
      <c r="E44" s="23" t="s">
        <v>136</v>
      </c>
      <c r="F44" s="23" t="s">
        <v>1984</v>
      </c>
      <c r="G44" s="23" t="s">
        <v>1566</v>
      </c>
      <c r="H44" s="49" t="str">
        <f t="shared" si="0"/>
        <v>6228480868237868773500</v>
      </c>
      <c r="I44" s="23" t="s">
        <v>143</v>
      </c>
      <c r="J44" s="23" t="s">
        <v>137</v>
      </c>
      <c r="K44" s="63">
        <v>500</v>
      </c>
      <c r="L44" s="23" t="s">
        <v>144</v>
      </c>
    </row>
    <row r="45" spans="1:14" hidden="1">
      <c r="A45" s="23" t="s">
        <v>134</v>
      </c>
      <c r="B45" s="23" t="s">
        <v>1542</v>
      </c>
      <c r="C45" s="23" t="s">
        <v>1567</v>
      </c>
      <c r="D45" s="23" t="s">
        <v>135</v>
      </c>
      <c r="E45" s="23" t="s">
        <v>136</v>
      </c>
      <c r="F45" s="23" t="s">
        <v>1965</v>
      </c>
      <c r="G45" s="23" t="s">
        <v>1568</v>
      </c>
      <c r="H45" s="49" t="str">
        <f t="shared" si="0"/>
        <v>623190000006730411963</v>
      </c>
      <c r="I45" s="23" t="s">
        <v>146</v>
      </c>
      <c r="J45" s="23" t="s">
        <v>137</v>
      </c>
      <c r="K45" s="63">
        <v>63</v>
      </c>
      <c r="L45" s="23" t="s">
        <v>1569</v>
      </c>
    </row>
    <row r="46" spans="1:14">
      <c r="A46" s="23" t="s">
        <v>134</v>
      </c>
      <c r="B46" s="23" t="s">
        <v>1570</v>
      </c>
      <c r="C46" s="23" t="s">
        <v>1571</v>
      </c>
      <c r="D46" s="23" t="s">
        <v>135</v>
      </c>
      <c r="E46" s="23" t="s">
        <v>136</v>
      </c>
      <c r="F46" s="23" t="s">
        <v>2011</v>
      </c>
      <c r="G46" s="23" t="s">
        <v>1572</v>
      </c>
      <c r="H46" s="49" t="str">
        <f t="shared" si="0"/>
        <v>6223691334945775261</v>
      </c>
      <c r="I46" s="23" t="s">
        <v>146</v>
      </c>
      <c r="J46" s="23" t="s">
        <v>137</v>
      </c>
      <c r="K46" s="63">
        <v>261</v>
      </c>
      <c r="L46" s="23" t="s">
        <v>1573</v>
      </c>
    </row>
    <row r="47" spans="1:14">
      <c r="A47" s="23" t="s">
        <v>134</v>
      </c>
      <c r="B47" s="23" t="s">
        <v>1570</v>
      </c>
      <c r="C47" s="23" t="s">
        <v>1574</v>
      </c>
      <c r="D47" s="23" t="s">
        <v>135</v>
      </c>
      <c r="E47" s="23" t="s">
        <v>136</v>
      </c>
      <c r="F47" s="49" t="s">
        <v>4895</v>
      </c>
      <c r="G47" s="23" t="s">
        <v>1575</v>
      </c>
      <c r="H47" s="49" t="str">
        <f t="shared" si="0"/>
        <v>62236917259622561536</v>
      </c>
      <c r="I47" s="23" t="s">
        <v>146</v>
      </c>
      <c r="J47" s="23" t="s">
        <v>137</v>
      </c>
      <c r="K47" s="63">
        <v>1536</v>
      </c>
      <c r="L47" s="23" t="s">
        <v>153</v>
      </c>
    </row>
    <row r="48" spans="1:14">
      <c r="A48" s="23" t="s">
        <v>134</v>
      </c>
      <c r="B48" s="23" t="s">
        <v>1570</v>
      </c>
      <c r="C48" s="23" t="s">
        <v>1576</v>
      </c>
      <c r="D48" s="23" t="s">
        <v>135</v>
      </c>
      <c r="E48" s="23" t="s">
        <v>136</v>
      </c>
      <c r="F48" s="23" t="s">
        <v>2047</v>
      </c>
      <c r="G48" s="23" t="s">
        <v>1577</v>
      </c>
      <c r="H48" s="49" t="str">
        <f t="shared" si="0"/>
        <v>6228480860844109519452</v>
      </c>
      <c r="I48" s="23" t="s">
        <v>143</v>
      </c>
      <c r="J48" s="23" t="s">
        <v>137</v>
      </c>
      <c r="K48" s="63">
        <v>452</v>
      </c>
      <c r="L48" s="23" t="s">
        <v>144</v>
      </c>
    </row>
    <row r="49" spans="1:12">
      <c r="A49" s="23" t="s">
        <v>134</v>
      </c>
      <c r="B49" s="23" t="s">
        <v>1570</v>
      </c>
      <c r="C49" s="23" t="s">
        <v>1578</v>
      </c>
      <c r="D49" s="23" t="s">
        <v>135</v>
      </c>
      <c r="E49" s="23" t="s">
        <v>136</v>
      </c>
      <c r="F49" s="23" t="s">
        <v>2009</v>
      </c>
      <c r="G49" s="23" t="s">
        <v>1579</v>
      </c>
      <c r="H49" s="49" t="str">
        <f t="shared" si="0"/>
        <v>6217997300025818538436</v>
      </c>
      <c r="I49" s="23" t="s">
        <v>150</v>
      </c>
      <c r="J49" s="23" t="s">
        <v>137</v>
      </c>
      <c r="K49" s="63">
        <v>436</v>
      </c>
      <c r="L49" s="23" t="s">
        <v>139</v>
      </c>
    </row>
    <row r="50" spans="1:12">
      <c r="A50" s="23" t="s">
        <v>134</v>
      </c>
      <c r="B50" s="23" t="s">
        <v>1570</v>
      </c>
      <c r="C50" s="23" t="s">
        <v>1580</v>
      </c>
      <c r="D50" s="23" t="s">
        <v>135</v>
      </c>
      <c r="E50" s="23" t="s">
        <v>136</v>
      </c>
      <c r="F50" s="23" t="s">
        <v>1997</v>
      </c>
      <c r="G50" s="23" t="s">
        <v>1581</v>
      </c>
      <c r="H50" s="49" t="str">
        <f t="shared" si="0"/>
        <v>6217997300029134692500</v>
      </c>
      <c r="I50" s="23" t="s">
        <v>150</v>
      </c>
      <c r="J50" s="23" t="s">
        <v>137</v>
      </c>
      <c r="K50" s="63">
        <v>500</v>
      </c>
      <c r="L50" s="23" t="s">
        <v>139</v>
      </c>
    </row>
    <row r="51" spans="1:12">
      <c r="A51" s="23" t="s">
        <v>134</v>
      </c>
      <c r="B51" s="23" t="s">
        <v>1570</v>
      </c>
      <c r="C51" s="23" t="s">
        <v>1582</v>
      </c>
      <c r="D51" s="23" t="s">
        <v>135</v>
      </c>
      <c r="E51" s="23" t="s">
        <v>136</v>
      </c>
      <c r="F51" s="23" t="s">
        <v>2048</v>
      </c>
      <c r="G51" s="23" t="s">
        <v>1583</v>
      </c>
      <c r="H51" s="49" t="str">
        <f t="shared" si="0"/>
        <v>6228483348152662979492</v>
      </c>
      <c r="I51" s="23" t="s">
        <v>143</v>
      </c>
      <c r="J51" s="23" t="s">
        <v>137</v>
      </c>
      <c r="K51" s="63">
        <v>492</v>
      </c>
      <c r="L51" s="23" t="s">
        <v>144</v>
      </c>
    </row>
    <row r="52" spans="1:12">
      <c r="A52" s="23" t="s">
        <v>134</v>
      </c>
      <c r="B52" s="23" t="s">
        <v>1570</v>
      </c>
      <c r="C52" s="23" t="s">
        <v>1584</v>
      </c>
      <c r="D52" s="23" t="s">
        <v>135</v>
      </c>
      <c r="E52" s="23" t="s">
        <v>136</v>
      </c>
      <c r="F52" s="23" t="s">
        <v>2049</v>
      </c>
      <c r="G52" s="23" t="s">
        <v>1585</v>
      </c>
      <c r="H52" s="49" t="str">
        <f t="shared" si="0"/>
        <v>6282680020964511650</v>
      </c>
      <c r="I52" s="23" t="s">
        <v>143</v>
      </c>
      <c r="J52" s="23" t="s">
        <v>137</v>
      </c>
      <c r="K52" s="63">
        <v>650</v>
      </c>
      <c r="L52" s="23" t="s">
        <v>144</v>
      </c>
    </row>
    <row r="53" spans="1:12">
      <c r="A53" s="23" t="s">
        <v>134</v>
      </c>
      <c r="B53" s="23" t="s">
        <v>1570</v>
      </c>
      <c r="C53" s="23" t="s">
        <v>1586</v>
      </c>
      <c r="D53" s="23" t="s">
        <v>135</v>
      </c>
      <c r="E53" s="23" t="s">
        <v>136</v>
      </c>
      <c r="F53" s="23" t="s">
        <v>2050</v>
      </c>
      <c r="G53" s="23" t="s">
        <v>1587</v>
      </c>
      <c r="H53" s="49" t="str">
        <f t="shared" si="0"/>
        <v>6228481938127343978200</v>
      </c>
      <c r="I53" s="23" t="s">
        <v>143</v>
      </c>
      <c r="J53" s="23" t="s">
        <v>137</v>
      </c>
      <c r="K53" s="63">
        <v>200</v>
      </c>
      <c r="L53" s="23" t="s">
        <v>144</v>
      </c>
    </row>
    <row r="54" spans="1:12">
      <c r="A54" s="23" t="s">
        <v>134</v>
      </c>
      <c r="B54" s="23" t="s">
        <v>1570</v>
      </c>
      <c r="C54" s="23" t="s">
        <v>1588</v>
      </c>
      <c r="D54" s="23" t="s">
        <v>135</v>
      </c>
      <c r="E54" s="23" t="s">
        <v>136</v>
      </c>
      <c r="F54" s="23" t="s">
        <v>2051</v>
      </c>
      <c r="G54" s="23" t="s">
        <v>1589</v>
      </c>
      <c r="H54" s="49" t="str">
        <f t="shared" si="0"/>
        <v>62284508660183782653447</v>
      </c>
      <c r="I54" s="23" t="s">
        <v>143</v>
      </c>
      <c r="J54" s="23" t="s">
        <v>137</v>
      </c>
      <c r="K54" s="63">
        <v>3447</v>
      </c>
      <c r="L54" s="23" t="s">
        <v>144</v>
      </c>
    </row>
    <row r="55" spans="1:12">
      <c r="A55" s="23" t="s">
        <v>134</v>
      </c>
      <c r="B55" s="23" t="s">
        <v>1570</v>
      </c>
      <c r="C55" s="23" t="s">
        <v>1590</v>
      </c>
      <c r="D55" s="23" t="s">
        <v>135</v>
      </c>
      <c r="E55" s="23" t="s">
        <v>136</v>
      </c>
      <c r="F55" s="23" t="s">
        <v>2050</v>
      </c>
      <c r="G55" s="23" t="s">
        <v>1591</v>
      </c>
      <c r="H55" s="49" t="str">
        <f t="shared" si="0"/>
        <v>6228481938127343978104</v>
      </c>
      <c r="I55" s="23" t="s">
        <v>143</v>
      </c>
      <c r="J55" s="23" t="s">
        <v>137</v>
      </c>
      <c r="K55" s="63">
        <v>104</v>
      </c>
      <c r="L55" s="23" t="s">
        <v>144</v>
      </c>
    </row>
    <row r="56" spans="1:12">
      <c r="A56" s="23" t="s">
        <v>134</v>
      </c>
      <c r="B56" s="23" t="s">
        <v>1570</v>
      </c>
      <c r="C56" s="23" t="s">
        <v>1592</v>
      </c>
      <c r="D56" s="23" t="s">
        <v>135</v>
      </c>
      <c r="E56" s="23" t="s">
        <v>136</v>
      </c>
      <c r="F56" s="23" t="s">
        <v>2050</v>
      </c>
      <c r="G56" s="23" t="s">
        <v>1593</v>
      </c>
      <c r="H56" s="49" t="str">
        <f t="shared" si="0"/>
        <v>6228481938127343978200</v>
      </c>
      <c r="I56" s="23" t="s">
        <v>143</v>
      </c>
      <c r="J56" s="23" t="s">
        <v>137</v>
      </c>
      <c r="K56" s="63">
        <v>200</v>
      </c>
      <c r="L56" s="23" t="s">
        <v>144</v>
      </c>
    </row>
    <row r="57" spans="1:12">
      <c r="A57" s="23" t="s">
        <v>134</v>
      </c>
      <c r="B57" s="23" t="s">
        <v>1570</v>
      </c>
      <c r="C57" s="23" t="s">
        <v>1594</v>
      </c>
      <c r="D57" s="23" t="s">
        <v>135</v>
      </c>
      <c r="E57" s="23" t="s">
        <v>136</v>
      </c>
      <c r="F57" s="23" t="s">
        <v>2052</v>
      </c>
      <c r="G57" s="23" t="s">
        <v>1595</v>
      </c>
      <c r="H57" s="49" t="str">
        <f t="shared" si="0"/>
        <v>621700386001553001569</v>
      </c>
      <c r="I57" s="23" t="s">
        <v>145</v>
      </c>
      <c r="J57" s="23" t="s">
        <v>137</v>
      </c>
      <c r="K57" s="63">
        <v>69</v>
      </c>
      <c r="L57" s="23" t="s">
        <v>138</v>
      </c>
    </row>
    <row r="58" spans="1:12">
      <c r="A58" s="23" t="s">
        <v>134</v>
      </c>
      <c r="B58" s="23" t="s">
        <v>1570</v>
      </c>
      <c r="C58" s="23" t="s">
        <v>1596</v>
      </c>
      <c r="D58" s="23" t="s">
        <v>135</v>
      </c>
      <c r="E58" s="23" t="s">
        <v>136</v>
      </c>
      <c r="F58" s="23" t="s">
        <v>100</v>
      </c>
      <c r="G58" s="23" t="s">
        <v>1597</v>
      </c>
      <c r="H58" s="49" t="str">
        <f t="shared" si="0"/>
        <v>6225970052485646800</v>
      </c>
      <c r="I58" s="23" t="s">
        <v>142</v>
      </c>
      <c r="J58" s="23" t="s">
        <v>137</v>
      </c>
      <c r="K58" s="63">
        <v>800</v>
      </c>
      <c r="L58" s="23" t="s">
        <v>138</v>
      </c>
    </row>
    <row r="59" spans="1:12">
      <c r="A59" s="23" t="s">
        <v>134</v>
      </c>
      <c r="B59" s="23" t="s">
        <v>1570</v>
      </c>
      <c r="C59" s="23" t="s">
        <v>1598</v>
      </c>
      <c r="D59" s="23" t="s">
        <v>135</v>
      </c>
      <c r="E59" s="23" t="s">
        <v>136</v>
      </c>
      <c r="F59" s="23" t="s">
        <v>2053</v>
      </c>
      <c r="G59" s="23" t="s">
        <v>1599</v>
      </c>
      <c r="H59" s="49" t="str">
        <f t="shared" si="0"/>
        <v>62284839785457641711079</v>
      </c>
      <c r="I59" s="23" t="s">
        <v>143</v>
      </c>
      <c r="J59" s="23" t="s">
        <v>137</v>
      </c>
      <c r="K59" s="63">
        <v>1079</v>
      </c>
      <c r="L59" s="23" t="s">
        <v>144</v>
      </c>
    </row>
    <row r="60" spans="1:12">
      <c r="A60" s="23" t="s">
        <v>134</v>
      </c>
      <c r="B60" s="23" t="s">
        <v>1570</v>
      </c>
      <c r="C60" s="23" t="s">
        <v>1600</v>
      </c>
      <c r="D60" s="23" t="s">
        <v>135</v>
      </c>
      <c r="E60" s="23" t="s">
        <v>136</v>
      </c>
      <c r="F60" s="23" t="s">
        <v>2054</v>
      </c>
      <c r="G60" s="23" t="s">
        <v>1601</v>
      </c>
      <c r="H60" s="49" t="str">
        <f t="shared" si="0"/>
        <v>62226205900017784261302</v>
      </c>
      <c r="I60" s="23" t="s">
        <v>147</v>
      </c>
      <c r="J60" s="23" t="s">
        <v>137</v>
      </c>
      <c r="K60" s="63">
        <v>1302</v>
      </c>
      <c r="L60" s="23" t="s">
        <v>1602</v>
      </c>
    </row>
    <row r="61" spans="1:12">
      <c r="A61" s="23" t="s">
        <v>134</v>
      </c>
      <c r="B61" s="23" t="s">
        <v>4679</v>
      </c>
      <c r="C61" s="23" t="s">
        <v>4680</v>
      </c>
      <c r="D61" s="23" t="s">
        <v>135</v>
      </c>
      <c r="E61" s="23" t="s">
        <v>136</v>
      </c>
      <c r="F61" s="23" t="s">
        <v>4681</v>
      </c>
      <c r="G61" s="23" t="s">
        <v>4682</v>
      </c>
      <c r="H61" s="49" t="str">
        <f t="shared" si="0"/>
        <v>6212262502003225219             1164</v>
      </c>
      <c r="I61" s="23" t="s">
        <v>142</v>
      </c>
      <c r="J61" s="23" t="s">
        <v>137</v>
      </c>
      <c r="K61" s="64">
        <v>1164</v>
      </c>
      <c r="L61" s="23" t="s">
        <v>138</v>
      </c>
    </row>
    <row r="62" spans="1:12">
      <c r="A62" s="23" t="s">
        <v>134</v>
      </c>
      <c r="B62" s="23" t="s">
        <v>4679</v>
      </c>
      <c r="C62" s="23" t="s">
        <v>4683</v>
      </c>
      <c r="D62" s="23" t="s">
        <v>135</v>
      </c>
      <c r="E62" s="23" t="s">
        <v>136</v>
      </c>
      <c r="F62" s="23" t="s">
        <v>4684</v>
      </c>
      <c r="G62" s="23" t="s">
        <v>4685</v>
      </c>
      <c r="H62" s="49" t="str">
        <f t="shared" si="0"/>
        <v>6228483316129457567             1080</v>
      </c>
      <c r="I62" s="23" t="s">
        <v>143</v>
      </c>
      <c r="J62" s="23" t="s">
        <v>137</v>
      </c>
      <c r="K62" s="64">
        <v>1080</v>
      </c>
      <c r="L62" s="23" t="s">
        <v>144</v>
      </c>
    </row>
    <row r="63" spans="1:12">
      <c r="A63" s="23" t="s">
        <v>134</v>
      </c>
      <c r="B63" s="23" t="s">
        <v>4679</v>
      </c>
      <c r="C63" s="23" t="s">
        <v>4686</v>
      </c>
      <c r="D63" s="23" t="s">
        <v>135</v>
      </c>
      <c r="E63" s="23" t="s">
        <v>136</v>
      </c>
      <c r="F63" s="49" t="s">
        <v>4896</v>
      </c>
      <c r="G63" s="23" t="s">
        <v>4687</v>
      </c>
      <c r="H63" s="49" t="str">
        <f t="shared" si="0"/>
        <v>6230521920003809379             412</v>
      </c>
      <c r="I63" s="23" t="s">
        <v>143</v>
      </c>
      <c r="J63" s="23" t="s">
        <v>137</v>
      </c>
      <c r="K63" s="64">
        <v>412</v>
      </c>
      <c r="L63" s="23" t="s">
        <v>144</v>
      </c>
    </row>
    <row r="64" spans="1:12">
      <c r="A64" s="23" t="s">
        <v>134</v>
      </c>
      <c r="B64" s="23" t="s">
        <v>4679</v>
      </c>
      <c r="C64" s="23" t="s">
        <v>4688</v>
      </c>
      <c r="D64" s="23" t="s">
        <v>135</v>
      </c>
      <c r="E64" s="23" t="s">
        <v>136</v>
      </c>
      <c r="F64" s="23" t="s">
        <v>4689</v>
      </c>
      <c r="G64" s="23" t="s">
        <v>4690</v>
      </c>
      <c r="H64" s="49" t="str">
        <f t="shared" si="0"/>
        <v>6217003910003570141             140</v>
      </c>
      <c r="I64" s="23" t="s">
        <v>145</v>
      </c>
      <c r="J64" s="23" t="s">
        <v>137</v>
      </c>
      <c r="K64" s="64">
        <v>140</v>
      </c>
      <c r="L64" s="23" t="s">
        <v>138</v>
      </c>
    </row>
    <row r="65" spans="1:12">
      <c r="A65" s="23" t="s">
        <v>134</v>
      </c>
      <c r="B65" s="23" t="s">
        <v>4679</v>
      </c>
      <c r="C65" s="23" t="s">
        <v>4691</v>
      </c>
      <c r="D65" s="23" t="s">
        <v>135</v>
      </c>
      <c r="E65" s="23" t="s">
        <v>136</v>
      </c>
      <c r="F65" s="23" t="s">
        <v>4692</v>
      </c>
      <c r="G65" s="23" t="s">
        <v>4693</v>
      </c>
      <c r="H65" s="49" t="str">
        <f t="shared" si="0"/>
        <v>6223691765748722                812</v>
      </c>
      <c r="I65" s="23" t="s">
        <v>146</v>
      </c>
      <c r="J65" s="23" t="s">
        <v>137</v>
      </c>
      <c r="K65" s="64">
        <v>812</v>
      </c>
      <c r="L65" s="23" t="s">
        <v>4877</v>
      </c>
    </row>
    <row r="66" spans="1:12">
      <c r="A66" s="23" t="s">
        <v>134</v>
      </c>
      <c r="B66" s="23" t="s">
        <v>4679</v>
      </c>
      <c r="C66" s="23" t="s">
        <v>4694</v>
      </c>
      <c r="D66" s="23" t="s">
        <v>135</v>
      </c>
      <c r="E66" s="23" t="s">
        <v>136</v>
      </c>
      <c r="F66" s="23" t="s">
        <v>4695</v>
      </c>
      <c r="G66" s="23" t="s">
        <v>4696</v>
      </c>
      <c r="H66" s="49" t="str">
        <f t="shared" si="0"/>
        <v>6225970052459179                314</v>
      </c>
      <c r="I66" s="23" t="s">
        <v>142</v>
      </c>
      <c r="J66" s="23" t="s">
        <v>137</v>
      </c>
      <c r="K66" s="64">
        <v>314</v>
      </c>
      <c r="L66" s="23" t="s">
        <v>138</v>
      </c>
    </row>
    <row r="67" spans="1:12">
      <c r="A67" s="23" t="s">
        <v>134</v>
      </c>
      <c r="B67" s="23" t="s">
        <v>4679</v>
      </c>
      <c r="C67" s="23" t="s">
        <v>4697</v>
      </c>
      <c r="D67" s="23" t="s">
        <v>135</v>
      </c>
      <c r="E67" s="23" t="s">
        <v>136</v>
      </c>
      <c r="F67" s="23" t="s">
        <v>4698</v>
      </c>
      <c r="G67" s="23" t="s">
        <v>4699</v>
      </c>
      <c r="H67" s="49" t="str">
        <f t="shared" ref="H67:H126" si="1">F67&amp;K67</f>
        <v>6223691638647796                662</v>
      </c>
      <c r="I67" s="23" t="s">
        <v>146</v>
      </c>
      <c r="J67" s="23" t="s">
        <v>137</v>
      </c>
      <c r="K67" s="64">
        <v>662</v>
      </c>
      <c r="L67" s="23" t="s">
        <v>4878</v>
      </c>
    </row>
    <row r="68" spans="1:12">
      <c r="A68" s="23" t="s">
        <v>134</v>
      </c>
      <c r="B68" s="23" t="s">
        <v>4679</v>
      </c>
      <c r="C68" s="23" t="s">
        <v>4700</v>
      </c>
      <c r="D68" s="23" t="s">
        <v>135</v>
      </c>
      <c r="E68" s="23" t="s">
        <v>136</v>
      </c>
      <c r="F68" s="23" t="s">
        <v>4701</v>
      </c>
      <c r="G68" s="23" t="s">
        <v>4702</v>
      </c>
      <c r="H68" s="49" t="str">
        <f t="shared" si="1"/>
        <v>6228453338019044772             1860</v>
      </c>
      <c r="I68" s="23" t="s">
        <v>143</v>
      </c>
      <c r="J68" s="23" t="s">
        <v>137</v>
      </c>
      <c r="K68" s="64">
        <v>1860</v>
      </c>
      <c r="L68" s="23" t="s">
        <v>144</v>
      </c>
    </row>
    <row r="69" spans="1:12">
      <c r="A69" s="23" t="s">
        <v>134</v>
      </c>
      <c r="B69" s="23" t="s">
        <v>4679</v>
      </c>
      <c r="C69" s="23" t="s">
        <v>4703</v>
      </c>
      <c r="D69" s="23" t="s">
        <v>135</v>
      </c>
      <c r="E69" s="23" t="s">
        <v>136</v>
      </c>
      <c r="F69" s="23" t="s">
        <v>4704</v>
      </c>
      <c r="G69" s="23" t="s">
        <v>4705</v>
      </c>
      <c r="H69" s="49" t="str">
        <f t="shared" si="1"/>
        <v>6228480860335533318             422</v>
      </c>
      <c r="I69" s="23" t="s">
        <v>143</v>
      </c>
      <c r="J69" s="23" t="s">
        <v>137</v>
      </c>
      <c r="K69" s="64">
        <v>422</v>
      </c>
      <c r="L69" s="23" t="s">
        <v>144</v>
      </c>
    </row>
    <row r="70" spans="1:12">
      <c r="A70" s="23" t="s">
        <v>134</v>
      </c>
      <c r="B70" s="23" t="s">
        <v>4679</v>
      </c>
      <c r="C70" s="23" t="s">
        <v>4706</v>
      </c>
      <c r="D70" s="23" t="s">
        <v>135</v>
      </c>
      <c r="E70" s="23" t="s">
        <v>136</v>
      </c>
      <c r="F70" s="23" t="s">
        <v>4707</v>
      </c>
      <c r="G70" s="23" t="s">
        <v>4708</v>
      </c>
      <c r="H70" s="49" t="str">
        <f t="shared" si="1"/>
        <v>6228480861107931813             46</v>
      </c>
      <c r="I70" s="23" t="s">
        <v>143</v>
      </c>
      <c r="J70" s="23" t="s">
        <v>137</v>
      </c>
      <c r="K70" s="64">
        <v>46</v>
      </c>
      <c r="L70" s="23" t="s">
        <v>144</v>
      </c>
    </row>
    <row r="71" spans="1:12" hidden="1">
      <c r="A71" s="23" t="s">
        <v>134</v>
      </c>
      <c r="B71" s="23" t="s">
        <v>4709</v>
      </c>
      <c r="C71" s="23" t="s">
        <v>4710</v>
      </c>
      <c r="D71" s="23" t="s">
        <v>135</v>
      </c>
      <c r="E71" s="23" t="s">
        <v>136</v>
      </c>
      <c r="F71" s="23" t="s">
        <v>4711</v>
      </c>
      <c r="G71" s="23" t="s">
        <v>4712</v>
      </c>
      <c r="H71" s="49" t="str">
        <f t="shared" si="1"/>
        <v>6228483338587748170             1830</v>
      </c>
      <c r="I71" s="23" t="s">
        <v>143</v>
      </c>
      <c r="J71" s="23" t="s">
        <v>137</v>
      </c>
      <c r="K71" s="64">
        <v>1830</v>
      </c>
      <c r="L71" s="23" t="s">
        <v>144</v>
      </c>
    </row>
    <row r="72" spans="1:12" hidden="1">
      <c r="A72" s="23" t="s">
        <v>134</v>
      </c>
      <c r="B72" s="23" t="s">
        <v>4709</v>
      </c>
      <c r="C72" s="23" t="s">
        <v>4713</v>
      </c>
      <c r="D72" s="23" t="s">
        <v>135</v>
      </c>
      <c r="E72" s="23" t="s">
        <v>136</v>
      </c>
      <c r="F72" s="23" t="s">
        <v>4714</v>
      </c>
      <c r="G72" s="23" t="s">
        <v>4715</v>
      </c>
      <c r="H72" s="49" t="str">
        <f t="shared" si="1"/>
        <v>6228483346173702261             270</v>
      </c>
      <c r="I72" s="23" t="s">
        <v>143</v>
      </c>
      <c r="J72" s="23" t="s">
        <v>137</v>
      </c>
      <c r="K72" s="64">
        <v>270</v>
      </c>
      <c r="L72" s="23" t="s">
        <v>144</v>
      </c>
    </row>
    <row r="73" spans="1:12" hidden="1">
      <c r="A73" s="23" t="s">
        <v>134</v>
      </c>
      <c r="B73" s="23" t="s">
        <v>4709</v>
      </c>
      <c r="C73" s="23" t="s">
        <v>4716</v>
      </c>
      <c r="D73" s="23" t="s">
        <v>135</v>
      </c>
      <c r="E73" s="23" t="s">
        <v>136</v>
      </c>
      <c r="F73" s="23" t="s">
        <v>4717</v>
      </c>
      <c r="G73" s="23" t="s">
        <v>4718</v>
      </c>
      <c r="H73" s="49" t="str">
        <f t="shared" si="1"/>
        <v>6212262505001200761             67</v>
      </c>
      <c r="I73" s="23" t="s">
        <v>142</v>
      </c>
      <c r="J73" s="23" t="s">
        <v>137</v>
      </c>
      <c r="K73" s="64">
        <v>67</v>
      </c>
      <c r="L73" s="23" t="s">
        <v>138</v>
      </c>
    </row>
    <row r="74" spans="1:12" hidden="1">
      <c r="A74" s="23" t="s">
        <v>134</v>
      </c>
      <c r="B74" s="23" t="s">
        <v>4709</v>
      </c>
      <c r="C74" s="23" t="s">
        <v>4719</v>
      </c>
      <c r="D74" s="23" t="s">
        <v>135</v>
      </c>
      <c r="E74" s="23" t="s">
        <v>136</v>
      </c>
      <c r="F74" s="23" t="s">
        <v>4720</v>
      </c>
      <c r="G74" s="23" t="s">
        <v>4721</v>
      </c>
      <c r="H74" s="49" t="str">
        <f t="shared" si="1"/>
        <v>6223691306941984                500</v>
      </c>
      <c r="I74" s="23" t="s">
        <v>146</v>
      </c>
      <c r="J74" s="23" t="s">
        <v>137</v>
      </c>
      <c r="K74" s="64">
        <v>500</v>
      </c>
      <c r="L74" s="23" t="s">
        <v>149</v>
      </c>
    </row>
    <row r="75" spans="1:12" hidden="1">
      <c r="A75" s="23" t="s">
        <v>134</v>
      </c>
      <c r="B75" s="23" t="s">
        <v>4709</v>
      </c>
      <c r="C75" s="23" t="s">
        <v>4722</v>
      </c>
      <c r="D75" s="23" t="s">
        <v>135</v>
      </c>
      <c r="E75" s="23" t="s">
        <v>136</v>
      </c>
      <c r="F75" s="23" t="s">
        <v>4723</v>
      </c>
      <c r="G75" s="23" t="s">
        <v>4724</v>
      </c>
      <c r="H75" s="49" t="str">
        <f t="shared" si="1"/>
        <v>6212262502004749761             264</v>
      </c>
      <c r="I75" s="23" t="s">
        <v>142</v>
      </c>
      <c r="J75" s="23" t="s">
        <v>137</v>
      </c>
      <c r="K75" s="64">
        <v>264</v>
      </c>
      <c r="L75" s="23" t="s">
        <v>138</v>
      </c>
    </row>
    <row r="76" spans="1:12" hidden="1">
      <c r="A76" s="23" t="s">
        <v>134</v>
      </c>
      <c r="B76" s="23" t="s">
        <v>4709</v>
      </c>
      <c r="C76" s="23" t="s">
        <v>4725</v>
      </c>
      <c r="D76" s="23" t="s">
        <v>135</v>
      </c>
      <c r="E76" s="23" t="s">
        <v>136</v>
      </c>
      <c r="F76" s="23" t="s">
        <v>4726</v>
      </c>
      <c r="G76" s="23" t="s">
        <v>4727</v>
      </c>
      <c r="H76" s="49" t="str">
        <f t="shared" si="1"/>
        <v>6231900020003990847             222</v>
      </c>
      <c r="I76" s="23" t="s">
        <v>146</v>
      </c>
      <c r="J76" s="23" t="s">
        <v>137</v>
      </c>
      <c r="K76" s="64">
        <v>222</v>
      </c>
      <c r="L76" s="23" t="s">
        <v>4879</v>
      </c>
    </row>
    <row r="77" spans="1:12" hidden="1">
      <c r="A77" s="23" t="s">
        <v>134</v>
      </c>
      <c r="B77" s="23" t="s">
        <v>4709</v>
      </c>
      <c r="C77" s="23" t="s">
        <v>4728</v>
      </c>
      <c r="D77" s="23" t="s">
        <v>135</v>
      </c>
      <c r="E77" s="23" t="s">
        <v>136</v>
      </c>
      <c r="F77" s="23" t="s">
        <v>4729</v>
      </c>
      <c r="G77" s="23" t="s">
        <v>4730</v>
      </c>
      <c r="H77" s="49" t="str">
        <f t="shared" si="1"/>
        <v>6217856200022018050             296</v>
      </c>
      <c r="I77" s="23" t="s">
        <v>4880</v>
      </c>
      <c r="J77" s="23" t="s">
        <v>137</v>
      </c>
      <c r="K77" s="64">
        <v>296</v>
      </c>
      <c r="L77" s="23" t="s">
        <v>4881</v>
      </c>
    </row>
    <row r="78" spans="1:12" hidden="1">
      <c r="A78" s="23" t="s">
        <v>134</v>
      </c>
      <c r="B78" s="23" t="s">
        <v>4709</v>
      </c>
      <c r="C78" s="23" t="s">
        <v>4731</v>
      </c>
      <c r="D78" s="23" t="s">
        <v>135</v>
      </c>
      <c r="E78" s="23" t="s">
        <v>136</v>
      </c>
      <c r="F78" s="23" t="s">
        <v>4732</v>
      </c>
      <c r="G78" s="23" t="s">
        <v>4733</v>
      </c>
      <c r="H78" s="49" t="str">
        <f t="shared" si="1"/>
        <v>6222530596688270                50</v>
      </c>
      <c r="I78" s="23" t="s">
        <v>147</v>
      </c>
      <c r="J78" s="23" t="s">
        <v>137</v>
      </c>
      <c r="K78" s="64">
        <v>50</v>
      </c>
      <c r="L78" s="23" t="s">
        <v>4882</v>
      </c>
    </row>
    <row r="79" spans="1:12" hidden="1">
      <c r="A79" s="23" t="s">
        <v>134</v>
      </c>
      <c r="B79" s="23" t="s">
        <v>4709</v>
      </c>
      <c r="C79" s="23" t="s">
        <v>4734</v>
      </c>
      <c r="D79" s="23" t="s">
        <v>135</v>
      </c>
      <c r="E79" s="23" t="s">
        <v>136</v>
      </c>
      <c r="F79" s="23" t="s">
        <v>4735</v>
      </c>
      <c r="G79" s="23" t="s">
        <v>4736</v>
      </c>
      <c r="H79" s="49" t="str">
        <f t="shared" si="1"/>
        <v>6212262505003349129             400</v>
      </c>
      <c r="I79" s="23" t="s">
        <v>142</v>
      </c>
      <c r="J79" s="23" t="s">
        <v>137</v>
      </c>
      <c r="K79" s="64">
        <v>400</v>
      </c>
      <c r="L79" s="23" t="s">
        <v>138</v>
      </c>
    </row>
    <row r="80" spans="1:12" hidden="1">
      <c r="A80" s="23" t="s">
        <v>134</v>
      </c>
      <c r="B80" s="23" t="s">
        <v>4709</v>
      </c>
      <c r="C80" s="23" t="s">
        <v>4737</v>
      </c>
      <c r="D80" s="23" t="s">
        <v>135</v>
      </c>
      <c r="E80" s="23" t="s">
        <v>136</v>
      </c>
      <c r="F80" s="23" t="s">
        <v>4738</v>
      </c>
      <c r="G80" s="23" t="s">
        <v>4739</v>
      </c>
      <c r="H80" s="49" t="str">
        <f t="shared" si="1"/>
        <v>6217993300004289101             40</v>
      </c>
      <c r="I80" s="23" t="s">
        <v>150</v>
      </c>
      <c r="J80" s="23" t="s">
        <v>137</v>
      </c>
      <c r="K80" s="64">
        <v>40</v>
      </c>
      <c r="L80" s="23" t="s">
        <v>139</v>
      </c>
    </row>
    <row r="81" spans="1:12" hidden="1">
      <c r="A81" s="23" t="s">
        <v>134</v>
      </c>
      <c r="B81" s="23" t="s">
        <v>4709</v>
      </c>
      <c r="C81" s="23" t="s">
        <v>4740</v>
      </c>
      <c r="D81" s="23" t="s">
        <v>135</v>
      </c>
      <c r="E81" s="23" t="s">
        <v>136</v>
      </c>
      <c r="F81" s="23" t="s">
        <v>4741</v>
      </c>
      <c r="G81" s="23" t="s">
        <v>4742</v>
      </c>
      <c r="H81" s="49" t="str">
        <f t="shared" si="1"/>
        <v>6231900000000550307             1337</v>
      </c>
      <c r="I81" s="23" t="s">
        <v>146</v>
      </c>
      <c r="J81" s="23" t="s">
        <v>137</v>
      </c>
      <c r="K81" s="64">
        <v>1337</v>
      </c>
      <c r="L81" s="23" t="s">
        <v>177</v>
      </c>
    </row>
    <row r="82" spans="1:12" hidden="1">
      <c r="A82" s="23" t="s">
        <v>134</v>
      </c>
      <c r="B82" s="23" t="s">
        <v>4709</v>
      </c>
      <c r="C82" s="23" t="s">
        <v>4743</v>
      </c>
      <c r="D82" s="23" t="s">
        <v>135</v>
      </c>
      <c r="E82" s="23" t="s">
        <v>136</v>
      </c>
      <c r="F82" s="23" t="s">
        <v>4744</v>
      </c>
      <c r="G82" s="23" t="s">
        <v>4745</v>
      </c>
      <c r="H82" s="49" t="str">
        <f t="shared" si="1"/>
        <v>62230829005479484               800</v>
      </c>
      <c r="I82" s="23" t="s">
        <v>142</v>
      </c>
      <c r="J82" s="23" t="s">
        <v>137</v>
      </c>
      <c r="K82" s="64">
        <v>800</v>
      </c>
      <c r="L82" s="23" t="s">
        <v>138</v>
      </c>
    </row>
    <row r="83" spans="1:12" hidden="1">
      <c r="A83" s="23" t="s">
        <v>134</v>
      </c>
      <c r="B83" s="23" t="s">
        <v>4709</v>
      </c>
      <c r="C83" s="23" t="s">
        <v>4746</v>
      </c>
      <c r="D83" s="23" t="s">
        <v>135</v>
      </c>
      <c r="E83" s="23" t="s">
        <v>136</v>
      </c>
      <c r="F83" s="23" t="s">
        <v>4747</v>
      </c>
      <c r="G83" s="23" t="s">
        <v>4748</v>
      </c>
      <c r="H83" s="49" t="str">
        <f t="shared" si="1"/>
        <v>6228930001063768026             331</v>
      </c>
      <c r="I83" s="23" t="s">
        <v>4883</v>
      </c>
      <c r="J83" s="23" t="s">
        <v>137</v>
      </c>
      <c r="K83" s="64">
        <v>331</v>
      </c>
      <c r="L83" s="23" t="s">
        <v>138</v>
      </c>
    </row>
    <row r="84" spans="1:12" hidden="1">
      <c r="A84" s="23" t="s">
        <v>134</v>
      </c>
      <c r="B84" s="23" t="s">
        <v>4709</v>
      </c>
      <c r="C84" s="23" t="s">
        <v>4749</v>
      </c>
      <c r="D84" s="23" t="s">
        <v>135</v>
      </c>
      <c r="E84" s="23" t="s">
        <v>136</v>
      </c>
      <c r="F84" s="23" t="s">
        <v>4750</v>
      </c>
      <c r="G84" s="23" t="s">
        <v>4751</v>
      </c>
      <c r="H84" s="49" t="str">
        <f t="shared" si="1"/>
        <v>6212262502005513695             111</v>
      </c>
      <c r="I84" s="23" t="s">
        <v>142</v>
      </c>
      <c r="J84" s="23" t="s">
        <v>137</v>
      </c>
      <c r="K84" s="64">
        <v>111</v>
      </c>
      <c r="L84" s="23" t="s">
        <v>138</v>
      </c>
    </row>
    <row r="85" spans="1:12" hidden="1">
      <c r="A85" s="23" t="s">
        <v>134</v>
      </c>
      <c r="B85" s="23" t="s">
        <v>4709</v>
      </c>
      <c r="C85" s="23" t="s">
        <v>4752</v>
      </c>
      <c r="D85" s="23" t="s">
        <v>135</v>
      </c>
      <c r="E85" s="23" t="s">
        <v>136</v>
      </c>
      <c r="F85" s="23" t="s">
        <v>4753</v>
      </c>
      <c r="G85" s="23" t="s">
        <v>4754</v>
      </c>
      <c r="H85" s="49" t="str">
        <f t="shared" si="1"/>
        <v>6226388005044825                115</v>
      </c>
      <c r="I85" s="23" t="s">
        <v>4884</v>
      </c>
      <c r="J85" s="23" t="s">
        <v>137</v>
      </c>
      <c r="K85" s="64">
        <v>115</v>
      </c>
      <c r="L85" s="23" t="s">
        <v>138</v>
      </c>
    </row>
    <row r="86" spans="1:12" hidden="1">
      <c r="A86" s="23" t="s">
        <v>134</v>
      </c>
      <c r="B86" s="23" t="s">
        <v>4709</v>
      </c>
      <c r="C86" s="23" t="s">
        <v>4755</v>
      </c>
      <c r="D86" s="23" t="s">
        <v>135</v>
      </c>
      <c r="E86" s="23" t="s">
        <v>136</v>
      </c>
      <c r="F86" s="23" t="s">
        <v>4756</v>
      </c>
      <c r="G86" s="23" t="s">
        <v>4757</v>
      </c>
      <c r="H86" s="49" t="str">
        <f t="shared" si="1"/>
        <v>6214157311800076690             468</v>
      </c>
      <c r="I86" s="23" t="s">
        <v>4885</v>
      </c>
      <c r="J86" s="23" t="s">
        <v>137</v>
      </c>
      <c r="K86" s="64">
        <v>468</v>
      </c>
      <c r="L86" s="23" t="s">
        <v>4886</v>
      </c>
    </row>
    <row r="87" spans="1:12" hidden="1">
      <c r="A87" s="23" t="s">
        <v>134</v>
      </c>
      <c r="B87" s="23" t="s">
        <v>4758</v>
      </c>
      <c r="C87" s="23" t="s">
        <v>4759</v>
      </c>
      <c r="D87" s="23" t="s">
        <v>135</v>
      </c>
      <c r="E87" s="23" t="s">
        <v>136</v>
      </c>
      <c r="F87" s="23" t="s">
        <v>4760</v>
      </c>
      <c r="G87" s="23" t="s">
        <v>4761</v>
      </c>
      <c r="H87" s="49" t="str">
        <f t="shared" si="1"/>
        <v>6231900020005070499             258</v>
      </c>
      <c r="I87" s="23" t="s">
        <v>146</v>
      </c>
      <c r="J87" s="23" t="s">
        <v>137</v>
      </c>
      <c r="K87" s="64">
        <v>258</v>
      </c>
      <c r="L87" s="23" t="s">
        <v>4887</v>
      </c>
    </row>
    <row r="88" spans="1:12" hidden="1">
      <c r="A88" s="23" t="s">
        <v>134</v>
      </c>
      <c r="B88" s="23" t="s">
        <v>4758</v>
      </c>
      <c r="C88" s="23" t="s">
        <v>4762</v>
      </c>
      <c r="D88" s="23" t="s">
        <v>135</v>
      </c>
      <c r="E88" s="23" t="s">
        <v>136</v>
      </c>
      <c r="F88" s="23" t="s">
        <v>4763</v>
      </c>
      <c r="G88" s="23" t="s">
        <v>4764</v>
      </c>
      <c r="H88" s="49" t="str">
        <f t="shared" si="1"/>
        <v>6231900000060980212             440</v>
      </c>
      <c r="I88" s="23" t="s">
        <v>146</v>
      </c>
      <c r="J88" s="23" t="s">
        <v>137</v>
      </c>
      <c r="K88" s="64">
        <v>440</v>
      </c>
      <c r="L88" s="23" t="s">
        <v>4888</v>
      </c>
    </row>
    <row r="89" spans="1:12" hidden="1">
      <c r="A89" s="23" t="s">
        <v>134</v>
      </c>
      <c r="B89" s="23" t="s">
        <v>4758</v>
      </c>
      <c r="C89" s="23" t="s">
        <v>4765</v>
      </c>
      <c r="D89" s="23" t="s">
        <v>135</v>
      </c>
      <c r="E89" s="23" t="s">
        <v>136</v>
      </c>
      <c r="F89" s="23" t="s">
        <v>4766</v>
      </c>
      <c r="G89" s="23" t="s">
        <v>4767</v>
      </c>
      <c r="H89" s="49" t="str">
        <f t="shared" si="1"/>
        <v>6228480868105785570             21</v>
      </c>
      <c r="I89" s="23" t="s">
        <v>143</v>
      </c>
      <c r="J89" s="23" t="s">
        <v>137</v>
      </c>
      <c r="K89" s="64">
        <v>21</v>
      </c>
      <c r="L89" s="23" t="s">
        <v>144</v>
      </c>
    </row>
    <row r="90" spans="1:12" hidden="1">
      <c r="A90" s="23" t="s">
        <v>134</v>
      </c>
      <c r="B90" s="23" t="s">
        <v>4758</v>
      </c>
      <c r="C90" s="23" t="s">
        <v>4768</v>
      </c>
      <c r="D90" s="23" t="s">
        <v>135</v>
      </c>
      <c r="E90" s="23" t="s">
        <v>136</v>
      </c>
      <c r="F90" s="23" t="s">
        <v>4769</v>
      </c>
      <c r="G90" s="23" t="s">
        <v>215</v>
      </c>
      <c r="H90" s="49" t="str">
        <f t="shared" si="1"/>
        <v>6228370135467215                300</v>
      </c>
      <c r="I90" s="23" t="s">
        <v>143</v>
      </c>
      <c r="J90" s="23" t="s">
        <v>137</v>
      </c>
      <c r="K90" s="64">
        <v>300</v>
      </c>
      <c r="L90" s="23" t="s">
        <v>144</v>
      </c>
    </row>
    <row r="91" spans="1:12" hidden="1">
      <c r="A91" s="23" t="s">
        <v>134</v>
      </c>
      <c r="B91" s="23" t="s">
        <v>4758</v>
      </c>
      <c r="C91" s="23" t="s">
        <v>4770</v>
      </c>
      <c r="D91" s="23" t="s">
        <v>135</v>
      </c>
      <c r="E91" s="23" t="s">
        <v>136</v>
      </c>
      <c r="F91" s="23" t="s">
        <v>4771</v>
      </c>
      <c r="G91" s="23" t="s">
        <v>4772</v>
      </c>
      <c r="H91" s="49" t="str">
        <f t="shared" si="1"/>
        <v>6212262504000799964             2007</v>
      </c>
      <c r="I91" s="23" t="s">
        <v>142</v>
      </c>
      <c r="J91" s="23" t="s">
        <v>137</v>
      </c>
      <c r="K91" s="64">
        <v>2007</v>
      </c>
      <c r="L91" s="23" t="s">
        <v>138</v>
      </c>
    </row>
    <row r="92" spans="1:12" hidden="1">
      <c r="A92" s="23" t="s">
        <v>134</v>
      </c>
      <c r="B92" s="23" t="s">
        <v>4758</v>
      </c>
      <c r="C92" s="23" t="s">
        <v>4773</v>
      </c>
      <c r="D92" s="23" t="s">
        <v>135</v>
      </c>
      <c r="E92" s="23" t="s">
        <v>136</v>
      </c>
      <c r="F92" s="23" t="s">
        <v>4774</v>
      </c>
      <c r="G92" s="23" t="s">
        <v>4775</v>
      </c>
      <c r="H92" s="49" t="str">
        <f t="shared" si="1"/>
        <v>6217003860036915872             85</v>
      </c>
      <c r="I92" s="23" t="s">
        <v>145</v>
      </c>
      <c r="J92" s="23" t="s">
        <v>137</v>
      </c>
      <c r="K92" s="64">
        <v>85</v>
      </c>
      <c r="L92" s="23" t="s">
        <v>138</v>
      </c>
    </row>
    <row r="93" spans="1:12" hidden="1">
      <c r="A93" s="23" t="s">
        <v>134</v>
      </c>
      <c r="B93" s="23" t="s">
        <v>4758</v>
      </c>
      <c r="C93" s="23" t="s">
        <v>4776</v>
      </c>
      <c r="D93" s="23" t="s">
        <v>135</v>
      </c>
      <c r="E93" s="23" t="s">
        <v>136</v>
      </c>
      <c r="F93" s="23" t="s">
        <v>4777</v>
      </c>
      <c r="G93" s="23" t="s">
        <v>4778</v>
      </c>
      <c r="H93" s="49" t="str">
        <f t="shared" si="1"/>
        <v>6227003861970178286             194</v>
      </c>
      <c r="I93" s="23" t="s">
        <v>145</v>
      </c>
      <c r="J93" s="23" t="s">
        <v>137</v>
      </c>
      <c r="K93" s="64">
        <v>194</v>
      </c>
      <c r="L93" s="23" t="s">
        <v>138</v>
      </c>
    </row>
    <row r="94" spans="1:12" hidden="1">
      <c r="A94" s="23" t="s">
        <v>134</v>
      </c>
      <c r="B94" s="23" t="s">
        <v>4758</v>
      </c>
      <c r="C94" s="23" t="s">
        <v>4779</v>
      </c>
      <c r="D94" s="23" t="s">
        <v>135</v>
      </c>
      <c r="E94" s="23" t="s">
        <v>136</v>
      </c>
      <c r="F94" s="23" t="s">
        <v>4780</v>
      </c>
      <c r="G94" s="23" t="s">
        <v>4781</v>
      </c>
      <c r="H94" s="49" t="str">
        <f t="shared" si="1"/>
        <v>6217997300006889144             500</v>
      </c>
      <c r="I94" s="23" t="s">
        <v>150</v>
      </c>
      <c r="J94" s="23" t="s">
        <v>137</v>
      </c>
      <c r="K94" s="64">
        <v>500</v>
      </c>
      <c r="L94" s="23" t="s">
        <v>139</v>
      </c>
    </row>
    <row r="95" spans="1:12" hidden="1">
      <c r="A95" s="23" t="s">
        <v>134</v>
      </c>
      <c r="B95" s="23" t="s">
        <v>4758</v>
      </c>
      <c r="C95" s="23" t="s">
        <v>4782</v>
      </c>
      <c r="D95" s="23" t="s">
        <v>135</v>
      </c>
      <c r="E95" s="23" t="s">
        <v>136</v>
      </c>
      <c r="F95" s="23" t="s">
        <v>4783</v>
      </c>
      <c r="G95" s="23" t="s">
        <v>4784</v>
      </c>
      <c r="H95" s="49" t="str">
        <f t="shared" si="1"/>
        <v>4581240591681854                992</v>
      </c>
      <c r="I95" s="23" t="s">
        <v>147</v>
      </c>
      <c r="J95" s="23" t="s">
        <v>137</v>
      </c>
      <c r="K95" s="64">
        <v>992</v>
      </c>
      <c r="L95" s="23" t="s">
        <v>148</v>
      </c>
    </row>
    <row r="96" spans="1:12" hidden="1">
      <c r="A96" s="23" t="s">
        <v>134</v>
      </c>
      <c r="B96" s="23" t="s">
        <v>4758</v>
      </c>
      <c r="C96" s="23" t="s">
        <v>4785</v>
      </c>
      <c r="D96" s="23" t="s">
        <v>135</v>
      </c>
      <c r="E96" s="23" t="s">
        <v>136</v>
      </c>
      <c r="F96" s="23" t="s">
        <v>4786</v>
      </c>
      <c r="G96" s="23" t="s">
        <v>219</v>
      </c>
      <c r="H96" s="49" t="str">
        <f t="shared" si="1"/>
        <v>62230828001677935               1490</v>
      </c>
      <c r="I96" s="23" t="s">
        <v>142</v>
      </c>
      <c r="J96" s="23" t="s">
        <v>137</v>
      </c>
      <c r="K96" s="64">
        <v>1490</v>
      </c>
      <c r="L96" s="23" t="s">
        <v>138</v>
      </c>
    </row>
    <row r="97" spans="1:12" hidden="1">
      <c r="A97" s="23" t="s">
        <v>134</v>
      </c>
      <c r="B97" s="23" t="s">
        <v>4758</v>
      </c>
      <c r="C97" s="23" t="s">
        <v>4787</v>
      </c>
      <c r="D97" s="23" t="s">
        <v>135</v>
      </c>
      <c r="E97" s="23" t="s">
        <v>136</v>
      </c>
      <c r="F97" s="23" t="s">
        <v>4788</v>
      </c>
      <c r="G97" s="23" t="s">
        <v>4789</v>
      </c>
      <c r="H97" s="49" t="str">
        <f t="shared" si="1"/>
        <v>6226192201140282                32</v>
      </c>
      <c r="I97" s="23" t="s">
        <v>4889</v>
      </c>
      <c r="J97" s="23" t="s">
        <v>137</v>
      </c>
      <c r="K97" s="64">
        <v>32</v>
      </c>
      <c r="L97" s="23" t="s">
        <v>138</v>
      </c>
    </row>
    <row r="98" spans="1:12" hidden="1">
      <c r="A98" s="23" t="s">
        <v>134</v>
      </c>
      <c r="B98" s="23" t="s">
        <v>4758</v>
      </c>
      <c r="C98" s="23" t="s">
        <v>1565</v>
      </c>
      <c r="D98" s="23" t="s">
        <v>135</v>
      </c>
      <c r="E98" s="23" t="s">
        <v>136</v>
      </c>
      <c r="F98" s="23" t="s">
        <v>4790</v>
      </c>
      <c r="G98" s="23" t="s">
        <v>4791</v>
      </c>
      <c r="H98" s="49" t="str">
        <f t="shared" si="1"/>
        <v>6228482898590892670             572</v>
      </c>
      <c r="I98" s="23" t="s">
        <v>143</v>
      </c>
      <c r="J98" s="23" t="s">
        <v>137</v>
      </c>
      <c r="K98" s="64">
        <v>572</v>
      </c>
      <c r="L98" s="23" t="s">
        <v>144</v>
      </c>
    </row>
    <row r="99" spans="1:12" hidden="1">
      <c r="A99" s="23" t="s">
        <v>134</v>
      </c>
      <c r="B99" s="23" t="s">
        <v>4758</v>
      </c>
      <c r="C99" s="23" t="s">
        <v>4792</v>
      </c>
      <c r="D99" s="23" t="s">
        <v>135</v>
      </c>
      <c r="E99" s="23" t="s">
        <v>136</v>
      </c>
      <c r="F99" s="23" t="s">
        <v>4793</v>
      </c>
      <c r="G99" s="23" t="s">
        <v>4794</v>
      </c>
      <c r="H99" s="49" t="str">
        <f t="shared" si="1"/>
        <v>6217003860003281654             289</v>
      </c>
      <c r="I99" s="23" t="s">
        <v>145</v>
      </c>
      <c r="J99" s="23" t="s">
        <v>137</v>
      </c>
      <c r="K99" s="64">
        <v>289</v>
      </c>
      <c r="L99" s="23" t="s">
        <v>138</v>
      </c>
    </row>
    <row r="100" spans="1:12" hidden="1">
      <c r="A100" s="23" t="s">
        <v>134</v>
      </c>
      <c r="B100" s="23" t="s">
        <v>4758</v>
      </c>
      <c r="C100" s="23" t="s">
        <v>4795</v>
      </c>
      <c r="D100" s="23" t="s">
        <v>135</v>
      </c>
      <c r="E100" s="23" t="s">
        <v>136</v>
      </c>
      <c r="F100" s="23" t="s">
        <v>4796</v>
      </c>
      <c r="G100" s="23" t="s">
        <v>4797</v>
      </c>
      <c r="H100" s="49" t="str">
        <f t="shared" si="1"/>
        <v>6228480868024368078             1080</v>
      </c>
      <c r="I100" s="23" t="s">
        <v>143</v>
      </c>
      <c r="J100" s="23" t="s">
        <v>137</v>
      </c>
      <c r="K100" s="64">
        <v>1080</v>
      </c>
      <c r="L100" s="23" t="s">
        <v>144</v>
      </c>
    </row>
    <row r="101" spans="1:12" hidden="1">
      <c r="A101" s="23" t="s">
        <v>134</v>
      </c>
      <c r="B101" s="23" t="s">
        <v>4758</v>
      </c>
      <c r="C101" s="23" t="s">
        <v>4798</v>
      </c>
      <c r="D101" s="23" t="s">
        <v>135</v>
      </c>
      <c r="E101" s="23" t="s">
        <v>136</v>
      </c>
      <c r="F101" s="23" t="s">
        <v>4799</v>
      </c>
      <c r="G101" s="23" t="s">
        <v>4800</v>
      </c>
      <c r="H101" s="49" t="str">
        <f t="shared" si="1"/>
        <v>6228484148591321677             344</v>
      </c>
      <c r="I101" s="23" t="s">
        <v>143</v>
      </c>
      <c r="J101" s="23" t="s">
        <v>137</v>
      </c>
      <c r="K101" s="64">
        <v>344</v>
      </c>
      <c r="L101" s="23" t="s">
        <v>144</v>
      </c>
    </row>
    <row r="102" spans="1:12" hidden="1">
      <c r="A102" s="23" t="s">
        <v>134</v>
      </c>
      <c r="B102" s="23" t="s">
        <v>4758</v>
      </c>
      <c r="C102" s="23" t="s">
        <v>4801</v>
      </c>
      <c r="D102" s="23" t="s">
        <v>135</v>
      </c>
      <c r="E102" s="23" t="s">
        <v>136</v>
      </c>
      <c r="F102" s="23" t="s">
        <v>4802</v>
      </c>
      <c r="G102" s="23" t="s">
        <v>4803</v>
      </c>
      <c r="H102" s="49" t="str">
        <f t="shared" si="1"/>
        <v>6259960285163069                411</v>
      </c>
      <c r="I102" s="23" t="s">
        <v>143</v>
      </c>
      <c r="J102" s="23" t="s">
        <v>137</v>
      </c>
      <c r="K102" s="64">
        <v>411</v>
      </c>
      <c r="L102" s="23" t="s">
        <v>144</v>
      </c>
    </row>
    <row r="103" spans="1:12" hidden="1">
      <c r="A103" s="23" t="s">
        <v>134</v>
      </c>
      <c r="B103" s="23" t="s">
        <v>4804</v>
      </c>
      <c r="C103" s="23" t="s">
        <v>4805</v>
      </c>
      <c r="D103" s="23" t="s">
        <v>135</v>
      </c>
      <c r="E103" s="23" t="s">
        <v>136</v>
      </c>
      <c r="F103" s="23" t="s">
        <v>4806</v>
      </c>
      <c r="G103" s="23" t="s">
        <v>4807</v>
      </c>
      <c r="H103" s="49" t="str">
        <f t="shared" si="1"/>
        <v>6236683890000043580             2600</v>
      </c>
      <c r="I103" s="23" t="s">
        <v>145</v>
      </c>
      <c r="J103" s="23" t="s">
        <v>137</v>
      </c>
      <c r="K103" s="64">
        <v>2600</v>
      </c>
      <c r="L103" s="23" t="s">
        <v>138</v>
      </c>
    </row>
    <row r="104" spans="1:12" hidden="1">
      <c r="A104" s="23" t="s">
        <v>134</v>
      </c>
      <c r="B104" s="23" t="s">
        <v>4804</v>
      </c>
      <c r="C104" s="23" t="s">
        <v>4808</v>
      </c>
      <c r="D104" s="23" t="s">
        <v>135</v>
      </c>
      <c r="E104" s="23" t="s">
        <v>136</v>
      </c>
      <c r="F104" s="23" t="s">
        <v>4809</v>
      </c>
      <c r="G104" s="23" t="s">
        <v>4810</v>
      </c>
      <c r="H104" s="49" t="str">
        <f t="shared" si="1"/>
        <v>6223692348629678                90</v>
      </c>
      <c r="I104" s="23" t="s">
        <v>146</v>
      </c>
      <c r="J104" s="23" t="s">
        <v>137</v>
      </c>
      <c r="K104" s="64">
        <v>90</v>
      </c>
      <c r="L104" s="23" t="s">
        <v>149</v>
      </c>
    </row>
    <row r="105" spans="1:12" hidden="1">
      <c r="A105" s="23" t="s">
        <v>134</v>
      </c>
      <c r="B105" s="23" t="s">
        <v>4804</v>
      </c>
      <c r="C105" s="23" t="s">
        <v>4811</v>
      </c>
      <c r="D105" s="23" t="s">
        <v>135</v>
      </c>
      <c r="E105" s="23" t="s">
        <v>136</v>
      </c>
      <c r="F105" s="23" t="s">
        <v>4812</v>
      </c>
      <c r="G105" s="23" t="s">
        <v>178</v>
      </c>
      <c r="H105" s="49" t="str">
        <f t="shared" si="1"/>
        <v>6228480868174137471             399</v>
      </c>
      <c r="I105" s="23" t="s">
        <v>143</v>
      </c>
      <c r="J105" s="23" t="s">
        <v>137</v>
      </c>
      <c r="K105" s="64">
        <v>399</v>
      </c>
      <c r="L105" s="23" t="s">
        <v>144</v>
      </c>
    </row>
    <row r="106" spans="1:12" hidden="1">
      <c r="A106" s="23" t="s">
        <v>134</v>
      </c>
      <c r="B106" s="23" t="s">
        <v>4804</v>
      </c>
      <c r="C106" s="23" t="s">
        <v>4813</v>
      </c>
      <c r="D106" s="23" t="s">
        <v>135</v>
      </c>
      <c r="E106" s="23" t="s">
        <v>136</v>
      </c>
      <c r="F106" s="23" t="s">
        <v>4814</v>
      </c>
      <c r="G106" s="23" t="s">
        <v>4815</v>
      </c>
      <c r="H106" s="49" t="str">
        <f t="shared" si="1"/>
        <v>6282680024501731                350</v>
      </c>
      <c r="I106" s="23" t="s">
        <v>143</v>
      </c>
      <c r="J106" s="23" t="s">
        <v>137</v>
      </c>
      <c r="K106" s="64">
        <v>350</v>
      </c>
      <c r="L106" s="23" t="s">
        <v>144</v>
      </c>
    </row>
    <row r="107" spans="1:12" hidden="1">
      <c r="A107" s="23" t="s">
        <v>134</v>
      </c>
      <c r="B107" s="23" t="s">
        <v>4816</v>
      </c>
      <c r="C107" s="23" t="s">
        <v>4817</v>
      </c>
      <c r="D107" s="23" t="s">
        <v>135</v>
      </c>
      <c r="E107" s="23" t="s">
        <v>136</v>
      </c>
      <c r="F107" s="23" t="s">
        <v>4818</v>
      </c>
      <c r="G107" s="23" t="s">
        <v>4819</v>
      </c>
      <c r="H107" s="49" t="str">
        <f t="shared" si="1"/>
        <v>6212262502027569121             393</v>
      </c>
      <c r="I107" s="23" t="s">
        <v>142</v>
      </c>
      <c r="J107" s="23" t="s">
        <v>137</v>
      </c>
      <c r="K107" s="64">
        <v>393</v>
      </c>
      <c r="L107" s="23" t="s">
        <v>138</v>
      </c>
    </row>
    <row r="108" spans="1:12" hidden="1">
      <c r="A108" s="23" t="s">
        <v>134</v>
      </c>
      <c r="B108" s="23" t="s">
        <v>4816</v>
      </c>
      <c r="C108" s="23" t="s">
        <v>4820</v>
      </c>
      <c r="D108" s="23" t="s">
        <v>135</v>
      </c>
      <c r="E108" s="23" t="s">
        <v>136</v>
      </c>
      <c r="F108" s="23" t="s">
        <v>4821</v>
      </c>
      <c r="G108" s="23" t="s">
        <v>4822</v>
      </c>
      <c r="H108" s="49" t="str">
        <f t="shared" si="1"/>
        <v>6212262502012441104             500</v>
      </c>
      <c r="I108" s="23" t="s">
        <v>142</v>
      </c>
      <c r="J108" s="23" t="s">
        <v>137</v>
      </c>
      <c r="K108" s="64">
        <v>500</v>
      </c>
      <c r="L108" s="23" t="s">
        <v>138</v>
      </c>
    </row>
    <row r="109" spans="1:12" hidden="1">
      <c r="A109" s="23" t="s">
        <v>134</v>
      </c>
      <c r="B109" s="23" t="s">
        <v>4816</v>
      </c>
      <c r="C109" s="23" t="s">
        <v>4823</v>
      </c>
      <c r="D109" s="23" t="s">
        <v>135</v>
      </c>
      <c r="E109" s="23" t="s">
        <v>136</v>
      </c>
      <c r="F109" s="23" t="s">
        <v>4824</v>
      </c>
      <c r="G109" s="23" t="s">
        <v>4825</v>
      </c>
      <c r="H109" s="49" t="str">
        <f t="shared" si="1"/>
        <v>6228483868587731875             228</v>
      </c>
      <c r="I109" s="23" t="s">
        <v>143</v>
      </c>
      <c r="J109" s="23" t="s">
        <v>137</v>
      </c>
      <c r="K109" s="64">
        <v>228</v>
      </c>
      <c r="L109" s="23" t="s">
        <v>144</v>
      </c>
    </row>
    <row r="110" spans="1:12" hidden="1">
      <c r="A110" s="23" t="s">
        <v>134</v>
      </c>
      <c r="B110" s="23" t="s">
        <v>4816</v>
      </c>
      <c r="C110" s="23" t="s">
        <v>4826</v>
      </c>
      <c r="D110" s="23" t="s">
        <v>135</v>
      </c>
      <c r="E110" s="23" t="s">
        <v>136</v>
      </c>
      <c r="F110" s="23" t="s">
        <v>4827</v>
      </c>
      <c r="G110" s="23" t="s">
        <v>4828</v>
      </c>
      <c r="H110" s="49" t="str">
        <f t="shared" si="1"/>
        <v>6231900000122604420             2107</v>
      </c>
      <c r="I110" s="23" t="s">
        <v>146</v>
      </c>
      <c r="J110" s="23" t="s">
        <v>137</v>
      </c>
      <c r="K110" s="64">
        <v>2107</v>
      </c>
      <c r="L110" s="23" t="s">
        <v>4890</v>
      </c>
    </row>
    <row r="111" spans="1:12" hidden="1">
      <c r="A111" s="23" t="s">
        <v>134</v>
      </c>
      <c r="B111" s="23" t="s">
        <v>4816</v>
      </c>
      <c r="C111" s="23" t="s">
        <v>4829</v>
      </c>
      <c r="D111" s="23" t="s">
        <v>135</v>
      </c>
      <c r="E111" s="23" t="s">
        <v>136</v>
      </c>
      <c r="F111" s="23" t="s">
        <v>4830</v>
      </c>
      <c r="G111" s="23" t="s">
        <v>4831</v>
      </c>
      <c r="H111" s="49" t="str">
        <f t="shared" si="1"/>
        <v>6228483860230431318             1659</v>
      </c>
      <c r="I111" s="23" t="s">
        <v>143</v>
      </c>
      <c r="J111" s="23" t="s">
        <v>137</v>
      </c>
      <c r="K111" s="64">
        <v>1659</v>
      </c>
      <c r="L111" s="23" t="s">
        <v>144</v>
      </c>
    </row>
    <row r="112" spans="1:12" hidden="1">
      <c r="A112" s="23" t="s">
        <v>134</v>
      </c>
      <c r="B112" s="23" t="s">
        <v>4816</v>
      </c>
      <c r="C112" s="23" t="s">
        <v>4832</v>
      </c>
      <c r="D112" s="23" t="s">
        <v>135</v>
      </c>
      <c r="E112" s="23" t="s">
        <v>136</v>
      </c>
      <c r="F112" s="23" t="s">
        <v>4833</v>
      </c>
      <c r="G112" s="23" t="s">
        <v>4834</v>
      </c>
      <c r="H112" s="49" t="str">
        <f t="shared" si="1"/>
        <v>6228450860019630816             15</v>
      </c>
      <c r="I112" s="23" t="s">
        <v>143</v>
      </c>
      <c r="J112" s="23" t="s">
        <v>137</v>
      </c>
      <c r="K112" s="64">
        <v>15</v>
      </c>
      <c r="L112" s="23" t="s">
        <v>144</v>
      </c>
    </row>
    <row r="113" spans="1:12" hidden="1">
      <c r="A113" s="23" t="s">
        <v>134</v>
      </c>
      <c r="B113" s="23" t="s">
        <v>4816</v>
      </c>
      <c r="C113" s="23" t="s">
        <v>4835</v>
      </c>
      <c r="D113" s="23" t="s">
        <v>135</v>
      </c>
      <c r="E113" s="23" t="s">
        <v>136</v>
      </c>
      <c r="F113" s="23" t="s">
        <v>4836</v>
      </c>
      <c r="G113" s="23" t="s">
        <v>4837</v>
      </c>
      <c r="H113" s="49" t="str">
        <f t="shared" si="1"/>
        <v>6212882502000120439             750</v>
      </c>
      <c r="I113" s="23" t="s">
        <v>142</v>
      </c>
      <c r="J113" s="23" t="s">
        <v>137</v>
      </c>
      <c r="K113" s="64">
        <v>750</v>
      </c>
      <c r="L113" s="23" t="s">
        <v>138</v>
      </c>
    </row>
    <row r="114" spans="1:12" hidden="1">
      <c r="A114" s="23" t="s">
        <v>134</v>
      </c>
      <c r="B114" s="23" t="s">
        <v>4816</v>
      </c>
      <c r="C114" s="23" t="s">
        <v>4838</v>
      </c>
      <c r="D114" s="23" t="s">
        <v>135</v>
      </c>
      <c r="E114" s="23" t="s">
        <v>136</v>
      </c>
      <c r="F114" s="23" t="s">
        <v>4839</v>
      </c>
      <c r="G114" s="23" t="s">
        <v>4840</v>
      </c>
      <c r="H114" s="49" t="str">
        <f t="shared" si="1"/>
        <v>6227525300183696                863</v>
      </c>
      <c r="I114" s="23" t="s">
        <v>4880</v>
      </c>
      <c r="J114" s="23" t="s">
        <v>137</v>
      </c>
      <c r="K114" s="64">
        <v>863</v>
      </c>
      <c r="L114" s="23" t="s">
        <v>4881</v>
      </c>
    </row>
    <row r="115" spans="1:12" hidden="1">
      <c r="A115" s="23" t="s">
        <v>134</v>
      </c>
      <c r="B115" s="23" t="s">
        <v>4816</v>
      </c>
      <c r="C115" s="23" t="s">
        <v>4841</v>
      </c>
      <c r="D115" s="23" t="s">
        <v>135</v>
      </c>
      <c r="E115" s="23" t="s">
        <v>136</v>
      </c>
      <c r="F115" s="23" t="s">
        <v>4842</v>
      </c>
      <c r="G115" s="23" t="s">
        <v>4843</v>
      </c>
      <c r="H115" s="49" t="str">
        <f t="shared" si="1"/>
        <v>6231900000100825518             158</v>
      </c>
      <c r="I115" s="23" t="s">
        <v>146</v>
      </c>
      <c r="J115" s="23" t="s">
        <v>137</v>
      </c>
      <c r="K115" s="64">
        <v>158</v>
      </c>
      <c r="L115" s="23" t="s">
        <v>4891</v>
      </c>
    </row>
    <row r="116" spans="1:12" hidden="1">
      <c r="A116" s="23" t="s">
        <v>134</v>
      </c>
      <c r="B116" s="23" t="s">
        <v>4816</v>
      </c>
      <c r="C116" s="23" t="s">
        <v>4844</v>
      </c>
      <c r="D116" s="23" t="s">
        <v>135</v>
      </c>
      <c r="E116" s="23" t="s">
        <v>136</v>
      </c>
      <c r="F116" s="23" t="s">
        <v>4845</v>
      </c>
      <c r="G116" s="23" t="s">
        <v>4846</v>
      </c>
      <c r="H116" s="49" t="str">
        <f t="shared" si="1"/>
        <v>6214921300112303                1952</v>
      </c>
      <c r="I116" s="23" t="s">
        <v>152</v>
      </c>
      <c r="J116" s="23" t="s">
        <v>137</v>
      </c>
      <c r="K116" s="64">
        <v>1952</v>
      </c>
      <c r="L116" s="23" t="s">
        <v>4892</v>
      </c>
    </row>
    <row r="117" spans="1:12" hidden="1">
      <c r="A117" s="23" t="s">
        <v>134</v>
      </c>
      <c r="B117" s="23" t="s">
        <v>4816</v>
      </c>
      <c r="C117" s="23" t="s">
        <v>4847</v>
      </c>
      <c r="D117" s="23" t="s">
        <v>135</v>
      </c>
      <c r="E117" s="23" t="s">
        <v>136</v>
      </c>
      <c r="F117" s="23" t="s">
        <v>4848</v>
      </c>
      <c r="G117" s="23" t="s">
        <v>4849</v>
      </c>
      <c r="H117" s="49" t="str">
        <f t="shared" si="1"/>
        <v>6228480868609493374             675</v>
      </c>
      <c r="I117" s="23" t="s">
        <v>143</v>
      </c>
      <c r="J117" s="23" t="s">
        <v>137</v>
      </c>
      <c r="K117" s="64">
        <v>675</v>
      </c>
      <c r="L117" s="23" t="s">
        <v>144</v>
      </c>
    </row>
    <row r="118" spans="1:12" hidden="1">
      <c r="A118" s="23" t="s">
        <v>134</v>
      </c>
      <c r="B118" s="23" t="s">
        <v>4816</v>
      </c>
      <c r="C118" s="23" t="s">
        <v>4850</v>
      </c>
      <c r="D118" s="23" t="s">
        <v>135</v>
      </c>
      <c r="E118" s="23" t="s">
        <v>136</v>
      </c>
      <c r="F118" s="23" t="s">
        <v>4851</v>
      </c>
      <c r="G118" s="23" t="s">
        <v>4852</v>
      </c>
      <c r="H118" s="49" t="str">
        <f t="shared" si="1"/>
        <v>6212262517000552076             600</v>
      </c>
      <c r="I118" s="23" t="s">
        <v>142</v>
      </c>
      <c r="J118" s="23" t="s">
        <v>137</v>
      </c>
      <c r="K118" s="64">
        <v>600</v>
      </c>
      <c r="L118" s="23" t="s">
        <v>138</v>
      </c>
    </row>
    <row r="119" spans="1:12" hidden="1">
      <c r="A119" s="23" t="s">
        <v>134</v>
      </c>
      <c r="B119" s="23" t="s">
        <v>4816</v>
      </c>
      <c r="C119" s="23" t="s">
        <v>4853</v>
      </c>
      <c r="D119" s="23" t="s">
        <v>135</v>
      </c>
      <c r="E119" s="23" t="s">
        <v>136</v>
      </c>
      <c r="F119" s="23" t="s">
        <v>4854</v>
      </c>
      <c r="G119" s="23" t="s">
        <v>4855</v>
      </c>
      <c r="H119" s="49" t="str">
        <f t="shared" si="1"/>
        <v>6212262502025797815             500</v>
      </c>
      <c r="I119" s="23" t="s">
        <v>142</v>
      </c>
      <c r="J119" s="23" t="s">
        <v>137</v>
      </c>
      <c r="K119" s="64">
        <v>500</v>
      </c>
      <c r="L119" s="23" t="s">
        <v>138</v>
      </c>
    </row>
    <row r="120" spans="1:12" hidden="1">
      <c r="A120" s="23" t="s">
        <v>134</v>
      </c>
      <c r="B120" s="23" t="s">
        <v>4816</v>
      </c>
      <c r="C120" s="23" t="s">
        <v>4856</v>
      </c>
      <c r="D120" s="23" t="s">
        <v>135</v>
      </c>
      <c r="E120" s="23" t="s">
        <v>136</v>
      </c>
      <c r="F120" s="23" t="s">
        <v>4857</v>
      </c>
      <c r="G120" s="23" t="s">
        <v>4858</v>
      </c>
      <c r="H120" s="49" t="str">
        <f t="shared" si="1"/>
        <v>6228483868605289476             136</v>
      </c>
      <c r="I120" s="23" t="s">
        <v>143</v>
      </c>
      <c r="J120" s="23" t="s">
        <v>137</v>
      </c>
      <c r="K120" s="64">
        <v>136</v>
      </c>
      <c r="L120" s="23" t="s">
        <v>144</v>
      </c>
    </row>
    <row r="121" spans="1:12" hidden="1">
      <c r="A121" s="23" t="s">
        <v>134</v>
      </c>
      <c r="B121" s="23" t="s">
        <v>4816</v>
      </c>
      <c r="C121" s="23" t="s">
        <v>4859</v>
      </c>
      <c r="D121" s="23" t="s">
        <v>135</v>
      </c>
      <c r="E121" s="23" t="s">
        <v>136</v>
      </c>
      <c r="F121" s="23" t="s">
        <v>4860</v>
      </c>
      <c r="G121" s="23" t="s">
        <v>4861</v>
      </c>
      <c r="H121" s="49" t="str">
        <f t="shared" si="1"/>
        <v>6231900000036706568             500</v>
      </c>
      <c r="I121" s="23" t="s">
        <v>146</v>
      </c>
      <c r="J121" s="23" t="s">
        <v>137</v>
      </c>
      <c r="K121" s="64">
        <v>500</v>
      </c>
      <c r="L121" s="23" t="s">
        <v>4893</v>
      </c>
    </row>
    <row r="122" spans="1:12" hidden="1">
      <c r="A122" s="23" t="s">
        <v>134</v>
      </c>
      <c r="B122" s="23" t="s">
        <v>4816</v>
      </c>
      <c r="C122" s="23" t="s">
        <v>4862</v>
      </c>
      <c r="D122" s="23" t="s">
        <v>135</v>
      </c>
      <c r="E122" s="23" t="s">
        <v>136</v>
      </c>
      <c r="F122" s="23" t="s">
        <v>4863</v>
      </c>
      <c r="G122" s="23" t="s">
        <v>4864</v>
      </c>
      <c r="H122" s="49" t="str">
        <f t="shared" si="1"/>
        <v>6282680024545373                1688</v>
      </c>
      <c r="I122" s="23" t="s">
        <v>143</v>
      </c>
      <c r="J122" s="23" t="s">
        <v>137</v>
      </c>
      <c r="K122" s="64">
        <v>1688</v>
      </c>
      <c r="L122" s="23" t="s">
        <v>144</v>
      </c>
    </row>
    <row r="123" spans="1:12" hidden="1">
      <c r="A123" s="23" t="s">
        <v>134</v>
      </c>
      <c r="B123" s="23" t="s">
        <v>4816</v>
      </c>
      <c r="C123" s="23" t="s">
        <v>4865</v>
      </c>
      <c r="D123" s="23" t="s">
        <v>135</v>
      </c>
      <c r="E123" s="23" t="s">
        <v>136</v>
      </c>
      <c r="F123" s="23" t="s">
        <v>4866</v>
      </c>
      <c r="G123" s="23" t="s">
        <v>4867</v>
      </c>
      <c r="H123" s="49" t="str">
        <f t="shared" si="1"/>
        <v>6223691018283378                446</v>
      </c>
      <c r="I123" s="23" t="s">
        <v>146</v>
      </c>
      <c r="J123" s="23" t="s">
        <v>137</v>
      </c>
      <c r="K123" s="64">
        <v>446</v>
      </c>
      <c r="L123" s="23" t="s">
        <v>4894</v>
      </c>
    </row>
    <row r="124" spans="1:12" hidden="1">
      <c r="A124" s="23" t="s">
        <v>134</v>
      </c>
      <c r="B124" s="23" t="s">
        <v>4816</v>
      </c>
      <c r="C124" s="23" t="s">
        <v>4868</v>
      </c>
      <c r="D124" s="23" t="s">
        <v>135</v>
      </c>
      <c r="E124" s="23" t="s">
        <v>136</v>
      </c>
      <c r="F124" s="23" t="s">
        <v>4869</v>
      </c>
      <c r="G124" s="23" t="s">
        <v>4870</v>
      </c>
      <c r="H124" s="49" t="str">
        <f t="shared" si="1"/>
        <v>6236683860004688888             486</v>
      </c>
      <c r="I124" s="23" t="s">
        <v>145</v>
      </c>
      <c r="J124" s="23" t="s">
        <v>137</v>
      </c>
      <c r="K124" s="64">
        <v>486</v>
      </c>
      <c r="L124" s="23" t="s">
        <v>138</v>
      </c>
    </row>
    <row r="125" spans="1:12" hidden="1">
      <c r="A125" s="23" t="s">
        <v>134</v>
      </c>
      <c r="B125" s="23" t="s">
        <v>4816</v>
      </c>
      <c r="C125" s="23" t="s">
        <v>4871</v>
      </c>
      <c r="D125" s="23" t="s">
        <v>135</v>
      </c>
      <c r="E125" s="23" t="s">
        <v>136</v>
      </c>
      <c r="F125" s="23" t="s">
        <v>4872</v>
      </c>
      <c r="G125" s="23" t="s">
        <v>4873</v>
      </c>
      <c r="H125" s="49" t="str">
        <f t="shared" si="1"/>
        <v>6228450868003983273             145</v>
      </c>
      <c r="I125" s="23" t="s">
        <v>143</v>
      </c>
      <c r="J125" s="23" t="s">
        <v>137</v>
      </c>
      <c r="K125" s="64">
        <v>145</v>
      </c>
      <c r="L125" s="23" t="s">
        <v>144</v>
      </c>
    </row>
    <row r="126" spans="1:12" hidden="1">
      <c r="A126" s="23" t="s">
        <v>134</v>
      </c>
      <c r="B126" s="23" t="s">
        <v>4816</v>
      </c>
      <c r="C126" s="23" t="s">
        <v>4874</v>
      </c>
      <c r="D126" s="23" t="s">
        <v>135</v>
      </c>
      <c r="E126" s="23" t="s">
        <v>136</v>
      </c>
      <c r="F126" s="23" t="s">
        <v>4875</v>
      </c>
      <c r="G126" s="23" t="s">
        <v>4876</v>
      </c>
      <c r="H126" s="49" t="str">
        <f t="shared" si="1"/>
        <v>62230827005606676               230</v>
      </c>
      <c r="I126" s="23" t="s">
        <v>142</v>
      </c>
      <c r="J126" s="23" t="s">
        <v>137</v>
      </c>
      <c r="K126" s="64">
        <v>230</v>
      </c>
      <c r="L126" s="23" t="s">
        <v>138</v>
      </c>
    </row>
  </sheetData>
  <autoFilter ref="A1:L126">
    <filterColumn colId="1">
      <filters>
        <filter val="20170621"/>
        <filter val="20170622"/>
      </filters>
    </filterColumn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C1" sqref="C1"/>
    </sheetView>
  </sheetViews>
  <sheetFormatPr defaultRowHeight="13.5"/>
  <cols>
    <col min="1" max="1" width="13.875" bestFit="1" customWidth="1"/>
    <col min="2" max="2" width="21.125" customWidth="1"/>
    <col min="3" max="3" width="25.25" customWidth="1"/>
    <col min="6" max="6" width="21.625" bestFit="1" customWidth="1"/>
    <col min="9" max="9" width="20.875" customWidth="1"/>
  </cols>
  <sheetData>
    <row r="1" spans="1:10">
      <c r="A1" s="50" t="s">
        <v>250</v>
      </c>
      <c r="B1" s="50" t="s">
        <v>33</v>
      </c>
      <c r="C1" s="50"/>
      <c r="D1" s="50" t="s">
        <v>251</v>
      </c>
      <c r="E1" s="50" t="s">
        <v>252</v>
      </c>
      <c r="F1" s="50" t="s">
        <v>253</v>
      </c>
      <c r="G1" s="50" t="s">
        <v>254</v>
      </c>
      <c r="H1" s="50" t="s">
        <v>255</v>
      </c>
      <c r="I1" s="50" t="s">
        <v>256</v>
      </c>
      <c r="J1" s="51" t="s">
        <v>358</v>
      </c>
    </row>
    <row r="2" spans="1:10">
      <c r="A2" t="s">
        <v>356</v>
      </c>
      <c r="B2" t="s">
        <v>357</v>
      </c>
      <c r="C2" t="str">
        <f t="shared" ref="C2" si="0">F2&amp;D2</f>
        <v>4984511298331040405</v>
      </c>
      <c r="D2">
        <v>405</v>
      </c>
      <c r="E2" t="s">
        <v>259</v>
      </c>
      <c r="F2" t="s">
        <v>127</v>
      </c>
      <c r="G2" t="s">
        <v>117</v>
      </c>
      <c r="H2" t="s">
        <v>262</v>
      </c>
      <c r="I2" t="s">
        <v>261</v>
      </c>
    </row>
    <row r="3" spans="1:10">
      <c r="A3" t="s">
        <v>354</v>
      </c>
      <c r="B3" t="s">
        <v>355</v>
      </c>
      <c r="C3" t="str">
        <f t="shared" ref="C3:C33" si="1">F3&amp;D3</f>
        <v>62319000000735539319990</v>
      </c>
      <c r="D3">
        <v>9990</v>
      </c>
      <c r="E3" t="s">
        <v>259</v>
      </c>
      <c r="F3" t="s">
        <v>128</v>
      </c>
      <c r="G3" t="s">
        <v>118</v>
      </c>
      <c r="H3" t="s">
        <v>262</v>
      </c>
      <c r="I3" t="s">
        <v>353</v>
      </c>
    </row>
    <row r="4" spans="1:10">
      <c r="A4" t="s">
        <v>351</v>
      </c>
      <c r="B4" t="s">
        <v>352</v>
      </c>
      <c r="C4" t="str">
        <f t="shared" si="1"/>
        <v>6231900000088785122135</v>
      </c>
      <c r="D4">
        <v>135</v>
      </c>
      <c r="E4" t="s">
        <v>259</v>
      </c>
      <c r="F4" t="s">
        <v>130</v>
      </c>
      <c r="G4" t="s">
        <v>120</v>
      </c>
      <c r="H4" t="s">
        <v>262</v>
      </c>
      <c r="I4" t="s">
        <v>353</v>
      </c>
    </row>
    <row r="5" spans="1:10">
      <c r="A5" t="s">
        <v>348</v>
      </c>
      <c r="B5" t="s">
        <v>349</v>
      </c>
      <c r="C5" t="str">
        <f t="shared" si="1"/>
        <v>623190000010720487338</v>
      </c>
      <c r="D5">
        <v>38</v>
      </c>
      <c r="E5" t="s">
        <v>259</v>
      </c>
      <c r="F5" t="s">
        <v>131</v>
      </c>
      <c r="G5" t="s">
        <v>121</v>
      </c>
      <c r="H5" t="s">
        <v>262</v>
      </c>
      <c r="I5" t="s">
        <v>350</v>
      </c>
    </row>
    <row r="6" spans="1:10">
      <c r="A6" t="s">
        <v>345</v>
      </c>
      <c r="B6" t="s">
        <v>346</v>
      </c>
      <c r="C6" t="str">
        <f t="shared" si="1"/>
        <v>6222022507004195311564</v>
      </c>
      <c r="D6">
        <v>564</v>
      </c>
      <c r="E6" t="s">
        <v>259</v>
      </c>
      <c r="F6" t="s">
        <v>225</v>
      </c>
      <c r="G6" t="s">
        <v>347</v>
      </c>
      <c r="H6" t="s">
        <v>262</v>
      </c>
      <c r="I6" t="s">
        <v>261</v>
      </c>
    </row>
    <row r="7" spans="1:10">
      <c r="A7" t="s">
        <v>342</v>
      </c>
      <c r="B7" t="s">
        <v>343</v>
      </c>
      <c r="C7" t="str">
        <f t="shared" si="1"/>
        <v>6259960088871637612</v>
      </c>
      <c r="D7">
        <v>612</v>
      </c>
      <c r="E7" t="s">
        <v>259</v>
      </c>
      <c r="F7" t="s">
        <v>226</v>
      </c>
      <c r="G7" t="s">
        <v>344</v>
      </c>
      <c r="H7" t="s">
        <v>262</v>
      </c>
      <c r="I7" t="s">
        <v>273</v>
      </c>
    </row>
    <row r="8" spans="1:10">
      <c r="A8" t="s">
        <v>339</v>
      </c>
      <c r="B8" t="s">
        <v>340</v>
      </c>
      <c r="C8" t="str">
        <f t="shared" si="1"/>
        <v>62319000001026982024000</v>
      </c>
      <c r="D8">
        <v>4000</v>
      </c>
      <c r="E8" t="s">
        <v>259</v>
      </c>
      <c r="F8" t="s">
        <v>125</v>
      </c>
      <c r="G8" t="s">
        <v>115</v>
      </c>
      <c r="H8" t="s">
        <v>262</v>
      </c>
      <c r="I8" t="s">
        <v>341</v>
      </c>
    </row>
    <row r="9" spans="1:10">
      <c r="A9" t="s">
        <v>336</v>
      </c>
      <c r="B9" t="s">
        <v>337</v>
      </c>
      <c r="C9" t="str">
        <f t="shared" si="1"/>
        <v>6228480866157003165406</v>
      </c>
      <c r="D9">
        <v>406</v>
      </c>
      <c r="E9" t="s">
        <v>259</v>
      </c>
      <c r="F9" t="s">
        <v>227</v>
      </c>
      <c r="G9" t="s">
        <v>338</v>
      </c>
      <c r="H9" t="s">
        <v>262</v>
      </c>
      <c r="I9" t="s">
        <v>273</v>
      </c>
    </row>
    <row r="10" spans="1:10">
      <c r="A10" t="s">
        <v>333</v>
      </c>
      <c r="B10" t="s">
        <v>334</v>
      </c>
      <c r="C10" t="str">
        <f t="shared" si="1"/>
        <v>6228480866157003165755</v>
      </c>
      <c r="D10">
        <v>755</v>
      </c>
      <c r="E10" t="s">
        <v>259</v>
      </c>
      <c r="F10" t="s">
        <v>227</v>
      </c>
      <c r="G10" t="s">
        <v>335</v>
      </c>
      <c r="H10" t="s">
        <v>262</v>
      </c>
      <c r="I10" t="s">
        <v>273</v>
      </c>
    </row>
    <row r="11" spans="1:10">
      <c r="A11" t="s">
        <v>330</v>
      </c>
      <c r="B11" t="s">
        <v>331</v>
      </c>
      <c r="C11" t="str">
        <f t="shared" si="1"/>
        <v>6231900000057513364800</v>
      </c>
      <c r="D11">
        <v>800</v>
      </c>
      <c r="E11" t="s">
        <v>259</v>
      </c>
      <c r="F11" t="s">
        <v>228</v>
      </c>
      <c r="G11" t="s">
        <v>332</v>
      </c>
      <c r="H11" t="s">
        <v>262</v>
      </c>
      <c r="I11" t="s">
        <v>263</v>
      </c>
    </row>
    <row r="12" spans="1:10">
      <c r="A12" t="s">
        <v>327</v>
      </c>
      <c r="B12" t="s">
        <v>328</v>
      </c>
      <c r="C12" t="str">
        <f t="shared" si="1"/>
        <v>6228480868174137471420</v>
      </c>
      <c r="D12">
        <v>420</v>
      </c>
      <c r="E12" t="s">
        <v>259</v>
      </c>
      <c r="F12" t="s">
        <v>229</v>
      </c>
      <c r="G12" t="s">
        <v>329</v>
      </c>
      <c r="H12" t="s">
        <v>262</v>
      </c>
      <c r="I12" t="s">
        <v>273</v>
      </c>
    </row>
    <row r="13" spans="1:10">
      <c r="A13" t="s">
        <v>324</v>
      </c>
      <c r="B13" t="s">
        <v>325</v>
      </c>
      <c r="C13" t="str">
        <f t="shared" si="1"/>
        <v>6259960031745573882</v>
      </c>
      <c r="D13">
        <v>882</v>
      </c>
      <c r="E13" t="s">
        <v>259</v>
      </c>
      <c r="F13" t="s">
        <v>230</v>
      </c>
      <c r="G13" t="s">
        <v>326</v>
      </c>
      <c r="H13" t="s">
        <v>262</v>
      </c>
      <c r="I13" t="s">
        <v>273</v>
      </c>
    </row>
    <row r="14" spans="1:10">
      <c r="A14" t="s">
        <v>321</v>
      </c>
      <c r="B14" t="s">
        <v>322</v>
      </c>
      <c r="C14" t="str">
        <f t="shared" si="1"/>
        <v>6217003860036310421363</v>
      </c>
      <c r="D14">
        <v>363</v>
      </c>
      <c r="E14" t="s">
        <v>259</v>
      </c>
      <c r="F14" t="s">
        <v>231</v>
      </c>
      <c r="G14" t="s">
        <v>323</v>
      </c>
      <c r="H14" t="s">
        <v>262</v>
      </c>
      <c r="I14" t="s">
        <v>261</v>
      </c>
    </row>
    <row r="15" spans="1:10">
      <c r="A15" t="s">
        <v>318</v>
      </c>
      <c r="B15" t="s">
        <v>319</v>
      </c>
      <c r="C15" t="str">
        <f t="shared" si="1"/>
        <v>6217997300045011551702</v>
      </c>
      <c r="D15">
        <v>702</v>
      </c>
      <c r="E15" t="s">
        <v>259</v>
      </c>
      <c r="F15" t="s">
        <v>232</v>
      </c>
      <c r="G15" t="s">
        <v>320</v>
      </c>
      <c r="H15" t="s">
        <v>262</v>
      </c>
      <c r="I15" t="s">
        <v>293</v>
      </c>
    </row>
    <row r="16" spans="1:10">
      <c r="A16" t="s">
        <v>315</v>
      </c>
      <c r="B16" t="s">
        <v>316</v>
      </c>
      <c r="C16" t="str">
        <f t="shared" si="1"/>
        <v>6259960100423185250</v>
      </c>
      <c r="D16">
        <v>250</v>
      </c>
      <c r="E16" t="s">
        <v>259</v>
      </c>
      <c r="F16" t="s">
        <v>233</v>
      </c>
      <c r="G16" t="s">
        <v>317</v>
      </c>
      <c r="H16" t="s">
        <v>262</v>
      </c>
      <c r="I16" t="s">
        <v>273</v>
      </c>
    </row>
    <row r="17" spans="1:9">
      <c r="A17" t="s">
        <v>312</v>
      </c>
      <c r="B17" t="s">
        <v>313</v>
      </c>
      <c r="C17" t="str">
        <f t="shared" si="1"/>
        <v>62170038600160834024</v>
      </c>
      <c r="D17">
        <v>4</v>
      </c>
      <c r="E17" t="s">
        <v>259</v>
      </c>
      <c r="F17" t="s">
        <v>234</v>
      </c>
      <c r="G17" t="s">
        <v>314</v>
      </c>
      <c r="H17" t="s">
        <v>262</v>
      </c>
      <c r="I17" t="s">
        <v>261</v>
      </c>
    </row>
    <row r="18" spans="1:9">
      <c r="A18" t="s">
        <v>310</v>
      </c>
      <c r="B18" t="s">
        <v>311</v>
      </c>
      <c r="C18" t="str">
        <f t="shared" si="1"/>
        <v>62253300608906442700</v>
      </c>
      <c r="D18">
        <v>2700</v>
      </c>
      <c r="E18" t="s">
        <v>259</v>
      </c>
      <c r="F18" t="s">
        <v>129</v>
      </c>
      <c r="G18" t="s">
        <v>119</v>
      </c>
      <c r="H18" t="s">
        <v>262</v>
      </c>
      <c r="I18" t="s">
        <v>261</v>
      </c>
    </row>
    <row r="19" spans="1:9">
      <c r="A19" t="s">
        <v>307</v>
      </c>
      <c r="B19" t="s">
        <v>308</v>
      </c>
      <c r="C19" t="str">
        <f t="shared" si="1"/>
        <v>62170039000053267583000</v>
      </c>
      <c r="D19">
        <v>3000</v>
      </c>
      <c r="E19" t="s">
        <v>259</v>
      </c>
      <c r="F19" t="s">
        <v>235</v>
      </c>
      <c r="G19" t="s">
        <v>309</v>
      </c>
      <c r="H19" t="s">
        <v>262</v>
      </c>
      <c r="I19" t="s">
        <v>261</v>
      </c>
    </row>
    <row r="20" spans="1:9">
      <c r="A20" t="s">
        <v>304</v>
      </c>
      <c r="B20" t="s">
        <v>305</v>
      </c>
      <c r="C20" t="str">
        <f t="shared" si="1"/>
        <v>6217003860032704049500</v>
      </c>
      <c r="D20">
        <v>500</v>
      </c>
      <c r="E20" t="s">
        <v>259</v>
      </c>
      <c r="F20" t="s">
        <v>236</v>
      </c>
      <c r="G20" t="s">
        <v>306</v>
      </c>
      <c r="H20" t="s">
        <v>262</v>
      </c>
      <c r="I20" t="s">
        <v>261</v>
      </c>
    </row>
    <row r="21" spans="1:9">
      <c r="A21" t="s">
        <v>300</v>
      </c>
      <c r="B21" t="s">
        <v>301</v>
      </c>
      <c r="C21" t="str">
        <f t="shared" si="1"/>
        <v>6221550900093190400</v>
      </c>
      <c r="D21">
        <v>400</v>
      </c>
      <c r="E21" t="s">
        <v>259</v>
      </c>
      <c r="F21" t="s">
        <v>237</v>
      </c>
      <c r="G21" t="s">
        <v>302</v>
      </c>
      <c r="H21" t="s">
        <v>262</v>
      </c>
      <c r="I21" t="s">
        <v>303</v>
      </c>
    </row>
    <row r="22" spans="1:9">
      <c r="A22" t="s">
        <v>297</v>
      </c>
      <c r="B22" t="s">
        <v>298</v>
      </c>
      <c r="C22" t="str">
        <f t="shared" si="1"/>
        <v>62266626019934562138</v>
      </c>
      <c r="D22">
        <v>2138</v>
      </c>
      <c r="E22" t="s">
        <v>259</v>
      </c>
      <c r="F22" t="s">
        <v>238</v>
      </c>
      <c r="G22" t="s">
        <v>299</v>
      </c>
      <c r="H22" t="s">
        <v>262</v>
      </c>
      <c r="I22" t="s">
        <v>261</v>
      </c>
    </row>
    <row r="23" spans="1:9">
      <c r="A23" t="s">
        <v>294</v>
      </c>
      <c r="B23" t="s">
        <v>295</v>
      </c>
      <c r="C23" t="str">
        <f t="shared" si="1"/>
        <v>6236683860003701237295</v>
      </c>
      <c r="D23">
        <v>295</v>
      </c>
      <c r="E23" t="s">
        <v>259</v>
      </c>
      <c r="F23" t="s">
        <v>239</v>
      </c>
      <c r="G23" t="s">
        <v>296</v>
      </c>
      <c r="H23" t="s">
        <v>262</v>
      </c>
      <c r="I23" t="s">
        <v>261</v>
      </c>
    </row>
    <row r="24" spans="1:9">
      <c r="A24" t="s">
        <v>290</v>
      </c>
      <c r="B24" t="s">
        <v>291</v>
      </c>
      <c r="C24" t="str">
        <f t="shared" si="1"/>
        <v>6217997300045103648248</v>
      </c>
      <c r="D24">
        <v>248</v>
      </c>
      <c r="E24" t="s">
        <v>259</v>
      </c>
      <c r="F24" t="s">
        <v>240</v>
      </c>
      <c r="G24" t="s">
        <v>292</v>
      </c>
      <c r="H24" t="s">
        <v>262</v>
      </c>
      <c r="I24" t="s">
        <v>293</v>
      </c>
    </row>
    <row r="25" spans="1:9">
      <c r="A25" t="s">
        <v>286</v>
      </c>
      <c r="B25" t="s">
        <v>287</v>
      </c>
      <c r="C25" t="str">
        <f t="shared" si="1"/>
        <v>6222520590684144674</v>
      </c>
      <c r="D25">
        <v>674</v>
      </c>
      <c r="E25" t="s">
        <v>259</v>
      </c>
      <c r="F25" t="s">
        <v>241</v>
      </c>
      <c r="G25" t="s">
        <v>288</v>
      </c>
      <c r="H25" t="s">
        <v>262</v>
      </c>
      <c r="I25" t="s">
        <v>289</v>
      </c>
    </row>
    <row r="26" spans="1:9">
      <c r="A26" t="s">
        <v>283</v>
      </c>
      <c r="B26" t="s">
        <v>284</v>
      </c>
      <c r="C26" t="str">
        <f t="shared" si="1"/>
        <v>62289300010972654373200</v>
      </c>
      <c r="D26">
        <v>3200</v>
      </c>
      <c r="E26" t="s">
        <v>259</v>
      </c>
      <c r="F26" t="s">
        <v>242</v>
      </c>
      <c r="G26" t="s">
        <v>285</v>
      </c>
      <c r="H26" t="s">
        <v>262</v>
      </c>
      <c r="I26" t="s">
        <v>261</v>
      </c>
    </row>
    <row r="27" spans="1:9">
      <c r="A27" t="s">
        <v>280</v>
      </c>
      <c r="B27" t="s">
        <v>281</v>
      </c>
      <c r="C27" t="str">
        <f t="shared" si="1"/>
        <v>6231357711501404525885</v>
      </c>
      <c r="D27">
        <v>885</v>
      </c>
      <c r="E27" t="s">
        <v>259</v>
      </c>
      <c r="F27" t="s">
        <v>124</v>
      </c>
      <c r="G27" t="s">
        <v>282</v>
      </c>
      <c r="H27" t="s">
        <v>262</v>
      </c>
      <c r="I27" t="s">
        <v>261</v>
      </c>
    </row>
    <row r="28" spans="1:9">
      <c r="A28" t="s">
        <v>277</v>
      </c>
      <c r="B28" t="s">
        <v>278</v>
      </c>
      <c r="C28" t="str">
        <f t="shared" si="1"/>
        <v>622848386023079921947</v>
      </c>
      <c r="D28">
        <v>47</v>
      </c>
      <c r="E28" t="s">
        <v>259</v>
      </c>
      <c r="F28" t="s">
        <v>243</v>
      </c>
      <c r="G28" t="s">
        <v>279</v>
      </c>
      <c r="H28" t="s">
        <v>262</v>
      </c>
      <c r="I28" t="s">
        <v>273</v>
      </c>
    </row>
    <row r="29" spans="1:9">
      <c r="A29" t="s">
        <v>274</v>
      </c>
      <c r="B29" t="s">
        <v>275</v>
      </c>
      <c r="C29" t="str">
        <f t="shared" si="1"/>
        <v>6228370135467215300</v>
      </c>
      <c r="D29">
        <v>300</v>
      </c>
      <c r="E29" t="s">
        <v>259</v>
      </c>
      <c r="F29" t="s">
        <v>244</v>
      </c>
      <c r="G29" t="s">
        <v>276</v>
      </c>
      <c r="H29" t="s">
        <v>262</v>
      </c>
      <c r="I29" t="s">
        <v>273</v>
      </c>
    </row>
    <row r="30" spans="1:9">
      <c r="A30" t="s">
        <v>270</v>
      </c>
      <c r="B30" t="s">
        <v>271</v>
      </c>
      <c r="C30" t="str">
        <f t="shared" si="1"/>
        <v>62284536180017182711618</v>
      </c>
      <c r="D30">
        <v>1618</v>
      </c>
      <c r="E30" t="s">
        <v>259</v>
      </c>
      <c r="F30" t="s">
        <v>245</v>
      </c>
      <c r="G30" t="s">
        <v>272</v>
      </c>
      <c r="H30" t="s">
        <v>262</v>
      </c>
      <c r="I30" t="s">
        <v>273</v>
      </c>
    </row>
    <row r="31" spans="1:9">
      <c r="A31" t="s">
        <v>267</v>
      </c>
      <c r="B31" t="s">
        <v>268</v>
      </c>
      <c r="C31" t="str">
        <f t="shared" si="1"/>
        <v>622308280016779351490</v>
      </c>
      <c r="D31">
        <v>1490</v>
      </c>
      <c r="E31" t="s">
        <v>259</v>
      </c>
      <c r="F31" t="s">
        <v>246</v>
      </c>
      <c r="G31" t="s">
        <v>269</v>
      </c>
      <c r="H31" t="s">
        <v>262</v>
      </c>
      <c r="I31" t="s">
        <v>261</v>
      </c>
    </row>
    <row r="32" spans="1:9">
      <c r="A32" t="s">
        <v>264</v>
      </c>
      <c r="B32" t="s">
        <v>265</v>
      </c>
      <c r="C32" t="str">
        <f t="shared" si="1"/>
        <v>6212262505003750334450</v>
      </c>
      <c r="D32">
        <v>450</v>
      </c>
      <c r="E32" t="s">
        <v>259</v>
      </c>
      <c r="F32" t="s">
        <v>247</v>
      </c>
      <c r="G32" t="s">
        <v>266</v>
      </c>
      <c r="H32" t="s">
        <v>262</v>
      </c>
      <c r="I32" t="s">
        <v>261</v>
      </c>
    </row>
    <row r="33" spans="1:9">
      <c r="A33" t="s">
        <v>257</v>
      </c>
      <c r="B33" t="s">
        <v>258</v>
      </c>
      <c r="C33" t="str">
        <f t="shared" si="1"/>
        <v>6223691019859531247</v>
      </c>
      <c r="D33">
        <v>247</v>
      </c>
      <c r="E33" t="s">
        <v>259</v>
      </c>
      <c r="F33" t="s">
        <v>248</v>
      </c>
      <c r="G33" t="s">
        <v>260</v>
      </c>
      <c r="H33" t="s">
        <v>262</v>
      </c>
      <c r="I33" t="s">
        <v>263</v>
      </c>
    </row>
  </sheetData>
  <autoFilter ref="A1:M1">
    <sortState ref="A2:L97">
      <sortCondition ref="B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154" workbookViewId="0">
      <selection activeCell="A171" sqref="A171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0.75" customWidth="1"/>
  </cols>
  <sheetData>
    <row r="1" spans="1:9">
      <c r="A1" s="71" t="s">
        <v>2061</v>
      </c>
      <c r="B1" s="71"/>
      <c r="C1" s="71"/>
      <c r="D1" s="71"/>
      <c r="E1" s="71"/>
      <c r="F1" s="71"/>
    </row>
    <row r="2" spans="1:9">
      <c r="A2" s="72" t="s">
        <v>23</v>
      </c>
      <c r="B2" s="72"/>
      <c r="C2" s="72"/>
      <c r="D2" s="72" t="s">
        <v>24</v>
      </c>
      <c r="E2" s="72"/>
      <c r="F2" s="72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102</v>
      </c>
      <c r="B4" s="34">
        <v>47388</v>
      </c>
      <c r="C4" s="5"/>
      <c r="D4" s="13" t="s">
        <v>103</v>
      </c>
      <c r="E4" s="34">
        <v>47388</v>
      </c>
      <c r="F4" s="5"/>
    </row>
    <row r="5" spans="1:9">
      <c r="A5" s="13" t="s">
        <v>2067</v>
      </c>
      <c r="B5" s="34">
        <v>0</v>
      </c>
      <c r="C5" s="5"/>
      <c r="D5" s="13" t="s">
        <v>105</v>
      </c>
      <c r="E5" s="34">
        <v>0</v>
      </c>
      <c r="F5" s="5"/>
    </row>
    <row r="6" spans="1:9">
      <c r="A6" s="13" t="s">
        <v>2068</v>
      </c>
      <c r="B6" s="34">
        <v>0</v>
      </c>
      <c r="C6" s="5"/>
      <c r="D6" s="13" t="s">
        <v>106</v>
      </c>
      <c r="E6" s="34">
        <v>0</v>
      </c>
      <c r="F6" s="5"/>
    </row>
    <row r="7" spans="1:9">
      <c r="A7" s="13" t="s">
        <v>2069</v>
      </c>
      <c r="B7" s="34">
        <v>0</v>
      </c>
      <c r="C7" s="13" t="s">
        <v>31</v>
      </c>
      <c r="D7" s="13" t="s">
        <v>107</v>
      </c>
      <c r="E7" s="34">
        <v>0</v>
      </c>
      <c r="F7" s="5"/>
    </row>
    <row r="8" spans="1:9">
      <c r="A8" s="13" t="s">
        <v>2070</v>
      </c>
      <c r="B8" s="34">
        <v>0</v>
      </c>
      <c r="C8" s="13" t="s">
        <v>31</v>
      </c>
      <c r="D8" s="13"/>
      <c r="E8" s="34"/>
      <c r="F8" s="5"/>
    </row>
    <row r="9" spans="1:9">
      <c r="A9" s="13" t="s">
        <v>2071</v>
      </c>
      <c r="B9" s="34">
        <v>0</v>
      </c>
      <c r="C9" s="5"/>
      <c r="D9" s="5"/>
      <c r="E9" s="34"/>
      <c r="F9" s="5"/>
    </row>
    <row r="10" spans="1:9">
      <c r="A10" s="13" t="s">
        <v>30</v>
      </c>
      <c r="B10" s="35">
        <f>B4+B5-B6-B7+B8</f>
        <v>47388</v>
      </c>
      <c r="C10" s="5"/>
      <c r="D10" s="13" t="s">
        <v>29</v>
      </c>
      <c r="E10" s="35">
        <f>E4+E5-E6-E7-E8</f>
        <v>47388</v>
      </c>
      <c r="F10" s="5"/>
      <c r="I10" s="59">
        <f>B10-E10</f>
        <v>0</v>
      </c>
    </row>
    <row r="14" spans="1:9">
      <c r="A14" s="71" t="s">
        <v>2063</v>
      </c>
      <c r="B14" s="71"/>
      <c r="C14" s="71"/>
      <c r="D14" s="71"/>
      <c r="E14" s="71"/>
      <c r="F14" s="71"/>
    </row>
    <row r="15" spans="1:9">
      <c r="A15" s="72" t="s">
        <v>23</v>
      </c>
      <c r="B15" s="72"/>
      <c r="C15" s="72"/>
      <c r="D15" s="72" t="s">
        <v>24</v>
      </c>
      <c r="E15" s="72"/>
      <c r="F15" s="72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9">
      <c r="A17" s="13" t="s">
        <v>108</v>
      </c>
      <c r="B17" s="34">
        <v>46807</v>
      </c>
      <c r="C17" s="5"/>
      <c r="D17" s="13" t="s">
        <v>32</v>
      </c>
      <c r="E17" s="34">
        <v>46807</v>
      </c>
      <c r="F17" s="5"/>
    </row>
    <row r="18" spans="1:9">
      <c r="A18" s="13" t="s">
        <v>2067</v>
      </c>
      <c r="B18" s="34">
        <v>0</v>
      </c>
      <c r="C18" s="5"/>
      <c r="D18" s="13" t="s">
        <v>105</v>
      </c>
      <c r="E18" s="34">
        <v>0</v>
      </c>
      <c r="F18" s="5"/>
    </row>
    <row r="19" spans="1:9">
      <c r="A19" s="13" t="s">
        <v>2068</v>
      </c>
      <c r="B19" s="34">
        <v>0</v>
      </c>
      <c r="C19" s="5"/>
      <c r="D19" s="13" t="s">
        <v>106</v>
      </c>
      <c r="E19" s="34">
        <v>0</v>
      </c>
      <c r="F19" s="5"/>
    </row>
    <row r="20" spans="1:9">
      <c r="A20" s="13" t="s">
        <v>2069</v>
      </c>
      <c r="B20" s="34">
        <v>0</v>
      </c>
      <c r="C20" s="13" t="s">
        <v>31</v>
      </c>
      <c r="D20" s="13" t="s">
        <v>107</v>
      </c>
      <c r="E20" s="34">
        <v>0</v>
      </c>
      <c r="F20" s="5"/>
    </row>
    <row r="21" spans="1:9">
      <c r="A21" s="13" t="s">
        <v>2070</v>
      </c>
      <c r="B21" s="34">
        <v>0</v>
      </c>
      <c r="C21" s="13" t="s">
        <v>31</v>
      </c>
      <c r="D21" s="13"/>
      <c r="E21" s="34"/>
      <c r="F21" s="5"/>
    </row>
    <row r="22" spans="1:9">
      <c r="A22" s="13" t="s">
        <v>2071</v>
      </c>
      <c r="B22" s="34">
        <v>0</v>
      </c>
      <c r="C22" s="5"/>
      <c r="D22" s="5"/>
      <c r="E22" s="34"/>
      <c r="F22" s="5"/>
    </row>
    <row r="23" spans="1:9">
      <c r="A23" s="13" t="s">
        <v>30</v>
      </c>
      <c r="B23" s="35">
        <f>B17+B18-B19-B20+B21</f>
        <v>46807</v>
      </c>
      <c r="C23" s="5"/>
      <c r="D23" s="13" t="s">
        <v>29</v>
      </c>
      <c r="E23" s="35">
        <f>E17+E18-E19-E20-E21</f>
        <v>46807</v>
      </c>
      <c r="F23" s="5"/>
      <c r="I23" s="59">
        <f>B23-E23</f>
        <v>0</v>
      </c>
    </row>
    <row r="27" spans="1:9" s="2" customFormat="1">
      <c r="A27" s="71" t="s">
        <v>2064</v>
      </c>
      <c r="B27" s="71"/>
      <c r="C27" s="71"/>
      <c r="D27" s="71"/>
      <c r="E27" s="71"/>
      <c r="F27" s="71"/>
    </row>
    <row r="28" spans="1:9">
      <c r="A28" s="72" t="s">
        <v>23</v>
      </c>
      <c r="B28" s="72"/>
      <c r="C28" s="72"/>
      <c r="D28" s="72" t="s">
        <v>24</v>
      </c>
      <c r="E28" s="72"/>
      <c r="F28" s="72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9">
      <c r="A30" s="13" t="s">
        <v>108</v>
      </c>
      <c r="B30" s="34">
        <v>2728</v>
      </c>
      <c r="C30" s="5"/>
      <c r="D30" s="13" t="s">
        <v>32</v>
      </c>
      <c r="E30" s="34">
        <v>2728</v>
      </c>
      <c r="F30" s="5"/>
    </row>
    <row r="31" spans="1:9">
      <c r="A31" s="13" t="s">
        <v>2067</v>
      </c>
      <c r="B31" s="34">
        <v>0</v>
      </c>
      <c r="C31" s="5"/>
      <c r="D31" s="13" t="s">
        <v>105</v>
      </c>
      <c r="E31" s="34">
        <v>0</v>
      </c>
      <c r="F31" s="5"/>
    </row>
    <row r="32" spans="1:9">
      <c r="A32" s="13" t="s">
        <v>2068</v>
      </c>
      <c r="B32" s="34">
        <v>0</v>
      </c>
      <c r="C32" s="5"/>
      <c r="D32" s="13" t="s">
        <v>106</v>
      </c>
      <c r="E32" s="34">
        <v>0</v>
      </c>
      <c r="F32" s="5"/>
    </row>
    <row r="33" spans="1:9">
      <c r="A33" s="13" t="s">
        <v>2069</v>
      </c>
      <c r="B33" s="34">
        <v>0</v>
      </c>
      <c r="C33" s="13" t="s">
        <v>31</v>
      </c>
      <c r="D33" s="13" t="s">
        <v>107</v>
      </c>
      <c r="E33" s="34">
        <v>0</v>
      </c>
      <c r="F33" s="5"/>
    </row>
    <row r="34" spans="1:9">
      <c r="A34" s="13" t="s">
        <v>2070</v>
      </c>
      <c r="B34" s="34">
        <v>0</v>
      </c>
      <c r="C34" s="13" t="s">
        <v>31</v>
      </c>
      <c r="D34" s="13"/>
      <c r="E34" s="34"/>
      <c r="F34" s="5"/>
    </row>
    <row r="35" spans="1:9">
      <c r="A35" s="13" t="s">
        <v>2071</v>
      </c>
      <c r="B35" s="34">
        <v>0</v>
      </c>
      <c r="C35" s="5"/>
      <c r="D35" s="5"/>
      <c r="E35" s="34"/>
      <c r="F35" s="5"/>
    </row>
    <row r="36" spans="1:9">
      <c r="A36" s="13" t="s">
        <v>30</v>
      </c>
      <c r="B36" s="35">
        <f>B30+B31-B32-B33+B34</f>
        <v>2728</v>
      </c>
      <c r="C36" s="5"/>
      <c r="D36" s="13" t="s">
        <v>29</v>
      </c>
      <c r="E36" s="35">
        <f>E30+E31-E32-E33-E34</f>
        <v>2728</v>
      </c>
      <c r="F36" s="5"/>
      <c r="I36" s="59">
        <f>B36-E36</f>
        <v>0</v>
      </c>
    </row>
    <row r="40" spans="1:9" s="2" customFormat="1">
      <c r="A40" s="71" t="s">
        <v>2065</v>
      </c>
      <c r="B40" s="71"/>
      <c r="C40" s="71"/>
      <c r="D40" s="71"/>
      <c r="E40" s="71"/>
      <c r="F40" s="71"/>
    </row>
    <row r="41" spans="1:9">
      <c r="A41" s="72" t="s">
        <v>23</v>
      </c>
      <c r="B41" s="72"/>
      <c r="C41" s="72"/>
      <c r="D41" s="72" t="s">
        <v>24</v>
      </c>
      <c r="E41" s="72"/>
      <c r="F41" s="72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9">
      <c r="A43" s="13" t="s">
        <v>108</v>
      </c>
      <c r="B43" s="34">
        <v>62403</v>
      </c>
      <c r="C43" s="5"/>
      <c r="D43" s="13" t="s">
        <v>32</v>
      </c>
      <c r="E43" s="34">
        <v>62403</v>
      </c>
      <c r="F43" s="5"/>
    </row>
    <row r="44" spans="1:9">
      <c r="A44" s="13" t="s">
        <v>2067</v>
      </c>
      <c r="B44" s="34">
        <v>0</v>
      </c>
      <c r="C44" s="5"/>
      <c r="D44" s="13" t="s">
        <v>105</v>
      </c>
      <c r="E44" s="34">
        <v>0</v>
      </c>
      <c r="F44" s="5"/>
    </row>
    <row r="45" spans="1:9">
      <c r="A45" s="13" t="s">
        <v>2068</v>
      </c>
      <c r="B45" s="34">
        <v>0</v>
      </c>
      <c r="C45" s="5"/>
      <c r="D45" s="13" t="s">
        <v>106</v>
      </c>
      <c r="E45" s="34">
        <v>0</v>
      </c>
      <c r="F45" s="5"/>
    </row>
    <row r="46" spans="1:9">
      <c r="A46" s="13" t="s">
        <v>2069</v>
      </c>
      <c r="B46" s="34">
        <v>0</v>
      </c>
      <c r="C46" s="13" t="s">
        <v>31</v>
      </c>
      <c r="D46" s="13" t="s">
        <v>107</v>
      </c>
      <c r="E46" s="34">
        <v>0</v>
      </c>
      <c r="F46" s="5"/>
    </row>
    <row r="47" spans="1:9">
      <c r="A47" s="13" t="s">
        <v>2070</v>
      </c>
      <c r="B47" s="34">
        <v>0</v>
      </c>
      <c r="C47" s="13" t="s">
        <v>31</v>
      </c>
      <c r="D47" s="13"/>
      <c r="E47" s="34"/>
      <c r="F47" s="5"/>
    </row>
    <row r="48" spans="1:9">
      <c r="A48" s="13" t="s">
        <v>2071</v>
      </c>
      <c r="B48" s="34">
        <v>0</v>
      </c>
      <c r="C48" s="5"/>
      <c r="D48" s="5"/>
      <c r="E48" s="34"/>
      <c r="F48" s="5"/>
    </row>
    <row r="49" spans="1:9">
      <c r="A49" s="13" t="s">
        <v>30</v>
      </c>
      <c r="B49" s="35">
        <f>B43+B44-B45-B46+B47</f>
        <v>62403</v>
      </c>
      <c r="C49" s="5"/>
      <c r="D49" s="13" t="s">
        <v>29</v>
      </c>
      <c r="E49" s="35">
        <f>E43+E44-E45-E46-E47</f>
        <v>62403</v>
      </c>
      <c r="F49" s="5"/>
      <c r="I49" s="59">
        <f>B49-E49</f>
        <v>0</v>
      </c>
    </row>
    <row r="53" spans="1:9">
      <c r="A53" s="71" t="s">
        <v>2066</v>
      </c>
      <c r="B53" s="71"/>
      <c r="C53" s="71"/>
      <c r="D53" s="71"/>
      <c r="E53" s="71"/>
      <c r="F53" s="71"/>
      <c r="G53" s="2"/>
      <c r="H53" s="2"/>
      <c r="I53" s="2"/>
    </row>
    <row r="54" spans="1:9">
      <c r="A54" s="72" t="s">
        <v>23</v>
      </c>
      <c r="B54" s="72"/>
      <c r="C54" s="72"/>
      <c r="D54" s="72" t="s">
        <v>24</v>
      </c>
      <c r="E54" s="72"/>
      <c r="F54" s="72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9">
      <c r="A56" s="13" t="s">
        <v>108</v>
      </c>
      <c r="B56" s="34">
        <v>53317</v>
      </c>
      <c r="C56" s="5"/>
      <c r="D56" s="13" t="s">
        <v>32</v>
      </c>
      <c r="E56" s="34">
        <v>53317</v>
      </c>
      <c r="F56" s="5"/>
    </row>
    <row r="57" spans="1:9">
      <c r="A57" s="13" t="s">
        <v>2067</v>
      </c>
      <c r="B57" s="34">
        <v>0</v>
      </c>
      <c r="C57" s="5"/>
      <c r="D57" s="13" t="s">
        <v>105</v>
      </c>
      <c r="E57" s="34">
        <v>0</v>
      </c>
      <c r="F57" s="5"/>
    </row>
    <row r="58" spans="1:9">
      <c r="A58" s="13" t="s">
        <v>2068</v>
      </c>
      <c r="B58" s="34">
        <v>0</v>
      </c>
      <c r="C58" s="5"/>
      <c r="D58" s="13" t="s">
        <v>106</v>
      </c>
      <c r="E58" s="34">
        <v>0</v>
      </c>
      <c r="F58" s="5"/>
    </row>
    <row r="59" spans="1:9">
      <c r="A59" s="13" t="s">
        <v>2069</v>
      </c>
      <c r="B59" s="34">
        <v>0</v>
      </c>
      <c r="C59" s="13" t="s">
        <v>31</v>
      </c>
      <c r="D59" s="13" t="s">
        <v>107</v>
      </c>
      <c r="E59" s="34">
        <v>0</v>
      </c>
      <c r="F59" s="5"/>
    </row>
    <row r="60" spans="1:9">
      <c r="A60" s="13" t="s">
        <v>2070</v>
      </c>
      <c r="B60" s="34">
        <v>0</v>
      </c>
      <c r="C60" s="13" t="s">
        <v>31</v>
      </c>
      <c r="D60" s="13"/>
      <c r="E60" s="34"/>
      <c r="F60" s="5"/>
    </row>
    <row r="61" spans="1:9">
      <c r="A61" s="13" t="s">
        <v>2071</v>
      </c>
      <c r="B61" s="34">
        <v>0</v>
      </c>
      <c r="C61" s="5"/>
      <c r="D61" s="5"/>
      <c r="E61" s="34"/>
      <c r="F61" s="5"/>
    </row>
    <row r="62" spans="1:9">
      <c r="A62" s="13" t="s">
        <v>30</v>
      </c>
      <c r="B62" s="35">
        <f>B56+B57-B58-B59+B60</f>
        <v>53317</v>
      </c>
      <c r="C62" s="5"/>
      <c r="D62" s="13" t="s">
        <v>29</v>
      </c>
      <c r="E62" s="35">
        <f>E56+E57-E58-E59-E60</f>
        <v>53317</v>
      </c>
      <c r="F62" s="5"/>
      <c r="I62" s="59">
        <f>B62-E62</f>
        <v>0</v>
      </c>
    </row>
    <row r="64" spans="1:9">
      <c r="A64" s="71" t="s">
        <v>4677</v>
      </c>
      <c r="B64" s="71"/>
      <c r="C64" s="71"/>
      <c r="D64" s="71"/>
      <c r="E64" s="71"/>
      <c r="F64" s="71"/>
      <c r="G64" s="2"/>
      <c r="H64" s="2"/>
      <c r="I64" s="2"/>
    </row>
    <row r="65" spans="1:9">
      <c r="A65" s="72" t="s">
        <v>23</v>
      </c>
      <c r="B65" s="72"/>
      <c r="C65" s="72"/>
      <c r="D65" s="72" t="s">
        <v>24</v>
      </c>
      <c r="E65" s="72"/>
      <c r="F65" s="72"/>
    </row>
    <row r="66" spans="1:9">
      <c r="A66" s="12" t="s">
        <v>25</v>
      </c>
      <c r="B66" s="33" t="s">
        <v>26</v>
      </c>
      <c r="C66" s="12" t="s">
        <v>27</v>
      </c>
      <c r="D66" s="12" t="s">
        <v>25</v>
      </c>
      <c r="E66" s="33" t="s">
        <v>28</v>
      </c>
      <c r="F66" s="12" t="s">
        <v>27</v>
      </c>
    </row>
    <row r="67" spans="1:9">
      <c r="A67" s="13" t="s">
        <v>108</v>
      </c>
      <c r="B67" s="34">
        <v>61040</v>
      </c>
      <c r="C67" s="5"/>
      <c r="D67" s="13" t="s">
        <v>32</v>
      </c>
      <c r="E67" s="34">
        <v>57540</v>
      </c>
      <c r="F67" s="5"/>
    </row>
    <row r="68" spans="1:9">
      <c r="A68" s="13" t="s">
        <v>2067</v>
      </c>
      <c r="B68" s="34">
        <v>0</v>
      </c>
      <c r="C68" s="5"/>
      <c r="D68" s="13" t="s">
        <v>105</v>
      </c>
      <c r="E68" s="34">
        <v>0</v>
      </c>
      <c r="F68" s="5"/>
    </row>
    <row r="69" spans="1:9">
      <c r="A69" s="13" t="s">
        <v>2068</v>
      </c>
      <c r="B69" s="34">
        <v>0</v>
      </c>
      <c r="C69" s="5"/>
      <c r="D69" s="13" t="s">
        <v>106</v>
      </c>
      <c r="E69" s="34">
        <v>0</v>
      </c>
      <c r="F69" s="5"/>
    </row>
    <row r="70" spans="1:9">
      <c r="A70" s="13" t="s">
        <v>2069</v>
      </c>
      <c r="B70" s="34">
        <v>0</v>
      </c>
      <c r="C70" s="13" t="s">
        <v>31</v>
      </c>
      <c r="D70" s="13" t="s">
        <v>107</v>
      </c>
      <c r="E70" s="34">
        <v>0</v>
      </c>
      <c r="F70" s="5"/>
    </row>
    <row r="71" spans="1:9">
      <c r="A71" s="13" t="s">
        <v>2070</v>
      </c>
      <c r="B71" s="34">
        <v>0</v>
      </c>
      <c r="C71" s="13" t="s">
        <v>31</v>
      </c>
      <c r="D71" s="13"/>
      <c r="E71" s="34"/>
      <c r="F71" s="5"/>
    </row>
    <row r="72" spans="1:9">
      <c r="A72" s="13" t="s">
        <v>2071</v>
      </c>
      <c r="B72" s="34">
        <v>3500</v>
      </c>
      <c r="C72" s="5"/>
      <c r="D72" s="5"/>
      <c r="E72" s="34"/>
      <c r="F72" s="5"/>
    </row>
    <row r="73" spans="1:9">
      <c r="A73" s="13" t="s">
        <v>29</v>
      </c>
      <c r="B73" s="35">
        <f>B67+B68-B69-B70+B71-B72</f>
        <v>57540</v>
      </c>
      <c r="C73" s="5"/>
      <c r="D73" s="13" t="s">
        <v>29</v>
      </c>
      <c r="E73" s="35">
        <f>E67+E68-E69-E70-E71</f>
        <v>57540</v>
      </c>
      <c r="F73" s="5"/>
      <c r="I73" s="59">
        <f>B73-E73</f>
        <v>0</v>
      </c>
    </row>
    <row r="75" spans="1:9">
      <c r="A75" s="71" t="s">
        <v>5579</v>
      </c>
      <c r="B75" s="71"/>
      <c r="C75" s="71"/>
      <c r="D75" s="71"/>
      <c r="E75" s="71"/>
      <c r="F75" s="71"/>
      <c r="G75" s="2"/>
      <c r="H75" s="2"/>
      <c r="I75" s="2"/>
    </row>
    <row r="76" spans="1:9">
      <c r="A76" s="72" t="s">
        <v>23</v>
      </c>
      <c r="B76" s="72"/>
      <c r="C76" s="72"/>
      <c r="D76" s="72" t="s">
        <v>24</v>
      </c>
      <c r="E76" s="72"/>
      <c r="F76" s="72"/>
    </row>
    <row r="77" spans="1:9">
      <c r="A77" s="12" t="s">
        <v>25</v>
      </c>
      <c r="B77" s="33" t="s">
        <v>26</v>
      </c>
      <c r="C77" s="12" t="s">
        <v>27</v>
      </c>
      <c r="D77" s="12" t="s">
        <v>25</v>
      </c>
      <c r="E77" s="33" t="s">
        <v>28</v>
      </c>
      <c r="F77" s="12" t="s">
        <v>27</v>
      </c>
    </row>
    <row r="78" spans="1:9">
      <c r="A78" s="13" t="s">
        <v>108</v>
      </c>
      <c r="B78" s="34">
        <v>71288</v>
      </c>
      <c r="C78" s="5"/>
      <c r="D78" s="13" t="s">
        <v>32</v>
      </c>
      <c r="E78" s="34">
        <v>71288</v>
      </c>
      <c r="F78" s="5"/>
    </row>
    <row r="79" spans="1:9">
      <c r="A79" s="13" t="s">
        <v>2067</v>
      </c>
      <c r="B79" s="34">
        <v>0</v>
      </c>
      <c r="C79" s="5"/>
      <c r="D79" s="13" t="s">
        <v>105</v>
      </c>
      <c r="E79" s="34">
        <v>0</v>
      </c>
      <c r="F79" s="5"/>
    </row>
    <row r="80" spans="1:9">
      <c r="A80" s="13" t="s">
        <v>2068</v>
      </c>
      <c r="B80" s="34">
        <v>0</v>
      </c>
      <c r="C80" s="5"/>
      <c r="D80" s="13" t="s">
        <v>106</v>
      </c>
      <c r="E80" s="34">
        <v>0</v>
      </c>
      <c r="F80" s="5"/>
    </row>
    <row r="81" spans="1:9">
      <c r="A81" s="13" t="s">
        <v>2069</v>
      </c>
      <c r="B81" s="34">
        <v>0</v>
      </c>
      <c r="C81" s="13" t="s">
        <v>31</v>
      </c>
      <c r="D81" s="13" t="s">
        <v>107</v>
      </c>
      <c r="E81" s="34">
        <v>0</v>
      </c>
      <c r="F81" s="5"/>
    </row>
    <row r="82" spans="1:9">
      <c r="A82" s="13" t="s">
        <v>2070</v>
      </c>
      <c r="B82" s="34">
        <v>0</v>
      </c>
      <c r="C82" s="13" t="s">
        <v>31</v>
      </c>
      <c r="D82" s="13"/>
      <c r="E82" s="34"/>
      <c r="F82" s="5"/>
    </row>
    <row r="83" spans="1:9">
      <c r="A83" s="13" t="s">
        <v>2071</v>
      </c>
      <c r="B83" s="34">
        <v>0</v>
      </c>
      <c r="C83" s="5"/>
      <c r="D83" s="5"/>
      <c r="E83" s="34"/>
      <c r="F83" s="5"/>
    </row>
    <row r="84" spans="1:9">
      <c r="A84" s="13" t="s">
        <v>29</v>
      </c>
      <c r="B84" s="35">
        <f>B78+B79-B80-B81+B82-B83</f>
        <v>71288</v>
      </c>
      <c r="C84" s="5"/>
      <c r="D84" s="13" t="s">
        <v>29</v>
      </c>
      <c r="E84" s="35">
        <f>E78+E79-E80-E81-E82</f>
        <v>71288</v>
      </c>
      <c r="F84" s="5"/>
      <c r="I84" s="59">
        <f>B84-E84</f>
        <v>0</v>
      </c>
    </row>
    <row r="86" spans="1:9">
      <c r="A86" s="71" t="s">
        <v>5580</v>
      </c>
      <c r="B86" s="71"/>
      <c r="C86" s="71"/>
      <c r="D86" s="71"/>
      <c r="E86" s="71"/>
      <c r="F86" s="71"/>
      <c r="G86" s="2"/>
      <c r="H86" s="2"/>
      <c r="I86" s="2"/>
    </row>
    <row r="87" spans="1:9">
      <c r="A87" s="72" t="s">
        <v>23</v>
      </c>
      <c r="B87" s="72"/>
      <c r="C87" s="72"/>
      <c r="D87" s="72" t="s">
        <v>24</v>
      </c>
      <c r="E87" s="72"/>
      <c r="F87" s="72"/>
    </row>
    <row r="88" spans="1:9">
      <c r="A88" s="12" t="s">
        <v>25</v>
      </c>
      <c r="B88" s="33" t="s">
        <v>26</v>
      </c>
      <c r="C88" s="12" t="s">
        <v>27</v>
      </c>
      <c r="D88" s="12" t="s">
        <v>25</v>
      </c>
      <c r="E88" s="33" t="s">
        <v>28</v>
      </c>
      <c r="F88" s="12" t="s">
        <v>27</v>
      </c>
    </row>
    <row r="89" spans="1:9">
      <c r="A89" s="13" t="s">
        <v>108</v>
      </c>
      <c r="B89" s="34">
        <v>44850</v>
      </c>
      <c r="C89" s="5"/>
      <c r="D89" s="13" t="s">
        <v>32</v>
      </c>
      <c r="E89" s="34">
        <v>44850</v>
      </c>
      <c r="F89" s="5"/>
    </row>
    <row r="90" spans="1:9">
      <c r="A90" s="13" t="s">
        <v>2067</v>
      </c>
      <c r="B90" s="34">
        <v>0</v>
      </c>
      <c r="C90" s="5"/>
      <c r="D90" s="13" t="s">
        <v>105</v>
      </c>
      <c r="E90" s="34">
        <v>0</v>
      </c>
      <c r="F90" s="5"/>
    </row>
    <row r="91" spans="1:9">
      <c r="A91" s="13" t="s">
        <v>2068</v>
      </c>
      <c r="B91" s="34">
        <v>0</v>
      </c>
      <c r="C91" s="5"/>
      <c r="D91" s="13" t="s">
        <v>106</v>
      </c>
      <c r="E91" s="34">
        <v>0</v>
      </c>
      <c r="F91" s="5"/>
    </row>
    <row r="92" spans="1:9">
      <c r="A92" s="13" t="s">
        <v>2069</v>
      </c>
      <c r="B92" s="34">
        <v>0</v>
      </c>
      <c r="C92" s="13" t="s">
        <v>31</v>
      </c>
      <c r="D92" s="13" t="s">
        <v>107</v>
      </c>
      <c r="E92" s="34">
        <v>0</v>
      </c>
      <c r="F92" s="5"/>
    </row>
    <row r="93" spans="1:9">
      <c r="A93" s="13" t="s">
        <v>2070</v>
      </c>
      <c r="B93" s="34">
        <v>0</v>
      </c>
      <c r="C93" s="13" t="s">
        <v>31</v>
      </c>
      <c r="D93" s="13"/>
      <c r="E93" s="34"/>
      <c r="F93" s="5"/>
    </row>
    <row r="94" spans="1:9">
      <c r="A94" s="13" t="s">
        <v>2071</v>
      </c>
      <c r="B94" s="34">
        <v>0</v>
      </c>
      <c r="C94" s="5"/>
      <c r="D94" s="5"/>
      <c r="E94" s="34"/>
      <c r="F94" s="5"/>
    </row>
    <row r="95" spans="1:9">
      <c r="A95" s="13" t="s">
        <v>29</v>
      </c>
      <c r="B95" s="35">
        <f>B89+B90-B91-B92+B93-B94</f>
        <v>44850</v>
      </c>
      <c r="C95" s="5"/>
      <c r="D95" s="13" t="s">
        <v>29</v>
      </c>
      <c r="E95" s="35">
        <f>E89+E90-E91-E92-E93</f>
        <v>44850</v>
      </c>
      <c r="F95" s="5"/>
      <c r="I95" s="59">
        <f>B95-E95</f>
        <v>0</v>
      </c>
    </row>
    <row r="97" spans="1:9">
      <c r="A97" s="71" t="s">
        <v>5581</v>
      </c>
      <c r="B97" s="71"/>
      <c r="C97" s="71"/>
      <c r="D97" s="71"/>
      <c r="E97" s="71"/>
      <c r="F97" s="71"/>
      <c r="G97" s="2"/>
      <c r="H97" s="2"/>
      <c r="I97" s="2"/>
    </row>
    <row r="98" spans="1:9">
      <c r="A98" s="72" t="s">
        <v>23</v>
      </c>
      <c r="B98" s="72"/>
      <c r="C98" s="72"/>
      <c r="D98" s="72" t="s">
        <v>24</v>
      </c>
      <c r="E98" s="72"/>
      <c r="F98" s="72"/>
    </row>
    <row r="99" spans="1:9">
      <c r="A99" s="12" t="s">
        <v>25</v>
      </c>
      <c r="B99" s="33" t="s">
        <v>26</v>
      </c>
      <c r="C99" s="12" t="s">
        <v>27</v>
      </c>
      <c r="D99" s="12" t="s">
        <v>25</v>
      </c>
      <c r="E99" s="33" t="s">
        <v>28</v>
      </c>
      <c r="F99" s="12" t="s">
        <v>27</v>
      </c>
    </row>
    <row r="100" spans="1:9">
      <c r="A100" s="13" t="s">
        <v>108</v>
      </c>
      <c r="B100" s="34">
        <v>17186</v>
      </c>
      <c r="C100" s="5"/>
      <c r="D100" s="13" t="s">
        <v>32</v>
      </c>
      <c r="E100" s="34">
        <v>17186</v>
      </c>
      <c r="F100" s="5"/>
    </row>
    <row r="101" spans="1:9">
      <c r="A101" s="13" t="s">
        <v>2067</v>
      </c>
      <c r="B101" s="34">
        <v>0</v>
      </c>
      <c r="C101" s="5"/>
      <c r="D101" s="13" t="s">
        <v>105</v>
      </c>
      <c r="E101" s="34">
        <v>0</v>
      </c>
      <c r="F101" s="5"/>
    </row>
    <row r="102" spans="1:9">
      <c r="A102" s="13" t="s">
        <v>2068</v>
      </c>
      <c r="B102" s="34">
        <v>0</v>
      </c>
      <c r="C102" s="5"/>
      <c r="D102" s="13" t="s">
        <v>106</v>
      </c>
      <c r="E102" s="34">
        <v>0</v>
      </c>
      <c r="F102" s="5"/>
    </row>
    <row r="103" spans="1:9">
      <c r="A103" s="13" t="s">
        <v>2069</v>
      </c>
      <c r="B103" s="34">
        <v>0</v>
      </c>
      <c r="C103" s="13" t="s">
        <v>31</v>
      </c>
      <c r="D103" s="13" t="s">
        <v>107</v>
      </c>
      <c r="E103" s="34">
        <v>0</v>
      </c>
      <c r="F103" s="5"/>
    </row>
    <row r="104" spans="1:9">
      <c r="A104" s="13" t="s">
        <v>2070</v>
      </c>
      <c r="B104" s="34">
        <v>0</v>
      </c>
      <c r="C104" s="13" t="s">
        <v>31</v>
      </c>
      <c r="D104" s="13"/>
      <c r="E104" s="34"/>
      <c r="F104" s="5"/>
    </row>
    <row r="105" spans="1:9">
      <c r="A105" s="13" t="s">
        <v>2071</v>
      </c>
      <c r="B105" s="34">
        <v>0</v>
      </c>
      <c r="C105" s="5"/>
      <c r="D105" s="5"/>
      <c r="E105" s="34"/>
      <c r="F105" s="5"/>
    </row>
    <row r="106" spans="1:9">
      <c r="A106" s="13" t="s">
        <v>29</v>
      </c>
      <c r="B106" s="35">
        <f>B100+B101-B102-B103+B104-B105</f>
        <v>17186</v>
      </c>
      <c r="C106" s="5"/>
      <c r="D106" s="13" t="s">
        <v>29</v>
      </c>
      <c r="E106" s="35">
        <f>E100+E101-E102-E103-E104</f>
        <v>17186</v>
      </c>
      <c r="F106" s="5"/>
      <c r="I106" s="59">
        <f>B106-E106</f>
        <v>0</v>
      </c>
    </row>
    <row r="108" spans="1:9">
      <c r="A108" s="71" t="s">
        <v>5582</v>
      </c>
      <c r="B108" s="71"/>
      <c r="C108" s="71"/>
      <c r="D108" s="71"/>
      <c r="E108" s="71"/>
      <c r="F108" s="71"/>
      <c r="G108" s="2"/>
      <c r="H108" s="2"/>
      <c r="I108" s="2"/>
    </row>
    <row r="109" spans="1:9">
      <c r="A109" s="72" t="s">
        <v>23</v>
      </c>
      <c r="B109" s="72"/>
      <c r="C109" s="72"/>
      <c r="D109" s="72" t="s">
        <v>24</v>
      </c>
      <c r="E109" s="72"/>
      <c r="F109" s="72"/>
    </row>
    <row r="110" spans="1:9">
      <c r="A110" s="12" t="s">
        <v>25</v>
      </c>
      <c r="B110" s="33" t="s">
        <v>26</v>
      </c>
      <c r="C110" s="12" t="s">
        <v>27</v>
      </c>
      <c r="D110" s="12" t="s">
        <v>25</v>
      </c>
      <c r="E110" s="33" t="s">
        <v>28</v>
      </c>
      <c r="F110" s="12" t="s">
        <v>27</v>
      </c>
    </row>
    <row r="111" spans="1:9">
      <c r="A111" s="13" t="s">
        <v>108</v>
      </c>
      <c r="B111" s="34">
        <v>8573</v>
      </c>
      <c r="C111" s="5"/>
      <c r="D111" s="13" t="s">
        <v>32</v>
      </c>
      <c r="E111" s="34">
        <v>8073</v>
      </c>
      <c r="F111" s="5"/>
    </row>
    <row r="112" spans="1:9">
      <c r="A112" s="13" t="s">
        <v>2067</v>
      </c>
      <c r="B112" s="34">
        <v>0</v>
      </c>
      <c r="C112" s="5"/>
      <c r="D112" s="13" t="s">
        <v>105</v>
      </c>
      <c r="E112" s="34">
        <v>0</v>
      </c>
      <c r="F112" s="5"/>
    </row>
    <row r="113" spans="1:9">
      <c r="A113" s="13" t="s">
        <v>2068</v>
      </c>
      <c r="B113" s="34">
        <v>0</v>
      </c>
      <c r="C113" s="5"/>
      <c r="D113" s="13" t="s">
        <v>106</v>
      </c>
      <c r="E113" s="34">
        <v>0</v>
      </c>
      <c r="F113" s="5"/>
    </row>
    <row r="114" spans="1:9">
      <c r="A114" s="13" t="s">
        <v>2069</v>
      </c>
      <c r="B114" s="34">
        <v>0</v>
      </c>
      <c r="C114" s="13" t="s">
        <v>31</v>
      </c>
      <c r="D114" s="13" t="s">
        <v>107</v>
      </c>
      <c r="E114" s="34">
        <v>0</v>
      </c>
      <c r="F114" s="5"/>
    </row>
    <row r="115" spans="1:9">
      <c r="A115" s="13" t="s">
        <v>2070</v>
      </c>
      <c r="B115" s="34">
        <v>0</v>
      </c>
      <c r="C115" s="13" t="s">
        <v>31</v>
      </c>
      <c r="D115" s="13"/>
      <c r="E115" s="34"/>
      <c r="F115" s="5"/>
    </row>
    <row r="116" spans="1:9">
      <c r="A116" s="13" t="s">
        <v>2071</v>
      </c>
      <c r="B116" s="34">
        <v>500</v>
      </c>
      <c r="C116" s="5"/>
      <c r="D116" s="5"/>
      <c r="E116" s="34"/>
      <c r="F116" s="5"/>
    </row>
    <row r="117" spans="1:9">
      <c r="A117" s="13" t="s">
        <v>29</v>
      </c>
      <c r="B117" s="35">
        <f>B111+B112-B113-B114+B115-B116</f>
        <v>8073</v>
      </c>
      <c r="C117" s="5"/>
      <c r="D117" s="13" t="s">
        <v>29</v>
      </c>
      <c r="E117" s="35">
        <f>E111+E112-E113-E114-E115</f>
        <v>8073</v>
      </c>
      <c r="F117" s="5"/>
      <c r="I117" s="59">
        <f>B117-E117</f>
        <v>0</v>
      </c>
    </row>
    <row r="119" spans="1:9">
      <c r="A119" s="71" t="s">
        <v>5584</v>
      </c>
      <c r="B119" s="71"/>
      <c r="C119" s="71"/>
      <c r="D119" s="71"/>
      <c r="E119" s="71"/>
      <c r="F119" s="71"/>
      <c r="G119" s="2"/>
      <c r="H119" s="2"/>
      <c r="I119" s="2"/>
    </row>
    <row r="120" spans="1:9">
      <c r="A120" s="72" t="s">
        <v>23</v>
      </c>
      <c r="B120" s="72"/>
      <c r="C120" s="72"/>
      <c r="D120" s="72" t="s">
        <v>24</v>
      </c>
      <c r="E120" s="72"/>
      <c r="F120" s="72"/>
    </row>
    <row r="121" spans="1:9">
      <c r="A121" s="12" t="s">
        <v>25</v>
      </c>
      <c r="B121" s="33" t="s">
        <v>26</v>
      </c>
      <c r="C121" s="12" t="s">
        <v>27</v>
      </c>
      <c r="D121" s="12" t="s">
        <v>25</v>
      </c>
      <c r="E121" s="33" t="s">
        <v>28</v>
      </c>
      <c r="F121" s="12" t="s">
        <v>27</v>
      </c>
    </row>
    <row r="122" spans="1:9">
      <c r="A122" s="13" t="s">
        <v>108</v>
      </c>
      <c r="B122" s="34">
        <v>41158</v>
      </c>
      <c r="C122" s="5"/>
      <c r="D122" s="13" t="s">
        <v>32</v>
      </c>
      <c r="E122" s="34">
        <v>41158</v>
      </c>
      <c r="F122" s="5"/>
    </row>
    <row r="123" spans="1:9">
      <c r="A123" s="13" t="s">
        <v>2067</v>
      </c>
      <c r="B123" s="34">
        <v>0</v>
      </c>
      <c r="C123" s="5"/>
      <c r="D123" s="13" t="s">
        <v>105</v>
      </c>
      <c r="E123" s="34">
        <v>0</v>
      </c>
      <c r="F123" s="5"/>
    </row>
    <row r="124" spans="1:9">
      <c r="A124" s="13" t="s">
        <v>2068</v>
      </c>
      <c r="B124" s="34">
        <v>0</v>
      </c>
      <c r="C124" s="5"/>
      <c r="D124" s="13" t="s">
        <v>106</v>
      </c>
      <c r="E124" s="34">
        <v>0</v>
      </c>
      <c r="F124" s="5"/>
    </row>
    <row r="125" spans="1:9">
      <c r="A125" s="13" t="s">
        <v>2069</v>
      </c>
      <c r="B125" s="34">
        <v>0</v>
      </c>
      <c r="C125" s="13" t="s">
        <v>31</v>
      </c>
      <c r="D125" s="13" t="s">
        <v>107</v>
      </c>
      <c r="E125" s="34">
        <v>0</v>
      </c>
      <c r="F125" s="5"/>
    </row>
    <row r="126" spans="1:9">
      <c r="A126" s="13" t="s">
        <v>2070</v>
      </c>
      <c r="B126" s="34">
        <v>0</v>
      </c>
      <c r="C126" s="13" t="s">
        <v>31</v>
      </c>
      <c r="D126" s="13"/>
      <c r="E126" s="34"/>
      <c r="F126" s="5"/>
    </row>
    <row r="127" spans="1:9">
      <c r="A127" s="13" t="s">
        <v>2071</v>
      </c>
      <c r="B127" s="34">
        <v>0</v>
      </c>
      <c r="C127" s="5"/>
      <c r="D127" s="5"/>
      <c r="E127" s="34"/>
      <c r="F127" s="5"/>
    </row>
    <row r="128" spans="1:9">
      <c r="A128" s="13" t="s">
        <v>29</v>
      </c>
      <c r="B128" s="35">
        <f>B122+B123-B124-B125+B126-B127</f>
        <v>41158</v>
      </c>
      <c r="C128" s="5"/>
      <c r="D128" s="13" t="s">
        <v>29</v>
      </c>
      <c r="E128" s="35">
        <f>E122+E123-E124-E125-E126</f>
        <v>41158</v>
      </c>
      <c r="F128" s="5"/>
      <c r="I128" s="59">
        <f>B128-E128</f>
        <v>0</v>
      </c>
    </row>
    <row r="130" spans="1:9">
      <c r="A130" s="71" t="s">
        <v>5585</v>
      </c>
      <c r="B130" s="71"/>
      <c r="C130" s="71"/>
      <c r="D130" s="71"/>
      <c r="E130" s="71"/>
      <c r="F130" s="71"/>
      <c r="G130" s="2"/>
      <c r="H130" s="2"/>
      <c r="I130" s="2"/>
    </row>
    <row r="131" spans="1:9">
      <c r="A131" s="72" t="s">
        <v>23</v>
      </c>
      <c r="B131" s="72"/>
      <c r="C131" s="72"/>
      <c r="D131" s="72" t="s">
        <v>24</v>
      </c>
      <c r="E131" s="72"/>
      <c r="F131" s="72"/>
    </row>
    <row r="132" spans="1:9">
      <c r="A132" s="12" t="s">
        <v>25</v>
      </c>
      <c r="B132" s="33" t="s">
        <v>26</v>
      </c>
      <c r="C132" s="12" t="s">
        <v>27</v>
      </c>
      <c r="D132" s="12" t="s">
        <v>25</v>
      </c>
      <c r="E132" s="33" t="s">
        <v>28</v>
      </c>
      <c r="F132" s="12" t="s">
        <v>27</v>
      </c>
    </row>
    <row r="133" spans="1:9">
      <c r="A133" s="13" t="s">
        <v>108</v>
      </c>
      <c r="B133" s="34">
        <v>52213</v>
      </c>
      <c r="C133" s="5"/>
      <c r="D133" s="13" t="s">
        <v>32</v>
      </c>
      <c r="E133" s="34">
        <v>52213</v>
      </c>
      <c r="F133" s="5"/>
    </row>
    <row r="134" spans="1:9">
      <c r="A134" s="13" t="s">
        <v>2067</v>
      </c>
      <c r="B134" s="34">
        <v>0</v>
      </c>
      <c r="C134" s="5"/>
      <c r="D134" s="13" t="s">
        <v>105</v>
      </c>
      <c r="E134" s="34">
        <v>0</v>
      </c>
      <c r="F134" s="5"/>
    </row>
    <row r="135" spans="1:9">
      <c r="A135" s="13" t="s">
        <v>2068</v>
      </c>
      <c r="B135" s="34">
        <v>0</v>
      </c>
      <c r="C135" s="5"/>
      <c r="D135" s="13" t="s">
        <v>106</v>
      </c>
      <c r="E135" s="34">
        <v>0</v>
      </c>
      <c r="F135" s="5"/>
    </row>
    <row r="136" spans="1:9">
      <c r="A136" s="13" t="s">
        <v>2069</v>
      </c>
      <c r="B136" s="34">
        <v>0</v>
      </c>
      <c r="C136" s="13" t="s">
        <v>31</v>
      </c>
      <c r="D136" s="13" t="s">
        <v>107</v>
      </c>
      <c r="E136" s="34">
        <v>0</v>
      </c>
      <c r="F136" s="5"/>
    </row>
    <row r="137" spans="1:9">
      <c r="A137" s="13" t="s">
        <v>2070</v>
      </c>
      <c r="B137" s="34">
        <v>0</v>
      </c>
      <c r="C137" s="13" t="s">
        <v>31</v>
      </c>
      <c r="D137" s="13"/>
      <c r="E137" s="34"/>
      <c r="F137" s="5"/>
    </row>
    <row r="138" spans="1:9">
      <c r="A138" s="13" t="s">
        <v>2071</v>
      </c>
      <c r="B138" s="34">
        <v>0</v>
      </c>
      <c r="C138" s="5"/>
      <c r="D138" s="5"/>
      <c r="E138" s="34"/>
      <c r="F138" s="5"/>
    </row>
    <row r="139" spans="1:9">
      <c r="A139" s="13" t="s">
        <v>29</v>
      </c>
      <c r="B139" s="35">
        <f>B133+B134-B135-B136+B137-B138</f>
        <v>52213</v>
      </c>
      <c r="C139" s="5"/>
      <c r="D139" s="13" t="s">
        <v>29</v>
      </c>
      <c r="E139" s="35">
        <f>E133+E134-E135-E136-E137</f>
        <v>52213</v>
      </c>
      <c r="F139" s="5"/>
      <c r="I139" s="59">
        <f>B139-E139</f>
        <v>0</v>
      </c>
    </row>
    <row r="141" spans="1:9">
      <c r="A141" s="71" t="s">
        <v>5586</v>
      </c>
      <c r="B141" s="71"/>
      <c r="C141" s="71"/>
      <c r="D141" s="71"/>
      <c r="E141" s="71"/>
      <c r="F141" s="71"/>
      <c r="G141" s="2"/>
      <c r="H141" s="2"/>
      <c r="I141" s="2"/>
    </row>
    <row r="142" spans="1:9">
      <c r="A142" s="72" t="s">
        <v>23</v>
      </c>
      <c r="B142" s="72"/>
      <c r="C142" s="72"/>
      <c r="D142" s="72" t="s">
        <v>24</v>
      </c>
      <c r="E142" s="72"/>
      <c r="F142" s="72"/>
    </row>
    <row r="143" spans="1:9">
      <c r="A143" s="12" t="s">
        <v>25</v>
      </c>
      <c r="B143" s="33" t="s">
        <v>26</v>
      </c>
      <c r="C143" s="12" t="s">
        <v>27</v>
      </c>
      <c r="D143" s="12" t="s">
        <v>25</v>
      </c>
      <c r="E143" s="33" t="s">
        <v>28</v>
      </c>
      <c r="F143" s="12" t="s">
        <v>27</v>
      </c>
    </row>
    <row r="144" spans="1:9">
      <c r="A144" s="13" t="s">
        <v>108</v>
      </c>
      <c r="B144" s="34">
        <v>66745</v>
      </c>
      <c r="C144" s="5"/>
      <c r="D144" s="13" t="s">
        <v>32</v>
      </c>
      <c r="E144" s="34">
        <v>66745</v>
      </c>
      <c r="F144" s="5"/>
    </row>
    <row r="145" spans="1:9">
      <c r="A145" s="13" t="s">
        <v>2067</v>
      </c>
      <c r="B145" s="34">
        <v>0</v>
      </c>
      <c r="C145" s="5"/>
      <c r="D145" s="13" t="s">
        <v>105</v>
      </c>
      <c r="E145" s="34">
        <v>0</v>
      </c>
      <c r="F145" s="5"/>
    </row>
    <row r="146" spans="1:9">
      <c r="A146" s="13" t="s">
        <v>2068</v>
      </c>
      <c r="B146" s="34">
        <v>0</v>
      </c>
      <c r="C146" s="5"/>
      <c r="D146" s="13" t="s">
        <v>106</v>
      </c>
      <c r="E146" s="34">
        <v>0</v>
      </c>
      <c r="F146" s="5"/>
    </row>
    <row r="147" spans="1:9">
      <c r="A147" s="13" t="s">
        <v>2069</v>
      </c>
      <c r="B147" s="34">
        <v>0</v>
      </c>
      <c r="C147" s="13" t="s">
        <v>31</v>
      </c>
      <c r="D147" s="13" t="s">
        <v>107</v>
      </c>
      <c r="E147" s="34">
        <v>0</v>
      </c>
      <c r="F147" s="5"/>
    </row>
    <row r="148" spans="1:9">
      <c r="A148" s="13" t="s">
        <v>2070</v>
      </c>
      <c r="B148" s="34">
        <v>0</v>
      </c>
      <c r="C148" s="13" t="s">
        <v>31</v>
      </c>
      <c r="D148" s="13"/>
      <c r="E148" s="34"/>
      <c r="F148" s="5"/>
    </row>
    <row r="149" spans="1:9">
      <c r="A149" s="13" t="s">
        <v>2071</v>
      </c>
      <c r="B149" s="34">
        <v>0</v>
      </c>
      <c r="C149" s="5"/>
      <c r="D149" s="5"/>
      <c r="E149" s="34"/>
      <c r="F149" s="5"/>
    </row>
    <row r="150" spans="1:9">
      <c r="A150" s="13" t="s">
        <v>29</v>
      </c>
      <c r="B150" s="35">
        <f>B144+B145-B146-B147+B148-B149</f>
        <v>66745</v>
      </c>
      <c r="C150" s="5"/>
      <c r="D150" s="13" t="s">
        <v>29</v>
      </c>
      <c r="E150" s="35">
        <f>E144+E145-E146-E147-E148</f>
        <v>66745</v>
      </c>
      <c r="F150" s="5"/>
      <c r="I150" s="59">
        <f>B150-E150</f>
        <v>0</v>
      </c>
    </row>
    <row r="152" spans="1:9">
      <c r="A152" s="71" t="s">
        <v>5587</v>
      </c>
      <c r="B152" s="71"/>
      <c r="C152" s="71"/>
      <c r="D152" s="71"/>
      <c r="E152" s="71"/>
      <c r="F152" s="71"/>
      <c r="G152" s="2"/>
      <c r="H152" s="2"/>
      <c r="I152" s="2"/>
    </row>
    <row r="153" spans="1:9">
      <c r="A153" s="72" t="s">
        <v>23</v>
      </c>
      <c r="B153" s="72"/>
      <c r="C153" s="72"/>
      <c r="D153" s="72" t="s">
        <v>24</v>
      </c>
      <c r="E153" s="72"/>
      <c r="F153" s="72"/>
    </row>
    <row r="154" spans="1:9">
      <c r="A154" s="12" t="s">
        <v>25</v>
      </c>
      <c r="B154" s="33" t="s">
        <v>26</v>
      </c>
      <c r="C154" s="12" t="s">
        <v>27</v>
      </c>
      <c r="D154" s="12" t="s">
        <v>25</v>
      </c>
      <c r="E154" s="33" t="s">
        <v>28</v>
      </c>
      <c r="F154" s="12" t="s">
        <v>27</v>
      </c>
    </row>
    <row r="155" spans="1:9">
      <c r="A155" s="13" t="s">
        <v>108</v>
      </c>
      <c r="B155" s="34">
        <v>57515</v>
      </c>
      <c r="C155" s="5"/>
      <c r="D155" s="13" t="s">
        <v>32</v>
      </c>
      <c r="E155" s="34">
        <v>57515</v>
      </c>
      <c r="F155" s="5"/>
    </row>
    <row r="156" spans="1:9">
      <c r="A156" s="13" t="s">
        <v>2067</v>
      </c>
      <c r="B156" s="34">
        <v>0</v>
      </c>
      <c r="C156" s="5"/>
      <c r="D156" s="13" t="s">
        <v>105</v>
      </c>
      <c r="E156" s="34">
        <v>0</v>
      </c>
      <c r="F156" s="5"/>
    </row>
    <row r="157" spans="1:9">
      <c r="A157" s="13" t="s">
        <v>2068</v>
      </c>
      <c r="B157" s="34">
        <v>0</v>
      </c>
      <c r="C157" s="5"/>
      <c r="D157" s="13" t="s">
        <v>106</v>
      </c>
      <c r="E157" s="34">
        <v>0</v>
      </c>
      <c r="F157" s="5"/>
    </row>
    <row r="158" spans="1:9">
      <c r="A158" s="13" t="s">
        <v>2069</v>
      </c>
      <c r="B158" s="34">
        <v>0</v>
      </c>
      <c r="C158" s="13" t="s">
        <v>31</v>
      </c>
      <c r="D158" s="13" t="s">
        <v>107</v>
      </c>
      <c r="E158" s="34">
        <v>0</v>
      </c>
      <c r="F158" s="5"/>
    </row>
    <row r="159" spans="1:9">
      <c r="A159" s="13" t="s">
        <v>2070</v>
      </c>
      <c r="B159" s="34">
        <v>0</v>
      </c>
      <c r="C159" s="13" t="s">
        <v>31</v>
      </c>
      <c r="D159" s="13"/>
      <c r="E159" s="34"/>
      <c r="F159" s="5"/>
    </row>
    <row r="160" spans="1:9">
      <c r="A160" s="13" t="s">
        <v>2071</v>
      </c>
      <c r="B160" s="34">
        <v>0</v>
      </c>
      <c r="C160" s="5"/>
      <c r="D160" s="5"/>
      <c r="E160" s="34"/>
      <c r="F160" s="5"/>
    </row>
    <row r="161" spans="1:9">
      <c r="A161" s="13" t="s">
        <v>29</v>
      </c>
      <c r="B161" s="35">
        <f>B155+B156-B157-B158+B159-B160</f>
        <v>57515</v>
      </c>
      <c r="C161" s="5"/>
      <c r="D161" s="13" t="s">
        <v>29</v>
      </c>
      <c r="E161" s="35">
        <f>E155+E156-E157-E158-E159</f>
        <v>57515</v>
      </c>
      <c r="F161" s="5"/>
      <c r="I161" s="59">
        <f>B161-E161</f>
        <v>0</v>
      </c>
    </row>
    <row r="163" spans="1:9">
      <c r="A163" s="71" t="s">
        <v>5588</v>
      </c>
      <c r="B163" s="71"/>
      <c r="C163" s="71"/>
      <c r="D163" s="71"/>
      <c r="E163" s="71"/>
      <c r="F163" s="71"/>
      <c r="G163" s="2"/>
      <c r="H163" s="2"/>
      <c r="I163" s="2"/>
    </row>
    <row r="164" spans="1:9">
      <c r="A164" s="72" t="s">
        <v>23</v>
      </c>
      <c r="B164" s="72"/>
      <c r="C164" s="72"/>
      <c r="D164" s="72" t="s">
        <v>24</v>
      </c>
      <c r="E164" s="72"/>
      <c r="F164" s="72"/>
    </row>
    <row r="165" spans="1:9">
      <c r="A165" s="12" t="s">
        <v>25</v>
      </c>
      <c r="B165" s="33" t="s">
        <v>26</v>
      </c>
      <c r="C165" s="12" t="s">
        <v>27</v>
      </c>
      <c r="D165" s="12" t="s">
        <v>25</v>
      </c>
      <c r="E165" s="33" t="s">
        <v>28</v>
      </c>
      <c r="F165" s="12" t="s">
        <v>27</v>
      </c>
    </row>
    <row r="166" spans="1:9">
      <c r="A166" s="13" t="s">
        <v>108</v>
      </c>
      <c r="B166" s="34">
        <v>55849</v>
      </c>
      <c r="C166" s="5"/>
      <c r="D166" s="13" t="s">
        <v>32</v>
      </c>
      <c r="E166" s="34">
        <v>55849</v>
      </c>
      <c r="F166" s="5"/>
    </row>
    <row r="167" spans="1:9">
      <c r="A167" s="13" t="s">
        <v>2067</v>
      </c>
      <c r="B167" s="34">
        <v>0</v>
      </c>
      <c r="C167" s="5"/>
      <c r="D167" s="13" t="s">
        <v>105</v>
      </c>
      <c r="E167" s="34">
        <v>0</v>
      </c>
      <c r="F167" s="5"/>
    </row>
    <row r="168" spans="1:9">
      <c r="A168" s="13" t="s">
        <v>2068</v>
      </c>
      <c r="B168" s="34">
        <v>0</v>
      </c>
      <c r="C168" s="5"/>
      <c r="D168" s="13" t="s">
        <v>106</v>
      </c>
      <c r="E168" s="34">
        <v>0</v>
      </c>
      <c r="F168" s="5"/>
    </row>
    <row r="169" spans="1:9">
      <c r="A169" s="13" t="s">
        <v>2069</v>
      </c>
      <c r="B169" s="34">
        <v>0</v>
      </c>
      <c r="C169" s="13" t="s">
        <v>31</v>
      </c>
      <c r="D169" s="13" t="s">
        <v>107</v>
      </c>
      <c r="E169" s="34">
        <v>0</v>
      </c>
      <c r="F169" s="5"/>
    </row>
    <row r="170" spans="1:9">
      <c r="A170" s="13" t="s">
        <v>2070</v>
      </c>
      <c r="B170" s="34">
        <v>0</v>
      </c>
      <c r="C170" s="13" t="s">
        <v>31</v>
      </c>
      <c r="D170" s="13"/>
      <c r="E170" s="34"/>
      <c r="F170" s="5"/>
    </row>
    <row r="171" spans="1:9">
      <c r="A171" s="13" t="s">
        <v>2071</v>
      </c>
      <c r="B171" s="34">
        <v>0</v>
      </c>
      <c r="C171" s="5"/>
      <c r="D171" s="5"/>
      <c r="E171" s="34"/>
      <c r="F171" s="5"/>
    </row>
    <row r="172" spans="1:9">
      <c r="A172" s="13" t="s">
        <v>29</v>
      </c>
      <c r="B172" s="35">
        <f>B166+B167-B168-B169+B170-B171</f>
        <v>55849</v>
      </c>
      <c r="C172" s="5"/>
      <c r="D172" s="13" t="s">
        <v>29</v>
      </c>
      <c r="E172" s="35">
        <f>E166+E167-E168-E169-E170</f>
        <v>55849</v>
      </c>
      <c r="F172" s="5"/>
      <c r="I172" s="59">
        <f>B172-E172</f>
        <v>0</v>
      </c>
    </row>
  </sheetData>
  <mergeCells count="45">
    <mergeCell ref="A163:F163"/>
    <mergeCell ref="A164:C164"/>
    <mergeCell ref="D164:F164"/>
    <mergeCell ref="A64:F64"/>
    <mergeCell ref="A65:C65"/>
    <mergeCell ref="D65:F65"/>
    <mergeCell ref="A75:F75"/>
    <mergeCell ref="A76:C76"/>
    <mergeCell ref="D76:F76"/>
    <mergeCell ref="A86:F86"/>
    <mergeCell ref="A87:C87"/>
    <mergeCell ref="D87:F87"/>
    <mergeCell ref="A97:F97"/>
    <mergeCell ref="A98:C98"/>
    <mergeCell ref="D98:F98"/>
    <mergeCell ref="A108:F108"/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  <mergeCell ref="A109:C109"/>
    <mergeCell ref="D109:F109"/>
    <mergeCell ref="A119:F119"/>
    <mergeCell ref="A120:C120"/>
    <mergeCell ref="D120:F120"/>
    <mergeCell ref="A152:F152"/>
    <mergeCell ref="A153:C153"/>
    <mergeCell ref="D153:F153"/>
    <mergeCell ref="A130:F130"/>
    <mergeCell ref="A131:C131"/>
    <mergeCell ref="D131:F131"/>
    <mergeCell ref="A141:F141"/>
    <mergeCell ref="A142:C142"/>
    <mergeCell ref="D142:F14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Normal="100" workbookViewId="0">
      <selection activeCell="A12" sqref="A12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73"/>
      <c r="B1" s="73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A3" s="20" t="s">
        <v>5578</v>
      </c>
      <c r="B3" s="32"/>
      <c r="C3" s="24"/>
      <c r="F3" s="22"/>
      <c r="Q3" s="20"/>
      <c r="R3" s="20"/>
    </row>
    <row r="4" spans="1:19">
      <c r="A4" s="17" t="s">
        <v>33</v>
      </c>
      <c r="B4" t="s">
        <v>39</v>
      </c>
      <c r="C4" t="s">
        <v>42</v>
      </c>
      <c r="D4" t="s">
        <v>34</v>
      </c>
      <c r="E4" t="s">
        <v>35</v>
      </c>
      <c r="F4" t="s">
        <v>36</v>
      </c>
      <c r="G4" t="s">
        <v>41</v>
      </c>
      <c r="H4" t="s">
        <v>37</v>
      </c>
      <c r="I4" t="s">
        <v>43</v>
      </c>
      <c r="J4" t="s">
        <v>44</v>
      </c>
      <c r="K4" t="s">
        <v>45</v>
      </c>
      <c r="L4" t="s">
        <v>47</v>
      </c>
      <c r="M4" t="s">
        <v>48</v>
      </c>
    </row>
    <row r="5" spans="1:19">
      <c r="A5" s="62">
        <v>42907.47797453704</v>
      </c>
      <c r="B5" s="60">
        <v>326243</v>
      </c>
      <c r="C5" s="60"/>
      <c r="D5" s="60" t="s">
        <v>2177</v>
      </c>
      <c r="E5" s="60" t="s">
        <v>2178</v>
      </c>
      <c r="F5" s="61">
        <v>3500</v>
      </c>
      <c r="G5" s="60" t="s">
        <v>57</v>
      </c>
      <c r="H5" s="60" t="s">
        <v>57</v>
      </c>
      <c r="I5" s="60" t="s">
        <v>2179</v>
      </c>
      <c r="J5" s="60" t="s">
        <v>95</v>
      </c>
      <c r="K5" s="60" t="s">
        <v>97</v>
      </c>
      <c r="L5" s="60" t="s">
        <v>2180</v>
      </c>
      <c r="M5" s="60" t="s">
        <v>2181</v>
      </c>
    </row>
    <row r="6" spans="1:19">
      <c r="A6" s="19"/>
      <c r="B6" s="14"/>
      <c r="F6" s="16"/>
      <c r="J6" s="19"/>
      <c r="K6" s="19"/>
    </row>
    <row r="7" spans="1:19" s="21" customFormat="1" ht="14.25">
      <c r="A7" s="20" t="s">
        <v>5583</v>
      </c>
      <c r="B7" s="32"/>
      <c r="C7" s="24"/>
      <c r="F7" s="22"/>
      <c r="Q7" s="20"/>
      <c r="R7" s="20"/>
    </row>
    <row r="8" spans="1:19">
      <c r="A8" s="17" t="s">
        <v>33</v>
      </c>
      <c r="B8" t="s">
        <v>39</v>
      </c>
      <c r="C8" t="s">
        <v>42</v>
      </c>
      <c r="D8" t="s">
        <v>34</v>
      </c>
      <c r="E8" t="s">
        <v>35</v>
      </c>
      <c r="F8" t="s">
        <v>36</v>
      </c>
      <c r="G8" t="s">
        <v>41</v>
      </c>
      <c r="H8" t="s">
        <v>37</v>
      </c>
      <c r="I8" t="s">
        <v>43</v>
      </c>
      <c r="J8" t="s">
        <v>44</v>
      </c>
      <c r="K8" t="s">
        <v>45</v>
      </c>
      <c r="L8" t="s">
        <v>47</v>
      </c>
      <c r="M8" t="s">
        <v>48</v>
      </c>
    </row>
    <row r="9" spans="1:19">
      <c r="A9" s="62">
        <v>42911.6487037037</v>
      </c>
      <c r="B9" s="60">
        <v>388782</v>
      </c>
      <c r="C9" s="60"/>
      <c r="D9" s="60" t="s">
        <v>944</v>
      </c>
      <c r="E9" s="60" t="s">
        <v>945</v>
      </c>
      <c r="F9" s="61">
        <v>500</v>
      </c>
      <c r="G9" s="60" t="s">
        <v>57</v>
      </c>
      <c r="H9" s="60" t="s">
        <v>57</v>
      </c>
      <c r="I9" s="60" t="s">
        <v>2179</v>
      </c>
      <c r="J9" s="60" t="s">
        <v>95</v>
      </c>
      <c r="K9" s="60" t="s">
        <v>97</v>
      </c>
      <c r="L9" s="60" t="s">
        <v>3411</v>
      </c>
      <c r="M9" s="60" t="s">
        <v>3412</v>
      </c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73"/>
      <c r="B152" s="73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73"/>
      <c r="B186" s="73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73"/>
      <c r="B209" s="73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73"/>
      <c r="B257" s="73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73"/>
      <c r="B290" s="73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73"/>
      <c r="B315" s="73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73"/>
      <c r="B346" s="73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44"/>
  <sheetViews>
    <sheetView workbookViewId="0">
      <pane ySplit="1" topLeftCell="A765" activePane="bottomLeft" state="frozen"/>
      <selection pane="bottomLeft" activeCell="F1" sqref="F1:F1048576"/>
    </sheetView>
  </sheetViews>
  <sheetFormatPr defaultRowHeight="13.5"/>
  <cols>
    <col min="1" max="1" width="21.875" style="17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41"/>
  </cols>
  <sheetData>
    <row r="1" spans="1:11">
      <c r="A1" s="17" t="s">
        <v>33</v>
      </c>
      <c r="B1" t="s">
        <v>39</v>
      </c>
      <c r="C1" t="s">
        <v>40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56</v>
      </c>
      <c r="J1" s="19" t="s">
        <v>2055</v>
      </c>
      <c r="K1" s="39" t="s">
        <v>2056</v>
      </c>
    </row>
    <row r="2" spans="1:11" ht="14.25" hidden="1">
      <c r="A2" s="17">
        <v>42902.322951388887</v>
      </c>
      <c r="B2" s="15">
        <v>231469</v>
      </c>
      <c r="C2" t="s">
        <v>361</v>
      </c>
      <c r="D2" t="s">
        <v>362</v>
      </c>
      <c r="E2" t="s">
        <v>363</v>
      </c>
      <c r="F2" s="15">
        <v>-300</v>
      </c>
      <c r="G2" t="s">
        <v>57</v>
      </c>
      <c r="H2" t="s">
        <v>72</v>
      </c>
      <c r="I2" t="s">
        <v>59</v>
      </c>
      <c r="J2">
        <f>VLOOKUP(B2,自助退!B:F,5,FALSE)</f>
        <v>300</v>
      </c>
      <c r="K2" s="40" t="str">
        <f>IF(J2=F2*-1,"",1)</f>
        <v/>
      </c>
    </row>
    <row r="3" spans="1:11" ht="14.25" hidden="1">
      <c r="A3" s="17">
        <v>42902.369502314818</v>
      </c>
      <c r="B3" s="15">
        <v>234133</v>
      </c>
      <c r="C3" t="s">
        <v>364</v>
      </c>
      <c r="D3" t="s">
        <v>365</v>
      </c>
      <c r="E3" t="s">
        <v>366</v>
      </c>
      <c r="F3" s="15">
        <v>-978</v>
      </c>
      <c r="G3" t="s">
        <v>57</v>
      </c>
      <c r="H3" t="s">
        <v>69</v>
      </c>
      <c r="I3" t="s">
        <v>59</v>
      </c>
      <c r="J3">
        <f>VLOOKUP(B3,自助退!B:F,5,FALSE)</f>
        <v>978</v>
      </c>
      <c r="K3" s="40" t="str">
        <f t="shared" ref="K3:K66" si="0">IF(J3=F3*-1,"",1)</f>
        <v/>
      </c>
    </row>
    <row r="4" spans="1:11" ht="14.25" hidden="1">
      <c r="A4" s="17">
        <v>42902.369849537034</v>
      </c>
      <c r="B4" s="15">
        <v>234166</v>
      </c>
      <c r="C4" t="s">
        <v>367</v>
      </c>
      <c r="D4" t="s">
        <v>368</v>
      </c>
      <c r="E4" t="s">
        <v>369</v>
      </c>
      <c r="F4" s="15">
        <v>-1604</v>
      </c>
      <c r="G4" t="s">
        <v>57</v>
      </c>
      <c r="H4" t="s">
        <v>69</v>
      </c>
      <c r="I4" t="s">
        <v>59</v>
      </c>
      <c r="J4">
        <f>VLOOKUP(B4,自助退!B:F,5,FALSE)</f>
        <v>1604</v>
      </c>
      <c r="K4" s="40" t="str">
        <f t="shared" si="0"/>
        <v/>
      </c>
    </row>
    <row r="5" spans="1:11" ht="14.25" hidden="1">
      <c r="A5" s="17">
        <v>42902.382071759261</v>
      </c>
      <c r="B5" s="15">
        <v>235193</v>
      </c>
      <c r="C5" t="s">
        <v>370</v>
      </c>
      <c r="D5" t="s">
        <v>371</v>
      </c>
      <c r="E5" t="s">
        <v>347</v>
      </c>
      <c r="F5" s="15">
        <v>-564</v>
      </c>
      <c r="G5" t="s">
        <v>57</v>
      </c>
      <c r="H5" t="s">
        <v>70</v>
      </c>
      <c r="I5" t="s">
        <v>59</v>
      </c>
      <c r="J5">
        <f>VLOOKUP(B5,自助退!B:F,5,FALSE)</f>
        <v>564</v>
      </c>
      <c r="K5" s="40" t="str">
        <f t="shared" si="0"/>
        <v/>
      </c>
    </row>
    <row r="6" spans="1:11" ht="14.25" hidden="1">
      <c r="A6" s="17">
        <v>42902.38858796296</v>
      </c>
      <c r="B6" s="15">
        <v>235734</v>
      </c>
      <c r="C6" t="s">
        <v>372</v>
      </c>
      <c r="D6" t="s">
        <v>373</v>
      </c>
      <c r="E6" t="s">
        <v>374</v>
      </c>
      <c r="F6" s="15">
        <v>-17</v>
      </c>
      <c r="G6" t="s">
        <v>57</v>
      </c>
      <c r="H6" t="s">
        <v>79</v>
      </c>
      <c r="I6" t="s">
        <v>59</v>
      </c>
      <c r="J6">
        <f>VLOOKUP(B6,自助退!B:F,5,FALSE)</f>
        <v>17</v>
      </c>
      <c r="K6" s="40" t="str">
        <f t="shared" si="0"/>
        <v/>
      </c>
    </row>
    <row r="7" spans="1:11" ht="14.25" hidden="1">
      <c r="A7" s="17">
        <v>42902.391099537039</v>
      </c>
      <c r="B7" s="15">
        <v>235929</v>
      </c>
      <c r="C7" t="s">
        <v>375</v>
      </c>
      <c r="D7" t="s">
        <v>376</v>
      </c>
      <c r="E7" t="s">
        <v>377</v>
      </c>
      <c r="F7" s="15">
        <v>-400</v>
      </c>
      <c r="G7" t="s">
        <v>57</v>
      </c>
      <c r="H7" t="s">
        <v>72</v>
      </c>
      <c r="I7" t="s">
        <v>59</v>
      </c>
      <c r="J7">
        <f>VLOOKUP(B7,自助退!B:F,5,FALSE)</f>
        <v>400</v>
      </c>
      <c r="K7" s="40" t="str">
        <f t="shared" si="0"/>
        <v/>
      </c>
    </row>
    <row r="8" spans="1:11" ht="14.25" hidden="1">
      <c r="A8" s="17">
        <v>42902.395752314813</v>
      </c>
      <c r="B8" s="15">
        <v>236295</v>
      </c>
      <c r="C8" t="s">
        <v>378</v>
      </c>
      <c r="D8" t="s">
        <v>379</v>
      </c>
      <c r="E8" t="s">
        <v>380</v>
      </c>
      <c r="F8" s="15">
        <v>-46</v>
      </c>
      <c r="G8" t="s">
        <v>57</v>
      </c>
      <c r="H8" t="s">
        <v>116</v>
      </c>
      <c r="I8" t="s">
        <v>59</v>
      </c>
      <c r="J8">
        <f>VLOOKUP(B8,自助退!B:F,5,FALSE)</f>
        <v>46</v>
      </c>
      <c r="K8" s="40" t="str">
        <f t="shared" si="0"/>
        <v/>
      </c>
    </row>
    <row r="9" spans="1:11" ht="14.25" hidden="1">
      <c r="A9" s="17">
        <v>42902.404363425929</v>
      </c>
      <c r="B9" s="15">
        <v>237012</v>
      </c>
      <c r="C9" t="s">
        <v>381</v>
      </c>
      <c r="D9" t="s">
        <v>382</v>
      </c>
      <c r="E9" t="s">
        <v>383</v>
      </c>
      <c r="F9" s="15">
        <v>-1468</v>
      </c>
      <c r="G9" t="s">
        <v>57</v>
      </c>
      <c r="H9" t="s">
        <v>62</v>
      </c>
      <c r="I9" t="s">
        <v>59</v>
      </c>
      <c r="J9">
        <f>VLOOKUP(B9,自助退!B:F,5,FALSE)</f>
        <v>1468</v>
      </c>
      <c r="K9" s="40" t="str">
        <f t="shared" si="0"/>
        <v/>
      </c>
    </row>
    <row r="10" spans="1:11" ht="14.25" hidden="1">
      <c r="A10" s="17">
        <v>42902.410532407404</v>
      </c>
      <c r="B10" s="15">
        <v>237491</v>
      </c>
      <c r="C10" t="s">
        <v>384</v>
      </c>
      <c r="D10" t="s">
        <v>385</v>
      </c>
      <c r="E10" t="s">
        <v>386</v>
      </c>
      <c r="F10" s="15">
        <v>-328</v>
      </c>
      <c r="G10" t="s">
        <v>57</v>
      </c>
      <c r="H10" t="s">
        <v>73</v>
      </c>
      <c r="I10" t="s">
        <v>59</v>
      </c>
      <c r="J10">
        <f>VLOOKUP(B10,自助退!B:F,5,FALSE)</f>
        <v>328</v>
      </c>
      <c r="K10" s="40" t="str">
        <f t="shared" si="0"/>
        <v/>
      </c>
    </row>
    <row r="11" spans="1:11" ht="14.25" hidden="1">
      <c r="A11" s="17">
        <v>42902.410902777781</v>
      </c>
      <c r="B11" s="15">
        <v>237510</v>
      </c>
      <c r="C11" t="s">
        <v>387</v>
      </c>
      <c r="D11" t="s">
        <v>388</v>
      </c>
      <c r="E11" t="s">
        <v>389</v>
      </c>
      <c r="F11" s="15">
        <v>-600</v>
      </c>
      <c r="G11" t="s">
        <v>57</v>
      </c>
      <c r="H11" t="s">
        <v>116</v>
      </c>
      <c r="I11" t="s">
        <v>59</v>
      </c>
      <c r="J11">
        <f>VLOOKUP(B11,自助退!B:F,5,FALSE)</f>
        <v>600</v>
      </c>
      <c r="K11" s="40" t="str">
        <f t="shared" si="0"/>
        <v/>
      </c>
    </row>
    <row r="12" spans="1:11" ht="14.25" hidden="1">
      <c r="A12" s="17">
        <v>42902.418958333335</v>
      </c>
      <c r="B12" s="15">
        <v>238140</v>
      </c>
      <c r="C12" t="s">
        <v>390</v>
      </c>
      <c r="D12" t="s">
        <v>391</v>
      </c>
      <c r="E12" t="s">
        <v>392</v>
      </c>
      <c r="F12" s="15">
        <v>-8411</v>
      </c>
      <c r="G12" t="s">
        <v>57</v>
      </c>
      <c r="H12" t="s">
        <v>68</v>
      </c>
      <c r="I12" t="s">
        <v>59</v>
      </c>
      <c r="J12">
        <f>VLOOKUP(B12,自助退!B:F,5,FALSE)</f>
        <v>8411</v>
      </c>
      <c r="K12" s="40" t="str">
        <f t="shared" si="0"/>
        <v/>
      </c>
    </row>
    <row r="13" spans="1:11" ht="14.25" hidden="1">
      <c r="A13" s="17">
        <v>42902.423194444447</v>
      </c>
      <c r="B13" s="15">
        <v>238488</v>
      </c>
      <c r="D13" t="s">
        <v>393</v>
      </c>
      <c r="E13" t="s">
        <v>332</v>
      </c>
      <c r="F13" s="15">
        <v>-800</v>
      </c>
      <c r="G13" t="s">
        <v>57</v>
      </c>
      <c r="H13" t="s">
        <v>78</v>
      </c>
      <c r="I13" t="s">
        <v>95</v>
      </c>
      <c r="J13">
        <f>VLOOKUP(B13,自助退!B:F,5,FALSE)</f>
        <v>800</v>
      </c>
      <c r="K13" s="40" t="str">
        <f t="shared" si="0"/>
        <v/>
      </c>
    </row>
    <row r="14" spans="1:11" ht="14.25" hidden="1">
      <c r="A14" s="17">
        <v>42902.423796296294</v>
      </c>
      <c r="B14" s="15">
        <v>238523</v>
      </c>
      <c r="C14" t="s">
        <v>394</v>
      </c>
      <c r="D14" t="s">
        <v>395</v>
      </c>
      <c r="E14" t="s">
        <v>396</v>
      </c>
      <c r="F14" s="15">
        <v>-800</v>
      </c>
      <c r="G14" t="s">
        <v>57</v>
      </c>
      <c r="H14" t="s">
        <v>78</v>
      </c>
      <c r="I14" t="s">
        <v>59</v>
      </c>
      <c r="J14">
        <f>VLOOKUP(B14,自助退!B:F,5,FALSE)</f>
        <v>800</v>
      </c>
      <c r="K14" s="40" t="str">
        <f t="shared" si="0"/>
        <v/>
      </c>
    </row>
    <row r="15" spans="1:11" ht="14.25" hidden="1">
      <c r="A15" s="17">
        <v>42902.425266203703</v>
      </c>
      <c r="B15" s="15">
        <v>238661</v>
      </c>
      <c r="C15" t="s">
        <v>397</v>
      </c>
      <c r="D15" t="s">
        <v>398</v>
      </c>
      <c r="E15" t="s">
        <v>323</v>
      </c>
      <c r="F15" s="15">
        <v>-363</v>
      </c>
      <c r="G15" t="s">
        <v>57</v>
      </c>
      <c r="H15" t="s">
        <v>65</v>
      </c>
      <c r="I15" t="s">
        <v>59</v>
      </c>
      <c r="J15">
        <f>VLOOKUP(B15,自助退!B:F,5,FALSE)</f>
        <v>363</v>
      </c>
      <c r="K15" s="40" t="str">
        <f t="shared" si="0"/>
        <v/>
      </c>
    </row>
    <row r="16" spans="1:11" ht="14.25" hidden="1">
      <c r="A16" s="17">
        <v>42902.429594907408</v>
      </c>
      <c r="B16" s="15">
        <v>239000</v>
      </c>
      <c r="C16" t="s">
        <v>399</v>
      </c>
      <c r="D16" t="s">
        <v>400</v>
      </c>
      <c r="E16" t="s">
        <v>401</v>
      </c>
      <c r="F16" s="15">
        <v>-450</v>
      </c>
      <c r="G16" t="s">
        <v>57</v>
      </c>
      <c r="H16" t="s">
        <v>80</v>
      </c>
      <c r="I16" t="s">
        <v>59</v>
      </c>
      <c r="J16">
        <f>VLOOKUP(B16,自助退!B:F,5,FALSE)</f>
        <v>450</v>
      </c>
      <c r="K16" s="40" t="str">
        <f t="shared" si="0"/>
        <v/>
      </c>
    </row>
    <row r="17" spans="1:11" ht="14.25" hidden="1">
      <c r="A17" s="17">
        <v>42902.433020833334</v>
      </c>
      <c r="B17" s="15">
        <v>239243</v>
      </c>
      <c r="C17" t="s">
        <v>402</v>
      </c>
      <c r="D17" t="s">
        <v>403</v>
      </c>
      <c r="E17" t="s">
        <v>314</v>
      </c>
      <c r="F17" s="15">
        <v>-4</v>
      </c>
      <c r="G17" t="s">
        <v>57</v>
      </c>
      <c r="H17" t="s">
        <v>75</v>
      </c>
      <c r="I17" t="s">
        <v>59</v>
      </c>
      <c r="J17">
        <f>VLOOKUP(B17,自助退!B:F,5,FALSE)</f>
        <v>4</v>
      </c>
      <c r="K17" s="40" t="str">
        <f t="shared" si="0"/>
        <v/>
      </c>
    </row>
    <row r="18" spans="1:11" ht="14.25" hidden="1">
      <c r="A18" s="17">
        <v>42902.443356481483</v>
      </c>
      <c r="B18" s="15">
        <v>239988</v>
      </c>
      <c r="C18" t="s">
        <v>404</v>
      </c>
      <c r="D18" t="s">
        <v>405</v>
      </c>
      <c r="E18" t="s">
        <v>344</v>
      </c>
      <c r="F18" s="15">
        <v>-612</v>
      </c>
      <c r="G18" t="s">
        <v>57</v>
      </c>
      <c r="H18" t="s">
        <v>68</v>
      </c>
      <c r="I18" t="s">
        <v>59</v>
      </c>
      <c r="J18">
        <f>VLOOKUP(B18,自助退!B:F,5,FALSE)</f>
        <v>612</v>
      </c>
      <c r="K18" s="40" t="str">
        <f t="shared" si="0"/>
        <v/>
      </c>
    </row>
    <row r="19" spans="1:11" ht="14.25" hidden="1">
      <c r="A19" s="17">
        <v>42902.456284722219</v>
      </c>
      <c r="B19" s="15">
        <v>240770</v>
      </c>
      <c r="C19" t="s">
        <v>406</v>
      </c>
      <c r="D19" t="s">
        <v>407</v>
      </c>
      <c r="E19" t="s">
        <v>408</v>
      </c>
      <c r="F19" s="15">
        <v>-259</v>
      </c>
      <c r="G19" t="s">
        <v>57</v>
      </c>
      <c r="H19" t="s">
        <v>65</v>
      </c>
      <c r="I19" t="s">
        <v>59</v>
      </c>
      <c r="J19">
        <f>VLOOKUP(B19,自助退!B:F,5,FALSE)</f>
        <v>259</v>
      </c>
      <c r="K19" s="40" t="str">
        <f t="shared" si="0"/>
        <v/>
      </c>
    </row>
    <row r="20" spans="1:11" ht="14.25" hidden="1">
      <c r="A20" s="17">
        <v>42902.460081018522</v>
      </c>
      <c r="B20" s="15">
        <v>241018</v>
      </c>
      <c r="C20" t="s">
        <v>409</v>
      </c>
      <c r="D20" t="s">
        <v>410</v>
      </c>
      <c r="E20" t="s">
        <v>411</v>
      </c>
      <c r="F20" s="15">
        <v>-86</v>
      </c>
      <c r="G20" t="s">
        <v>57</v>
      </c>
      <c r="H20" t="s">
        <v>67</v>
      </c>
      <c r="I20" t="s">
        <v>59</v>
      </c>
      <c r="J20">
        <f>VLOOKUP(B20,自助退!B:F,5,FALSE)</f>
        <v>86</v>
      </c>
      <c r="K20" s="40" t="str">
        <f t="shared" si="0"/>
        <v/>
      </c>
    </row>
    <row r="21" spans="1:11" ht="14.25" hidden="1">
      <c r="A21" s="17">
        <v>42902.460486111115</v>
      </c>
      <c r="B21" s="15">
        <v>241041</v>
      </c>
      <c r="C21" t="s">
        <v>412</v>
      </c>
      <c r="D21" t="s">
        <v>413</v>
      </c>
      <c r="E21" t="s">
        <v>414</v>
      </c>
      <c r="F21" s="15">
        <v>-115</v>
      </c>
      <c r="G21" t="s">
        <v>57</v>
      </c>
      <c r="H21" t="s">
        <v>67</v>
      </c>
      <c r="I21" t="s">
        <v>59</v>
      </c>
      <c r="J21">
        <f>VLOOKUP(B21,自助退!B:F,5,FALSE)</f>
        <v>115</v>
      </c>
      <c r="K21" s="40" t="str">
        <f t="shared" si="0"/>
        <v/>
      </c>
    </row>
    <row r="22" spans="1:11" ht="14.25" hidden="1">
      <c r="A22" s="17">
        <v>42902.461446759262</v>
      </c>
      <c r="B22" s="15">
        <v>241111</v>
      </c>
      <c r="C22" t="s">
        <v>415</v>
      </c>
      <c r="D22" t="s">
        <v>416</v>
      </c>
      <c r="E22" t="s">
        <v>417</v>
      </c>
      <c r="F22" s="15">
        <v>-72</v>
      </c>
      <c r="G22" t="s">
        <v>57</v>
      </c>
      <c r="H22" t="s">
        <v>67</v>
      </c>
      <c r="I22" t="s">
        <v>59</v>
      </c>
      <c r="J22">
        <f>VLOOKUP(B22,自助退!B:F,5,FALSE)</f>
        <v>72</v>
      </c>
      <c r="K22" s="40" t="str">
        <f t="shared" si="0"/>
        <v/>
      </c>
    </row>
    <row r="23" spans="1:11" ht="14.25" hidden="1">
      <c r="A23" s="17">
        <v>42902.465532407405</v>
      </c>
      <c r="B23" s="15">
        <v>241389</v>
      </c>
      <c r="C23" t="s">
        <v>418</v>
      </c>
      <c r="D23" t="s">
        <v>419</v>
      </c>
      <c r="E23" t="s">
        <v>420</v>
      </c>
      <c r="F23" s="15">
        <v>-2000</v>
      </c>
      <c r="G23" t="s">
        <v>57</v>
      </c>
      <c r="H23" t="s">
        <v>71</v>
      </c>
      <c r="I23" t="s">
        <v>59</v>
      </c>
      <c r="J23">
        <f>VLOOKUP(B23,自助退!B:F,5,FALSE)</f>
        <v>2000</v>
      </c>
      <c r="K23" s="40" t="str">
        <f t="shared" si="0"/>
        <v/>
      </c>
    </row>
    <row r="24" spans="1:11" ht="14.25" hidden="1">
      <c r="A24" s="17">
        <v>42902.470659722225</v>
      </c>
      <c r="B24" s="15">
        <v>241690</v>
      </c>
      <c r="C24" t="s">
        <v>421</v>
      </c>
      <c r="D24" t="s">
        <v>422</v>
      </c>
      <c r="E24" t="s">
        <v>423</v>
      </c>
      <c r="F24" s="15">
        <v>-38</v>
      </c>
      <c r="G24" t="s">
        <v>57</v>
      </c>
      <c r="H24" t="s">
        <v>88</v>
      </c>
      <c r="I24" t="s">
        <v>59</v>
      </c>
      <c r="J24">
        <f>VLOOKUP(B24,自助退!B:F,5,FALSE)</f>
        <v>38</v>
      </c>
      <c r="K24" s="40" t="str">
        <f t="shared" si="0"/>
        <v/>
      </c>
    </row>
    <row r="25" spans="1:11" ht="14.25" hidden="1">
      <c r="A25" s="17">
        <v>42902.47556712963</v>
      </c>
      <c r="B25" s="15">
        <v>241974</v>
      </c>
      <c r="C25" t="s">
        <v>424</v>
      </c>
      <c r="D25" t="s">
        <v>425</v>
      </c>
      <c r="E25" t="s">
        <v>426</v>
      </c>
      <c r="F25" s="15">
        <v>-1019</v>
      </c>
      <c r="G25" t="s">
        <v>57</v>
      </c>
      <c r="H25" t="s">
        <v>73</v>
      </c>
      <c r="I25" t="s">
        <v>59</v>
      </c>
      <c r="J25">
        <f>VLOOKUP(B25,自助退!B:F,5,FALSE)</f>
        <v>1019</v>
      </c>
      <c r="K25" s="40" t="str">
        <f t="shared" si="0"/>
        <v/>
      </c>
    </row>
    <row r="26" spans="1:11" ht="14.25" hidden="1">
      <c r="A26" s="17">
        <v>42902.475949074076</v>
      </c>
      <c r="B26" s="15">
        <v>242004</v>
      </c>
      <c r="C26" t="s">
        <v>427</v>
      </c>
      <c r="D26" t="s">
        <v>428</v>
      </c>
      <c r="E26" t="s">
        <v>429</v>
      </c>
      <c r="F26" s="15">
        <v>-165</v>
      </c>
      <c r="G26" t="s">
        <v>57</v>
      </c>
      <c r="H26" t="s">
        <v>66</v>
      </c>
      <c r="I26" t="s">
        <v>59</v>
      </c>
      <c r="J26">
        <f>VLOOKUP(B26,自助退!B:F,5,FALSE)</f>
        <v>165</v>
      </c>
      <c r="K26" s="40" t="str">
        <f t="shared" si="0"/>
        <v/>
      </c>
    </row>
    <row r="27" spans="1:11" ht="14.25" hidden="1">
      <c r="A27" s="17">
        <v>42902.477384259262</v>
      </c>
      <c r="B27" s="15">
        <v>242065</v>
      </c>
      <c r="C27" t="s">
        <v>430</v>
      </c>
      <c r="D27" t="s">
        <v>431</v>
      </c>
      <c r="E27" t="s">
        <v>335</v>
      </c>
      <c r="F27" s="15">
        <v>-406</v>
      </c>
      <c r="G27" t="s">
        <v>57</v>
      </c>
      <c r="H27" t="s">
        <v>67</v>
      </c>
      <c r="I27" t="s">
        <v>59</v>
      </c>
      <c r="J27">
        <f>VLOOKUP(B27,自助退!B:F,5,FALSE)</f>
        <v>406</v>
      </c>
      <c r="K27" s="40" t="str">
        <f t="shared" si="0"/>
        <v/>
      </c>
    </row>
    <row r="28" spans="1:11" ht="14.25" hidden="1">
      <c r="A28" s="17">
        <v>42902.477777777778</v>
      </c>
      <c r="B28" s="15">
        <v>242085</v>
      </c>
      <c r="C28" t="s">
        <v>432</v>
      </c>
      <c r="D28" t="s">
        <v>433</v>
      </c>
      <c r="E28" t="s">
        <v>338</v>
      </c>
      <c r="F28" s="15">
        <v>-755</v>
      </c>
      <c r="G28" t="s">
        <v>57</v>
      </c>
      <c r="H28" t="s">
        <v>67</v>
      </c>
      <c r="I28" t="s">
        <v>59</v>
      </c>
      <c r="J28">
        <f>VLOOKUP(B28,自助退!B:F,5,FALSE)</f>
        <v>755</v>
      </c>
      <c r="K28" s="40" t="str">
        <f t="shared" si="0"/>
        <v/>
      </c>
    </row>
    <row r="29" spans="1:11" ht="14.25" hidden="1">
      <c r="A29" s="17">
        <v>42902.491203703707</v>
      </c>
      <c r="B29" s="15">
        <v>242688</v>
      </c>
      <c r="C29" t="s">
        <v>434</v>
      </c>
      <c r="D29" t="s">
        <v>435</v>
      </c>
      <c r="E29" t="s">
        <v>320</v>
      </c>
      <c r="F29" s="15">
        <v>-265</v>
      </c>
      <c r="G29" t="s">
        <v>57</v>
      </c>
      <c r="H29" t="s">
        <v>67</v>
      </c>
      <c r="I29" t="s">
        <v>59</v>
      </c>
      <c r="J29">
        <f>VLOOKUP(B29,自助退!B:F,5,FALSE)</f>
        <v>265</v>
      </c>
      <c r="K29" s="40" t="str">
        <f t="shared" si="0"/>
        <v/>
      </c>
    </row>
    <row r="30" spans="1:11" ht="14.25" hidden="1">
      <c r="A30" s="17">
        <v>42902.496076388888</v>
      </c>
      <c r="B30" s="15">
        <v>242872</v>
      </c>
      <c r="C30" t="s">
        <v>436</v>
      </c>
      <c r="D30" t="s">
        <v>437</v>
      </c>
      <c r="E30" t="s">
        <v>329</v>
      </c>
      <c r="F30" s="15">
        <v>-420</v>
      </c>
      <c r="G30" t="s">
        <v>57</v>
      </c>
      <c r="H30" t="s">
        <v>84</v>
      </c>
      <c r="I30" t="s">
        <v>59</v>
      </c>
      <c r="J30">
        <f>VLOOKUP(B30,自助退!B:F,5,FALSE)</f>
        <v>420</v>
      </c>
      <c r="K30" s="40" t="str">
        <f t="shared" si="0"/>
        <v/>
      </c>
    </row>
    <row r="31" spans="1:11" ht="14.25" hidden="1">
      <c r="A31" s="17">
        <v>42902.496377314812</v>
      </c>
      <c r="B31" s="15">
        <v>242884</v>
      </c>
      <c r="C31" t="s">
        <v>438</v>
      </c>
      <c r="D31" t="s">
        <v>439</v>
      </c>
      <c r="E31" t="s">
        <v>440</v>
      </c>
      <c r="F31" s="15">
        <v>-583</v>
      </c>
      <c r="G31" t="s">
        <v>57</v>
      </c>
      <c r="H31" t="s">
        <v>84</v>
      </c>
      <c r="I31" t="s">
        <v>59</v>
      </c>
      <c r="J31">
        <f>VLOOKUP(B31,自助退!B:F,5,FALSE)</f>
        <v>583</v>
      </c>
      <c r="K31" s="40" t="str">
        <f t="shared" si="0"/>
        <v/>
      </c>
    </row>
    <row r="32" spans="1:11" ht="14.25" hidden="1">
      <c r="A32" s="17">
        <v>42902.497118055559</v>
      </c>
      <c r="B32" s="15">
        <v>242908</v>
      </c>
      <c r="C32" t="s">
        <v>441</v>
      </c>
      <c r="D32" t="s">
        <v>442</v>
      </c>
      <c r="E32" t="s">
        <v>443</v>
      </c>
      <c r="F32" s="15">
        <v>-206</v>
      </c>
      <c r="G32" t="s">
        <v>57</v>
      </c>
      <c r="H32" t="s">
        <v>75</v>
      </c>
      <c r="I32" t="s">
        <v>59</v>
      </c>
      <c r="J32">
        <f>VLOOKUP(B32,自助退!B:F,5,FALSE)</f>
        <v>206</v>
      </c>
      <c r="K32" s="40" t="str">
        <f t="shared" si="0"/>
        <v/>
      </c>
    </row>
    <row r="33" spans="1:11" ht="14.25" hidden="1">
      <c r="A33" s="17">
        <v>42902.499050925922</v>
      </c>
      <c r="B33" s="15">
        <v>242992</v>
      </c>
      <c r="C33" t="s">
        <v>444</v>
      </c>
      <c r="D33" t="s">
        <v>445</v>
      </c>
      <c r="E33" t="s">
        <v>320</v>
      </c>
      <c r="F33" s="15">
        <v>-702</v>
      </c>
      <c r="G33" t="s">
        <v>57</v>
      </c>
      <c r="H33" t="s">
        <v>89</v>
      </c>
      <c r="I33" t="s">
        <v>59</v>
      </c>
      <c r="J33">
        <f>VLOOKUP(B33,自助退!B:F,5,FALSE)</f>
        <v>702</v>
      </c>
      <c r="K33" s="40" t="str">
        <f t="shared" si="0"/>
        <v/>
      </c>
    </row>
    <row r="34" spans="1:11" ht="14.25" hidden="1">
      <c r="A34" s="17">
        <v>42902.499421296299</v>
      </c>
      <c r="B34" s="15">
        <v>243002</v>
      </c>
      <c r="C34" t="s">
        <v>446</v>
      </c>
      <c r="D34" t="s">
        <v>447</v>
      </c>
      <c r="E34" t="s">
        <v>448</v>
      </c>
      <c r="F34" s="15">
        <v>-450</v>
      </c>
      <c r="G34" t="s">
        <v>57</v>
      </c>
      <c r="H34" t="s">
        <v>71</v>
      </c>
      <c r="I34" t="s">
        <v>59</v>
      </c>
      <c r="J34">
        <f>VLOOKUP(B34,自助退!B:F,5,FALSE)</f>
        <v>450</v>
      </c>
      <c r="K34" s="40" t="str">
        <f t="shared" si="0"/>
        <v/>
      </c>
    </row>
    <row r="35" spans="1:11" ht="14.25" hidden="1">
      <c r="A35" s="17">
        <v>42902.524004629631</v>
      </c>
      <c r="B35" s="15">
        <v>243391</v>
      </c>
      <c r="C35" t="s">
        <v>449</v>
      </c>
      <c r="D35" t="s">
        <v>450</v>
      </c>
      <c r="E35" t="s">
        <v>451</v>
      </c>
      <c r="F35" s="15">
        <v>-200</v>
      </c>
      <c r="G35" t="s">
        <v>57</v>
      </c>
      <c r="H35" t="s">
        <v>74</v>
      </c>
      <c r="I35" t="s">
        <v>59</v>
      </c>
      <c r="J35">
        <f>VLOOKUP(B35,自助退!B:F,5,FALSE)</f>
        <v>200</v>
      </c>
      <c r="K35" s="40" t="str">
        <f t="shared" si="0"/>
        <v/>
      </c>
    </row>
    <row r="36" spans="1:11" ht="14.25" hidden="1">
      <c r="A36" s="17">
        <v>42902.535636574074</v>
      </c>
      <c r="B36" s="15">
        <v>243473</v>
      </c>
      <c r="C36" t="s">
        <v>452</v>
      </c>
      <c r="D36" t="s">
        <v>453</v>
      </c>
      <c r="E36" t="s">
        <v>326</v>
      </c>
      <c r="F36" s="15">
        <v>-882</v>
      </c>
      <c r="G36" t="s">
        <v>57</v>
      </c>
      <c r="H36" t="s">
        <v>84</v>
      </c>
      <c r="I36" t="s">
        <v>59</v>
      </c>
      <c r="J36">
        <f>VLOOKUP(B36,自助退!B:F,5,FALSE)</f>
        <v>882</v>
      </c>
      <c r="K36" s="40" t="str">
        <f t="shared" si="0"/>
        <v/>
      </c>
    </row>
    <row r="37" spans="1:11" ht="14.25" hidden="1">
      <c r="A37" s="17">
        <v>42902.568622685183</v>
      </c>
      <c r="B37" s="15">
        <v>243737</v>
      </c>
      <c r="C37" t="s">
        <v>454</v>
      </c>
      <c r="D37" t="s">
        <v>455</v>
      </c>
      <c r="E37" t="s">
        <v>456</v>
      </c>
      <c r="F37" s="15">
        <v>-6780</v>
      </c>
      <c r="G37" t="s">
        <v>57</v>
      </c>
      <c r="H37" t="s">
        <v>90</v>
      </c>
      <c r="I37" t="s">
        <v>59</v>
      </c>
      <c r="J37">
        <f>VLOOKUP(B37,自助退!B:F,5,FALSE)</f>
        <v>6780</v>
      </c>
      <c r="K37" s="40" t="str">
        <f t="shared" si="0"/>
        <v/>
      </c>
    </row>
    <row r="38" spans="1:11" ht="14.25" hidden="1">
      <c r="A38" s="17">
        <v>42902.603518518517</v>
      </c>
      <c r="B38" s="15">
        <v>244745</v>
      </c>
      <c r="C38" t="s">
        <v>457</v>
      </c>
      <c r="D38" t="s">
        <v>458</v>
      </c>
      <c r="E38" t="s">
        <v>459</v>
      </c>
      <c r="F38" s="15">
        <v>-475</v>
      </c>
      <c r="G38" t="s">
        <v>57</v>
      </c>
      <c r="H38" t="s">
        <v>76</v>
      </c>
      <c r="I38" t="s">
        <v>59</v>
      </c>
      <c r="J38">
        <f>VLOOKUP(B38,自助退!B:F,5,FALSE)</f>
        <v>475</v>
      </c>
      <c r="K38" s="40" t="str">
        <f t="shared" si="0"/>
        <v/>
      </c>
    </row>
    <row r="39" spans="1:11" ht="14.25" hidden="1">
      <c r="A39" s="17">
        <v>42902.603622685187</v>
      </c>
      <c r="B39" s="15">
        <v>244752</v>
      </c>
      <c r="C39" t="s">
        <v>460</v>
      </c>
      <c r="D39" t="s">
        <v>461</v>
      </c>
      <c r="E39" t="s">
        <v>462</v>
      </c>
      <c r="F39" s="15">
        <v>-65</v>
      </c>
      <c r="G39" t="s">
        <v>57</v>
      </c>
      <c r="H39" t="s">
        <v>89</v>
      </c>
      <c r="I39" t="s">
        <v>59</v>
      </c>
      <c r="J39">
        <f>VLOOKUP(B39,自助退!B:F,5,FALSE)</f>
        <v>65</v>
      </c>
      <c r="K39" s="40" t="str">
        <f t="shared" si="0"/>
        <v/>
      </c>
    </row>
    <row r="40" spans="1:11" ht="14.25" hidden="1">
      <c r="A40" s="17">
        <v>42902.609351851854</v>
      </c>
      <c r="B40" s="15">
        <v>245076</v>
      </c>
      <c r="C40" t="s">
        <v>463</v>
      </c>
      <c r="D40" t="s">
        <v>464</v>
      </c>
      <c r="E40" t="s">
        <v>317</v>
      </c>
      <c r="F40" s="15">
        <v>-200</v>
      </c>
      <c r="G40" t="s">
        <v>57</v>
      </c>
      <c r="H40" t="s">
        <v>69</v>
      </c>
      <c r="I40" t="s">
        <v>59</v>
      </c>
      <c r="J40">
        <f>VLOOKUP(B40,自助退!B:F,5,FALSE)</f>
        <v>200</v>
      </c>
      <c r="K40" s="40" t="str">
        <f t="shared" si="0"/>
        <v/>
      </c>
    </row>
    <row r="41" spans="1:11" ht="14.25" hidden="1">
      <c r="A41" s="17">
        <v>42902.609826388885</v>
      </c>
      <c r="B41" s="15">
        <v>245108</v>
      </c>
      <c r="C41" t="s">
        <v>465</v>
      </c>
      <c r="D41" t="s">
        <v>464</v>
      </c>
      <c r="E41" t="s">
        <v>317</v>
      </c>
      <c r="F41" s="15">
        <v>-250</v>
      </c>
      <c r="G41" t="s">
        <v>57</v>
      </c>
      <c r="H41" t="s">
        <v>69</v>
      </c>
      <c r="I41" t="s">
        <v>59</v>
      </c>
      <c r="J41">
        <f>VLOOKUP(B41,自助退!B:F,5,FALSE)</f>
        <v>250</v>
      </c>
      <c r="K41" s="40" t="str">
        <f t="shared" si="0"/>
        <v/>
      </c>
    </row>
    <row r="42" spans="1:11" ht="14.25" hidden="1">
      <c r="A42" s="17">
        <v>42902.623263888891</v>
      </c>
      <c r="B42" s="15">
        <v>245863</v>
      </c>
      <c r="C42" t="s">
        <v>466</v>
      </c>
      <c r="D42" t="s">
        <v>467</v>
      </c>
      <c r="E42" t="s">
        <v>468</v>
      </c>
      <c r="F42" s="15">
        <v>-82</v>
      </c>
      <c r="G42" t="s">
        <v>57</v>
      </c>
      <c r="H42" t="s">
        <v>84</v>
      </c>
      <c r="I42" t="s">
        <v>59</v>
      </c>
      <c r="J42">
        <f>VLOOKUP(B42,自助退!B:F,5,FALSE)</f>
        <v>82</v>
      </c>
      <c r="K42" s="40" t="str">
        <f t="shared" si="0"/>
        <v/>
      </c>
    </row>
    <row r="43" spans="1:11" ht="14.25" hidden="1">
      <c r="A43" s="17">
        <v>42902.632453703707</v>
      </c>
      <c r="B43" s="15">
        <v>246353</v>
      </c>
      <c r="C43" t="s">
        <v>469</v>
      </c>
      <c r="D43" t="s">
        <v>470</v>
      </c>
      <c r="E43" t="s">
        <v>471</v>
      </c>
      <c r="F43" s="15">
        <v>-100</v>
      </c>
      <c r="G43" t="s">
        <v>57</v>
      </c>
      <c r="H43" t="s">
        <v>89</v>
      </c>
      <c r="I43" t="s">
        <v>59</v>
      </c>
      <c r="J43">
        <f>VLOOKUP(B43,自助退!B:F,5,FALSE)</f>
        <v>100</v>
      </c>
      <c r="K43" s="40" t="str">
        <f t="shared" si="0"/>
        <v/>
      </c>
    </row>
    <row r="44" spans="1:11" ht="14.25" hidden="1">
      <c r="A44" s="17">
        <v>42902.633796296293</v>
      </c>
      <c r="B44" s="15">
        <v>246398</v>
      </c>
      <c r="C44" t="s">
        <v>472</v>
      </c>
      <c r="D44" t="s">
        <v>473</v>
      </c>
      <c r="E44" t="s">
        <v>474</v>
      </c>
      <c r="F44" s="15">
        <v>-190</v>
      </c>
      <c r="G44" t="s">
        <v>57</v>
      </c>
      <c r="H44" t="s">
        <v>78</v>
      </c>
      <c r="I44" t="s">
        <v>59</v>
      </c>
      <c r="J44">
        <f>VLOOKUP(B44,自助退!B:F,5,FALSE)</f>
        <v>190</v>
      </c>
      <c r="K44" s="40" t="str">
        <f t="shared" si="0"/>
        <v/>
      </c>
    </row>
    <row r="45" spans="1:11" ht="14.25" hidden="1">
      <c r="A45" s="17">
        <v>42902.636608796296</v>
      </c>
      <c r="B45" s="15">
        <v>246572</v>
      </c>
      <c r="C45" t="s">
        <v>475</v>
      </c>
      <c r="D45" t="s">
        <v>476</v>
      </c>
      <c r="E45" t="s">
        <v>477</v>
      </c>
      <c r="F45" s="15">
        <v>-42</v>
      </c>
      <c r="G45" t="s">
        <v>57</v>
      </c>
      <c r="H45" t="s">
        <v>84</v>
      </c>
      <c r="I45" t="s">
        <v>59</v>
      </c>
      <c r="J45">
        <f>VLOOKUP(B45,自助退!B:F,5,FALSE)</f>
        <v>42</v>
      </c>
      <c r="K45" s="40" t="str">
        <f t="shared" si="0"/>
        <v/>
      </c>
    </row>
    <row r="46" spans="1:11" ht="14.25" hidden="1">
      <c r="A46" s="17">
        <v>42902.638356481482</v>
      </c>
      <c r="B46" s="15">
        <v>246663</v>
      </c>
      <c r="C46" t="s">
        <v>478</v>
      </c>
      <c r="D46" t="s">
        <v>479</v>
      </c>
      <c r="E46" t="s">
        <v>480</v>
      </c>
      <c r="F46" s="15">
        <v>-3</v>
      </c>
      <c r="G46" t="s">
        <v>57</v>
      </c>
      <c r="H46" t="s">
        <v>83</v>
      </c>
      <c r="I46" t="s">
        <v>59</v>
      </c>
      <c r="J46">
        <f>VLOOKUP(B46,自助退!B:F,5,FALSE)</f>
        <v>3</v>
      </c>
      <c r="K46" s="40" t="str">
        <f t="shared" si="0"/>
        <v/>
      </c>
    </row>
    <row r="47" spans="1:11" ht="14.25" hidden="1">
      <c r="A47" s="17">
        <v>42902.64162037037</v>
      </c>
      <c r="B47" s="15">
        <v>246844</v>
      </c>
      <c r="C47" t="s">
        <v>481</v>
      </c>
      <c r="D47" t="s">
        <v>482</v>
      </c>
      <c r="E47" t="s">
        <v>483</v>
      </c>
      <c r="F47" s="15">
        <v>-157</v>
      </c>
      <c r="G47" t="s">
        <v>57</v>
      </c>
      <c r="H47" t="s">
        <v>88</v>
      </c>
      <c r="I47" t="s">
        <v>59</v>
      </c>
      <c r="J47">
        <f>VLOOKUP(B47,自助退!B:F,5,FALSE)</f>
        <v>157</v>
      </c>
      <c r="K47" s="40" t="str">
        <f t="shared" si="0"/>
        <v/>
      </c>
    </row>
    <row r="48" spans="1:11" ht="14.25" hidden="1">
      <c r="A48" s="17">
        <v>42902.643912037034</v>
      </c>
      <c r="B48" s="15">
        <v>246985</v>
      </c>
      <c r="C48" t="s">
        <v>484</v>
      </c>
      <c r="D48" t="s">
        <v>485</v>
      </c>
      <c r="E48" t="s">
        <v>285</v>
      </c>
      <c r="F48" s="15">
        <v>-3200</v>
      </c>
      <c r="G48" t="s">
        <v>57</v>
      </c>
      <c r="H48" t="s">
        <v>68</v>
      </c>
      <c r="I48" t="s">
        <v>59</v>
      </c>
      <c r="J48">
        <f>VLOOKUP(B48,自助退!B:F,5,FALSE)</f>
        <v>3200</v>
      </c>
      <c r="K48" s="40" t="str">
        <f t="shared" si="0"/>
        <v/>
      </c>
    </row>
    <row r="49" spans="1:11" ht="14.25" hidden="1">
      <c r="A49" s="17">
        <v>42902.652222222219</v>
      </c>
      <c r="B49" s="15">
        <v>247421</v>
      </c>
      <c r="C49" t="s">
        <v>486</v>
      </c>
      <c r="D49" t="s">
        <v>487</v>
      </c>
      <c r="E49" t="s">
        <v>488</v>
      </c>
      <c r="F49" s="15">
        <v>-96</v>
      </c>
      <c r="G49" t="s">
        <v>57</v>
      </c>
      <c r="H49" t="s">
        <v>66</v>
      </c>
      <c r="I49" t="s">
        <v>59</v>
      </c>
      <c r="J49">
        <f>VLOOKUP(B49,自助退!B:F,5,FALSE)</f>
        <v>96</v>
      </c>
      <c r="K49" s="40" t="str">
        <f t="shared" si="0"/>
        <v/>
      </c>
    </row>
    <row r="50" spans="1:11" ht="14.25" hidden="1">
      <c r="A50" s="17">
        <v>42902.654988425929</v>
      </c>
      <c r="B50" s="15">
        <v>247573</v>
      </c>
      <c r="C50" t="s">
        <v>489</v>
      </c>
      <c r="D50" t="s">
        <v>490</v>
      </c>
      <c r="E50" t="s">
        <v>491</v>
      </c>
      <c r="F50" s="15">
        <v>-1000</v>
      </c>
      <c r="G50" t="s">
        <v>57</v>
      </c>
      <c r="H50" t="s">
        <v>76</v>
      </c>
      <c r="I50" t="s">
        <v>59</v>
      </c>
      <c r="J50">
        <f>VLOOKUP(B50,自助退!B:F,5,FALSE)</f>
        <v>1000</v>
      </c>
      <c r="K50" s="40" t="str">
        <f t="shared" si="0"/>
        <v/>
      </c>
    </row>
    <row r="51" spans="1:11" ht="14.25" hidden="1">
      <c r="A51" s="17">
        <v>42902.660208333335</v>
      </c>
      <c r="B51" s="15">
        <v>247852</v>
      </c>
      <c r="C51" t="s">
        <v>492</v>
      </c>
      <c r="D51" t="s">
        <v>493</v>
      </c>
      <c r="E51" t="s">
        <v>494</v>
      </c>
      <c r="F51" s="15">
        <v>-1000</v>
      </c>
      <c r="G51" t="s">
        <v>57</v>
      </c>
      <c r="H51" t="s">
        <v>66</v>
      </c>
      <c r="I51" t="s">
        <v>59</v>
      </c>
      <c r="J51">
        <f>VLOOKUP(B51,自助退!B:F,5,FALSE)</f>
        <v>1000</v>
      </c>
      <c r="K51" s="40" t="str">
        <f t="shared" si="0"/>
        <v/>
      </c>
    </row>
    <row r="52" spans="1:11" ht="14.25" hidden="1">
      <c r="A52" s="17">
        <v>42902.662627314814</v>
      </c>
      <c r="B52" s="15">
        <v>247954</v>
      </c>
      <c r="C52" t="s">
        <v>495</v>
      </c>
      <c r="D52" t="s">
        <v>496</v>
      </c>
      <c r="E52" t="s">
        <v>497</v>
      </c>
      <c r="F52" s="15">
        <v>-247</v>
      </c>
      <c r="G52" t="s">
        <v>57</v>
      </c>
      <c r="H52" t="s">
        <v>73</v>
      </c>
      <c r="I52" t="s">
        <v>59</v>
      </c>
      <c r="J52">
        <f>VLOOKUP(B52,自助退!B:F,5,FALSE)</f>
        <v>247</v>
      </c>
      <c r="K52" s="40" t="str">
        <f t="shared" si="0"/>
        <v/>
      </c>
    </row>
    <row r="53" spans="1:11" ht="14.25" hidden="1">
      <c r="A53" s="17">
        <v>42902.664756944447</v>
      </c>
      <c r="B53" s="15">
        <v>248069</v>
      </c>
      <c r="C53" t="s">
        <v>498</v>
      </c>
      <c r="D53" t="s">
        <v>499</v>
      </c>
      <c r="E53" t="s">
        <v>500</v>
      </c>
      <c r="F53" s="15">
        <v>-48</v>
      </c>
      <c r="G53" t="s">
        <v>57</v>
      </c>
      <c r="H53" t="s">
        <v>71</v>
      </c>
      <c r="I53" t="s">
        <v>59</v>
      </c>
      <c r="J53">
        <f>VLOOKUP(B53,自助退!B:F,5,FALSE)</f>
        <v>48</v>
      </c>
      <c r="K53" s="40" t="str">
        <f t="shared" si="0"/>
        <v/>
      </c>
    </row>
    <row r="54" spans="1:11" ht="14.25" hidden="1">
      <c r="A54" s="17">
        <v>42902.66810185185</v>
      </c>
      <c r="B54" s="15">
        <v>248252</v>
      </c>
      <c r="C54" t="s">
        <v>501</v>
      </c>
      <c r="D54" t="s">
        <v>502</v>
      </c>
      <c r="E54" t="s">
        <v>503</v>
      </c>
      <c r="F54" s="15">
        <v>-50</v>
      </c>
      <c r="G54" t="s">
        <v>57</v>
      </c>
      <c r="H54" t="s">
        <v>84</v>
      </c>
      <c r="I54" t="s">
        <v>59</v>
      </c>
      <c r="J54">
        <f>VLOOKUP(B54,自助退!B:F,5,FALSE)</f>
        <v>50</v>
      </c>
      <c r="K54" s="40" t="str">
        <f t="shared" si="0"/>
        <v/>
      </c>
    </row>
    <row r="55" spans="1:11" ht="14.25" hidden="1">
      <c r="A55" s="17">
        <v>42902.681319444448</v>
      </c>
      <c r="B55" s="15">
        <v>248869</v>
      </c>
      <c r="C55" t="s">
        <v>504</v>
      </c>
      <c r="D55" t="s">
        <v>505</v>
      </c>
      <c r="E55" t="s">
        <v>506</v>
      </c>
      <c r="F55" s="15">
        <v>-14</v>
      </c>
      <c r="G55" t="s">
        <v>57</v>
      </c>
      <c r="H55" t="s">
        <v>93</v>
      </c>
      <c r="I55" t="s">
        <v>59</v>
      </c>
      <c r="J55">
        <f>VLOOKUP(B55,自助退!B:F,5,FALSE)</f>
        <v>14</v>
      </c>
      <c r="K55" s="40" t="str">
        <f t="shared" si="0"/>
        <v/>
      </c>
    </row>
    <row r="56" spans="1:11" ht="14.25" hidden="1">
      <c r="A56" s="17">
        <v>42902.681759259256</v>
      </c>
      <c r="B56" s="15">
        <v>248891</v>
      </c>
      <c r="C56" t="s">
        <v>507</v>
      </c>
      <c r="D56" t="s">
        <v>53</v>
      </c>
      <c r="E56" t="s">
        <v>110</v>
      </c>
      <c r="F56" s="15">
        <v>-370</v>
      </c>
      <c r="G56" t="s">
        <v>57</v>
      </c>
      <c r="H56" t="s">
        <v>71</v>
      </c>
      <c r="I56" t="s">
        <v>59</v>
      </c>
      <c r="J56">
        <f>VLOOKUP(B56,自助退!B:F,5,FALSE)</f>
        <v>370</v>
      </c>
      <c r="K56" s="40" t="str">
        <f t="shared" si="0"/>
        <v/>
      </c>
    </row>
    <row r="57" spans="1:11" ht="14.25" hidden="1">
      <c r="A57" s="17">
        <v>42902.688217592593</v>
      </c>
      <c r="B57" s="15">
        <v>249220</v>
      </c>
      <c r="C57" t="s">
        <v>508</v>
      </c>
      <c r="D57" t="s">
        <v>509</v>
      </c>
      <c r="E57" t="s">
        <v>510</v>
      </c>
      <c r="F57" s="15">
        <v>-230</v>
      </c>
      <c r="G57" t="s">
        <v>57</v>
      </c>
      <c r="H57" t="s">
        <v>66</v>
      </c>
      <c r="I57" t="s">
        <v>59</v>
      </c>
      <c r="J57">
        <f>VLOOKUP(B57,自助退!B:F,5,FALSE)</f>
        <v>230</v>
      </c>
      <c r="K57" s="40" t="str">
        <f t="shared" si="0"/>
        <v/>
      </c>
    </row>
    <row r="58" spans="1:11" ht="14.25" hidden="1">
      <c r="A58" s="17">
        <v>42902.690879629627</v>
      </c>
      <c r="B58" s="15">
        <v>249300</v>
      </c>
      <c r="C58" t="s">
        <v>511</v>
      </c>
      <c r="D58" t="s">
        <v>512</v>
      </c>
      <c r="E58" t="s">
        <v>513</v>
      </c>
      <c r="F58" s="15">
        <v>-990</v>
      </c>
      <c r="G58" t="s">
        <v>57</v>
      </c>
      <c r="H58" t="s">
        <v>88</v>
      </c>
      <c r="I58" t="s">
        <v>59</v>
      </c>
      <c r="J58">
        <f>VLOOKUP(B58,自助退!B:F,5,FALSE)</f>
        <v>990</v>
      </c>
      <c r="K58" s="40" t="str">
        <f t="shared" si="0"/>
        <v/>
      </c>
    </row>
    <row r="59" spans="1:11" ht="14.25" hidden="1">
      <c r="A59" s="17">
        <v>42902.692083333335</v>
      </c>
      <c r="B59" s="15">
        <v>249343</v>
      </c>
      <c r="C59" t="s">
        <v>514</v>
      </c>
      <c r="D59" t="s">
        <v>515</v>
      </c>
      <c r="E59" t="s">
        <v>516</v>
      </c>
      <c r="F59" s="15">
        <v>-150</v>
      </c>
      <c r="G59" t="s">
        <v>57</v>
      </c>
      <c r="H59" t="s">
        <v>68</v>
      </c>
      <c r="I59" t="s">
        <v>59</v>
      </c>
      <c r="J59">
        <f>VLOOKUP(B59,自助退!B:F,5,FALSE)</f>
        <v>150</v>
      </c>
      <c r="K59" s="40" t="str">
        <f t="shared" si="0"/>
        <v/>
      </c>
    </row>
    <row r="60" spans="1:11" ht="14.25" hidden="1">
      <c r="A60" s="17">
        <v>42902.694976851853</v>
      </c>
      <c r="B60" s="15">
        <v>249427</v>
      </c>
      <c r="C60" t="s">
        <v>517</v>
      </c>
      <c r="D60" t="s">
        <v>518</v>
      </c>
      <c r="E60" t="s">
        <v>519</v>
      </c>
      <c r="F60" s="15">
        <v>-256</v>
      </c>
      <c r="G60" t="s">
        <v>57</v>
      </c>
      <c r="H60" t="s">
        <v>64</v>
      </c>
      <c r="I60" t="s">
        <v>59</v>
      </c>
      <c r="J60">
        <f>VLOOKUP(B60,自助退!B:F,5,FALSE)</f>
        <v>256</v>
      </c>
      <c r="K60" s="40" t="str">
        <f t="shared" si="0"/>
        <v/>
      </c>
    </row>
    <row r="61" spans="1:11" ht="14.25" hidden="1">
      <c r="A61" s="17">
        <v>42902.697395833333</v>
      </c>
      <c r="B61" s="15">
        <v>249519</v>
      </c>
      <c r="C61" t="s">
        <v>520</v>
      </c>
      <c r="D61" t="s">
        <v>521</v>
      </c>
      <c r="E61" t="s">
        <v>522</v>
      </c>
      <c r="F61" s="15">
        <v>-19</v>
      </c>
      <c r="G61" t="s">
        <v>57</v>
      </c>
      <c r="H61" t="s">
        <v>64</v>
      </c>
      <c r="I61" t="s">
        <v>59</v>
      </c>
      <c r="J61">
        <f>VLOOKUP(B61,自助退!B:F,5,FALSE)</f>
        <v>19</v>
      </c>
      <c r="K61" s="40" t="str">
        <f t="shared" si="0"/>
        <v/>
      </c>
    </row>
    <row r="62" spans="1:11" ht="14.25" hidden="1">
      <c r="A62" s="17">
        <v>42902.70621527778</v>
      </c>
      <c r="B62" s="15">
        <v>249799</v>
      </c>
      <c r="C62" t="s">
        <v>523</v>
      </c>
      <c r="D62" t="s">
        <v>524</v>
      </c>
      <c r="E62" t="s">
        <v>525</v>
      </c>
      <c r="F62" s="15">
        <v>-3680</v>
      </c>
      <c r="G62" t="s">
        <v>57</v>
      </c>
      <c r="H62" t="s">
        <v>68</v>
      </c>
      <c r="I62" t="s">
        <v>59</v>
      </c>
      <c r="J62">
        <f>VLOOKUP(B62,自助退!B:F,5,FALSE)</f>
        <v>3680</v>
      </c>
      <c r="K62" s="40" t="str">
        <f t="shared" si="0"/>
        <v/>
      </c>
    </row>
    <row r="63" spans="1:11" ht="14.25" hidden="1">
      <c r="A63" s="17">
        <v>42902.714155092595</v>
      </c>
      <c r="B63" s="15">
        <v>250025</v>
      </c>
      <c r="C63" t="s">
        <v>526</v>
      </c>
      <c r="D63" t="s">
        <v>527</v>
      </c>
      <c r="E63" t="s">
        <v>528</v>
      </c>
      <c r="F63" s="15">
        <v>-696</v>
      </c>
      <c r="G63" t="s">
        <v>57</v>
      </c>
      <c r="H63" t="s">
        <v>87</v>
      </c>
      <c r="I63" t="s">
        <v>59</v>
      </c>
      <c r="J63">
        <f>VLOOKUP(B63,自助退!B:F,5,FALSE)</f>
        <v>696</v>
      </c>
      <c r="K63" s="40" t="str">
        <f t="shared" si="0"/>
        <v/>
      </c>
    </row>
    <row r="64" spans="1:11" ht="14.25" hidden="1">
      <c r="A64" s="17">
        <v>42902.725312499999</v>
      </c>
      <c r="B64" s="15">
        <v>250266</v>
      </c>
      <c r="C64" t="s">
        <v>529</v>
      </c>
      <c r="D64" t="s">
        <v>530</v>
      </c>
      <c r="E64" t="s">
        <v>531</v>
      </c>
      <c r="F64" s="15">
        <v>-80</v>
      </c>
      <c r="G64" t="s">
        <v>57</v>
      </c>
      <c r="H64" t="s">
        <v>78</v>
      </c>
      <c r="I64" t="s">
        <v>59</v>
      </c>
      <c r="J64">
        <f>VLOOKUP(B64,自助退!B:F,5,FALSE)</f>
        <v>80</v>
      </c>
      <c r="K64" s="40" t="str">
        <f t="shared" si="0"/>
        <v/>
      </c>
    </row>
    <row r="65" spans="1:11" ht="14.25" hidden="1">
      <c r="A65" s="17">
        <v>42902.72755787037</v>
      </c>
      <c r="B65" s="15">
        <v>250329</v>
      </c>
      <c r="C65" t="s">
        <v>532</v>
      </c>
      <c r="D65" t="s">
        <v>533</v>
      </c>
      <c r="E65" t="s">
        <v>534</v>
      </c>
      <c r="F65" s="15">
        <v>-250</v>
      </c>
      <c r="G65" t="s">
        <v>57</v>
      </c>
      <c r="H65" t="s">
        <v>87</v>
      </c>
      <c r="I65" t="s">
        <v>59</v>
      </c>
      <c r="J65">
        <f>VLOOKUP(B65,自助退!B:F,5,FALSE)</f>
        <v>250</v>
      </c>
      <c r="K65" s="40" t="str">
        <f t="shared" si="0"/>
        <v/>
      </c>
    </row>
    <row r="66" spans="1:11" ht="14.25" hidden="1">
      <c r="A66" s="17">
        <v>42902.761967592596</v>
      </c>
      <c r="B66" s="15">
        <v>250606</v>
      </c>
      <c r="C66" t="s">
        <v>535</v>
      </c>
      <c r="D66" t="s">
        <v>536</v>
      </c>
      <c r="E66" t="s">
        <v>537</v>
      </c>
      <c r="F66" s="15">
        <v>-300</v>
      </c>
      <c r="G66" t="s">
        <v>57</v>
      </c>
      <c r="H66" t="s">
        <v>85</v>
      </c>
      <c r="I66" t="s">
        <v>59</v>
      </c>
      <c r="J66">
        <f>VLOOKUP(B66,自助退!B:F,5,FALSE)</f>
        <v>300</v>
      </c>
      <c r="K66" s="40" t="str">
        <f t="shared" si="0"/>
        <v/>
      </c>
    </row>
    <row r="67" spans="1:11" ht="14.25" hidden="1">
      <c r="A67" s="17">
        <v>42903.335497685184</v>
      </c>
      <c r="B67" s="15">
        <v>251601</v>
      </c>
      <c r="C67" t="s">
        <v>538</v>
      </c>
      <c r="D67" t="s">
        <v>539</v>
      </c>
      <c r="E67" t="s">
        <v>306</v>
      </c>
      <c r="F67" s="15">
        <v>-500</v>
      </c>
      <c r="G67" t="s">
        <v>57</v>
      </c>
      <c r="H67" t="s">
        <v>83</v>
      </c>
      <c r="I67" t="s">
        <v>59</v>
      </c>
      <c r="J67">
        <f>VLOOKUP(B67,自助退!B:F,5,FALSE)</f>
        <v>500</v>
      </c>
      <c r="K67" s="40" t="str">
        <f t="shared" ref="K67:K130" si="1">IF(J67=F67*-1,"",1)</f>
        <v/>
      </c>
    </row>
    <row r="68" spans="1:11" ht="14.25" hidden="1">
      <c r="A68" s="17">
        <v>42903.338541666664</v>
      </c>
      <c r="B68" s="15">
        <v>251671</v>
      </c>
      <c r="C68" t="s">
        <v>540</v>
      </c>
      <c r="D68" t="s">
        <v>541</v>
      </c>
      <c r="E68" t="s">
        <v>542</v>
      </c>
      <c r="F68" s="15">
        <v>-4000</v>
      </c>
      <c r="G68" t="s">
        <v>57</v>
      </c>
      <c r="H68" t="s">
        <v>80</v>
      </c>
      <c r="I68" t="s">
        <v>59</v>
      </c>
      <c r="J68">
        <f>VLOOKUP(B68,自助退!B:F,5,FALSE)</f>
        <v>4000</v>
      </c>
      <c r="K68" s="40" t="str">
        <f t="shared" si="1"/>
        <v/>
      </c>
    </row>
    <row r="69" spans="1:11" ht="14.25" hidden="1">
      <c r="A69" s="17">
        <v>42903.363368055558</v>
      </c>
      <c r="B69" s="15">
        <v>252412</v>
      </c>
      <c r="C69" t="s">
        <v>543</v>
      </c>
      <c r="D69" t="s">
        <v>544</v>
      </c>
      <c r="E69" t="s">
        <v>545</v>
      </c>
      <c r="F69" s="15">
        <v>-250</v>
      </c>
      <c r="G69" t="s">
        <v>57</v>
      </c>
      <c r="H69" t="s">
        <v>68</v>
      </c>
      <c r="I69" t="s">
        <v>59</v>
      </c>
      <c r="J69">
        <f>VLOOKUP(B69,自助退!B:F,5,FALSE)</f>
        <v>250</v>
      </c>
      <c r="K69" s="40" t="str">
        <f t="shared" si="1"/>
        <v/>
      </c>
    </row>
    <row r="70" spans="1:11" ht="14.25" hidden="1">
      <c r="A70" s="17">
        <v>42903.364108796297</v>
      </c>
      <c r="B70" s="15">
        <v>252441</v>
      </c>
      <c r="C70" t="s">
        <v>546</v>
      </c>
      <c r="D70" t="s">
        <v>547</v>
      </c>
      <c r="E70" t="s">
        <v>548</v>
      </c>
      <c r="F70" s="15">
        <v>-350</v>
      </c>
      <c r="G70" t="s">
        <v>57</v>
      </c>
      <c r="H70" t="s">
        <v>68</v>
      </c>
      <c r="I70" t="s">
        <v>59</v>
      </c>
      <c r="J70">
        <f>VLOOKUP(B70,自助退!B:F,5,FALSE)</f>
        <v>350</v>
      </c>
      <c r="K70" s="40" t="str">
        <f t="shared" si="1"/>
        <v/>
      </c>
    </row>
    <row r="71" spans="1:11" ht="14.25" hidden="1">
      <c r="A71" s="17">
        <v>42903.369363425925</v>
      </c>
      <c r="B71" s="15">
        <v>252634</v>
      </c>
      <c r="C71" t="s">
        <v>549</v>
      </c>
      <c r="D71" t="s">
        <v>550</v>
      </c>
      <c r="E71" t="s">
        <v>551</v>
      </c>
      <c r="F71" s="15">
        <v>-1000</v>
      </c>
      <c r="G71" t="s">
        <v>57</v>
      </c>
      <c r="H71" t="s">
        <v>68</v>
      </c>
      <c r="I71" t="s">
        <v>59</v>
      </c>
      <c r="J71">
        <f>VLOOKUP(B71,自助退!B:F,5,FALSE)</f>
        <v>1000</v>
      </c>
      <c r="K71" s="40" t="str">
        <f t="shared" si="1"/>
        <v/>
      </c>
    </row>
    <row r="72" spans="1:11" ht="14.25" hidden="1">
      <c r="A72" s="17">
        <v>42903.370185185187</v>
      </c>
      <c r="B72" s="15">
        <v>252653</v>
      </c>
      <c r="C72" t="s">
        <v>552</v>
      </c>
      <c r="D72" t="s">
        <v>553</v>
      </c>
      <c r="E72" t="s">
        <v>554</v>
      </c>
      <c r="F72" s="15">
        <v>-114</v>
      </c>
      <c r="G72" t="s">
        <v>57</v>
      </c>
      <c r="H72" t="s">
        <v>76</v>
      </c>
      <c r="I72" t="s">
        <v>59</v>
      </c>
      <c r="J72">
        <f>VLOOKUP(B72,自助退!B:F,5,FALSE)</f>
        <v>114</v>
      </c>
      <c r="K72" s="40" t="str">
        <f t="shared" si="1"/>
        <v/>
      </c>
    </row>
    <row r="73" spans="1:11" ht="14.25" hidden="1">
      <c r="A73" s="17">
        <v>42903.403634259259</v>
      </c>
      <c r="B73" s="15">
        <v>253996</v>
      </c>
      <c r="C73" t="s">
        <v>555</v>
      </c>
      <c r="D73" t="s">
        <v>556</v>
      </c>
      <c r="E73" t="s">
        <v>557</v>
      </c>
      <c r="F73" s="15">
        <v>-1319</v>
      </c>
      <c r="G73" t="s">
        <v>57</v>
      </c>
      <c r="H73" t="s">
        <v>94</v>
      </c>
      <c r="I73" t="s">
        <v>59</v>
      </c>
      <c r="J73">
        <f>VLOOKUP(B73,自助退!B:F,5,FALSE)</f>
        <v>1319</v>
      </c>
      <c r="K73" s="40" t="str">
        <f t="shared" si="1"/>
        <v/>
      </c>
    </row>
    <row r="74" spans="1:11" ht="14.25" hidden="1">
      <c r="A74" s="17">
        <v>42903.413726851853</v>
      </c>
      <c r="B74" s="15">
        <v>254407</v>
      </c>
      <c r="C74" t="s">
        <v>558</v>
      </c>
      <c r="D74" t="s">
        <v>559</v>
      </c>
      <c r="E74" t="s">
        <v>302</v>
      </c>
      <c r="F74" s="15">
        <v>-603</v>
      </c>
      <c r="G74" t="s">
        <v>57</v>
      </c>
      <c r="H74" t="s">
        <v>71</v>
      </c>
      <c r="I74" t="s">
        <v>59</v>
      </c>
      <c r="J74">
        <f>VLOOKUP(B74,自助退!B:F,5,FALSE)</f>
        <v>603</v>
      </c>
      <c r="K74" s="40" t="str">
        <f t="shared" si="1"/>
        <v/>
      </c>
    </row>
    <row r="75" spans="1:11" ht="14.25" hidden="1">
      <c r="A75" s="17">
        <v>42903.41479166667</v>
      </c>
      <c r="B75" s="15">
        <v>254456</v>
      </c>
      <c r="C75" t="s">
        <v>560</v>
      </c>
      <c r="D75" t="s">
        <v>559</v>
      </c>
      <c r="E75" t="s">
        <v>302</v>
      </c>
      <c r="F75" s="15">
        <v>-400</v>
      </c>
      <c r="G75" t="s">
        <v>57</v>
      </c>
      <c r="H75" t="s">
        <v>71</v>
      </c>
      <c r="I75" t="s">
        <v>59</v>
      </c>
      <c r="J75">
        <f>VLOOKUP(B75,自助退!B:F,5,FALSE)</f>
        <v>400</v>
      </c>
      <c r="K75" s="40" t="str">
        <f t="shared" si="1"/>
        <v/>
      </c>
    </row>
    <row r="76" spans="1:11" ht="14.25" hidden="1">
      <c r="A76" s="17">
        <v>42903.466122685182</v>
      </c>
      <c r="B76" s="15">
        <v>256164</v>
      </c>
      <c r="C76" t="s">
        <v>561</v>
      </c>
      <c r="D76" t="s">
        <v>562</v>
      </c>
      <c r="E76" t="s">
        <v>563</v>
      </c>
      <c r="F76" s="15">
        <v>-322</v>
      </c>
      <c r="G76" t="s">
        <v>57</v>
      </c>
      <c r="H76" t="s">
        <v>73</v>
      </c>
      <c r="I76" t="s">
        <v>59</v>
      </c>
      <c r="J76">
        <f>VLOOKUP(B76,自助退!B:F,5,FALSE)</f>
        <v>322</v>
      </c>
      <c r="K76" s="40" t="str">
        <f t="shared" si="1"/>
        <v/>
      </c>
    </row>
    <row r="77" spans="1:11" ht="14.25" hidden="1">
      <c r="A77" s="17">
        <v>42903.467407407406</v>
      </c>
      <c r="B77" s="15">
        <v>256205</v>
      </c>
      <c r="C77" t="s">
        <v>564</v>
      </c>
      <c r="D77" t="s">
        <v>565</v>
      </c>
      <c r="E77" t="s">
        <v>566</v>
      </c>
      <c r="F77" s="15">
        <v>-89</v>
      </c>
      <c r="G77" t="s">
        <v>57</v>
      </c>
      <c r="H77" t="s">
        <v>81</v>
      </c>
      <c r="I77" t="s">
        <v>59</v>
      </c>
      <c r="J77">
        <f>VLOOKUP(B77,自助退!B:F,5,FALSE)</f>
        <v>89</v>
      </c>
      <c r="K77" s="40" t="str">
        <f t="shared" si="1"/>
        <v/>
      </c>
    </row>
    <row r="78" spans="1:11" ht="14.25" hidden="1">
      <c r="A78" s="17">
        <v>42903.470729166664</v>
      </c>
      <c r="B78" s="15">
        <v>256298</v>
      </c>
      <c r="C78" t="s">
        <v>567</v>
      </c>
      <c r="D78" t="s">
        <v>568</v>
      </c>
      <c r="E78" t="s">
        <v>309</v>
      </c>
      <c r="F78" s="15">
        <v>-3000</v>
      </c>
      <c r="G78" t="s">
        <v>57</v>
      </c>
      <c r="H78" t="s">
        <v>94</v>
      </c>
      <c r="I78" t="s">
        <v>59</v>
      </c>
      <c r="J78">
        <f>VLOOKUP(B78,自助退!B:F,5,FALSE)</f>
        <v>3000</v>
      </c>
      <c r="K78" s="40" t="str">
        <f t="shared" si="1"/>
        <v/>
      </c>
    </row>
    <row r="79" spans="1:11" ht="14.25" hidden="1">
      <c r="A79" s="17">
        <v>42903.473738425928</v>
      </c>
      <c r="B79" s="15">
        <v>256383</v>
      </c>
      <c r="C79" t="s">
        <v>569</v>
      </c>
      <c r="D79" t="s">
        <v>570</v>
      </c>
      <c r="E79" t="s">
        <v>571</v>
      </c>
      <c r="F79" s="15">
        <v>-500</v>
      </c>
      <c r="G79" t="s">
        <v>57</v>
      </c>
      <c r="H79" t="s">
        <v>60</v>
      </c>
      <c r="I79" t="s">
        <v>59</v>
      </c>
      <c r="J79">
        <f>VLOOKUP(B79,自助退!B:F,5,FALSE)</f>
        <v>500</v>
      </c>
      <c r="K79" s="40" t="str">
        <f t="shared" si="1"/>
        <v/>
      </c>
    </row>
    <row r="80" spans="1:11" ht="14.25" hidden="1">
      <c r="A80" s="17">
        <v>42903.476689814815</v>
      </c>
      <c r="B80" s="15">
        <v>256458</v>
      </c>
      <c r="C80" t="s">
        <v>572</v>
      </c>
      <c r="D80" t="s">
        <v>573</v>
      </c>
      <c r="E80" t="s">
        <v>574</v>
      </c>
      <c r="F80" s="15">
        <v>-2735</v>
      </c>
      <c r="G80" t="s">
        <v>57</v>
      </c>
      <c r="H80" t="s">
        <v>80</v>
      </c>
      <c r="I80" t="s">
        <v>59</v>
      </c>
      <c r="J80">
        <f>VLOOKUP(B80,自助退!B:F,5,FALSE)</f>
        <v>2735</v>
      </c>
      <c r="K80" s="40" t="str">
        <f t="shared" si="1"/>
        <v/>
      </c>
    </row>
    <row r="81" spans="1:11" ht="14.25" hidden="1">
      <c r="A81" s="17">
        <v>42903.483958333331</v>
      </c>
      <c r="B81" s="15">
        <v>256625</v>
      </c>
      <c r="C81" t="s">
        <v>575</v>
      </c>
      <c r="D81" t="s">
        <v>576</v>
      </c>
      <c r="E81" t="s">
        <v>577</v>
      </c>
      <c r="F81" s="15">
        <v>-312</v>
      </c>
      <c r="G81" t="s">
        <v>57</v>
      </c>
      <c r="H81" t="s">
        <v>71</v>
      </c>
      <c r="I81" t="s">
        <v>59</v>
      </c>
      <c r="J81">
        <f>VLOOKUP(B81,自助退!B:F,5,FALSE)</f>
        <v>312</v>
      </c>
      <c r="K81" s="40" t="str">
        <f t="shared" si="1"/>
        <v/>
      </c>
    </row>
    <row r="82" spans="1:11" ht="14.25" hidden="1">
      <c r="A82" s="17">
        <v>42903.501215277778</v>
      </c>
      <c r="B82" s="15">
        <v>256942</v>
      </c>
      <c r="C82" t="s">
        <v>578</v>
      </c>
      <c r="D82" t="s">
        <v>579</v>
      </c>
      <c r="E82" t="s">
        <v>296</v>
      </c>
      <c r="F82" s="15">
        <v>-295</v>
      </c>
      <c r="G82" t="s">
        <v>57</v>
      </c>
      <c r="H82" t="s">
        <v>71</v>
      </c>
      <c r="I82" t="s">
        <v>59</v>
      </c>
      <c r="J82">
        <f>VLOOKUP(B82,自助退!B:F,5,FALSE)</f>
        <v>295</v>
      </c>
      <c r="K82" s="40" t="str">
        <f t="shared" si="1"/>
        <v/>
      </c>
    </row>
    <row r="83" spans="1:11" ht="14.25" hidden="1">
      <c r="A83" s="17">
        <v>42903.50340277778</v>
      </c>
      <c r="B83" s="15">
        <v>256972</v>
      </c>
      <c r="C83" t="s">
        <v>580</v>
      </c>
      <c r="D83" t="s">
        <v>581</v>
      </c>
      <c r="E83" t="s">
        <v>582</v>
      </c>
      <c r="F83" s="15">
        <v>-900</v>
      </c>
      <c r="G83" t="s">
        <v>57</v>
      </c>
      <c r="H83" t="s">
        <v>64</v>
      </c>
      <c r="I83" t="s">
        <v>59</v>
      </c>
      <c r="J83">
        <f>VLOOKUP(B83,自助退!B:F,5,FALSE)</f>
        <v>900</v>
      </c>
      <c r="K83" s="40" t="str">
        <f t="shared" si="1"/>
        <v/>
      </c>
    </row>
    <row r="84" spans="1:11" ht="14.25" hidden="1">
      <c r="A84" s="17">
        <v>42903.506932870368</v>
      </c>
      <c r="B84" s="15">
        <v>257013</v>
      </c>
      <c r="C84" t="s">
        <v>583</v>
      </c>
      <c r="D84" t="s">
        <v>584</v>
      </c>
      <c r="E84" t="s">
        <v>585</v>
      </c>
      <c r="F84" s="15">
        <v>-244</v>
      </c>
      <c r="G84" t="s">
        <v>57</v>
      </c>
      <c r="H84" t="s">
        <v>63</v>
      </c>
      <c r="I84" t="s">
        <v>59</v>
      </c>
      <c r="J84">
        <f>VLOOKUP(B84,自助退!B:F,5,FALSE)</f>
        <v>244</v>
      </c>
      <c r="K84" s="40" t="str">
        <f t="shared" si="1"/>
        <v/>
      </c>
    </row>
    <row r="85" spans="1:11" ht="14.25" hidden="1">
      <c r="A85" s="17">
        <v>42903.531319444446</v>
      </c>
      <c r="B85" s="15">
        <v>257249</v>
      </c>
      <c r="C85" t="s">
        <v>586</v>
      </c>
      <c r="D85" t="s">
        <v>587</v>
      </c>
      <c r="E85" t="s">
        <v>588</v>
      </c>
      <c r="F85" s="15">
        <v>-850</v>
      </c>
      <c r="G85" t="s">
        <v>57</v>
      </c>
      <c r="H85" t="s">
        <v>84</v>
      </c>
      <c r="I85" t="s">
        <v>59</v>
      </c>
      <c r="J85">
        <f>VLOOKUP(B85,自助退!B:F,5,FALSE)</f>
        <v>850</v>
      </c>
      <c r="K85" s="40" t="str">
        <f t="shared" si="1"/>
        <v/>
      </c>
    </row>
    <row r="86" spans="1:11" ht="14.25" hidden="1">
      <c r="A86" s="17">
        <v>42903.572476851848</v>
      </c>
      <c r="B86" s="15">
        <v>257390</v>
      </c>
      <c r="C86" t="s">
        <v>589</v>
      </c>
      <c r="D86" t="s">
        <v>590</v>
      </c>
      <c r="E86" t="s">
        <v>591</v>
      </c>
      <c r="F86" s="15">
        <v>-2880</v>
      </c>
      <c r="G86" t="s">
        <v>57</v>
      </c>
      <c r="H86" t="s">
        <v>73</v>
      </c>
      <c r="I86" t="s">
        <v>59</v>
      </c>
      <c r="J86">
        <f>VLOOKUP(B86,自助退!B:F,5,FALSE)</f>
        <v>2880</v>
      </c>
      <c r="K86" s="40" t="str">
        <f t="shared" si="1"/>
        <v/>
      </c>
    </row>
    <row r="87" spans="1:11" ht="14.25" hidden="1">
      <c r="A87" s="17">
        <v>42903.577824074076</v>
      </c>
      <c r="B87" s="15">
        <v>257425</v>
      </c>
      <c r="C87" t="s">
        <v>592</v>
      </c>
      <c r="D87" t="s">
        <v>593</v>
      </c>
      <c r="E87" t="s">
        <v>594</v>
      </c>
      <c r="F87" s="15">
        <v>-3090</v>
      </c>
      <c r="G87" t="s">
        <v>57</v>
      </c>
      <c r="H87" t="s">
        <v>82</v>
      </c>
      <c r="I87" t="s">
        <v>59</v>
      </c>
      <c r="J87">
        <f>VLOOKUP(B87,自助退!B:F,5,FALSE)</f>
        <v>3090</v>
      </c>
      <c r="K87" s="40" t="str">
        <f t="shared" si="1"/>
        <v/>
      </c>
    </row>
    <row r="88" spans="1:11" ht="14.25" hidden="1">
      <c r="A88" s="17">
        <v>42903.600763888891</v>
      </c>
      <c r="B88" s="15">
        <v>257743</v>
      </c>
      <c r="C88" t="s">
        <v>595</v>
      </c>
      <c r="D88" t="s">
        <v>596</v>
      </c>
      <c r="E88" t="s">
        <v>597</v>
      </c>
      <c r="F88" s="15">
        <v>-80</v>
      </c>
      <c r="G88" t="s">
        <v>57</v>
      </c>
      <c r="H88" t="s">
        <v>72</v>
      </c>
      <c r="I88" t="s">
        <v>59</v>
      </c>
      <c r="J88">
        <f>VLOOKUP(B88,自助退!B:F,5,FALSE)</f>
        <v>80</v>
      </c>
      <c r="K88" s="40" t="str">
        <f t="shared" si="1"/>
        <v/>
      </c>
    </row>
    <row r="89" spans="1:11" ht="14.25" hidden="1">
      <c r="A89" s="17">
        <v>42903.642187500001</v>
      </c>
      <c r="B89" s="15">
        <v>258564</v>
      </c>
      <c r="C89" t="s">
        <v>598</v>
      </c>
      <c r="D89" t="s">
        <v>599</v>
      </c>
      <c r="E89" t="s">
        <v>600</v>
      </c>
      <c r="F89" s="15">
        <v>-500</v>
      </c>
      <c r="G89" t="s">
        <v>57</v>
      </c>
      <c r="H89" t="s">
        <v>94</v>
      </c>
      <c r="I89" t="s">
        <v>59</v>
      </c>
      <c r="J89">
        <f>VLOOKUP(B89,自助退!B:F,5,FALSE)</f>
        <v>500</v>
      </c>
      <c r="K89" s="40" t="str">
        <f t="shared" si="1"/>
        <v/>
      </c>
    </row>
    <row r="90" spans="1:11" ht="14.25" hidden="1">
      <c r="A90" s="17">
        <v>42903.658148148148</v>
      </c>
      <c r="B90" s="15">
        <v>258818</v>
      </c>
      <c r="C90" t="s">
        <v>601</v>
      </c>
      <c r="D90" t="s">
        <v>602</v>
      </c>
      <c r="E90" t="s">
        <v>603</v>
      </c>
      <c r="F90" s="15">
        <v>-150</v>
      </c>
      <c r="G90" t="s">
        <v>57</v>
      </c>
      <c r="H90" t="s">
        <v>80</v>
      </c>
      <c r="I90" t="s">
        <v>59</v>
      </c>
      <c r="J90">
        <f>VLOOKUP(B90,自助退!B:F,5,FALSE)</f>
        <v>150</v>
      </c>
      <c r="K90" s="40" t="str">
        <f t="shared" si="1"/>
        <v/>
      </c>
    </row>
    <row r="91" spans="1:11" ht="14.25" hidden="1">
      <c r="A91" s="17">
        <v>42903.660104166665</v>
      </c>
      <c r="B91" s="15">
        <v>258849</v>
      </c>
      <c r="C91" t="s">
        <v>604</v>
      </c>
      <c r="D91" t="s">
        <v>50</v>
      </c>
      <c r="E91" t="s">
        <v>111</v>
      </c>
      <c r="F91" s="15">
        <v>-9999</v>
      </c>
      <c r="G91" t="s">
        <v>57</v>
      </c>
      <c r="H91" t="s">
        <v>94</v>
      </c>
      <c r="I91" t="s">
        <v>59</v>
      </c>
      <c r="J91">
        <f>VLOOKUP(B91,自助退!B:F,5,FALSE)</f>
        <v>9999</v>
      </c>
      <c r="K91" s="40" t="str">
        <f t="shared" si="1"/>
        <v/>
      </c>
    </row>
    <row r="92" spans="1:11" ht="14.25" hidden="1">
      <c r="A92" s="17">
        <v>42903.66034722222</v>
      </c>
      <c r="B92" s="15">
        <v>258852</v>
      </c>
      <c r="C92" t="s">
        <v>605</v>
      </c>
      <c r="D92" t="s">
        <v>50</v>
      </c>
      <c r="E92" t="s">
        <v>111</v>
      </c>
      <c r="F92" s="15">
        <v>-1</v>
      </c>
      <c r="G92" t="s">
        <v>57</v>
      </c>
      <c r="H92" t="s">
        <v>94</v>
      </c>
      <c r="I92" t="s">
        <v>59</v>
      </c>
      <c r="J92">
        <f>VLOOKUP(B92,自助退!B:F,5,FALSE)</f>
        <v>1</v>
      </c>
      <c r="K92" s="40" t="str">
        <f t="shared" si="1"/>
        <v/>
      </c>
    </row>
    <row r="93" spans="1:11" ht="14.25" hidden="1">
      <c r="A93" s="17">
        <v>42903.661550925928</v>
      </c>
      <c r="B93" s="15">
        <v>258871</v>
      </c>
      <c r="C93" t="s">
        <v>606</v>
      </c>
      <c r="D93" t="s">
        <v>607</v>
      </c>
      <c r="E93" t="s">
        <v>608</v>
      </c>
      <c r="F93" s="15">
        <v>-32</v>
      </c>
      <c r="G93" t="s">
        <v>57</v>
      </c>
      <c r="H93" t="s">
        <v>76</v>
      </c>
      <c r="I93" t="s">
        <v>59</v>
      </c>
      <c r="J93">
        <f>VLOOKUP(B93,自助退!B:F,5,FALSE)</f>
        <v>32</v>
      </c>
      <c r="K93" s="40" t="str">
        <f t="shared" si="1"/>
        <v/>
      </c>
    </row>
    <row r="94" spans="1:11" ht="14.25" hidden="1">
      <c r="A94" s="17">
        <v>42903.66202546296</v>
      </c>
      <c r="B94" s="15">
        <v>258878</v>
      </c>
      <c r="C94" t="s">
        <v>609</v>
      </c>
      <c r="D94" t="s">
        <v>610</v>
      </c>
      <c r="E94" t="s">
        <v>611</v>
      </c>
      <c r="F94" s="15">
        <v>-1000</v>
      </c>
      <c r="G94" t="s">
        <v>57</v>
      </c>
      <c r="H94" t="s">
        <v>76</v>
      </c>
      <c r="I94" t="s">
        <v>59</v>
      </c>
      <c r="J94">
        <f>VLOOKUP(B94,自助退!B:F,5,FALSE)</f>
        <v>1000</v>
      </c>
      <c r="K94" s="40" t="str">
        <f t="shared" si="1"/>
        <v/>
      </c>
    </row>
    <row r="95" spans="1:11" ht="14.25" hidden="1">
      <c r="A95" s="17">
        <v>42903.662291666667</v>
      </c>
      <c r="B95" s="15">
        <v>258881</v>
      </c>
      <c r="C95" t="s">
        <v>612</v>
      </c>
      <c r="D95" t="s">
        <v>610</v>
      </c>
      <c r="E95" t="s">
        <v>611</v>
      </c>
      <c r="F95" s="15">
        <v>-761</v>
      </c>
      <c r="G95" t="s">
        <v>57</v>
      </c>
      <c r="H95" t="s">
        <v>76</v>
      </c>
      <c r="I95" t="s">
        <v>59</v>
      </c>
      <c r="J95">
        <f>VLOOKUP(B95,自助退!B:F,5,FALSE)</f>
        <v>761</v>
      </c>
      <c r="K95" s="40" t="str">
        <f t="shared" si="1"/>
        <v/>
      </c>
    </row>
    <row r="96" spans="1:11" ht="14.25" hidden="1">
      <c r="A96" s="17">
        <v>42903.668842592589</v>
      </c>
      <c r="B96" s="15">
        <v>258981</v>
      </c>
      <c r="C96" t="s">
        <v>613</v>
      </c>
      <c r="D96" t="s">
        <v>614</v>
      </c>
      <c r="E96" t="s">
        <v>615</v>
      </c>
      <c r="F96" s="15">
        <v>-10</v>
      </c>
      <c r="G96" t="s">
        <v>57</v>
      </c>
      <c r="H96" t="s">
        <v>90</v>
      </c>
      <c r="I96" t="s">
        <v>59</v>
      </c>
      <c r="J96">
        <f>VLOOKUP(B96,自助退!B:F,5,FALSE)</f>
        <v>10</v>
      </c>
      <c r="K96" s="40" t="str">
        <f t="shared" si="1"/>
        <v/>
      </c>
    </row>
    <row r="97" spans="1:11" ht="14.25" hidden="1">
      <c r="A97" s="17">
        <v>42903.678854166668</v>
      </c>
      <c r="B97" s="15">
        <v>259141</v>
      </c>
      <c r="C97" t="s">
        <v>616</v>
      </c>
      <c r="D97" t="s">
        <v>617</v>
      </c>
      <c r="E97" t="s">
        <v>618</v>
      </c>
      <c r="F97" s="15">
        <v>-203</v>
      </c>
      <c r="G97" t="s">
        <v>57</v>
      </c>
      <c r="H97" t="s">
        <v>84</v>
      </c>
      <c r="I97" t="s">
        <v>59</v>
      </c>
      <c r="J97">
        <f>VLOOKUP(B97,自助退!B:F,5,FALSE)</f>
        <v>203</v>
      </c>
      <c r="K97" s="40" t="str">
        <f t="shared" si="1"/>
        <v/>
      </c>
    </row>
    <row r="98" spans="1:11" ht="14.25" hidden="1">
      <c r="A98" s="17">
        <v>42903.689479166664</v>
      </c>
      <c r="B98" s="15">
        <v>259255</v>
      </c>
      <c r="C98" t="s">
        <v>619</v>
      </c>
      <c r="D98" t="s">
        <v>620</v>
      </c>
      <c r="E98" t="s">
        <v>299</v>
      </c>
      <c r="F98" s="15">
        <v>-2138</v>
      </c>
      <c r="G98" t="s">
        <v>57</v>
      </c>
      <c r="H98" t="s">
        <v>64</v>
      </c>
      <c r="I98" t="s">
        <v>59</v>
      </c>
      <c r="J98">
        <f>VLOOKUP(B98,自助退!B:F,5,FALSE)</f>
        <v>2138</v>
      </c>
      <c r="K98" s="40" t="str">
        <f t="shared" si="1"/>
        <v/>
      </c>
    </row>
    <row r="99" spans="1:11" ht="14.25" hidden="1">
      <c r="A99" s="17">
        <v>42903.707094907404</v>
      </c>
      <c r="B99" s="15">
        <v>259400</v>
      </c>
      <c r="C99" t="s">
        <v>621</v>
      </c>
      <c r="D99" t="s">
        <v>622</v>
      </c>
      <c r="E99" t="s">
        <v>623</v>
      </c>
      <c r="F99" s="15">
        <v>-180</v>
      </c>
      <c r="G99" t="s">
        <v>57</v>
      </c>
      <c r="H99" t="s">
        <v>78</v>
      </c>
      <c r="I99" t="s">
        <v>59</v>
      </c>
      <c r="J99">
        <f>VLOOKUP(B99,自助退!B:F,5,FALSE)</f>
        <v>180</v>
      </c>
      <c r="K99" s="40" t="str">
        <f t="shared" si="1"/>
        <v/>
      </c>
    </row>
    <row r="100" spans="1:11" ht="14.25" hidden="1">
      <c r="A100" s="17">
        <v>42903.858506944445</v>
      </c>
      <c r="B100" s="15">
        <v>259857</v>
      </c>
      <c r="C100" t="s">
        <v>624</v>
      </c>
      <c r="D100" t="s">
        <v>625</v>
      </c>
      <c r="E100" t="s">
        <v>626</v>
      </c>
      <c r="F100" s="15">
        <v>-8000</v>
      </c>
      <c r="G100" t="s">
        <v>57</v>
      </c>
      <c r="H100" t="s">
        <v>81</v>
      </c>
      <c r="I100" t="s">
        <v>59</v>
      </c>
      <c r="J100">
        <f>VLOOKUP(B100,自助退!B:F,5,FALSE)</f>
        <v>8000</v>
      </c>
      <c r="K100" s="40" t="str">
        <f t="shared" si="1"/>
        <v/>
      </c>
    </row>
    <row r="101" spans="1:11" ht="14.25" hidden="1">
      <c r="A101" s="17">
        <v>42904.41815972222</v>
      </c>
      <c r="B101" s="15">
        <v>261084</v>
      </c>
      <c r="C101" t="s">
        <v>627</v>
      </c>
      <c r="D101" t="s">
        <v>628</v>
      </c>
      <c r="E101" t="s">
        <v>629</v>
      </c>
      <c r="F101" s="15">
        <v>-500</v>
      </c>
      <c r="G101" t="s">
        <v>57</v>
      </c>
      <c r="H101" t="s">
        <v>60</v>
      </c>
      <c r="I101" t="s">
        <v>59</v>
      </c>
      <c r="J101">
        <f>VLOOKUP(B101,自助退!B:F,5,FALSE)</f>
        <v>500</v>
      </c>
      <c r="K101" s="40" t="str">
        <f t="shared" si="1"/>
        <v/>
      </c>
    </row>
    <row r="102" spans="1:11" ht="14.25" hidden="1">
      <c r="A102" s="17">
        <v>42904.446655092594</v>
      </c>
      <c r="B102" s="15">
        <v>261394</v>
      </c>
      <c r="C102" t="s">
        <v>630</v>
      </c>
      <c r="D102" t="s">
        <v>631</v>
      </c>
      <c r="E102" t="s">
        <v>632</v>
      </c>
      <c r="F102" s="15">
        <v>-564</v>
      </c>
      <c r="G102" t="s">
        <v>57</v>
      </c>
      <c r="H102" t="s">
        <v>81</v>
      </c>
      <c r="I102" t="s">
        <v>59</v>
      </c>
      <c r="J102">
        <f>VLOOKUP(B102,自助退!B:F,5,FALSE)</f>
        <v>564</v>
      </c>
      <c r="K102" s="40" t="str">
        <f t="shared" si="1"/>
        <v/>
      </c>
    </row>
    <row r="103" spans="1:11" ht="14.25" hidden="1">
      <c r="A103" s="17">
        <v>42904.528668981482</v>
      </c>
      <c r="B103" s="15">
        <v>262036</v>
      </c>
      <c r="C103" t="s">
        <v>633</v>
      </c>
      <c r="D103" t="s">
        <v>634</v>
      </c>
      <c r="E103" t="s">
        <v>635</v>
      </c>
      <c r="F103" s="15">
        <v>-50</v>
      </c>
      <c r="G103" t="s">
        <v>57</v>
      </c>
      <c r="H103" t="s">
        <v>90</v>
      </c>
      <c r="I103" t="s">
        <v>59</v>
      </c>
      <c r="J103">
        <f>VLOOKUP(B103,自助退!B:F,5,FALSE)</f>
        <v>50</v>
      </c>
      <c r="K103" s="40" t="str">
        <f t="shared" si="1"/>
        <v/>
      </c>
    </row>
    <row r="104" spans="1:11" ht="14.25" hidden="1">
      <c r="A104" s="17">
        <v>42904.623495370368</v>
      </c>
      <c r="B104" s="15">
        <v>262477</v>
      </c>
      <c r="C104" t="s">
        <v>636</v>
      </c>
      <c r="D104" t="s">
        <v>637</v>
      </c>
      <c r="E104" t="s">
        <v>638</v>
      </c>
      <c r="F104" s="15">
        <v>-200</v>
      </c>
      <c r="G104" t="s">
        <v>57</v>
      </c>
      <c r="H104" t="s">
        <v>81</v>
      </c>
      <c r="I104" t="s">
        <v>59</v>
      </c>
      <c r="J104">
        <f>VLOOKUP(B104,自助退!B:F,5,FALSE)</f>
        <v>200</v>
      </c>
      <c r="K104" s="40" t="str">
        <f t="shared" si="1"/>
        <v/>
      </c>
    </row>
    <row r="105" spans="1:11" ht="14.25" hidden="1">
      <c r="A105" s="17">
        <v>42904.635185185187</v>
      </c>
      <c r="B105" s="15">
        <v>262532</v>
      </c>
      <c r="C105" t="s">
        <v>639</v>
      </c>
      <c r="D105" t="s">
        <v>640</v>
      </c>
      <c r="E105" t="s">
        <v>641</v>
      </c>
      <c r="F105" s="15">
        <v>-1414</v>
      </c>
      <c r="G105" t="s">
        <v>57</v>
      </c>
      <c r="H105" t="s">
        <v>60</v>
      </c>
      <c r="I105" t="s">
        <v>59</v>
      </c>
      <c r="J105">
        <f>VLOOKUP(B105,自助退!B:F,5,FALSE)</f>
        <v>1414</v>
      </c>
      <c r="K105" s="40" t="str">
        <f t="shared" si="1"/>
        <v/>
      </c>
    </row>
    <row r="106" spans="1:11" ht="14.25" hidden="1">
      <c r="A106" s="17">
        <v>42905.352337962962</v>
      </c>
      <c r="B106" s="15">
        <v>265887</v>
      </c>
      <c r="C106" t="s">
        <v>642</v>
      </c>
      <c r="D106" t="s">
        <v>643</v>
      </c>
      <c r="E106" t="s">
        <v>644</v>
      </c>
      <c r="F106" s="15">
        <v>-391</v>
      </c>
      <c r="G106" t="s">
        <v>57</v>
      </c>
      <c r="H106" t="s">
        <v>68</v>
      </c>
      <c r="I106" t="s">
        <v>59</v>
      </c>
      <c r="J106">
        <f>VLOOKUP(B106,自助退!B:F,5,FALSE)</f>
        <v>391</v>
      </c>
      <c r="K106" s="40" t="str">
        <f t="shared" si="1"/>
        <v/>
      </c>
    </row>
    <row r="107" spans="1:11" ht="14.25" hidden="1">
      <c r="A107" s="17">
        <v>42905.35564814815</v>
      </c>
      <c r="B107" s="15">
        <v>266147</v>
      </c>
      <c r="C107" t="s">
        <v>645</v>
      </c>
      <c r="D107" t="s">
        <v>646</v>
      </c>
      <c r="E107" t="s">
        <v>647</v>
      </c>
      <c r="F107" s="15">
        <v>-500</v>
      </c>
      <c r="G107" t="s">
        <v>57</v>
      </c>
      <c r="H107" t="s">
        <v>68</v>
      </c>
      <c r="I107" t="s">
        <v>59</v>
      </c>
      <c r="J107">
        <f>VLOOKUP(B107,自助退!B:F,5,FALSE)</f>
        <v>500</v>
      </c>
      <c r="K107" s="40" t="str">
        <f t="shared" si="1"/>
        <v/>
      </c>
    </row>
    <row r="108" spans="1:11" ht="14.25" hidden="1">
      <c r="A108" s="17">
        <v>42905.368194444447</v>
      </c>
      <c r="B108" s="15">
        <v>267415</v>
      </c>
      <c r="C108" t="s">
        <v>648</v>
      </c>
      <c r="D108" t="s">
        <v>649</v>
      </c>
      <c r="E108" t="s">
        <v>650</v>
      </c>
      <c r="F108" s="15">
        <v>-1000</v>
      </c>
      <c r="G108" t="s">
        <v>57</v>
      </c>
      <c r="H108" t="s">
        <v>113</v>
      </c>
      <c r="I108" t="s">
        <v>59</v>
      </c>
      <c r="J108">
        <f>VLOOKUP(B108,自助退!B:F,5,FALSE)</f>
        <v>1000</v>
      </c>
      <c r="K108" s="40" t="str">
        <f t="shared" si="1"/>
        <v/>
      </c>
    </row>
    <row r="109" spans="1:11" ht="14.25" hidden="1">
      <c r="A109" s="17">
        <v>42905.37222222222</v>
      </c>
      <c r="B109" s="15">
        <v>267863</v>
      </c>
      <c r="C109" t="s">
        <v>651</v>
      </c>
      <c r="D109" t="s">
        <v>652</v>
      </c>
      <c r="E109" t="s">
        <v>653</v>
      </c>
      <c r="F109" s="15">
        <v>-16</v>
      </c>
      <c r="G109" t="s">
        <v>57</v>
      </c>
      <c r="H109" t="s">
        <v>61</v>
      </c>
      <c r="I109" t="s">
        <v>59</v>
      </c>
      <c r="J109">
        <f>VLOOKUP(B109,自助退!B:F,5,FALSE)</f>
        <v>16</v>
      </c>
      <c r="K109" s="40" t="str">
        <f t="shared" si="1"/>
        <v/>
      </c>
    </row>
    <row r="110" spans="1:11" ht="14.25" hidden="1">
      <c r="A110" s="17">
        <v>42905.373067129629</v>
      </c>
      <c r="B110" s="15">
        <v>267948</v>
      </c>
      <c r="C110" t="s">
        <v>654</v>
      </c>
      <c r="D110" t="s">
        <v>655</v>
      </c>
      <c r="E110" t="s">
        <v>114</v>
      </c>
      <c r="F110" s="15">
        <v>-2700</v>
      </c>
      <c r="G110" t="s">
        <v>57</v>
      </c>
      <c r="H110" t="s">
        <v>75</v>
      </c>
      <c r="I110" t="s">
        <v>59</v>
      </c>
      <c r="J110">
        <f>VLOOKUP(B110,自助退!B:F,5,FALSE)</f>
        <v>2700</v>
      </c>
      <c r="K110" s="40" t="str">
        <f t="shared" si="1"/>
        <v/>
      </c>
    </row>
    <row r="111" spans="1:11" ht="14.25" hidden="1">
      <c r="A111" s="17">
        <v>42905.374293981484</v>
      </c>
      <c r="B111" s="15">
        <v>268073</v>
      </c>
      <c r="C111" t="s">
        <v>656</v>
      </c>
      <c r="D111" t="s">
        <v>657</v>
      </c>
      <c r="E111" t="s">
        <v>658</v>
      </c>
      <c r="F111" s="15">
        <v>-60</v>
      </c>
      <c r="G111" t="s">
        <v>57</v>
      </c>
      <c r="H111" t="s">
        <v>75</v>
      </c>
      <c r="I111" t="s">
        <v>59</v>
      </c>
      <c r="J111">
        <f>VLOOKUP(B111,自助退!B:F,5,FALSE)</f>
        <v>60</v>
      </c>
      <c r="K111" s="40" t="str">
        <f t="shared" si="1"/>
        <v/>
      </c>
    </row>
    <row r="112" spans="1:11" ht="14.25" hidden="1">
      <c r="A112" s="17">
        <v>42905.401134259257</v>
      </c>
      <c r="B112" s="15">
        <v>270873</v>
      </c>
      <c r="C112" t="s">
        <v>659</v>
      </c>
      <c r="D112" t="s">
        <v>660</v>
      </c>
      <c r="E112" t="s">
        <v>661</v>
      </c>
      <c r="F112" s="15">
        <v>-1490</v>
      </c>
      <c r="G112" t="s">
        <v>57</v>
      </c>
      <c r="H112" t="s">
        <v>71</v>
      </c>
      <c r="I112" t="s">
        <v>59</v>
      </c>
      <c r="J112">
        <f>VLOOKUP(B112,自助退!B:F,5,FALSE)</f>
        <v>1490</v>
      </c>
      <c r="K112" s="40" t="str">
        <f t="shared" si="1"/>
        <v/>
      </c>
    </row>
    <row r="113" spans="1:11" ht="14.25" hidden="1">
      <c r="A113" s="17">
        <v>42905.415520833332</v>
      </c>
      <c r="B113" s="15">
        <v>272478</v>
      </c>
      <c r="C113" t="s">
        <v>662</v>
      </c>
      <c r="D113" t="s">
        <v>663</v>
      </c>
      <c r="E113" t="s">
        <v>282</v>
      </c>
      <c r="F113" s="15">
        <v>-885</v>
      </c>
      <c r="G113" t="s">
        <v>57</v>
      </c>
      <c r="H113" t="s">
        <v>61</v>
      </c>
      <c r="I113" t="s">
        <v>59</v>
      </c>
      <c r="J113">
        <f>VLOOKUP(B113,自助退!B:F,5,FALSE)</f>
        <v>885</v>
      </c>
      <c r="K113" s="40" t="str">
        <f t="shared" si="1"/>
        <v/>
      </c>
    </row>
    <row r="114" spans="1:11" ht="14.25" hidden="1">
      <c r="A114" s="17">
        <v>42905.422002314815</v>
      </c>
      <c r="B114" s="15">
        <v>273243</v>
      </c>
      <c r="C114" t="s">
        <v>664</v>
      </c>
      <c r="D114" t="s">
        <v>442</v>
      </c>
      <c r="E114" t="s">
        <v>443</v>
      </c>
      <c r="F114" s="15">
        <v>-487</v>
      </c>
      <c r="G114" t="s">
        <v>57</v>
      </c>
      <c r="H114" t="s">
        <v>88</v>
      </c>
      <c r="I114" t="s">
        <v>59</v>
      </c>
      <c r="J114">
        <f>VLOOKUP(B114,自助退!B:F,5,FALSE)</f>
        <v>487</v>
      </c>
      <c r="K114" s="40" t="str">
        <f t="shared" si="1"/>
        <v/>
      </c>
    </row>
    <row r="115" spans="1:11" ht="14.25" hidden="1">
      <c r="A115" s="17">
        <v>42905.423993055556</v>
      </c>
      <c r="B115" s="15">
        <v>273458</v>
      </c>
      <c r="C115" t="s">
        <v>665</v>
      </c>
      <c r="D115" t="s">
        <v>666</v>
      </c>
      <c r="E115" t="s">
        <v>292</v>
      </c>
      <c r="F115" s="15">
        <v>-248</v>
      </c>
      <c r="G115" t="s">
        <v>57</v>
      </c>
      <c r="H115" t="s">
        <v>71</v>
      </c>
      <c r="I115" t="s">
        <v>59</v>
      </c>
      <c r="J115">
        <f>VLOOKUP(B115,自助退!B:F,5,FALSE)</f>
        <v>248</v>
      </c>
      <c r="K115" s="40" t="str">
        <f t="shared" si="1"/>
        <v/>
      </c>
    </row>
    <row r="116" spans="1:11" ht="14.25" hidden="1">
      <c r="A116" s="17">
        <v>42905.425578703704</v>
      </c>
      <c r="B116" s="15">
        <v>273636</v>
      </c>
      <c r="C116" t="s">
        <v>667</v>
      </c>
      <c r="D116" t="s">
        <v>668</v>
      </c>
      <c r="E116" t="s">
        <v>669</v>
      </c>
      <c r="F116" s="15">
        <v>-160</v>
      </c>
      <c r="G116" t="s">
        <v>57</v>
      </c>
      <c r="H116" t="s">
        <v>80</v>
      </c>
      <c r="I116" t="s">
        <v>59</v>
      </c>
      <c r="J116">
        <f>VLOOKUP(B116,自助退!B:F,5,FALSE)</f>
        <v>160</v>
      </c>
      <c r="K116" s="40" t="str">
        <f t="shared" si="1"/>
        <v/>
      </c>
    </row>
    <row r="117" spans="1:11" ht="14.25" hidden="1">
      <c r="A117" s="17">
        <v>42905.432314814818</v>
      </c>
      <c r="B117" s="15">
        <v>274255</v>
      </c>
      <c r="C117" t="s">
        <v>670</v>
      </c>
      <c r="D117" t="s">
        <v>671</v>
      </c>
      <c r="E117" t="s">
        <v>672</v>
      </c>
      <c r="F117" s="15">
        <v>-400</v>
      </c>
      <c r="G117" t="s">
        <v>57</v>
      </c>
      <c r="H117" t="s">
        <v>64</v>
      </c>
      <c r="I117" t="s">
        <v>59</v>
      </c>
      <c r="J117">
        <f>VLOOKUP(B117,自助退!B:F,5,FALSE)</f>
        <v>400</v>
      </c>
      <c r="K117" s="40" t="str">
        <f t="shared" si="1"/>
        <v/>
      </c>
    </row>
    <row r="118" spans="1:11" ht="14.25" hidden="1">
      <c r="A118" s="17">
        <v>42905.435636574075</v>
      </c>
      <c r="B118" s="15">
        <v>274566</v>
      </c>
      <c r="C118" t="s">
        <v>673</v>
      </c>
      <c r="D118" t="s">
        <v>674</v>
      </c>
      <c r="E118" t="s">
        <v>675</v>
      </c>
      <c r="F118" s="15">
        <v>-12</v>
      </c>
      <c r="G118" t="s">
        <v>57</v>
      </c>
      <c r="H118" t="s">
        <v>58</v>
      </c>
      <c r="I118" t="s">
        <v>59</v>
      </c>
      <c r="J118">
        <f>VLOOKUP(B118,自助退!B:F,5,FALSE)</f>
        <v>12</v>
      </c>
      <c r="K118" s="40" t="str">
        <f t="shared" si="1"/>
        <v/>
      </c>
    </row>
    <row r="119" spans="1:11" ht="14.25" hidden="1">
      <c r="A119" s="17">
        <v>42905.436631944445</v>
      </c>
      <c r="B119" s="15">
        <v>274674</v>
      </c>
      <c r="C119" t="s">
        <v>676</v>
      </c>
      <c r="D119" t="s">
        <v>677</v>
      </c>
      <c r="E119" t="s">
        <v>288</v>
      </c>
      <c r="F119" s="15">
        <v>-674</v>
      </c>
      <c r="G119" t="s">
        <v>57</v>
      </c>
      <c r="H119" t="s">
        <v>69</v>
      </c>
      <c r="I119" t="s">
        <v>59</v>
      </c>
      <c r="J119">
        <f>VLOOKUP(B119,自助退!B:F,5,FALSE)</f>
        <v>674</v>
      </c>
      <c r="K119" s="40" t="str">
        <f t="shared" si="1"/>
        <v/>
      </c>
    </row>
    <row r="120" spans="1:11" ht="14.25" hidden="1">
      <c r="A120" s="17">
        <v>42905.436956018515</v>
      </c>
      <c r="B120" s="15">
        <v>274709</v>
      </c>
      <c r="C120" t="s">
        <v>678</v>
      </c>
      <c r="D120" t="s">
        <v>679</v>
      </c>
      <c r="E120" t="s">
        <v>680</v>
      </c>
      <c r="F120" s="15">
        <v>-567</v>
      </c>
      <c r="G120" t="s">
        <v>57</v>
      </c>
      <c r="H120" t="s">
        <v>80</v>
      </c>
      <c r="I120" t="s">
        <v>59</v>
      </c>
      <c r="J120">
        <f>VLOOKUP(B120,自助退!B:F,5,FALSE)</f>
        <v>567</v>
      </c>
      <c r="K120" s="40" t="str">
        <f t="shared" si="1"/>
        <v/>
      </c>
    </row>
    <row r="121" spans="1:11" ht="14.25" hidden="1">
      <c r="A121" s="17">
        <v>42905.446238425924</v>
      </c>
      <c r="B121" s="15">
        <v>275708</v>
      </c>
      <c r="C121" t="s">
        <v>681</v>
      </c>
      <c r="D121" t="s">
        <v>682</v>
      </c>
      <c r="E121" t="s">
        <v>683</v>
      </c>
      <c r="F121" s="15">
        <v>-5000</v>
      </c>
      <c r="G121" t="s">
        <v>57</v>
      </c>
      <c r="H121" t="s">
        <v>64</v>
      </c>
      <c r="I121" t="s">
        <v>59</v>
      </c>
      <c r="J121">
        <f>VLOOKUP(B121,自助退!B:F,5,FALSE)</f>
        <v>5000</v>
      </c>
      <c r="K121" s="40" t="str">
        <f t="shared" si="1"/>
        <v/>
      </c>
    </row>
    <row r="122" spans="1:11" ht="14.25" hidden="1">
      <c r="A122" s="17">
        <v>42905.446840277778</v>
      </c>
      <c r="B122" s="15">
        <v>275782</v>
      </c>
      <c r="C122" t="s">
        <v>684</v>
      </c>
      <c r="D122" t="s">
        <v>671</v>
      </c>
      <c r="E122" t="s">
        <v>672</v>
      </c>
      <c r="F122" s="15">
        <v>-50</v>
      </c>
      <c r="G122" t="s">
        <v>57</v>
      </c>
      <c r="H122" t="s">
        <v>64</v>
      </c>
      <c r="I122" t="s">
        <v>59</v>
      </c>
      <c r="J122">
        <f>VLOOKUP(B122,自助退!B:F,5,FALSE)</f>
        <v>50</v>
      </c>
      <c r="K122" s="40" t="str">
        <f t="shared" si="1"/>
        <v/>
      </c>
    </row>
    <row r="123" spans="1:11" ht="14.25" hidden="1">
      <c r="A123" s="17">
        <v>42905.450462962966</v>
      </c>
      <c r="B123" s="15">
        <v>276100</v>
      </c>
      <c r="C123" t="s">
        <v>685</v>
      </c>
      <c r="D123" t="s">
        <v>686</v>
      </c>
      <c r="E123" t="s">
        <v>687</v>
      </c>
      <c r="F123" s="15">
        <v>-482</v>
      </c>
      <c r="G123" t="s">
        <v>57</v>
      </c>
      <c r="H123" t="s">
        <v>73</v>
      </c>
      <c r="I123" t="s">
        <v>59</v>
      </c>
      <c r="J123">
        <f>VLOOKUP(B123,自助退!B:F,5,FALSE)</f>
        <v>482</v>
      </c>
      <c r="K123" s="40" t="str">
        <f t="shared" si="1"/>
        <v/>
      </c>
    </row>
    <row r="124" spans="1:11" ht="14.25" hidden="1">
      <c r="A124" s="17">
        <v>42905.466921296298</v>
      </c>
      <c r="B124" s="15">
        <v>277614</v>
      </c>
      <c r="C124" t="s">
        <v>688</v>
      </c>
      <c r="D124" t="s">
        <v>689</v>
      </c>
      <c r="E124" t="s">
        <v>690</v>
      </c>
      <c r="F124" s="15">
        <v>-197</v>
      </c>
      <c r="G124" t="s">
        <v>57</v>
      </c>
      <c r="H124" t="s">
        <v>77</v>
      </c>
      <c r="I124" t="s">
        <v>59</v>
      </c>
      <c r="J124">
        <f>VLOOKUP(B124,自助退!B:F,5,FALSE)</f>
        <v>197</v>
      </c>
      <c r="K124" s="40" t="str">
        <f t="shared" si="1"/>
        <v/>
      </c>
    </row>
    <row r="125" spans="1:11" ht="14.25" hidden="1">
      <c r="A125" s="17">
        <v>42905.471388888887</v>
      </c>
      <c r="B125" s="15">
        <v>277953</v>
      </c>
      <c r="C125" t="s">
        <v>691</v>
      </c>
      <c r="D125" t="s">
        <v>692</v>
      </c>
      <c r="E125" t="s">
        <v>693</v>
      </c>
      <c r="F125" s="15">
        <v>-2257</v>
      </c>
      <c r="G125" t="s">
        <v>57</v>
      </c>
      <c r="H125" t="s">
        <v>67</v>
      </c>
      <c r="I125" t="s">
        <v>59</v>
      </c>
      <c r="J125">
        <f>VLOOKUP(B125,自助退!B:F,5,FALSE)</f>
        <v>2257</v>
      </c>
      <c r="K125" s="40" t="str">
        <f t="shared" si="1"/>
        <v/>
      </c>
    </row>
    <row r="126" spans="1:11" ht="14.25" hidden="1">
      <c r="A126" s="17">
        <v>42905.473773148151</v>
      </c>
      <c r="B126" s="15">
        <v>278134</v>
      </c>
      <c r="C126" t="s">
        <v>694</v>
      </c>
      <c r="D126" t="s">
        <v>587</v>
      </c>
      <c r="E126" t="s">
        <v>588</v>
      </c>
      <c r="F126" s="15">
        <v>-116</v>
      </c>
      <c r="G126" t="s">
        <v>57</v>
      </c>
      <c r="H126" t="s">
        <v>84</v>
      </c>
      <c r="I126" t="s">
        <v>59</v>
      </c>
      <c r="J126">
        <f>VLOOKUP(B126,自助退!B:F,5,FALSE)</f>
        <v>116</v>
      </c>
      <c r="K126" s="40" t="str">
        <f t="shared" si="1"/>
        <v/>
      </c>
    </row>
    <row r="127" spans="1:11" ht="14.25" hidden="1">
      <c r="A127" s="17">
        <v>42905.474421296298</v>
      </c>
      <c r="B127" s="15">
        <v>278193</v>
      </c>
      <c r="C127" t="s">
        <v>695</v>
      </c>
      <c r="D127" t="s">
        <v>696</v>
      </c>
      <c r="E127" t="s">
        <v>697</v>
      </c>
      <c r="F127" s="15">
        <v>-294</v>
      </c>
      <c r="G127" t="s">
        <v>57</v>
      </c>
      <c r="H127" t="s">
        <v>63</v>
      </c>
      <c r="I127" t="s">
        <v>59</v>
      </c>
      <c r="J127">
        <f>VLOOKUP(B127,自助退!B:F,5,FALSE)</f>
        <v>294</v>
      </c>
      <c r="K127" s="40" t="str">
        <f t="shared" si="1"/>
        <v/>
      </c>
    </row>
    <row r="128" spans="1:11" ht="14.25" hidden="1">
      <c r="A128" s="17">
        <v>42905.477372685185</v>
      </c>
      <c r="B128" s="15">
        <v>278389</v>
      </c>
      <c r="C128" t="s">
        <v>698</v>
      </c>
      <c r="D128" t="s">
        <v>699</v>
      </c>
      <c r="E128" t="s">
        <v>700</v>
      </c>
      <c r="F128" s="15">
        <v>-486</v>
      </c>
      <c r="G128" t="s">
        <v>57</v>
      </c>
      <c r="H128" t="s">
        <v>67</v>
      </c>
      <c r="I128" t="s">
        <v>59</v>
      </c>
      <c r="J128">
        <f>VLOOKUP(B128,自助退!B:F,5,FALSE)</f>
        <v>486</v>
      </c>
      <c r="K128" s="40" t="str">
        <f t="shared" si="1"/>
        <v/>
      </c>
    </row>
    <row r="129" spans="1:11" ht="14.25" hidden="1">
      <c r="A129" s="17">
        <v>42905.483263888891</v>
      </c>
      <c r="B129" s="15">
        <v>278767</v>
      </c>
      <c r="C129" t="s">
        <v>701</v>
      </c>
      <c r="D129" t="s">
        <v>702</v>
      </c>
      <c r="E129" t="s">
        <v>279</v>
      </c>
      <c r="F129" s="15">
        <v>-47</v>
      </c>
      <c r="G129" t="s">
        <v>57</v>
      </c>
      <c r="H129" t="s">
        <v>71</v>
      </c>
      <c r="I129" t="s">
        <v>59</v>
      </c>
      <c r="J129">
        <f>VLOOKUP(B129,自助退!B:F,5,FALSE)</f>
        <v>47</v>
      </c>
      <c r="K129" s="40" t="str">
        <f t="shared" si="1"/>
        <v/>
      </c>
    </row>
    <row r="130" spans="1:11" ht="14.25" hidden="1">
      <c r="A130" s="17">
        <v>42905.485648148147</v>
      </c>
      <c r="B130" s="15">
        <v>278901</v>
      </c>
      <c r="C130" t="s">
        <v>703</v>
      </c>
      <c r="D130" t="s">
        <v>704</v>
      </c>
      <c r="E130" t="s">
        <v>705</v>
      </c>
      <c r="F130" s="15">
        <v>-763</v>
      </c>
      <c r="G130" t="s">
        <v>57</v>
      </c>
      <c r="H130" t="s">
        <v>67</v>
      </c>
      <c r="I130" t="s">
        <v>59</v>
      </c>
      <c r="J130">
        <f>VLOOKUP(B130,自助退!B:F,5,FALSE)</f>
        <v>763</v>
      </c>
      <c r="K130" s="40" t="str">
        <f t="shared" si="1"/>
        <v/>
      </c>
    </row>
    <row r="131" spans="1:11" ht="14.25" hidden="1">
      <c r="A131" s="17">
        <v>42905.487453703703</v>
      </c>
      <c r="B131" s="15">
        <v>279038</v>
      </c>
      <c r="C131" t="s">
        <v>706</v>
      </c>
      <c r="D131" t="s">
        <v>707</v>
      </c>
      <c r="E131" t="s">
        <v>260</v>
      </c>
      <c r="F131" s="15">
        <v>-247</v>
      </c>
      <c r="G131" t="s">
        <v>57</v>
      </c>
      <c r="H131" t="s">
        <v>67</v>
      </c>
      <c r="I131" t="s">
        <v>59</v>
      </c>
      <c r="J131">
        <f>VLOOKUP(B131,自助退!B:F,5,FALSE)</f>
        <v>247</v>
      </c>
      <c r="K131" s="40" t="str">
        <f t="shared" ref="K131:K194" si="2">IF(J131=F131*-1,"",1)</f>
        <v/>
      </c>
    </row>
    <row r="132" spans="1:11" ht="14.25" hidden="1">
      <c r="A132" s="17">
        <v>42905.488981481481</v>
      </c>
      <c r="B132" s="15">
        <v>279127</v>
      </c>
      <c r="C132" t="s">
        <v>708</v>
      </c>
      <c r="D132" t="s">
        <v>709</v>
      </c>
      <c r="E132" t="s">
        <v>710</v>
      </c>
      <c r="F132" s="15">
        <v>-200</v>
      </c>
      <c r="G132" t="s">
        <v>57</v>
      </c>
      <c r="H132" t="s">
        <v>84</v>
      </c>
      <c r="I132" t="s">
        <v>59</v>
      </c>
      <c r="J132">
        <f>VLOOKUP(B132,自助退!B:F,5,FALSE)</f>
        <v>200</v>
      </c>
      <c r="K132" s="40" t="str">
        <f t="shared" si="2"/>
        <v/>
      </c>
    </row>
    <row r="133" spans="1:11" ht="14.25" hidden="1">
      <c r="A133" s="17">
        <v>42905.49</v>
      </c>
      <c r="B133" s="15">
        <v>279199</v>
      </c>
      <c r="C133" t="s">
        <v>711</v>
      </c>
      <c r="D133" t="s">
        <v>712</v>
      </c>
      <c r="E133" t="s">
        <v>713</v>
      </c>
      <c r="F133" s="15">
        <v>-200</v>
      </c>
      <c r="G133" t="s">
        <v>57</v>
      </c>
      <c r="H133" t="s">
        <v>84</v>
      </c>
      <c r="I133" t="s">
        <v>59</v>
      </c>
      <c r="J133">
        <f>VLOOKUP(B133,自助退!B:F,5,FALSE)</f>
        <v>200</v>
      </c>
      <c r="K133" s="40" t="str">
        <f t="shared" si="2"/>
        <v/>
      </c>
    </row>
    <row r="134" spans="1:11" ht="14.25" hidden="1">
      <c r="A134" s="17">
        <v>42905.490868055553</v>
      </c>
      <c r="B134" s="15">
        <v>279249</v>
      </c>
      <c r="C134" t="s">
        <v>714</v>
      </c>
      <c r="D134" t="s">
        <v>715</v>
      </c>
      <c r="E134" t="s">
        <v>716</v>
      </c>
      <c r="F134" s="15">
        <v>-2859</v>
      </c>
      <c r="G134" t="s">
        <v>57</v>
      </c>
      <c r="H134" t="s">
        <v>68</v>
      </c>
      <c r="I134" t="s">
        <v>59</v>
      </c>
      <c r="J134">
        <f>VLOOKUP(B134,自助退!B:F,5,FALSE)</f>
        <v>2859</v>
      </c>
      <c r="K134" s="40" t="str">
        <f t="shared" si="2"/>
        <v/>
      </c>
    </row>
    <row r="135" spans="1:11" ht="14.25" hidden="1">
      <c r="A135" s="17">
        <v>42905.491331018522</v>
      </c>
      <c r="B135" s="15">
        <v>279283</v>
      </c>
      <c r="C135" t="s">
        <v>717</v>
      </c>
      <c r="D135" t="s">
        <v>718</v>
      </c>
      <c r="E135" t="s">
        <v>272</v>
      </c>
      <c r="F135" s="15">
        <v>-1618</v>
      </c>
      <c r="G135" t="s">
        <v>57</v>
      </c>
      <c r="H135" t="s">
        <v>68</v>
      </c>
      <c r="I135" t="s">
        <v>59</v>
      </c>
      <c r="J135">
        <f>VLOOKUP(B135,自助退!B:F,5,FALSE)</f>
        <v>1618</v>
      </c>
      <c r="K135" s="40" t="str">
        <f t="shared" si="2"/>
        <v/>
      </c>
    </row>
    <row r="136" spans="1:11" ht="14.25" hidden="1">
      <c r="A136" s="17">
        <v>42905.492939814816</v>
      </c>
      <c r="B136" s="15">
        <v>279360</v>
      </c>
      <c r="C136" t="s">
        <v>719</v>
      </c>
      <c r="D136" t="s">
        <v>720</v>
      </c>
      <c r="E136" t="s">
        <v>721</v>
      </c>
      <c r="F136" s="15">
        <v>-765</v>
      </c>
      <c r="G136" t="s">
        <v>57</v>
      </c>
      <c r="H136" t="s">
        <v>65</v>
      </c>
      <c r="I136" t="s">
        <v>59</v>
      </c>
      <c r="J136">
        <f>VLOOKUP(B136,自助退!B:F,5,FALSE)</f>
        <v>765</v>
      </c>
      <c r="K136" s="40" t="str">
        <f t="shared" si="2"/>
        <v/>
      </c>
    </row>
    <row r="137" spans="1:11" ht="14.25" hidden="1">
      <c r="A137" s="17">
        <v>42905.496793981481</v>
      </c>
      <c r="B137" s="15">
        <v>279542</v>
      </c>
      <c r="C137" t="s">
        <v>722</v>
      </c>
      <c r="D137" t="s">
        <v>723</v>
      </c>
      <c r="E137" t="s">
        <v>724</v>
      </c>
      <c r="F137" s="15">
        <v>-387</v>
      </c>
      <c r="G137" t="s">
        <v>57</v>
      </c>
      <c r="H137" t="s">
        <v>60</v>
      </c>
      <c r="I137" t="s">
        <v>59</v>
      </c>
      <c r="J137">
        <f>VLOOKUP(B137,自助退!B:F,5,FALSE)</f>
        <v>387</v>
      </c>
      <c r="K137" s="40" t="str">
        <f t="shared" si="2"/>
        <v/>
      </c>
    </row>
    <row r="138" spans="1:11" ht="14.25" hidden="1">
      <c r="A138" s="17">
        <v>42905.501087962963</v>
      </c>
      <c r="B138" s="15">
        <v>279731</v>
      </c>
      <c r="C138" t="s">
        <v>725</v>
      </c>
      <c r="D138" t="s">
        <v>726</v>
      </c>
      <c r="E138" t="s">
        <v>727</v>
      </c>
      <c r="F138" s="15">
        <v>-453</v>
      </c>
      <c r="G138" t="s">
        <v>57</v>
      </c>
      <c r="H138" t="s">
        <v>81</v>
      </c>
      <c r="I138" t="s">
        <v>59</v>
      </c>
      <c r="J138">
        <f>VLOOKUP(B138,自助退!B:F,5,FALSE)</f>
        <v>453</v>
      </c>
      <c r="K138" s="40" t="str">
        <f t="shared" si="2"/>
        <v/>
      </c>
    </row>
    <row r="139" spans="1:11" ht="14.25" hidden="1">
      <c r="A139" s="17">
        <v>42905.50267361111</v>
      </c>
      <c r="B139" s="15">
        <v>279809</v>
      </c>
      <c r="C139" t="s">
        <v>728</v>
      </c>
      <c r="D139" t="s">
        <v>729</v>
      </c>
      <c r="E139" t="s">
        <v>730</v>
      </c>
      <c r="F139" s="15">
        <v>-115</v>
      </c>
      <c r="G139" t="s">
        <v>57</v>
      </c>
      <c r="H139" t="s">
        <v>67</v>
      </c>
      <c r="I139" t="s">
        <v>59</v>
      </c>
      <c r="J139">
        <f>VLOOKUP(B139,自助退!B:F,5,FALSE)</f>
        <v>115</v>
      </c>
      <c r="K139" s="40" t="str">
        <f t="shared" si="2"/>
        <v/>
      </c>
    </row>
    <row r="140" spans="1:11" ht="14.25" hidden="1">
      <c r="A140" s="17">
        <v>42905.503449074073</v>
      </c>
      <c r="B140" s="15">
        <v>279826</v>
      </c>
      <c r="C140" t="s">
        <v>731</v>
      </c>
      <c r="D140" t="s">
        <v>732</v>
      </c>
      <c r="E140" t="s">
        <v>733</v>
      </c>
      <c r="F140" s="15">
        <v>-248</v>
      </c>
      <c r="G140" t="s">
        <v>57</v>
      </c>
      <c r="H140" t="s">
        <v>67</v>
      </c>
      <c r="I140" t="s">
        <v>59</v>
      </c>
      <c r="J140">
        <f>VLOOKUP(B140,自助退!B:F,5,FALSE)</f>
        <v>248</v>
      </c>
      <c r="K140" s="40" t="str">
        <f t="shared" si="2"/>
        <v/>
      </c>
    </row>
    <row r="141" spans="1:11" ht="14.25" hidden="1">
      <c r="A141" s="17">
        <v>42905.506226851852</v>
      </c>
      <c r="B141" s="15">
        <v>279907</v>
      </c>
      <c r="C141" t="s">
        <v>734</v>
      </c>
      <c r="D141" t="s">
        <v>735</v>
      </c>
      <c r="E141" t="s">
        <v>736</v>
      </c>
      <c r="F141" s="15">
        <v>-133</v>
      </c>
      <c r="G141" t="s">
        <v>57</v>
      </c>
      <c r="H141" t="s">
        <v>65</v>
      </c>
      <c r="I141" t="s">
        <v>59</v>
      </c>
      <c r="J141">
        <f>VLOOKUP(B141,自助退!B:F,5,FALSE)</f>
        <v>133</v>
      </c>
      <c r="K141" s="40" t="str">
        <f t="shared" si="2"/>
        <v/>
      </c>
    </row>
    <row r="142" spans="1:11" ht="14.25" hidden="1">
      <c r="A142" s="17">
        <v>42905.515092592592</v>
      </c>
      <c r="B142" s="15">
        <v>280106</v>
      </c>
      <c r="C142" t="s">
        <v>737</v>
      </c>
      <c r="D142" t="s">
        <v>738</v>
      </c>
      <c r="E142" t="s">
        <v>739</v>
      </c>
      <c r="F142" s="15">
        <v>-1468</v>
      </c>
      <c r="G142" t="s">
        <v>57</v>
      </c>
      <c r="H142" t="s">
        <v>65</v>
      </c>
      <c r="I142" t="s">
        <v>59</v>
      </c>
      <c r="J142">
        <f>VLOOKUP(B142,自助退!B:F,5,FALSE)</f>
        <v>1468</v>
      </c>
      <c r="K142" s="40" t="str">
        <f t="shared" si="2"/>
        <v/>
      </c>
    </row>
    <row r="143" spans="1:11" ht="14.25" hidden="1">
      <c r="A143" s="17">
        <v>42905.517951388887</v>
      </c>
      <c r="B143" s="15">
        <v>280141</v>
      </c>
      <c r="C143" t="s">
        <v>740</v>
      </c>
      <c r="D143" t="s">
        <v>741</v>
      </c>
      <c r="E143" t="s">
        <v>742</v>
      </c>
      <c r="F143" s="15">
        <v>-400</v>
      </c>
      <c r="G143" t="s">
        <v>57</v>
      </c>
      <c r="H143" t="s">
        <v>82</v>
      </c>
      <c r="I143" t="s">
        <v>59</v>
      </c>
      <c r="J143">
        <f>VLOOKUP(B143,自助退!B:F,5,FALSE)</f>
        <v>400</v>
      </c>
      <c r="K143" s="40" t="str">
        <f t="shared" si="2"/>
        <v/>
      </c>
    </row>
    <row r="144" spans="1:11" ht="14.25" hidden="1">
      <c r="A144" s="17">
        <v>42905.51935185185</v>
      </c>
      <c r="B144" s="15">
        <v>280160</v>
      </c>
      <c r="C144" t="s">
        <v>743</v>
      </c>
      <c r="D144" t="s">
        <v>744</v>
      </c>
      <c r="E144" t="s">
        <v>745</v>
      </c>
      <c r="F144" s="15">
        <v>-57</v>
      </c>
      <c r="G144" t="s">
        <v>57</v>
      </c>
      <c r="H144" t="s">
        <v>67</v>
      </c>
      <c r="I144" t="s">
        <v>59</v>
      </c>
      <c r="J144">
        <f>VLOOKUP(B144,自助退!B:F,5,FALSE)</f>
        <v>57</v>
      </c>
      <c r="K144" s="40" t="str">
        <f t="shared" si="2"/>
        <v/>
      </c>
    </row>
    <row r="145" spans="1:11" ht="14.25" hidden="1">
      <c r="A145" s="17">
        <v>42905.519444444442</v>
      </c>
      <c r="B145" s="15">
        <v>280162</v>
      </c>
      <c r="C145" t="s">
        <v>746</v>
      </c>
      <c r="D145" t="s">
        <v>741</v>
      </c>
      <c r="E145" t="s">
        <v>742</v>
      </c>
      <c r="F145" s="15">
        <v>-200</v>
      </c>
      <c r="G145" t="s">
        <v>57</v>
      </c>
      <c r="H145" t="s">
        <v>82</v>
      </c>
      <c r="I145" t="s">
        <v>59</v>
      </c>
      <c r="J145">
        <f>VLOOKUP(B145,自助退!B:F,5,FALSE)</f>
        <v>200</v>
      </c>
      <c r="K145" s="40" t="str">
        <f t="shared" si="2"/>
        <v/>
      </c>
    </row>
    <row r="146" spans="1:11" ht="14.25" hidden="1">
      <c r="A146" s="17">
        <v>42905.519791666666</v>
      </c>
      <c r="B146" s="15">
        <v>280164</v>
      </c>
      <c r="C146" t="s">
        <v>747</v>
      </c>
      <c r="D146" t="s">
        <v>748</v>
      </c>
      <c r="E146" t="s">
        <v>749</v>
      </c>
      <c r="F146" s="15">
        <v>-115</v>
      </c>
      <c r="G146" t="s">
        <v>57</v>
      </c>
      <c r="H146" t="s">
        <v>67</v>
      </c>
      <c r="I146" t="s">
        <v>59</v>
      </c>
      <c r="J146">
        <f>VLOOKUP(B146,自助退!B:F,5,FALSE)</f>
        <v>115</v>
      </c>
      <c r="K146" s="40" t="str">
        <f t="shared" si="2"/>
        <v/>
      </c>
    </row>
    <row r="147" spans="1:11" ht="14.25" hidden="1">
      <c r="A147" s="17">
        <v>42905.527013888888</v>
      </c>
      <c r="B147" s="15">
        <v>280267</v>
      </c>
      <c r="C147" t="s">
        <v>750</v>
      </c>
      <c r="D147" t="s">
        <v>751</v>
      </c>
      <c r="E147" t="s">
        <v>285</v>
      </c>
      <c r="F147" s="15">
        <v>-454</v>
      </c>
      <c r="G147" t="s">
        <v>57</v>
      </c>
      <c r="H147" t="s">
        <v>74</v>
      </c>
      <c r="I147" t="s">
        <v>59</v>
      </c>
      <c r="J147">
        <f>VLOOKUP(B147,自助退!B:F,5,FALSE)</f>
        <v>454</v>
      </c>
      <c r="K147" s="40" t="str">
        <f t="shared" si="2"/>
        <v/>
      </c>
    </row>
    <row r="148" spans="1:11" ht="14.25" hidden="1">
      <c r="A148" s="17">
        <v>42905.529618055552</v>
      </c>
      <c r="B148" s="15">
        <v>280299</v>
      </c>
      <c r="C148" t="s">
        <v>752</v>
      </c>
      <c r="D148" t="s">
        <v>753</v>
      </c>
      <c r="E148" t="s">
        <v>754</v>
      </c>
      <c r="F148" s="15">
        <v>-763</v>
      </c>
      <c r="G148" t="s">
        <v>57</v>
      </c>
      <c r="H148" t="s">
        <v>66</v>
      </c>
      <c r="I148" t="s">
        <v>59</v>
      </c>
      <c r="J148">
        <f>VLOOKUP(B148,自助退!B:F,5,FALSE)</f>
        <v>763</v>
      </c>
      <c r="K148" s="40" t="str">
        <f t="shared" si="2"/>
        <v/>
      </c>
    </row>
    <row r="149" spans="1:11" ht="14.25" hidden="1">
      <c r="A149" s="17">
        <v>42905.530092592591</v>
      </c>
      <c r="B149" s="15">
        <v>280305</v>
      </c>
      <c r="C149" t="s">
        <v>755</v>
      </c>
      <c r="D149" t="s">
        <v>756</v>
      </c>
      <c r="E149" t="s">
        <v>757</v>
      </c>
      <c r="F149" s="15">
        <v>-15</v>
      </c>
      <c r="G149" t="s">
        <v>57</v>
      </c>
      <c r="H149" t="s">
        <v>64</v>
      </c>
      <c r="I149" t="s">
        <v>59</v>
      </c>
      <c r="J149">
        <f>VLOOKUP(B149,自助退!B:F,5,FALSE)</f>
        <v>15</v>
      </c>
      <c r="K149" s="40" t="str">
        <f t="shared" si="2"/>
        <v/>
      </c>
    </row>
    <row r="150" spans="1:11" ht="14.25" hidden="1">
      <c r="A150" s="17">
        <v>42905.530451388891</v>
      </c>
      <c r="B150" s="15">
        <v>280308</v>
      </c>
      <c r="C150" t="s">
        <v>758</v>
      </c>
      <c r="D150" t="s">
        <v>759</v>
      </c>
      <c r="E150" t="s">
        <v>760</v>
      </c>
      <c r="F150" s="15">
        <v>-241</v>
      </c>
      <c r="G150" t="s">
        <v>57</v>
      </c>
      <c r="H150" t="s">
        <v>64</v>
      </c>
      <c r="I150" t="s">
        <v>59</v>
      </c>
      <c r="J150">
        <f>VLOOKUP(B150,自助退!B:F,5,FALSE)</f>
        <v>241</v>
      </c>
      <c r="K150" s="40" t="str">
        <f t="shared" si="2"/>
        <v/>
      </c>
    </row>
    <row r="151" spans="1:11" ht="14.25" hidden="1">
      <c r="A151" s="17">
        <v>42905.567418981482</v>
      </c>
      <c r="B151" s="15">
        <v>280661</v>
      </c>
      <c r="C151" t="s">
        <v>761</v>
      </c>
      <c r="D151" t="s">
        <v>762</v>
      </c>
      <c r="E151" t="s">
        <v>763</v>
      </c>
      <c r="F151" s="15">
        <v>-98</v>
      </c>
      <c r="G151" t="s">
        <v>57</v>
      </c>
      <c r="H151" t="s">
        <v>67</v>
      </c>
      <c r="I151" t="s">
        <v>59</v>
      </c>
      <c r="J151">
        <f>VLOOKUP(B151,自助退!B:F,5,FALSE)</f>
        <v>98</v>
      </c>
      <c r="K151" s="40" t="str">
        <f t="shared" si="2"/>
        <v/>
      </c>
    </row>
    <row r="152" spans="1:11" ht="14.25" hidden="1">
      <c r="A152" s="17">
        <v>42905.580914351849</v>
      </c>
      <c r="B152" s="15">
        <v>280950</v>
      </c>
      <c r="C152" t="s">
        <v>764</v>
      </c>
      <c r="D152" t="s">
        <v>765</v>
      </c>
      <c r="E152" t="s">
        <v>766</v>
      </c>
      <c r="F152" s="15">
        <v>-290</v>
      </c>
      <c r="G152" t="s">
        <v>57</v>
      </c>
      <c r="H152" t="s">
        <v>85</v>
      </c>
      <c r="I152" t="s">
        <v>59</v>
      </c>
      <c r="J152">
        <f>VLOOKUP(B152,自助退!B:F,5,FALSE)</f>
        <v>290</v>
      </c>
      <c r="K152" s="40" t="str">
        <f t="shared" si="2"/>
        <v/>
      </c>
    </row>
    <row r="153" spans="1:11" ht="14.25" hidden="1">
      <c r="A153" s="17">
        <v>42905.587812500002</v>
      </c>
      <c r="B153" s="15">
        <v>281194</v>
      </c>
      <c r="C153" t="s">
        <v>767</v>
      </c>
      <c r="D153" t="s">
        <v>768</v>
      </c>
      <c r="E153" t="s">
        <v>769</v>
      </c>
      <c r="F153" s="15">
        <v>-1761</v>
      </c>
      <c r="G153" t="s">
        <v>57</v>
      </c>
      <c r="H153" t="s">
        <v>71</v>
      </c>
      <c r="I153" t="s">
        <v>59</v>
      </c>
      <c r="J153">
        <f>VLOOKUP(B153,自助退!B:F,5,FALSE)</f>
        <v>1761</v>
      </c>
      <c r="K153" s="40" t="str">
        <f t="shared" si="2"/>
        <v/>
      </c>
    </row>
    <row r="154" spans="1:11" ht="14.25" hidden="1">
      <c r="A154" s="17">
        <v>42905.590081018519</v>
      </c>
      <c r="B154" s="15">
        <v>281275</v>
      </c>
      <c r="C154" t="s">
        <v>770</v>
      </c>
      <c r="D154" t="s">
        <v>771</v>
      </c>
      <c r="E154" t="s">
        <v>276</v>
      </c>
      <c r="F154" s="15">
        <v>-300</v>
      </c>
      <c r="G154" t="s">
        <v>57</v>
      </c>
      <c r="H154" t="s">
        <v>80</v>
      </c>
      <c r="I154" t="s">
        <v>59</v>
      </c>
      <c r="J154">
        <f>VLOOKUP(B154,自助退!B:F,5,FALSE)</f>
        <v>300</v>
      </c>
      <c r="K154" s="40" t="str">
        <f t="shared" si="2"/>
        <v/>
      </c>
    </row>
    <row r="155" spans="1:11" ht="14.25" hidden="1">
      <c r="A155" s="17">
        <v>42905.598668981482</v>
      </c>
      <c r="B155" s="15">
        <v>281813</v>
      </c>
      <c r="C155" t="s">
        <v>772</v>
      </c>
      <c r="D155" t="s">
        <v>773</v>
      </c>
      <c r="E155" t="s">
        <v>774</v>
      </c>
      <c r="F155" s="15">
        <v>-6822</v>
      </c>
      <c r="G155" t="s">
        <v>57</v>
      </c>
      <c r="H155" t="s">
        <v>68</v>
      </c>
      <c r="I155" t="s">
        <v>59</v>
      </c>
      <c r="J155">
        <f>VLOOKUP(B155,自助退!B:F,5,FALSE)</f>
        <v>6822</v>
      </c>
      <c r="K155" s="40" t="str">
        <f t="shared" si="2"/>
        <v/>
      </c>
    </row>
    <row r="156" spans="1:11" ht="14.25" hidden="1">
      <c r="A156" s="17">
        <v>42905.603263888886</v>
      </c>
      <c r="B156" s="15">
        <v>282127</v>
      </c>
      <c r="C156" t="s">
        <v>775</v>
      </c>
      <c r="D156" t="s">
        <v>776</v>
      </c>
      <c r="E156" t="s">
        <v>777</v>
      </c>
      <c r="F156" s="15">
        <v>-114</v>
      </c>
      <c r="G156" t="s">
        <v>57</v>
      </c>
      <c r="H156" t="s">
        <v>73</v>
      </c>
      <c r="I156" t="s">
        <v>59</v>
      </c>
      <c r="J156">
        <f>VLOOKUP(B156,自助退!B:F,5,FALSE)</f>
        <v>114</v>
      </c>
      <c r="K156" s="40" t="str">
        <f t="shared" si="2"/>
        <v/>
      </c>
    </row>
    <row r="157" spans="1:11" ht="14.25" hidden="1">
      <c r="A157" s="17">
        <v>42905.617928240739</v>
      </c>
      <c r="B157" s="15">
        <v>283259</v>
      </c>
      <c r="C157" t="s">
        <v>778</v>
      </c>
      <c r="D157" t="s">
        <v>779</v>
      </c>
      <c r="E157" t="s">
        <v>780</v>
      </c>
      <c r="F157" s="15">
        <v>-13</v>
      </c>
      <c r="G157" t="s">
        <v>57</v>
      </c>
      <c r="H157" t="s">
        <v>74</v>
      </c>
      <c r="I157" t="s">
        <v>59</v>
      </c>
      <c r="J157">
        <f>VLOOKUP(B157,自助退!B:F,5,FALSE)</f>
        <v>13</v>
      </c>
      <c r="K157" s="40" t="str">
        <f t="shared" si="2"/>
        <v/>
      </c>
    </row>
    <row r="158" spans="1:11" ht="14.25" hidden="1">
      <c r="A158" s="17">
        <v>42905.627523148149</v>
      </c>
      <c r="B158" s="15">
        <v>283953</v>
      </c>
      <c r="C158" t="s">
        <v>781</v>
      </c>
      <c r="D158" t="s">
        <v>782</v>
      </c>
      <c r="E158" t="s">
        <v>783</v>
      </c>
      <c r="F158" s="15">
        <v>-496</v>
      </c>
      <c r="G158" t="s">
        <v>57</v>
      </c>
      <c r="H158" t="s">
        <v>81</v>
      </c>
      <c r="I158" t="s">
        <v>59</v>
      </c>
      <c r="J158">
        <f>VLOOKUP(B158,自助退!B:F,5,FALSE)</f>
        <v>496</v>
      </c>
      <c r="K158" s="40" t="str">
        <f t="shared" si="2"/>
        <v/>
      </c>
    </row>
    <row r="159" spans="1:11" ht="14.25" hidden="1">
      <c r="A159" s="17">
        <v>42905.633263888885</v>
      </c>
      <c r="B159" s="15">
        <v>284378</v>
      </c>
      <c r="C159" t="s">
        <v>784</v>
      </c>
      <c r="D159" t="s">
        <v>785</v>
      </c>
      <c r="E159" t="s">
        <v>786</v>
      </c>
      <c r="F159" s="15">
        <v>-245</v>
      </c>
      <c r="G159" t="s">
        <v>57</v>
      </c>
      <c r="H159" t="s">
        <v>85</v>
      </c>
      <c r="I159" t="s">
        <v>59</v>
      </c>
      <c r="J159">
        <f>VLOOKUP(B159,自助退!B:F,5,FALSE)</f>
        <v>245</v>
      </c>
      <c r="K159" s="40" t="str">
        <f t="shared" si="2"/>
        <v/>
      </c>
    </row>
    <row r="160" spans="1:11" ht="14.25" hidden="1">
      <c r="A160" s="17">
        <v>42905.633888888886</v>
      </c>
      <c r="B160" s="15">
        <v>284419</v>
      </c>
      <c r="C160" t="s">
        <v>787</v>
      </c>
      <c r="D160" t="s">
        <v>788</v>
      </c>
      <c r="E160" t="s">
        <v>789</v>
      </c>
      <c r="F160" s="15">
        <v>-755</v>
      </c>
      <c r="G160" t="s">
        <v>57</v>
      </c>
      <c r="H160" t="s">
        <v>72</v>
      </c>
      <c r="I160" t="s">
        <v>59</v>
      </c>
      <c r="J160">
        <f>VLOOKUP(B160,自助退!B:F,5,FALSE)</f>
        <v>755</v>
      </c>
      <c r="K160" s="40" t="str">
        <f t="shared" si="2"/>
        <v/>
      </c>
    </row>
    <row r="161" spans="1:11" ht="14.25" hidden="1">
      <c r="A161" s="17">
        <v>42905.634212962963</v>
      </c>
      <c r="B161" s="15">
        <v>284445</v>
      </c>
      <c r="C161" t="s">
        <v>790</v>
      </c>
      <c r="D161" t="s">
        <v>791</v>
      </c>
      <c r="E161" t="s">
        <v>792</v>
      </c>
      <c r="F161" s="15">
        <v>-2000</v>
      </c>
      <c r="G161" t="s">
        <v>57</v>
      </c>
      <c r="H161" t="s">
        <v>76</v>
      </c>
      <c r="I161" t="s">
        <v>59</v>
      </c>
      <c r="J161">
        <f>VLOOKUP(B161,自助退!B:F,5,FALSE)</f>
        <v>2000</v>
      </c>
      <c r="K161" s="40" t="str">
        <f t="shared" si="2"/>
        <v/>
      </c>
    </row>
    <row r="162" spans="1:11" ht="14.25" hidden="1">
      <c r="A162" s="17">
        <v>42905.63826388889</v>
      </c>
      <c r="B162" s="15">
        <v>284738</v>
      </c>
      <c r="C162" t="s">
        <v>793</v>
      </c>
      <c r="D162" t="s">
        <v>794</v>
      </c>
      <c r="E162" t="s">
        <v>266</v>
      </c>
      <c r="F162" s="15">
        <v>-450</v>
      </c>
      <c r="G162" t="s">
        <v>57</v>
      </c>
      <c r="H162" t="s">
        <v>73</v>
      </c>
      <c r="I162" t="s">
        <v>59</v>
      </c>
      <c r="J162">
        <f>VLOOKUP(B162,自助退!B:F,5,FALSE)</f>
        <v>450</v>
      </c>
      <c r="K162" s="40" t="str">
        <f t="shared" si="2"/>
        <v/>
      </c>
    </row>
    <row r="163" spans="1:11" ht="14.25" hidden="1">
      <c r="A163" s="17">
        <v>42905.643425925926</v>
      </c>
      <c r="B163" s="15">
        <v>285084</v>
      </c>
      <c r="C163" t="s">
        <v>795</v>
      </c>
      <c r="D163" t="s">
        <v>796</v>
      </c>
      <c r="E163" t="s">
        <v>797</v>
      </c>
      <c r="F163" s="15">
        <v>-2000</v>
      </c>
      <c r="G163" t="s">
        <v>57</v>
      </c>
      <c r="H163" t="s">
        <v>63</v>
      </c>
      <c r="I163" t="s">
        <v>59</v>
      </c>
      <c r="J163">
        <f>VLOOKUP(B163,自助退!B:F,5,FALSE)</f>
        <v>2000</v>
      </c>
      <c r="K163" s="40" t="str">
        <f t="shared" si="2"/>
        <v/>
      </c>
    </row>
    <row r="164" spans="1:11" ht="14.25" hidden="1">
      <c r="A164" s="17">
        <v>42905.649062500001</v>
      </c>
      <c r="B164" s="15">
        <v>285479</v>
      </c>
      <c r="C164" t="s">
        <v>798</v>
      </c>
      <c r="D164" t="s">
        <v>799</v>
      </c>
      <c r="E164" t="s">
        <v>800</v>
      </c>
      <c r="F164" s="15">
        <v>-281</v>
      </c>
      <c r="G164" t="s">
        <v>57</v>
      </c>
      <c r="H164" t="s">
        <v>94</v>
      </c>
      <c r="I164" t="s">
        <v>59</v>
      </c>
      <c r="J164">
        <f>VLOOKUP(B164,自助退!B:F,5,FALSE)</f>
        <v>281</v>
      </c>
      <c r="K164" s="40" t="str">
        <f t="shared" si="2"/>
        <v/>
      </c>
    </row>
    <row r="165" spans="1:11" ht="14.25" hidden="1">
      <c r="A165" s="17">
        <v>42905.655648148146</v>
      </c>
      <c r="B165" s="15">
        <v>285907</v>
      </c>
      <c r="C165" t="s">
        <v>801</v>
      </c>
      <c r="D165" t="s">
        <v>54</v>
      </c>
      <c r="E165" t="s">
        <v>112</v>
      </c>
      <c r="F165" s="15">
        <v>-725</v>
      </c>
      <c r="G165" t="s">
        <v>57</v>
      </c>
      <c r="H165" t="s">
        <v>68</v>
      </c>
      <c r="I165" t="s">
        <v>59</v>
      </c>
      <c r="J165">
        <f>VLOOKUP(B165,自助退!B:F,5,FALSE)</f>
        <v>725</v>
      </c>
      <c r="K165" s="40" t="str">
        <f t="shared" si="2"/>
        <v/>
      </c>
    </row>
    <row r="166" spans="1:11" ht="14.25" hidden="1">
      <c r="A166" s="17">
        <v>42905.655648148146</v>
      </c>
      <c r="B166" s="15">
        <v>285906</v>
      </c>
      <c r="C166" t="s">
        <v>802</v>
      </c>
      <c r="D166" t="s">
        <v>803</v>
      </c>
      <c r="E166" t="s">
        <v>804</v>
      </c>
      <c r="F166" s="15">
        <v>-200</v>
      </c>
      <c r="G166" t="s">
        <v>57</v>
      </c>
      <c r="H166" t="s">
        <v>81</v>
      </c>
      <c r="I166" t="s">
        <v>59</v>
      </c>
      <c r="J166">
        <f>VLOOKUP(B166,自助退!B:F,5,FALSE)</f>
        <v>200</v>
      </c>
      <c r="K166" s="40" t="str">
        <f t="shared" si="2"/>
        <v/>
      </c>
    </row>
    <row r="167" spans="1:11" ht="14.25" hidden="1">
      <c r="A167" s="17">
        <v>42905.660520833335</v>
      </c>
      <c r="B167" s="15">
        <v>286278</v>
      </c>
      <c r="C167" t="s">
        <v>805</v>
      </c>
      <c r="D167" t="s">
        <v>806</v>
      </c>
      <c r="E167" t="s">
        <v>807</v>
      </c>
      <c r="F167" s="15">
        <v>-1486</v>
      </c>
      <c r="G167" t="s">
        <v>57</v>
      </c>
      <c r="H167" t="s">
        <v>77</v>
      </c>
      <c r="I167" t="s">
        <v>59</v>
      </c>
      <c r="J167">
        <f>VLOOKUP(B167,自助退!B:F,5,FALSE)</f>
        <v>1486</v>
      </c>
      <c r="K167" s="40" t="str">
        <f t="shared" si="2"/>
        <v/>
      </c>
    </row>
    <row r="168" spans="1:11" ht="14.25" hidden="1">
      <c r="A168" s="17">
        <v>42905.663819444446</v>
      </c>
      <c r="B168" s="15">
        <v>286502</v>
      </c>
      <c r="C168" t="s">
        <v>808</v>
      </c>
      <c r="D168" t="s">
        <v>809</v>
      </c>
      <c r="E168" t="s">
        <v>810</v>
      </c>
      <c r="F168" s="15">
        <v>-1148</v>
      </c>
      <c r="G168" t="s">
        <v>57</v>
      </c>
      <c r="H168" t="s">
        <v>69</v>
      </c>
      <c r="I168" t="s">
        <v>59</v>
      </c>
      <c r="J168">
        <f>VLOOKUP(B168,自助退!B:F,5,FALSE)</f>
        <v>1148</v>
      </c>
      <c r="K168" s="40" t="str">
        <f t="shared" si="2"/>
        <v/>
      </c>
    </row>
    <row r="169" spans="1:11" ht="14.25" hidden="1">
      <c r="A169" s="17">
        <v>42905.667731481481</v>
      </c>
      <c r="B169" s="15">
        <v>286752</v>
      </c>
      <c r="C169" t="s">
        <v>811</v>
      </c>
      <c r="D169" t="s">
        <v>812</v>
      </c>
      <c r="E169" t="s">
        <v>813</v>
      </c>
      <c r="F169" s="15">
        <v>-148</v>
      </c>
      <c r="G169" t="s">
        <v>57</v>
      </c>
      <c r="H169" t="s">
        <v>75</v>
      </c>
      <c r="I169" t="s">
        <v>59</v>
      </c>
      <c r="J169">
        <f>VLOOKUP(B169,自助退!B:F,5,FALSE)</f>
        <v>148</v>
      </c>
      <c r="K169" s="40" t="str">
        <f t="shared" si="2"/>
        <v/>
      </c>
    </row>
    <row r="170" spans="1:11" ht="14.25" hidden="1">
      <c r="A170" s="17">
        <v>42905.675937499997</v>
      </c>
      <c r="B170" s="15">
        <v>287262</v>
      </c>
      <c r="C170" t="s">
        <v>814</v>
      </c>
      <c r="D170" t="s">
        <v>815</v>
      </c>
      <c r="E170" t="s">
        <v>816</v>
      </c>
      <c r="F170" s="15">
        <v>-992</v>
      </c>
      <c r="G170" t="s">
        <v>57</v>
      </c>
      <c r="H170" t="s">
        <v>84</v>
      </c>
      <c r="I170" t="s">
        <v>59</v>
      </c>
      <c r="J170">
        <f>VLOOKUP(B170,自助退!B:F,5,FALSE)</f>
        <v>992</v>
      </c>
      <c r="K170" s="40" t="str">
        <f t="shared" si="2"/>
        <v/>
      </c>
    </row>
    <row r="171" spans="1:11" ht="14.25" hidden="1">
      <c r="A171" s="17">
        <v>42905.681527777779</v>
      </c>
      <c r="B171" s="15">
        <v>287600</v>
      </c>
      <c r="D171" t="s">
        <v>49</v>
      </c>
      <c r="E171" t="s">
        <v>109</v>
      </c>
      <c r="F171" s="15">
        <v>-1400</v>
      </c>
      <c r="G171" t="s">
        <v>57</v>
      </c>
      <c r="H171" t="s">
        <v>81</v>
      </c>
      <c r="I171" t="s">
        <v>95</v>
      </c>
      <c r="J171">
        <f>VLOOKUP(B171,自助退!B:F,5,FALSE)</f>
        <v>1400</v>
      </c>
      <c r="K171" s="40" t="str">
        <f t="shared" si="2"/>
        <v/>
      </c>
    </row>
    <row r="172" spans="1:11" ht="14.25" hidden="1">
      <c r="A172" s="17">
        <v>42905.689652777779</v>
      </c>
      <c r="B172" s="15">
        <v>288028</v>
      </c>
      <c r="C172" t="s">
        <v>817</v>
      </c>
      <c r="D172" t="s">
        <v>818</v>
      </c>
      <c r="E172" t="s">
        <v>819</v>
      </c>
      <c r="F172" s="15">
        <v>-187</v>
      </c>
      <c r="G172" t="s">
        <v>57</v>
      </c>
      <c r="H172" t="s">
        <v>71</v>
      </c>
      <c r="I172" t="s">
        <v>59</v>
      </c>
      <c r="J172">
        <f>VLOOKUP(B172,自助退!B:F,5,FALSE)</f>
        <v>187</v>
      </c>
      <c r="K172" s="40" t="str">
        <f t="shared" si="2"/>
        <v/>
      </c>
    </row>
    <row r="173" spans="1:11" ht="14.25" hidden="1">
      <c r="A173" s="17">
        <v>42905.693344907406</v>
      </c>
      <c r="B173" s="15">
        <v>288211</v>
      </c>
      <c r="C173" t="s">
        <v>820</v>
      </c>
      <c r="D173" t="s">
        <v>821</v>
      </c>
      <c r="E173" t="s">
        <v>822</v>
      </c>
      <c r="F173" s="15">
        <v>-50</v>
      </c>
      <c r="G173" t="s">
        <v>57</v>
      </c>
      <c r="H173" t="s">
        <v>80</v>
      </c>
      <c r="I173" t="s">
        <v>59</v>
      </c>
      <c r="J173">
        <f>VLOOKUP(B173,自助退!B:F,5,FALSE)</f>
        <v>50</v>
      </c>
      <c r="K173" s="40" t="str">
        <f t="shared" si="2"/>
        <v/>
      </c>
    </row>
    <row r="174" spans="1:11" ht="14.25" hidden="1">
      <c r="A174" s="17">
        <v>42905.699259259258</v>
      </c>
      <c r="B174" s="15">
        <v>288522</v>
      </c>
      <c r="C174" t="s">
        <v>823</v>
      </c>
      <c r="D174" t="s">
        <v>824</v>
      </c>
      <c r="E174" t="s">
        <v>825</v>
      </c>
      <c r="F174" s="15">
        <v>-155</v>
      </c>
      <c r="G174" t="s">
        <v>57</v>
      </c>
      <c r="H174" t="s">
        <v>79</v>
      </c>
      <c r="I174" t="s">
        <v>59</v>
      </c>
      <c r="J174">
        <f>VLOOKUP(B174,自助退!B:F,5,FALSE)</f>
        <v>155</v>
      </c>
      <c r="K174" s="40" t="str">
        <f t="shared" si="2"/>
        <v/>
      </c>
    </row>
    <row r="175" spans="1:11" ht="14.25" hidden="1">
      <c r="A175" s="17">
        <v>42905.716249999998</v>
      </c>
      <c r="B175" s="15">
        <v>289052</v>
      </c>
      <c r="C175" t="s">
        <v>826</v>
      </c>
      <c r="D175" t="s">
        <v>827</v>
      </c>
      <c r="E175" t="s">
        <v>828</v>
      </c>
      <c r="F175" s="15">
        <v>-102</v>
      </c>
      <c r="G175" t="s">
        <v>57</v>
      </c>
      <c r="H175" t="s">
        <v>116</v>
      </c>
      <c r="I175" t="s">
        <v>59</v>
      </c>
      <c r="J175">
        <f>VLOOKUP(B175,自助退!B:F,5,FALSE)</f>
        <v>102</v>
      </c>
      <c r="K175" s="40" t="str">
        <f t="shared" si="2"/>
        <v/>
      </c>
    </row>
    <row r="176" spans="1:11" ht="14.25" hidden="1">
      <c r="A176" s="17">
        <v>42905.730578703704</v>
      </c>
      <c r="B176" s="15">
        <v>289428</v>
      </c>
      <c r="C176" t="s">
        <v>829</v>
      </c>
      <c r="D176" t="s">
        <v>830</v>
      </c>
      <c r="E176" t="s">
        <v>831</v>
      </c>
      <c r="F176" s="15">
        <v>-800</v>
      </c>
      <c r="G176" t="s">
        <v>57</v>
      </c>
      <c r="H176" t="s">
        <v>73</v>
      </c>
      <c r="I176" t="s">
        <v>59</v>
      </c>
      <c r="J176">
        <f>VLOOKUP(B176,自助退!B:F,5,FALSE)</f>
        <v>800</v>
      </c>
      <c r="K176" s="40" t="str">
        <f t="shared" si="2"/>
        <v/>
      </c>
    </row>
    <row r="177" spans="1:11" ht="14.25" hidden="1">
      <c r="A177" s="17">
        <v>42905.738194444442</v>
      </c>
      <c r="B177" s="15">
        <v>289568</v>
      </c>
      <c r="C177" t="s">
        <v>832</v>
      </c>
      <c r="D177" t="s">
        <v>833</v>
      </c>
      <c r="E177" t="s">
        <v>834</v>
      </c>
      <c r="F177" s="15">
        <v>-500</v>
      </c>
      <c r="G177" t="s">
        <v>57</v>
      </c>
      <c r="H177" t="s">
        <v>85</v>
      </c>
      <c r="I177" t="s">
        <v>59</v>
      </c>
      <c r="J177">
        <f>VLOOKUP(B177,自助退!B:F,5,FALSE)</f>
        <v>500</v>
      </c>
      <c r="K177" s="40" t="str">
        <f t="shared" si="2"/>
        <v/>
      </c>
    </row>
    <row r="178" spans="1:11" ht="14.25" hidden="1">
      <c r="A178" s="17">
        <v>42905.773101851853</v>
      </c>
      <c r="B178" s="15">
        <v>289763</v>
      </c>
      <c r="C178" t="s">
        <v>835</v>
      </c>
      <c r="D178" t="s">
        <v>836</v>
      </c>
      <c r="E178" t="s">
        <v>837</v>
      </c>
      <c r="F178" s="15">
        <v>-8000</v>
      </c>
      <c r="G178" t="s">
        <v>57</v>
      </c>
      <c r="H178" t="s">
        <v>68</v>
      </c>
      <c r="I178" t="s">
        <v>59</v>
      </c>
      <c r="J178">
        <f>VLOOKUP(B178,自助退!B:F,5,FALSE)</f>
        <v>8000</v>
      </c>
      <c r="K178" s="40" t="str">
        <f t="shared" si="2"/>
        <v/>
      </c>
    </row>
    <row r="179" spans="1:11" ht="14.25" hidden="1">
      <c r="A179" s="17">
        <v>42905.870439814818</v>
      </c>
      <c r="B179" s="15">
        <v>290051</v>
      </c>
      <c r="C179" t="s">
        <v>838</v>
      </c>
      <c r="D179" t="s">
        <v>839</v>
      </c>
      <c r="E179" t="s">
        <v>840</v>
      </c>
      <c r="F179" s="15">
        <v>-665</v>
      </c>
      <c r="G179" t="s">
        <v>57</v>
      </c>
      <c r="H179" t="s">
        <v>81</v>
      </c>
      <c r="I179" t="s">
        <v>59</v>
      </c>
      <c r="J179">
        <f>VLOOKUP(B179,自助退!B:F,5,FALSE)</f>
        <v>665</v>
      </c>
      <c r="K179" s="40" t="str">
        <f t="shared" si="2"/>
        <v/>
      </c>
    </row>
    <row r="180" spans="1:11" ht="14.25" hidden="1">
      <c r="A180" s="17">
        <v>42906.292638888888</v>
      </c>
      <c r="B180" s="15">
        <v>290546</v>
      </c>
      <c r="C180" t="s">
        <v>841</v>
      </c>
      <c r="D180" t="s">
        <v>842</v>
      </c>
      <c r="E180" t="s">
        <v>843</v>
      </c>
      <c r="F180" s="15">
        <v>-732</v>
      </c>
      <c r="G180" t="s">
        <v>57</v>
      </c>
      <c r="H180" t="s">
        <v>81</v>
      </c>
      <c r="I180" t="s">
        <v>59</v>
      </c>
      <c r="J180">
        <f>VLOOKUP(B180,自助退!B:F,5,FALSE)</f>
        <v>732</v>
      </c>
      <c r="K180" s="40" t="str">
        <f t="shared" si="2"/>
        <v/>
      </c>
    </row>
    <row r="181" spans="1:11" ht="14.25" hidden="1">
      <c r="A181" s="17">
        <v>42906.354479166665</v>
      </c>
      <c r="B181" s="15">
        <v>292424</v>
      </c>
      <c r="C181" t="s">
        <v>844</v>
      </c>
      <c r="D181" t="s">
        <v>845</v>
      </c>
      <c r="E181" t="s">
        <v>846</v>
      </c>
      <c r="F181" s="15">
        <v>-498</v>
      </c>
      <c r="G181" t="s">
        <v>57</v>
      </c>
      <c r="H181" t="s">
        <v>93</v>
      </c>
      <c r="I181" t="s">
        <v>59</v>
      </c>
      <c r="J181">
        <f>VLOOKUP(B181,自助退!B:F,5,FALSE)</f>
        <v>498</v>
      </c>
      <c r="K181" s="40" t="str">
        <f t="shared" si="2"/>
        <v/>
      </c>
    </row>
    <row r="182" spans="1:11" ht="14.25" hidden="1">
      <c r="A182" s="17">
        <v>42906.370196759257</v>
      </c>
      <c r="B182" s="15">
        <v>293755</v>
      </c>
      <c r="C182" t="s">
        <v>847</v>
      </c>
      <c r="D182" t="s">
        <v>848</v>
      </c>
      <c r="E182" t="s">
        <v>849</v>
      </c>
      <c r="F182" s="15">
        <v>-2352</v>
      </c>
      <c r="G182" t="s">
        <v>57</v>
      </c>
      <c r="H182" t="s">
        <v>70</v>
      </c>
      <c r="I182" t="s">
        <v>59</v>
      </c>
      <c r="J182">
        <f>VLOOKUP(B182,自助退!B:F,5,FALSE)</f>
        <v>2352</v>
      </c>
      <c r="K182" s="40" t="str">
        <f t="shared" si="2"/>
        <v/>
      </c>
    </row>
    <row r="183" spans="1:11" ht="14.25" hidden="1">
      <c r="A183" s="17">
        <v>42906.371863425928</v>
      </c>
      <c r="B183" s="15">
        <v>293920</v>
      </c>
      <c r="C183" t="s">
        <v>850</v>
      </c>
      <c r="D183" t="s">
        <v>851</v>
      </c>
      <c r="E183" t="s">
        <v>852</v>
      </c>
      <c r="F183" s="15">
        <v>-1500</v>
      </c>
      <c r="G183" t="s">
        <v>57</v>
      </c>
      <c r="H183" t="s">
        <v>66</v>
      </c>
      <c r="I183" t="s">
        <v>59</v>
      </c>
      <c r="J183">
        <f>VLOOKUP(B183,自助退!B:F,5,FALSE)</f>
        <v>1500</v>
      </c>
      <c r="K183" s="40" t="str">
        <f t="shared" si="2"/>
        <v/>
      </c>
    </row>
    <row r="184" spans="1:11" ht="14.25" hidden="1">
      <c r="A184" s="17">
        <v>42906.379513888889</v>
      </c>
      <c r="B184" s="15">
        <v>294595</v>
      </c>
      <c r="C184" t="s">
        <v>853</v>
      </c>
      <c r="D184" t="s">
        <v>854</v>
      </c>
      <c r="E184" t="s">
        <v>855</v>
      </c>
      <c r="F184" s="15">
        <v>-299</v>
      </c>
      <c r="G184" t="s">
        <v>57</v>
      </c>
      <c r="H184" t="s">
        <v>73</v>
      </c>
      <c r="I184" t="s">
        <v>59</v>
      </c>
      <c r="J184">
        <f>VLOOKUP(B184,自助退!B:F,5,FALSE)</f>
        <v>299</v>
      </c>
      <c r="K184" s="40" t="str">
        <f t="shared" si="2"/>
        <v/>
      </c>
    </row>
    <row r="185" spans="1:11" ht="14.25" hidden="1">
      <c r="A185" s="17">
        <v>42906.381041666667</v>
      </c>
      <c r="B185" s="15">
        <v>294753</v>
      </c>
      <c r="C185" t="s">
        <v>856</v>
      </c>
      <c r="D185" t="s">
        <v>857</v>
      </c>
      <c r="E185" t="s">
        <v>858</v>
      </c>
      <c r="F185" s="15">
        <v>-1996</v>
      </c>
      <c r="G185" t="s">
        <v>57</v>
      </c>
      <c r="H185" t="s">
        <v>79</v>
      </c>
      <c r="I185" t="s">
        <v>59</v>
      </c>
      <c r="J185">
        <f>VLOOKUP(B185,自助退!B:F,5,FALSE)</f>
        <v>1996</v>
      </c>
      <c r="K185" s="40" t="str">
        <f t="shared" si="2"/>
        <v/>
      </c>
    </row>
    <row r="186" spans="1:11" ht="14.25" hidden="1">
      <c r="A186" s="17">
        <v>42906.382013888891</v>
      </c>
      <c r="B186" s="15">
        <v>294849</v>
      </c>
      <c r="C186" t="s">
        <v>859</v>
      </c>
      <c r="D186" t="s">
        <v>860</v>
      </c>
      <c r="E186" t="s">
        <v>861</v>
      </c>
      <c r="F186" s="15">
        <v>-1500</v>
      </c>
      <c r="G186" t="s">
        <v>57</v>
      </c>
      <c r="H186" t="s">
        <v>66</v>
      </c>
      <c r="I186" t="s">
        <v>59</v>
      </c>
      <c r="J186">
        <f>VLOOKUP(B186,自助退!B:F,5,FALSE)</f>
        <v>1500</v>
      </c>
      <c r="K186" s="40" t="str">
        <f t="shared" si="2"/>
        <v/>
      </c>
    </row>
    <row r="187" spans="1:11" ht="14.25" hidden="1">
      <c r="A187" s="17">
        <v>42906.38789351852</v>
      </c>
      <c r="B187" s="15">
        <v>295381</v>
      </c>
      <c r="C187" t="s">
        <v>862</v>
      </c>
      <c r="D187" t="s">
        <v>863</v>
      </c>
      <c r="E187" t="s">
        <v>864</v>
      </c>
      <c r="F187" s="15">
        <v>-4000</v>
      </c>
      <c r="G187" t="s">
        <v>57</v>
      </c>
      <c r="H187" t="s">
        <v>68</v>
      </c>
      <c r="I187" t="s">
        <v>59</v>
      </c>
      <c r="J187">
        <f>VLOOKUP(B187,自助退!B:F,5,FALSE)</f>
        <v>4000</v>
      </c>
      <c r="K187" s="40" t="str">
        <f t="shared" si="2"/>
        <v/>
      </c>
    </row>
    <row r="188" spans="1:11" ht="14.25" hidden="1">
      <c r="A188" s="17">
        <v>42906.387997685182</v>
      </c>
      <c r="B188" s="15">
        <v>295389</v>
      </c>
      <c r="C188" t="s">
        <v>865</v>
      </c>
      <c r="D188" t="s">
        <v>866</v>
      </c>
      <c r="E188" t="s">
        <v>867</v>
      </c>
      <c r="F188" s="15">
        <v>-300</v>
      </c>
      <c r="G188" t="s">
        <v>57</v>
      </c>
      <c r="H188" t="s">
        <v>66</v>
      </c>
      <c r="I188" t="s">
        <v>59</v>
      </c>
      <c r="J188">
        <f>VLOOKUP(B188,自助退!B:F,5,FALSE)</f>
        <v>300</v>
      </c>
      <c r="K188" s="40" t="str">
        <f t="shared" si="2"/>
        <v/>
      </c>
    </row>
    <row r="189" spans="1:11" ht="14.25" hidden="1">
      <c r="A189" s="17">
        <v>42906.394652777781</v>
      </c>
      <c r="B189" s="15">
        <v>295991</v>
      </c>
      <c r="C189" t="s">
        <v>868</v>
      </c>
      <c r="D189" t="s">
        <v>869</v>
      </c>
      <c r="E189" t="s">
        <v>870</v>
      </c>
      <c r="F189" s="15">
        <v>-87</v>
      </c>
      <c r="G189" t="s">
        <v>57</v>
      </c>
      <c r="H189" t="s">
        <v>82</v>
      </c>
      <c r="I189" t="s">
        <v>59</v>
      </c>
      <c r="J189">
        <f>VLOOKUP(B189,自助退!B:F,5,FALSE)</f>
        <v>87</v>
      </c>
      <c r="K189" s="40" t="str">
        <f t="shared" si="2"/>
        <v/>
      </c>
    </row>
    <row r="190" spans="1:11" ht="14.25" hidden="1">
      <c r="A190" s="17">
        <v>42906.395567129628</v>
      </c>
      <c r="B190" s="15">
        <v>296088</v>
      </c>
      <c r="C190" t="s">
        <v>871</v>
      </c>
      <c r="D190" t="s">
        <v>91</v>
      </c>
      <c r="E190" t="s">
        <v>92</v>
      </c>
      <c r="F190" s="15">
        <v>-996</v>
      </c>
      <c r="G190" t="s">
        <v>57</v>
      </c>
      <c r="H190" t="s">
        <v>73</v>
      </c>
      <c r="I190" t="s">
        <v>59</v>
      </c>
      <c r="J190">
        <f>VLOOKUP(B190,自助退!B:F,5,FALSE)</f>
        <v>996</v>
      </c>
      <c r="K190" s="40" t="str">
        <f t="shared" si="2"/>
        <v/>
      </c>
    </row>
    <row r="191" spans="1:11" ht="14.25" hidden="1">
      <c r="A191" s="17">
        <v>42906.422962962963</v>
      </c>
      <c r="B191" s="15">
        <v>298758</v>
      </c>
      <c r="C191" t="s">
        <v>872</v>
      </c>
      <c r="D191" t="s">
        <v>873</v>
      </c>
      <c r="E191" t="s">
        <v>874</v>
      </c>
      <c r="F191" s="15">
        <v>-737</v>
      </c>
      <c r="G191" t="s">
        <v>57</v>
      </c>
      <c r="H191" t="s">
        <v>68</v>
      </c>
      <c r="I191" t="s">
        <v>59</v>
      </c>
      <c r="J191">
        <f>VLOOKUP(B191,自助退!B:F,5,FALSE)</f>
        <v>737</v>
      </c>
      <c r="K191" s="40" t="str">
        <f t="shared" si="2"/>
        <v/>
      </c>
    </row>
    <row r="192" spans="1:11" ht="14.25" hidden="1">
      <c r="A192" s="17">
        <v>42906.425162037034</v>
      </c>
      <c r="B192" s="15">
        <v>298971</v>
      </c>
      <c r="C192" t="s">
        <v>875</v>
      </c>
      <c r="D192" t="s">
        <v>876</v>
      </c>
      <c r="E192" t="s">
        <v>877</v>
      </c>
      <c r="F192" s="15">
        <v>-370</v>
      </c>
      <c r="G192" t="s">
        <v>57</v>
      </c>
      <c r="H192" t="s">
        <v>76</v>
      </c>
      <c r="I192" t="s">
        <v>59</v>
      </c>
      <c r="J192">
        <f>VLOOKUP(B192,自助退!B:F,5,FALSE)</f>
        <v>370</v>
      </c>
      <c r="K192" s="40" t="str">
        <f t="shared" si="2"/>
        <v/>
      </c>
    </row>
    <row r="193" spans="1:11" ht="14.25" hidden="1">
      <c r="A193" s="17">
        <v>42906.432615740741</v>
      </c>
      <c r="B193" s="15">
        <v>299585</v>
      </c>
      <c r="C193" t="s">
        <v>878</v>
      </c>
      <c r="D193" t="s">
        <v>879</v>
      </c>
      <c r="E193" t="s">
        <v>880</v>
      </c>
      <c r="F193" s="15">
        <v>-290</v>
      </c>
      <c r="G193" t="s">
        <v>57</v>
      </c>
      <c r="H193" t="s">
        <v>72</v>
      </c>
      <c r="I193" t="s">
        <v>59</v>
      </c>
      <c r="J193">
        <f>VLOOKUP(B193,自助退!B:F,5,FALSE)</f>
        <v>290</v>
      </c>
      <c r="K193" s="40" t="str">
        <f t="shared" si="2"/>
        <v/>
      </c>
    </row>
    <row r="194" spans="1:11" ht="14.25" hidden="1">
      <c r="A194" s="17">
        <v>42906.435173611113</v>
      </c>
      <c r="B194" s="15">
        <v>299799</v>
      </c>
      <c r="C194" t="s">
        <v>881</v>
      </c>
      <c r="D194" t="s">
        <v>882</v>
      </c>
      <c r="E194" t="s">
        <v>883</v>
      </c>
      <c r="F194" s="15">
        <v>-2467</v>
      </c>
      <c r="G194" t="s">
        <v>57</v>
      </c>
      <c r="H194" t="s">
        <v>72</v>
      </c>
      <c r="I194" t="s">
        <v>59</v>
      </c>
      <c r="J194">
        <f>VLOOKUP(B194,自助退!B:F,5,FALSE)</f>
        <v>2467</v>
      </c>
      <c r="K194" s="40" t="str">
        <f t="shared" si="2"/>
        <v/>
      </c>
    </row>
    <row r="195" spans="1:11" ht="14.25" hidden="1">
      <c r="A195" s="17">
        <v>42906.438287037039</v>
      </c>
      <c r="B195" s="15">
        <v>300049</v>
      </c>
      <c r="C195" t="s">
        <v>884</v>
      </c>
      <c r="D195" t="s">
        <v>885</v>
      </c>
      <c r="E195" t="s">
        <v>886</v>
      </c>
      <c r="F195" s="15">
        <v>-463</v>
      </c>
      <c r="G195" t="s">
        <v>57</v>
      </c>
      <c r="H195" t="s">
        <v>65</v>
      </c>
      <c r="I195" t="s">
        <v>59</v>
      </c>
      <c r="J195">
        <f>VLOOKUP(B195,自助退!B:F,5,FALSE)</f>
        <v>463</v>
      </c>
      <c r="K195" s="40" t="str">
        <f t="shared" ref="K195:K246" si="3">IF(J195=F195*-1,"",1)</f>
        <v/>
      </c>
    </row>
    <row r="196" spans="1:11" ht="14.25" hidden="1">
      <c r="A196" s="17">
        <v>42906.438379629632</v>
      </c>
      <c r="B196" s="15">
        <v>300057</v>
      </c>
      <c r="C196" t="s">
        <v>887</v>
      </c>
      <c r="D196" t="s">
        <v>888</v>
      </c>
      <c r="E196" t="s">
        <v>889</v>
      </c>
      <c r="F196" s="15">
        <v>-2800</v>
      </c>
      <c r="G196" t="s">
        <v>57</v>
      </c>
      <c r="H196" t="s">
        <v>82</v>
      </c>
      <c r="I196" t="s">
        <v>59</v>
      </c>
      <c r="J196">
        <f>VLOOKUP(B196,自助退!B:F,5,FALSE)</f>
        <v>2800</v>
      </c>
      <c r="K196" s="40" t="str">
        <f t="shared" si="3"/>
        <v/>
      </c>
    </row>
    <row r="197" spans="1:11" ht="14.25" hidden="1">
      <c r="A197" s="17">
        <v>42906.441076388888</v>
      </c>
      <c r="B197" s="15">
        <v>300329</v>
      </c>
      <c r="C197" t="s">
        <v>890</v>
      </c>
      <c r="D197" t="s">
        <v>891</v>
      </c>
      <c r="E197" t="s">
        <v>892</v>
      </c>
      <c r="F197" s="15">
        <v>-2099</v>
      </c>
      <c r="G197" t="s">
        <v>57</v>
      </c>
      <c r="H197" t="s">
        <v>64</v>
      </c>
      <c r="I197" t="s">
        <v>59</v>
      </c>
      <c r="J197">
        <f>VLOOKUP(B197,自助退!B:F,5,FALSE)</f>
        <v>2099</v>
      </c>
      <c r="K197" s="40" t="str">
        <f t="shared" si="3"/>
        <v/>
      </c>
    </row>
    <row r="198" spans="1:11" ht="14.25" hidden="1">
      <c r="A198" s="17">
        <v>42906.443726851852</v>
      </c>
      <c r="B198" s="15">
        <v>300535</v>
      </c>
      <c r="C198" t="s">
        <v>893</v>
      </c>
      <c r="D198" t="s">
        <v>894</v>
      </c>
      <c r="E198" t="s">
        <v>895</v>
      </c>
      <c r="F198" s="15">
        <v>-246</v>
      </c>
      <c r="G198" t="s">
        <v>57</v>
      </c>
      <c r="H198" t="s">
        <v>65</v>
      </c>
      <c r="I198" t="s">
        <v>59</v>
      </c>
      <c r="J198">
        <f>VLOOKUP(B198,自助退!B:F,5,FALSE)</f>
        <v>246</v>
      </c>
      <c r="K198" s="40" t="str">
        <f t="shared" si="3"/>
        <v/>
      </c>
    </row>
    <row r="199" spans="1:11" ht="14.25" hidden="1">
      <c r="A199" s="17">
        <v>42906.455590277779</v>
      </c>
      <c r="B199" s="15">
        <v>301468</v>
      </c>
      <c r="C199" t="s">
        <v>896</v>
      </c>
      <c r="D199" t="s">
        <v>897</v>
      </c>
      <c r="E199" t="s">
        <v>898</v>
      </c>
      <c r="F199" s="15">
        <v>-500</v>
      </c>
      <c r="G199" t="s">
        <v>57</v>
      </c>
      <c r="H199" t="s">
        <v>66</v>
      </c>
      <c r="I199" t="s">
        <v>59</v>
      </c>
      <c r="J199">
        <f>VLOOKUP(B199,自助退!B:F,5,FALSE)</f>
        <v>500</v>
      </c>
      <c r="K199" s="40" t="str">
        <f t="shared" si="3"/>
        <v/>
      </c>
    </row>
    <row r="200" spans="1:11" ht="14.25" hidden="1">
      <c r="A200" s="17">
        <v>42906.464722222219</v>
      </c>
      <c r="B200" s="15">
        <v>302141</v>
      </c>
      <c r="C200" t="s">
        <v>899</v>
      </c>
      <c r="D200" t="s">
        <v>900</v>
      </c>
      <c r="E200" t="s">
        <v>901</v>
      </c>
      <c r="F200" s="15">
        <v>-1700</v>
      </c>
      <c r="G200" t="s">
        <v>57</v>
      </c>
      <c r="H200" t="s">
        <v>77</v>
      </c>
      <c r="I200" t="s">
        <v>59</v>
      </c>
      <c r="J200">
        <f>VLOOKUP(B200,自助退!B:F,5,FALSE)</f>
        <v>1700</v>
      </c>
      <c r="K200" s="40" t="str">
        <f t="shared" si="3"/>
        <v/>
      </c>
    </row>
    <row r="201" spans="1:11" ht="14.25" hidden="1">
      <c r="A201" s="17">
        <v>42906.465358796297</v>
      </c>
      <c r="B201" s="15">
        <v>302191</v>
      </c>
      <c r="C201" t="s">
        <v>902</v>
      </c>
      <c r="D201" t="s">
        <v>903</v>
      </c>
      <c r="E201" t="s">
        <v>904</v>
      </c>
      <c r="F201" s="15">
        <v>-1000</v>
      </c>
      <c r="G201" t="s">
        <v>57</v>
      </c>
      <c r="H201" t="s">
        <v>77</v>
      </c>
      <c r="I201" t="s">
        <v>59</v>
      </c>
      <c r="J201">
        <f>VLOOKUP(B201,自助退!B:F,5,FALSE)</f>
        <v>1000</v>
      </c>
      <c r="K201" s="40" t="str">
        <f t="shared" si="3"/>
        <v/>
      </c>
    </row>
    <row r="202" spans="1:11" ht="14.25" hidden="1">
      <c r="A202" s="17">
        <v>42906.468645833331</v>
      </c>
      <c r="B202" s="15">
        <v>302427</v>
      </c>
      <c r="C202" t="s">
        <v>905</v>
      </c>
      <c r="D202" t="s">
        <v>906</v>
      </c>
      <c r="E202" t="s">
        <v>907</v>
      </c>
      <c r="F202" s="15">
        <v>-14</v>
      </c>
      <c r="G202" t="s">
        <v>57</v>
      </c>
      <c r="H202" t="s">
        <v>74</v>
      </c>
      <c r="I202" t="s">
        <v>59</v>
      </c>
      <c r="J202">
        <f>VLOOKUP(B202,自助退!B:F,5,FALSE)</f>
        <v>14</v>
      </c>
      <c r="K202" s="40" t="str">
        <f t="shared" si="3"/>
        <v/>
      </c>
    </row>
    <row r="203" spans="1:11" ht="14.25" hidden="1">
      <c r="A203" s="17">
        <v>42906.489016203705</v>
      </c>
      <c r="B203" s="15">
        <v>303743</v>
      </c>
      <c r="C203" t="s">
        <v>908</v>
      </c>
      <c r="D203" t="s">
        <v>51</v>
      </c>
      <c r="E203" t="s">
        <v>52</v>
      </c>
      <c r="F203" s="15">
        <v>-250</v>
      </c>
      <c r="G203" t="s">
        <v>57</v>
      </c>
      <c r="H203" t="s">
        <v>72</v>
      </c>
      <c r="I203" t="s">
        <v>59</v>
      </c>
      <c r="J203">
        <f>VLOOKUP(B203,自助退!B:F,5,FALSE)</f>
        <v>250</v>
      </c>
      <c r="K203" s="40" t="str">
        <f t="shared" si="3"/>
        <v/>
      </c>
    </row>
    <row r="204" spans="1:11" ht="14.25" hidden="1">
      <c r="A204" s="17">
        <v>42906.493078703701</v>
      </c>
      <c r="B204" s="15">
        <v>303962</v>
      </c>
      <c r="C204" t="s">
        <v>909</v>
      </c>
      <c r="D204" t="s">
        <v>910</v>
      </c>
      <c r="E204" t="s">
        <v>911</v>
      </c>
      <c r="F204" s="15">
        <v>-100</v>
      </c>
      <c r="G204" t="s">
        <v>57</v>
      </c>
      <c r="H204" t="s">
        <v>85</v>
      </c>
      <c r="I204" t="s">
        <v>59</v>
      </c>
      <c r="J204">
        <f>VLOOKUP(B204,自助退!B:F,5,FALSE)</f>
        <v>100</v>
      </c>
      <c r="K204" s="40" t="str">
        <f t="shared" si="3"/>
        <v/>
      </c>
    </row>
    <row r="205" spans="1:11" ht="14.25" hidden="1">
      <c r="A205" s="17">
        <v>42906.494328703702</v>
      </c>
      <c r="B205" s="15">
        <v>304016</v>
      </c>
      <c r="C205" t="s">
        <v>912</v>
      </c>
      <c r="D205" t="s">
        <v>913</v>
      </c>
      <c r="E205" t="s">
        <v>914</v>
      </c>
      <c r="F205" s="15">
        <v>-241</v>
      </c>
      <c r="G205" t="s">
        <v>57</v>
      </c>
      <c r="H205" t="s">
        <v>71</v>
      </c>
      <c r="I205" t="s">
        <v>59</v>
      </c>
      <c r="J205">
        <f>VLOOKUP(B205,自助退!B:F,5,FALSE)</f>
        <v>241</v>
      </c>
      <c r="K205" s="40" t="str">
        <f t="shared" si="3"/>
        <v/>
      </c>
    </row>
    <row r="206" spans="1:11" ht="14.25" hidden="1">
      <c r="A206" s="17">
        <v>42906.497233796297</v>
      </c>
      <c r="B206" s="15">
        <v>304135</v>
      </c>
      <c r="C206" t="s">
        <v>915</v>
      </c>
      <c r="D206" t="s">
        <v>916</v>
      </c>
      <c r="E206" t="s">
        <v>917</v>
      </c>
      <c r="F206" s="15">
        <v>-63</v>
      </c>
      <c r="G206" t="s">
        <v>57</v>
      </c>
      <c r="H206" t="s">
        <v>61</v>
      </c>
      <c r="I206" t="s">
        <v>59</v>
      </c>
      <c r="J206">
        <f>VLOOKUP(B206,自助退!B:F,5,FALSE)</f>
        <v>63</v>
      </c>
      <c r="K206" s="40" t="str">
        <f t="shared" si="3"/>
        <v/>
      </c>
    </row>
    <row r="207" spans="1:11" ht="14.25" hidden="1">
      <c r="A207" s="17">
        <v>42906.501944444448</v>
      </c>
      <c r="B207" s="15">
        <v>304320</v>
      </c>
      <c r="C207" t="s">
        <v>918</v>
      </c>
      <c r="D207" t="s">
        <v>919</v>
      </c>
      <c r="E207" t="s">
        <v>920</v>
      </c>
      <c r="F207" s="15">
        <v>-63</v>
      </c>
      <c r="G207" t="s">
        <v>57</v>
      </c>
      <c r="H207" t="s">
        <v>61</v>
      </c>
      <c r="I207" t="s">
        <v>59</v>
      </c>
      <c r="J207">
        <f>VLOOKUP(B207,自助退!B:F,5,FALSE)</f>
        <v>63</v>
      </c>
      <c r="K207" s="40" t="str">
        <f t="shared" si="3"/>
        <v/>
      </c>
    </row>
    <row r="208" spans="1:11" ht="14.25" hidden="1">
      <c r="A208" s="17">
        <v>42906.551608796297</v>
      </c>
      <c r="B208" s="15">
        <v>304909</v>
      </c>
      <c r="C208" t="s">
        <v>921</v>
      </c>
      <c r="D208" t="s">
        <v>922</v>
      </c>
      <c r="E208" t="s">
        <v>923</v>
      </c>
      <c r="F208" s="15">
        <v>-250</v>
      </c>
      <c r="G208" t="s">
        <v>57</v>
      </c>
      <c r="H208" t="s">
        <v>71</v>
      </c>
      <c r="I208" t="s">
        <v>59</v>
      </c>
      <c r="J208">
        <f>VLOOKUP(B208,自助退!B:F,5,FALSE)</f>
        <v>250</v>
      </c>
      <c r="K208" s="40" t="str">
        <f t="shared" si="3"/>
        <v/>
      </c>
    </row>
    <row r="209" spans="1:11" ht="14.25" hidden="1">
      <c r="A209" s="17">
        <v>42906.554629629631</v>
      </c>
      <c r="B209" s="15">
        <v>304930</v>
      </c>
      <c r="C209" t="s">
        <v>924</v>
      </c>
      <c r="D209" t="s">
        <v>925</v>
      </c>
      <c r="E209" t="s">
        <v>926</v>
      </c>
      <c r="F209" s="15">
        <v>-800</v>
      </c>
      <c r="G209" t="s">
        <v>57</v>
      </c>
      <c r="H209" t="s">
        <v>64</v>
      </c>
      <c r="I209" t="s">
        <v>59</v>
      </c>
      <c r="J209">
        <f>VLOOKUP(B209,自助退!B:F,5,FALSE)</f>
        <v>800</v>
      </c>
      <c r="K209" s="40" t="str">
        <f t="shared" si="3"/>
        <v/>
      </c>
    </row>
    <row r="210" spans="1:11" ht="14.25" hidden="1">
      <c r="A210" s="17">
        <v>42906.567777777775</v>
      </c>
      <c r="B210" s="15">
        <v>305040</v>
      </c>
      <c r="C210" t="s">
        <v>927</v>
      </c>
      <c r="D210" t="s">
        <v>928</v>
      </c>
      <c r="E210" t="s">
        <v>929</v>
      </c>
      <c r="F210" s="15">
        <v>-436</v>
      </c>
      <c r="G210" t="s">
        <v>57</v>
      </c>
      <c r="H210" t="s">
        <v>66</v>
      </c>
      <c r="I210" t="s">
        <v>59</v>
      </c>
      <c r="J210">
        <f>VLOOKUP(B210,自助退!B:F,5,FALSE)</f>
        <v>436</v>
      </c>
      <c r="K210" s="40" t="str">
        <f t="shared" si="3"/>
        <v/>
      </c>
    </row>
    <row r="211" spans="1:11" ht="14.25" hidden="1">
      <c r="A211" s="17">
        <v>42906.577048611114</v>
      </c>
      <c r="B211" s="15">
        <v>305183</v>
      </c>
      <c r="C211" t="s">
        <v>930</v>
      </c>
      <c r="D211" t="s">
        <v>931</v>
      </c>
      <c r="E211" t="s">
        <v>932</v>
      </c>
      <c r="F211" s="15">
        <v>-1500</v>
      </c>
      <c r="G211" t="s">
        <v>57</v>
      </c>
      <c r="H211" t="s">
        <v>66</v>
      </c>
      <c r="I211" t="s">
        <v>59</v>
      </c>
      <c r="J211">
        <f>VLOOKUP(B211,自助退!B:F,5,FALSE)</f>
        <v>1500</v>
      </c>
      <c r="K211" s="40" t="str">
        <f t="shared" si="3"/>
        <v/>
      </c>
    </row>
    <row r="212" spans="1:11" ht="14.25" hidden="1">
      <c r="A212" s="17">
        <v>42906.601099537038</v>
      </c>
      <c r="B212" s="15">
        <v>306206</v>
      </c>
      <c r="C212" t="s">
        <v>933</v>
      </c>
      <c r="D212" t="s">
        <v>934</v>
      </c>
      <c r="E212" t="s">
        <v>935</v>
      </c>
      <c r="F212" s="15">
        <v>-3100</v>
      </c>
      <c r="G212" t="s">
        <v>57</v>
      </c>
      <c r="H212" t="s">
        <v>69</v>
      </c>
      <c r="I212" t="s">
        <v>59</v>
      </c>
      <c r="J212">
        <f>VLOOKUP(B212,自助退!B:F,5,FALSE)</f>
        <v>3100</v>
      </c>
      <c r="K212" s="40" t="str">
        <f t="shared" si="3"/>
        <v/>
      </c>
    </row>
    <row r="213" spans="1:11" ht="14.25" hidden="1">
      <c r="A213" s="17">
        <v>42906.61041666667</v>
      </c>
      <c r="B213" s="15">
        <v>306858</v>
      </c>
      <c r="C213" t="s">
        <v>936</v>
      </c>
      <c r="D213" t="s">
        <v>937</v>
      </c>
      <c r="E213" t="s">
        <v>938</v>
      </c>
      <c r="F213" s="15">
        <v>-24</v>
      </c>
      <c r="G213" t="s">
        <v>57</v>
      </c>
      <c r="H213" t="s">
        <v>113</v>
      </c>
      <c r="I213" t="s">
        <v>59</v>
      </c>
      <c r="J213">
        <f>VLOOKUP(B213,自助退!B:F,5,FALSE)</f>
        <v>24</v>
      </c>
      <c r="K213" s="40" t="str">
        <f t="shared" si="3"/>
        <v/>
      </c>
    </row>
    <row r="214" spans="1:11" ht="14.25" hidden="1">
      <c r="A214" s="17">
        <v>42906.612835648149</v>
      </c>
      <c r="B214" s="15">
        <v>307041</v>
      </c>
      <c r="C214" t="s">
        <v>939</v>
      </c>
      <c r="D214" t="s">
        <v>940</v>
      </c>
      <c r="E214" t="s">
        <v>941</v>
      </c>
      <c r="F214" s="15">
        <v>-599</v>
      </c>
      <c r="G214" t="s">
        <v>57</v>
      </c>
      <c r="H214" t="s">
        <v>74</v>
      </c>
      <c r="I214" t="s">
        <v>59</v>
      </c>
      <c r="J214">
        <f>VLOOKUP(B214,自助退!B:F,5,FALSE)</f>
        <v>599</v>
      </c>
      <c r="K214" s="40" t="str">
        <f t="shared" si="3"/>
        <v/>
      </c>
    </row>
    <row r="215" spans="1:11" ht="14.25" hidden="1">
      <c r="A215" s="17">
        <v>42906.613310185188</v>
      </c>
      <c r="B215" s="15">
        <v>307078</v>
      </c>
      <c r="C215" t="s">
        <v>942</v>
      </c>
      <c r="D215" t="s">
        <v>940</v>
      </c>
      <c r="E215" t="s">
        <v>941</v>
      </c>
      <c r="F215" s="15">
        <v>-2000</v>
      </c>
      <c r="G215" t="s">
        <v>57</v>
      </c>
      <c r="H215" t="s">
        <v>74</v>
      </c>
      <c r="I215" t="s">
        <v>59</v>
      </c>
      <c r="J215">
        <f>VLOOKUP(B215,自助退!B:F,5,FALSE)</f>
        <v>2000</v>
      </c>
      <c r="K215" s="40" t="str">
        <f t="shared" si="3"/>
        <v/>
      </c>
    </row>
    <row r="216" spans="1:11" ht="14.25" hidden="1">
      <c r="A216" s="17">
        <v>42906.613807870373</v>
      </c>
      <c r="B216" s="15">
        <v>307108</v>
      </c>
      <c r="C216" t="s">
        <v>943</v>
      </c>
      <c r="D216" t="s">
        <v>944</v>
      </c>
      <c r="E216" t="s">
        <v>945</v>
      </c>
      <c r="F216" s="15">
        <v>-500</v>
      </c>
      <c r="G216" t="s">
        <v>57</v>
      </c>
      <c r="H216" t="s">
        <v>113</v>
      </c>
      <c r="I216" t="s">
        <v>59</v>
      </c>
      <c r="J216">
        <f>VLOOKUP(B216,自助退!B:F,5,FALSE)</f>
        <v>500</v>
      </c>
      <c r="K216" s="40" t="str">
        <f t="shared" si="3"/>
        <v/>
      </c>
    </row>
    <row r="217" spans="1:11" ht="14.25" hidden="1">
      <c r="A217" s="17">
        <v>42906.631805555553</v>
      </c>
      <c r="B217" s="15">
        <v>308330</v>
      </c>
      <c r="C217" t="s">
        <v>946</v>
      </c>
      <c r="D217" t="s">
        <v>947</v>
      </c>
      <c r="E217" t="s">
        <v>948</v>
      </c>
      <c r="F217" s="15">
        <v>-3</v>
      </c>
      <c r="G217" t="s">
        <v>57</v>
      </c>
      <c r="H217" t="s">
        <v>82</v>
      </c>
      <c r="I217" t="s">
        <v>59</v>
      </c>
      <c r="J217">
        <f>VLOOKUP(B217,自助退!B:F,5,FALSE)</f>
        <v>3</v>
      </c>
      <c r="K217" s="40" t="str">
        <f t="shared" si="3"/>
        <v/>
      </c>
    </row>
    <row r="218" spans="1:11" ht="14.25" hidden="1">
      <c r="A218" s="17">
        <v>42906.650092592594</v>
      </c>
      <c r="B218" s="15">
        <v>309439</v>
      </c>
      <c r="C218" t="s">
        <v>949</v>
      </c>
      <c r="D218" t="s">
        <v>950</v>
      </c>
      <c r="E218" t="s">
        <v>951</v>
      </c>
      <c r="F218" s="15">
        <v>-500</v>
      </c>
      <c r="G218" t="s">
        <v>57</v>
      </c>
      <c r="H218" t="s">
        <v>74</v>
      </c>
      <c r="I218" t="s">
        <v>59</v>
      </c>
      <c r="J218">
        <f>VLOOKUP(B218,自助退!B:F,5,FALSE)</f>
        <v>500</v>
      </c>
      <c r="K218" s="40" t="str">
        <f t="shared" si="3"/>
        <v/>
      </c>
    </row>
    <row r="219" spans="1:11" ht="14.25" hidden="1">
      <c r="A219" s="17">
        <v>42906.651018518518</v>
      </c>
      <c r="B219" s="15">
        <v>309509</v>
      </c>
      <c r="C219" t="s">
        <v>952</v>
      </c>
      <c r="D219" t="s">
        <v>953</v>
      </c>
      <c r="E219" t="s">
        <v>954</v>
      </c>
      <c r="F219" s="15">
        <v>-2400</v>
      </c>
      <c r="G219" t="s">
        <v>57</v>
      </c>
      <c r="H219" t="s">
        <v>74</v>
      </c>
      <c r="I219" t="s">
        <v>59</v>
      </c>
      <c r="J219">
        <f>VLOOKUP(B219,自助退!B:F,5,FALSE)</f>
        <v>2400</v>
      </c>
      <c r="K219" s="40" t="str">
        <f t="shared" si="3"/>
        <v/>
      </c>
    </row>
    <row r="220" spans="1:11" ht="14.25" hidden="1">
      <c r="A220" s="17">
        <v>42906.657361111109</v>
      </c>
      <c r="B220" s="15">
        <v>309903</v>
      </c>
      <c r="C220" t="s">
        <v>955</v>
      </c>
      <c r="D220" t="s">
        <v>956</v>
      </c>
      <c r="E220" t="s">
        <v>957</v>
      </c>
      <c r="F220" s="15">
        <v>-500</v>
      </c>
      <c r="G220" t="s">
        <v>57</v>
      </c>
      <c r="H220" t="s">
        <v>81</v>
      </c>
      <c r="I220" t="s">
        <v>59</v>
      </c>
      <c r="J220">
        <f>VLOOKUP(B220,自助退!B:F,5,FALSE)</f>
        <v>500</v>
      </c>
      <c r="K220" s="40" t="str">
        <f t="shared" si="3"/>
        <v/>
      </c>
    </row>
    <row r="221" spans="1:11" ht="14.25" hidden="1">
      <c r="A221" s="17">
        <v>42906.662581018521</v>
      </c>
      <c r="B221" s="15">
        <v>310206</v>
      </c>
      <c r="C221" t="s">
        <v>958</v>
      </c>
      <c r="D221" t="s">
        <v>959</v>
      </c>
      <c r="E221" t="s">
        <v>960</v>
      </c>
      <c r="F221" s="15">
        <v>-1996</v>
      </c>
      <c r="G221" t="s">
        <v>57</v>
      </c>
      <c r="H221" t="s">
        <v>70</v>
      </c>
      <c r="I221" t="s">
        <v>59</v>
      </c>
      <c r="J221">
        <f>VLOOKUP(B221,自助退!B:F,5,FALSE)</f>
        <v>1996</v>
      </c>
      <c r="K221" s="40" t="str">
        <f t="shared" si="3"/>
        <v/>
      </c>
    </row>
    <row r="222" spans="1:11" ht="14.25" hidden="1">
      <c r="A222" s="17">
        <v>42906.662708333337</v>
      </c>
      <c r="B222" s="15">
        <v>310213</v>
      </c>
      <c r="C222" t="s">
        <v>961</v>
      </c>
      <c r="D222" t="s">
        <v>962</v>
      </c>
      <c r="E222" t="s">
        <v>963</v>
      </c>
      <c r="F222" s="15">
        <v>-200</v>
      </c>
      <c r="G222" t="s">
        <v>57</v>
      </c>
      <c r="H222" t="s">
        <v>75</v>
      </c>
      <c r="I222" t="s">
        <v>59</v>
      </c>
      <c r="J222">
        <f>VLOOKUP(B222,自助退!B:F,5,FALSE)</f>
        <v>200</v>
      </c>
      <c r="K222" s="40" t="str">
        <f t="shared" si="3"/>
        <v/>
      </c>
    </row>
    <row r="223" spans="1:11" ht="14.25" hidden="1">
      <c r="A223" s="17">
        <v>42906.663541666669</v>
      </c>
      <c r="B223" s="15">
        <v>310260</v>
      </c>
      <c r="C223" t="s">
        <v>964</v>
      </c>
      <c r="D223" t="s">
        <v>965</v>
      </c>
      <c r="E223" t="s">
        <v>966</v>
      </c>
      <c r="F223" s="15">
        <v>-500</v>
      </c>
      <c r="G223" t="s">
        <v>57</v>
      </c>
      <c r="H223" t="s">
        <v>85</v>
      </c>
      <c r="I223" t="s">
        <v>59</v>
      </c>
      <c r="J223">
        <f>VLOOKUP(B223,自助退!B:F,5,FALSE)</f>
        <v>500</v>
      </c>
      <c r="K223" s="40" t="str">
        <f t="shared" si="3"/>
        <v/>
      </c>
    </row>
    <row r="224" spans="1:11" ht="14.25" hidden="1">
      <c r="A224" s="17">
        <v>42906.666655092595</v>
      </c>
      <c r="B224" s="15">
        <v>310406</v>
      </c>
      <c r="C224" t="s">
        <v>967</v>
      </c>
      <c r="D224" t="s">
        <v>968</v>
      </c>
      <c r="E224" t="s">
        <v>969</v>
      </c>
      <c r="F224" s="15">
        <v>-1300</v>
      </c>
      <c r="G224" t="s">
        <v>57</v>
      </c>
      <c r="H224" t="s">
        <v>86</v>
      </c>
      <c r="I224" t="s">
        <v>59</v>
      </c>
      <c r="J224">
        <f>VLOOKUP(B224,自助退!B:F,5,FALSE)</f>
        <v>1300</v>
      </c>
      <c r="K224" s="40" t="str">
        <f t="shared" si="3"/>
        <v/>
      </c>
    </row>
    <row r="225" spans="1:11" ht="14.25" hidden="1">
      <c r="A225" s="17">
        <v>42906.667430555557</v>
      </c>
      <c r="B225" s="15">
        <v>310440</v>
      </c>
      <c r="C225" t="s">
        <v>970</v>
      </c>
      <c r="D225" t="s">
        <v>971</v>
      </c>
      <c r="E225" t="s">
        <v>972</v>
      </c>
      <c r="F225" s="15">
        <v>-374</v>
      </c>
      <c r="G225" t="s">
        <v>57</v>
      </c>
      <c r="H225" t="s">
        <v>66</v>
      </c>
      <c r="I225" t="s">
        <v>59</v>
      </c>
      <c r="J225">
        <f>VLOOKUP(B225,自助退!B:F,5,FALSE)</f>
        <v>374</v>
      </c>
      <c r="K225" s="40" t="str">
        <f t="shared" si="3"/>
        <v/>
      </c>
    </row>
    <row r="226" spans="1:11" ht="14.25" hidden="1">
      <c r="A226" s="17">
        <v>42906.668275462966</v>
      </c>
      <c r="B226" s="15">
        <v>310490</v>
      </c>
      <c r="C226" t="s">
        <v>973</v>
      </c>
      <c r="D226" t="s">
        <v>974</v>
      </c>
      <c r="E226" t="s">
        <v>975</v>
      </c>
      <c r="F226" s="15">
        <v>-60</v>
      </c>
      <c r="G226" t="s">
        <v>57</v>
      </c>
      <c r="H226" t="s">
        <v>71</v>
      </c>
      <c r="I226" t="s">
        <v>59</v>
      </c>
      <c r="J226">
        <f>VLOOKUP(B226,自助退!B:F,5,FALSE)</f>
        <v>60</v>
      </c>
      <c r="K226" s="40" t="str">
        <f t="shared" si="3"/>
        <v/>
      </c>
    </row>
    <row r="227" spans="1:11" ht="14.25" hidden="1">
      <c r="A227" s="17">
        <v>42906.670752314814</v>
      </c>
      <c r="B227" s="15">
        <v>310627</v>
      </c>
      <c r="C227" t="s">
        <v>976</v>
      </c>
      <c r="D227" t="s">
        <v>977</v>
      </c>
      <c r="E227" t="s">
        <v>978</v>
      </c>
      <c r="F227" s="15">
        <v>-2000</v>
      </c>
      <c r="G227" t="s">
        <v>57</v>
      </c>
      <c r="H227" t="s">
        <v>68</v>
      </c>
      <c r="I227" t="s">
        <v>59</v>
      </c>
      <c r="J227">
        <f>VLOOKUP(B227,自助退!B:F,5,FALSE)</f>
        <v>2000</v>
      </c>
      <c r="K227" s="40" t="str">
        <f t="shared" si="3"/>
        <v/>
      </c>
    </row>
    <row r="228" spans="1:11" ht="14.25" hidden="1">
      <c r="A228" s="17">
        <v>42906.6719212963</v>
      </c>
      <c r="B228" s="15">
        <v>310691</v>
      </c>
      <c r="C228" t="s">
        <v>979</v>
      </c>
      <c r="D228" t="s">
        <v>980</v>
      </c>
      <c r="E228" t="s">
        <v>981</v>
      </c>
      <c r="F228" s="15">
        <v>-278</v>
      </c>
      <c r="G228" t="s">
        <v>57</v>
      </c>
      <c r="H228" t="s">
        <v>64</v>
      </c>
      <c r="I228" t="s">
        <v>59</v>
      </c>
      <c r="J228">
        <f>VLOOKUP(B228,自助退!B:F,5,FALSE)</f>
        <v>278</v>
      </c>
      <c r="K228" s="40" t="str">
        <f t="shared" si="3"/>
        <v/>
      </c>
    </row>
    <row r="229" spans="1:11" ht="14.25" hidden="1">
      <c r="A229" s="17">
        <v>42906.675682870373</v>
      </c>
      <c r="B229" s="15">
        <v>310953</v>
      </c>
      <c r="C229" t="s">
        <v>982</v>
      </c>
      <c r="D229" t="s">
        <v>983</v>
      </c>
      <c r="E229" t="s">
        <v>984</v>
      </c>
      <c r="F229" s="15">
        <v>-436</v>
      </c>
      <c r="G229" t="s">
        <v>57</v>
      </c>
      <c r="H229" t="s">
        <v>82</v>
      </c>
      <c r="I229" t="s">
        <v>59</v>
      </c>
      <c r="J229">
        <f>VLOOKUP(B229,自助退!B:F,5,FALSE)</f>
        <v>436</v>
      </c>
      <c r="K229" s="40" t="str">
        <f t="shared" si="3"/>
        <v/>
      </c>
    </row>
    <row r="230" spans="1:11" ht="14.25" hidden="1">
      <c r="A230" s="17">
        <v>42906.677916666667</v>
      </c>
      <c r="B230" s="15">
        <v>311079</v>
      </c>
      <c r="C230" t="s">
        <v>985</v>
      </c>
      <c r="D230" t="s">
        <v>986</v>
      </c>
      <c r="E230" t="s">
        <v>987</v>
      </c>
      <c r="F230" s="15">
        <v>-261</v>
      </c>
      <c r="G230" t="s">
        <v>57</v>
      </c>
      <c r="H230" t="s">
        <v>85</v>
      </c>
      <c r="I230" t="s">
        <v>59</v>
      </c>
      <c r="J230">
        <f>VLOOKUP(B230,自助退!B:F,5,FALSE)</f>
        <v>261</v>
      </c>
      <c r="K230" s="40" t="str">
        <f t="shared" si="3"/>
        <v/>
      </c>
    </row>
    <row r="231" spans="1:11" ht="14.25" hidden="1">
      <c r="A231" s="17">
        <v>42906.681261574071</v>
      </c>
      <c r="B231" s="15">
        <v>311262</v>
      </c>
      <c r="C231" t="s">
        <v>988</v>
      </c>
      <c r="D231" t="s">
        <v>989</v>
      </c>
      <c r="E231" t="s">
        <v>990</v>
      </c>
      <c r="F231" s="15">
        <v>-100</v>
      </c>
      <c r="G231" t="s">
        <v>57</v>
      </c>
      <c r="H231" t="s">
        <v>73</v>
      </c>
      <c r="I231" t="s">
        <v>59</v>
      </c>
      <c r="J231">
        <f>VLOOKUP(B231,自助退!B:F,5,FALSE)</f>
        <v>100</v>
      </c>
      <c r="K231" s="40" t="str">
        <f t="shared" si="3"/>
        <v/>
      </c>
    </row>
    <row r="232" spans="1:11" ht="14.25" hidden="1">
      <c r="A232" s="17">
        <v>42906.683703703704</v>
      </c>
      <c r="B232" s="15">
        <v>311409</v>
      </c>
      <c r="C232" t="s">
        <v>991</v>
      </c>
      <c r="D232" t="s">
        <v>992</v>
      </c>
      <c r="E232" t="s">
        <v>993</v>
      </c>
      <c r="F232" s="15">
        <v>-743</v>
      </c>
      <c r="G232" t="s">
        <v>57</v>
      </c>
      <c r="H232" t="s">
        <v>79</v>
      </c>
      <c r="I232" t="s">
        <v>59</v>
      </c>
      <c r="J232">
        <f>VLOOKUP(B232,自助退!B:F,5,FALSE)</f>
        <v>743</v>
      </c>
      <c r="K232" s="40" t="str">
        <f t="shared" si="3"/>
        <v/>
      </c>
    </row>
    <row r="233" spans="1:11" ht="14.25" hidden="1">
      <c r="A233" s="17">
        <v>42906.686655092592</v>
      </c>
      <c r="B233" s="15">
        <v>311559</v>
      </c>
      <c r="C233" t="s">
        <v>994</v>
      </c>
      <c r="D233" t="s">
        <v>995</v>
      </c>
      <c r="E233" t="s">
        <v>996</v>
      </c>
      <c r="F233" s="15">
        <v>-53</v>
      </c>
      <c r="G233" t="s">
        <v>57</v>
      </c>
      <c r="H233" t="s">
        <v>113</v>
      </c>
      <c r="I233" t="s">
        <v>59</v>
      </c>
      <c r="J233">
        <f>VLOOKUP(B233,自助退!B:F,5,FALSE)</f>
        <v>53</v>
      </c>
      <c r="K233" s="40" t="str">
        <f t="shared" si="3"/>
        <v/>
      </c>
    </row>
    <row r="234" spans="1:11" ht="14.25" hidden="1">
      <c r="A234" s="17">
        <v>42906.6871875</v>
      </c>
      <c r="B234" s="15">
        <v>311579</v>
      </c>
      <c r="C234" t="s">
        <v>997</v>
      </c>
      <c r="D234" t="s">
        <v>998</v>
      </c>
      <c r="E234" t="s">
        <v>999</v>
      </c>
      <c r="F234" s="15">
        <v>-91</v>
      </c>
      <c r="G234" t="s">
        <v>57</v>
      </c>
      <c r="H234" t="s">
        <v>66</v>
      </c>
      <c r="I234" t="s">
        <v>59</v>
      </c>
      <c r="J234">
        <f>VLOOKUP(B234,自助退!B:F,5,FALSE)</f>
        <v>91</v>
      </c>
      <c r="K234" s="40" t="str">
        <f t="shared" si="3"/>
        <v/>
      </c>
    </row>
    <row r="235" spans="1:11" ht="14.25" hidden="1">
      <c r="A235" s="17">
        <v>42906.687858796293</v>
      </c>
      <c r="B235" s="15">
        <v>311607</v>
      </c>
      <c r="C235" t="s">
        <v>1000</v>
      </c>
      <c r="D235" t="s">
        <v>1001</v>
      </c>
      <c r="E235" t="s">
        <v>1002</v>
      </c>
      <c r="F235" s="15">
        <v>-509</v>
      </c>
      <c r="G235" t="s">
        <v>57</v>
      </c>
      <c r="H235" t="s">
        <v>64</v>
      </c>
      <c r="I235" t="s">
        <v>59</v>
      </c>
      <c r="J235">
        <f>VLOOKUP(B235,自助退!B:F,5,FALSE)</f>
        <v>509</v>
      </c>
      <c r="K235" s="40" t="str">
        <f t="shared" si="3"/>
        <v/>
      </c>
    </row>
    <row r="236" spans="1:11" ht="14.25" hidden="1">
      <c r="A236" s="17">
        <v>42906.693333333336</v>
      </c>
      <c r="B236" s="15">
        <v>311867</v>
      </c>
      <c r="C236" t="s">
        <v>1003</v>
      </c>
      <c r="D236" t="s">
        <v>1004</v>
      </c>
      <c r="E236" t="s">
        <v>1005</v>
      </c>
      <c r="F236" s="15">
        <v>-700</v>
      </c>
      <c r="G236" t="s">
        <v>57</v>
      </c>
      <c r="H236" t="s">
        <v>88</v>
      </c>
      <c r="I236" t="s">
        <v>59</v>
      </c>
      <c r="J236">
        <f>VLOOKUP(B236,自助退!B:F,5,FALSE)</f>
        <v>700</v>
      </c>
      <c r="K236" s="40" t="str">
        <f t="shared" si="3"/>
        <v/>
      </c>
    </row>
    <row r="237" spans="1:11" ht="14.25" hidden="1">
      <c r="A237" s="17">
        <v>42906.694143518522</v>
      </c>
      <c r="B237" s="15">
        <v>311917</v>
      </c>
      <c r="C237" t="s">
        <v>1006</v>
      </c>
      <c r="D237" t="s">
        <v>1004</v>
      </c>
      <c r="E237" t="s">
        <v>1005</v>
      </c>
      <c r="F237" s="15">
        <v>-12</v>
      </c>
      <c r="G237" t="s">
        <v>57</v>
      </c>
      <c r="H237" t="s">
        <v>88</v>
      </c>
      <c r="I237" t="s">
        <v>59</v>
      </c>
      <c r="J237">
        <f>VLOOKUP(B237,自助退!B:F,5,FALSE)</f>
        <v>12</v>
      </c>
      <c r="K237" s="40" t="str">
        <f t="shared" si="3"/>
        <v/>
      </c>
    </row>
    <row r="238" spans="1:11" ht="14.25" hidden="1">
      <c r="A238" s="17">
        <v>42906.695763888885</v>
      </c>
      <c r="B238" s="15">
        <v>311991</v>
      </c>
      <c r="C238" t="s">
        <v>1007</v>
      </c>
      <c r="D238" t="s">
        <v>1008</v>
      </c>
      <c r="E238" t="s">
        <v>1009</v>
      </c>
      <c r="F238" s="15">
        <v>-50</v>
      </c>
      <c r="G238" t="s">
        <v>57</v>
      </c>
      <c r="H238" t="s">
        <v>74</v>
      </c>
      <c r="I238" t="s">
        <v>59</v>
      </c>
      <c r="J238">
        <f>VLOOKUP(B238,自助退!B:F,5,FALSE)</f>
        <v>50</v>
      </c>
      <c r="K238" s="40" t="str">
        <f t="shared" si="3"/>
        <v/>
      </c>
    </row>
    <row r="239" spans="1:11" ht="14.25" hidden="1">
      <c r="A239" s="17">
        <v>42906.696203703701</v>
      </c>
      <c r="B239" s="15">
        <v>312028</v>
      </c>
      <c r="C239" t="s">
        <v>1010</v>
      </c>
      <c r="D239" t="s">
        <v>1011</v>
      </c>
      <c r="E239" t="s">
        <v>1012</v>
      </c>
      <c r="F239" s="15">
        <v>-40</v>
      </c>
      <c r="G239" t="s">
        <v>57</v>
      </c>
      <c r="H239" t="s">
        <v>74</v>
      </c>
      <c r="I239" t="s">
        <v>59</v>
      </c>
      <c r="J239">
        <f>VLOOKUP(B239,自助退!B:F,5,FALSE)</f>
        <v>40</v>
      </c>
      <c r="K239" s="40" t="str">
        <f t="shared" si="3"/>
        <v/>
      </c>
    </row>
    <row r="240" spans="1:11" ht="14.25" hidden="1">
      <c r="A240" s="17">
        <v>42906.700462962966</v>
      </c>
      <c r="B240" s="15">
        <v>312206</v>
      </c>
      <c r="C240" t="s">
        <v>1013</v>
      </c>
      <c r="D240" t="s">
        <v>1014</v>
      </c>
      <c r="E240" t="s">
        <v>1015</v>
      </c>
      <c r="F240" s="15">
        <v>-630</v>
      </c>
      <c r="G240" t="s">
        <v>57</v>
      </c>
      <c r="H240" t="s">
        <v>70</v>
      </c>
      <c r="I240" t="s">
        <v>59</v>
      </c>
      <c r="J240">
        <f>VLOOKUP(B240,自助退!B:F,5,FALSE)</f>
        <v>630</v>
      </c>
      <c r="K240" s="40" t="str">
        <f t="shared" si="3"/>
        <v/>
      </c>
    </row>
    <row r="241" spans="1:11" ht="14.25" hidden="1">
      <c r="A241" s="17">
        <v>42906.702766203707</v>
      </c>
      <c r="B241" s="15">
        <v>312295</v>
      </c>
      <c r="C241" t="s">
        <v>1016</v>
      </c>
      <c r="D241" t="s">
        <v>1017</v>
      </c>
      <c r="E241" t="s">
        <v>1018</v>
      </c>
      <c r="F241" s="15">
        <v>-96</v>
      </c>
      <c r="G241" t="s">
        <v>57</v>
      </c>
      <c r="H241" t="s">
        <v>70</v>
      </c>
      <c r="I241" t="s">
        <v>59</v>
      </c>
      <c r="J241">
        <f>VLOOKUP(B241,自助退!B:F,5,FALSE)</f>
        <v>96</v>
      </c>
      <c r="K241" s="40" t="str">
        <f t="shared" si="3"/>
        <v/>
      </c>
    </row>
    <row r="242" spans="1:11" ht="14.25" hidden="1">
      <c r="A242" s="17">
        <v>42906.702905092592</v>
      </c>
      <c r="B242" s="15">
        <v>312301</v>
      </c>
      <c r="C242" t="s">
        <v>1019</v>
      </c>
      <c r="D242" t="s">
        <v>1020</v>
      </c>
      <c r="E242" t="s">
        <v>1021</v>
      </c>
      <c r="F242" s="15">
        <v>-150</v>
      </c>
      <c r="G242" t="s">
        <v>57</v>
      </c>
      <c r="H242" t="s">
        <v>76</v>
      </c>
      <c r="I242" t="s">
        <v>59</v>
      </c>
      <c r="J242">
        <f>VLOOKUP(B242,自助退!B:F,5,FALSE)</f>
        <v>150</v>
      </c>
      <c r="K242" s="40" t="str">
        <f t="shared" si="3"/>
        <v/>
      </c>
    </row>
    <row r="243" spans="1:11" ht="14.25" hidden="1">
      <c r="A243" s="17">
        <v>42906.710127314815</v>
      </c>
      <c r="B243" s="15">
        <v>312565</v>
      </c>
      <c r="C243" t="s">
        <v>1022</v>
      </c>
      <c r="D243" t="s">
        <v>1023</v>
      </c>
      <c r="E243" t="s">
        <v>1024</v>
      </c>
      <c r="F243" s="15">
        <v>-54</v>
      </c>
      <c r="G243" t="s">
        <v>57</v>
      </c>
      <c r="H243" t="s">
        <v>63</v>
      </c>
      <c r="I243" t="s">
        <v>59</v>
      </c>
      <c r="J243">
        <f>VLOOKUP(B243,自助退!B:F,5,FALSE)</f>
        <v>54</v>
      </c>
      <c r="K243" s="40" t="str">
        <f t="shared" si="3"/>
        <v/>
      </c>
    </row>
    <row r="244" spans="1:11" ht="14.25" hidden="1">
      <c r="A244" s="17">
        <v>42906.713645833333</v>
      </c>
      <c r="B244" s="15">
        <v>312713</v>
      </c>
      <c r="C244" t="s">
        <v>1025</v>
      </c>
      <c r="D244" t="s">
        <v>1026</v>
      </c>
      <c r="E244" t="s">
        <v>1027</v>
      </c>
      <c r="F244" s="15">
        <v>-700</v>
      </c>
      <c r="G244" t="s">
        <v>57</v>
      </c>
      <c r="H244" t="s">
        <v>71</v>
      </c>
      <c r="I244" t="s">
        <v>59</v>
      </c>
      <c r="J244">
        <f>VLOOKUP(B244,自助退!B:F,5,FALSE)</f>
        <v>700</v>
      </c>
      <c r="K244" s="40" t="str">
        <f t="shared" si="3"/>
        <v/>
      </c>
    </row>
    <row r="245" spans="1:11" ht="14.25" hidden="1">
      <c r="A245" s="17">
        <v>42906.723182870373</v>
      </c>
      <c r="B245" s="15">
        <v>313025</v>
      </c>
      <c r="C245" t="s">
        <v>1028</v>
      </c>
      <c r="D245" t="s">
        <v>1029</v>
      </c>
      <c r="E245" t="s">
        <v>1030</v>
      </c>
      <c r="F245" s="15">
        <v>-1536</v>
      </c>
      <c r="G245" t="s">
        <v>57</v>
      </c>
      <c r="H245" t="s">
        <v>90</v>
      </c>
      <c r="I245" t="s">
        <v>59</v>
      </c>
      <c r="J245">
        <f>VLOOKUP(B245,自助退!B:F,5,FALSE)</f>
        <v>1536</v>
      </c>
      <c r="K245" s="40" t="str">
        <f t="shared" si="3"/>
        <v/>
      </c>
    </row>
    <row r="246" spans="1:11" ht="14.25" hidden="1">
      <c r="A246" s="17">
        <v>42906.760659722226</v>
      </c>
      <c r="B246" s="15">
        <v>313573</v>
      </c>
      <c r="C246" t="s">
        <v>1031</v>
      </c>
      <c r="D246" t="s">
        <v>1032</v>
      </c>
      <c r="E246" t="s">
        <v>1033</v>
      </c>
      <c r="F246" s="15">
        <v>-173</v>
      </c>
      <c r="G246" t="s">
        <v>57</v>
      </c>
      <c r="H246" t="s">
        <v>73</v>
      </c>
      <c r="I246" t="s">
        <v>59</v>
      </c>
      <c r="J246">
        <f>VLOOKUP(B246,自助退!B:F,5,FALSE)</f>
        <v>173</v>
      </c>
      <c r="K246" s="40" t="str">
        <f t="shared" si="3"/>
        <v/>
      </c>
    </row>
    <row r="247" spans="1:11" hidden="1">
      <c r="A247" s="62">
        <v>42907.340532407405</v>
      </c>
      <c r="B247" s="60">
        <v>315309</v>
      </c>
      <c r="C247" s="60"/>
      <c r="D247" s="60" t="s">
        <v>2073</v>
      </c>
      <c r="E247" s="60" t="s">
        <v>2074</v>
      </c>
      <c r="F247" s="61">
        <v>-452</v>
      </c>
      <c r="G247" s="60" t="s">
        <v>57</v>
      </c>
      <c r="H247" s="60" t="s">
        <v>76</v>
      </c>
      <c r="I247" s="60" t="s">
        <v>95</v>
      </c>
      <c r="J247">
        <f>VLOOKUP(B247,自助退!B:F,5,FALSE)</f>
        <v>452</v>
      </c>
      <c r="K247" s="40" t="str">
        <f t="shared" ref="K247:K310" si="4">IF(J247=F247*-1,"",1)</f>
        <v/>
      </c>
    </row>
    <row r="248" spans="1:11" hidden="1">
      <c r="A248" s="62">
        <v>42907.344363425924</v>
      </c>
      <c r="B248" s="60">
        <v>315569</v>
      </c>
      <c r="C248" s="60"/>
      <c r="D248" s="60" t="s">
        <v>2078</v>
      </c>
      <c r="E248" s="60" t="s">
        <v>2079</v>
      </c>
      <c r="F248" s="61">
        <v>-492</v>
      </c>
      <c r="G248" s="60" t="s">
        <v>57</v>
      </c>
      <c r="H248" s="60" t="s">
        <v>74</v>
      </c>
      <c r="I248" s="60" t="s">
        <v>95</v>
      </c>
      <c r="J248">
        <f>VLOOKUP(B248,自助退!B:F,5,FALSE)</f>
        <v>492</v>
      </c>
      <c r="K248" s="40" t="str">
        <f t="shared" si="4"/>
        <v/>
      </c>
    </row>
    <row r="249" spans="1:11" hidden="1">
      <c r="A249" s="62">
        <v>42907.371157407404</v>
      </c>
      <c r="B249" s="60">
        <v>317835</v>
      </c>
      <c r="C249" s="60" t="s">
        <v>2082</v>
      </c>
      <c r="D249" s="60" t="s">
        <v>2083</v>
      </c>
      <c r="E249" s="60" t="s">
        <v>2084</v>
      </c>
      <c r="F249" s="61">
        <v>-496</v>
      </c>
      <c r="G249" s="60" t="s">
        <v>57</v>
      </c>
      <c r="H249" s="60" t="s">
        <v>75</v>
      </c>
      <c r="I249" s="60" t="s">
        <v>59</v>
      </c>
      <c r="J249">
        <f>VLOOKUP(B249,自助退!B:F,5,FALSE)</f>
        <v>496</v>
      </c>
      <c r="K249" s="40" t="str">
        <f t="shared" si="4"/>
        <v/>
      </c>
    </row>
    <row r="250" spans="1:11" hidden="1">
      <c r="A250" s="62">
        <v>42907.376203703701</v>
      </c>
      <c r="B250" s="60">
        <v>318274</v>
      </c>
      <c r="C250" s="60" t="s">
        <v>2087</v>
      </c>
      <c r="D250" s="60" t="s">
        <v>2088</v>
      </c>
      <c r="E250" s="60" t="s">
        <v>2089</v>
      </c>
      <c r="F250" s="61">
        <v>-135</v>
      </c>
      <c r="G250" s="60" t="s">
        <v>57</v>
      </c>
      <c r="H250" s="60" t="s">
        <v>90</v>
      </c>
      <c r="I250" s="60" t="s">
        <v>59</v>
      </c>
      <c r="J250">
        <f>VLOOKUP(B250,自助退!B:F,5,FALSE)</f>
        <v>135</v>
      </c>
      <c r="K250" s="40" t="str">
        <f t="shared" si="4"/>
        <v/>
      </c>
    </row>
    <row r="251" spans="1:11" hidden="1">
      <c r="A251" s="62">
        <v>42907.394930555558</v>
      </c>
      <c r="B251" s="60">
        <v>319896</v>
      </c>
      <c r="C251" s="60" t="s">
        <v>2092</v>
      </c>
      <c r="D251" s="60" t="s">
        <v>2093</v>
      </c>
      <c r="E251" s="60" t="s">
        <v>2094</v>
      </c>
      <c r="F251" s="61">
        <v>-500</v>
      </c>
      <c r="G251" s="60" t="s">
        <v>57</v>
      </c>
      <c r="H251" s="60" t="s">
        <v>80</v>
      </c>
      <c r="I251" s="60" t="s">
        <v>59</v>
      </c>
      <c r="J251">
        <f>VLOOKUP(B251,自助退!B:F,5,FALSE)</f>
        <v>500</v>
      </c>
      <c r="K251" s="40" t="str">
        <f t="shared" si="4"/>
        <v/>
      </c>
    </row>
    <row r="252" spans="1:11" hidden="1">
      <c r="A252" s="62">
        <v>42907.398402777777</v>
      </c>
      <c r="B252" s="60">
        <v>320227</v>
      </c>
      <c r="C252" s="60" t="s">
        <v>2097</v>
      </c>
      <c r="D252" s="60" t="s">
        <v>2098</v>
      </c>
      <c r="E252" s="60" t="s">
        <v>2099</v>
      </c>
      <c r="F252" s="61">
        <v>-50</v>
      </c>
      <c r="G252" s="60" t="s">
        <v>57</v>
      </c>
      <c r="H252" s="60" t="s">
        <v>77</v>
      </c>
      <c r="I252" s="60" t="s">
        <v>59</v>
      </c>
      <c r="J252">
        <f>VLOOKUP(B252,自助退!B:F,5,FALSE)</f>
        <v>50</v>
      </c>
      <c r="K252" s="40" t="str">
        <f t="shared" si="4"/>
        <v/>
      </c>
    </row>
    <row r="253" spans="1:11" hidden="1">
      <c r="A253" s="62">
        <v>42907.400393518517</v>
      </c>
      <c r="B253" s="60">
        <v>320395</v>
      </c>
      <c r="C253" s="60" t="s">
        <v>2102</v>
      </c>
      <c r="D253" s="60" t="s">
        <v>2103</v>
      </c>
      <c r="E253" s="60" t="s">
        <v>2104</v>
      </c>
      <c r="F253" s="61">
        <v>-50</v>
      </c>
      <c r="G253" s="60" t="s">
        <v>57</v>
      </c>
      <c r="H253" s="60" t="s">
        <v>77</v>
      </c>
      <c r="I253" s="60" t="s">
        <v>59</v>
      </c>
      <c r="J253">
        <f>VLOOKUP(B253,自助退!B:F,5,FALSE)</f>
        <v>50</v>
      </c>
      <c r="K253" s="40" t="str">
        <f t="shared" si="4"/>
        <v/>
      </c>
    </row>
    <row r="254" spans="1:11" hidden="1">
      <c r="A254" s="62">
        <v>42907.400648148148</v>
      </c>
      <c r="B254" s="60">
        <v>320427</v>
      </c>
      <c r="C254" s="60" t="s">
        <v>2107</v>
      </c>
      <c r="D254" s="60" t="s">
        <v>2108</v>
      </c>
      <c r="E254" s="60" t="s">
        <v>2109</v>
      </c>
      <c r="F254" s="61">
        <v>-600</v>
      </c>
      <c r="G254" s="60" t="s">
        <v>57</v>
      </c>
      <c r="H254" s="60" t="s">
        <v>65</v>
      </c>
      <c r="I254" s="60" t="s">
        <v>59</v>
      </c>
      <c r="J254">
        <f>VLOOKUP(B254,自助退!B:F,5,FALSE)</f>
        <v>600</v>
      </c>
      <c r="K254" s="40" t="str">
        <f t="shared" si="4"/>
        <v/>
      </c>
    </row>
    <row r="255" spans="1:11" hidden="1">
      <c r="A255" s="62">
        <v>42907.401886574073</v>
      </c>
      <c r="B255" s="60">
        <v>320534</v>
      </c>
      <c r="C255" s="60" t="s">
        <v>2112</v>
      </c>
      <c r="D255" s="60" t="s">
        <v>2113</v>
      </c>
      <c r="E255" s="60" t="s">
        <v>2114</v>
      </c>
      <c r="F255" s="61">
        <v>-150</v>
      </c>
      <c r="G255" s="60" t="s">
        <v>57</v>
      </c>
      <c r="H255" s="60" t="s">
        <v>79</v>
      </c>
      <c r="I255" s="60" t="s">
        <v>59</v>
      </c>
      <c r="J255">
        <f>VLOOKUP(B255,自助退!B:F,5,FALSE)</f>
        <v>150</v>
      </c>
      <c r="K255" s="40" t="str">
        <f t="shared" si="4"/>
        <v/>
      </c>
    </row>
    <row r="256" spans="1:11" hidden="1">
      <c r="A256" s="62">
        <v>42907.41615740741</v>
      </c>
      <c r="B256" s="60">
        <v>321676</v>
      </c>
      <c r="C256" s="60" t="s">
        <v>2117</v>
      </c>
      <c r="D256" s="60" t="s">
        <v>2118</v>
      </c>
      <c r="E256" s="60" t="s">
        <v>2119</v>
      </c>
      <c r="F256" s="61">
        <v>-1000</v>
      </c>
      <c r="G256" s="60" t="s">
        <v>57</v>
      </c>
      <c r="H256" s="60" t="s">
        <v>81</v>
      </c>
      <c r="I256" s="60" t="s">
        <v>59</v>
      </c>
      <c r="J256">
        <f>VLOOKUP(B256,自助退!B:F,5,FALSE)</f>
        <v>1000</v>
      </c>
      <c r="K256" s="40" t="str">
        <f t="shared" si="4"/>
        <v/>
      </c>
    </row>
    <row r="257" spans="1:11" hidden="1">
      <c r="A257" s="62">
        <v>42907.417453703703</v>
      </c>
      <c r="B257" s="60">
        <v>321767</v>
      </c>
      <c r="C257" s="60"/>
      <c r="D257" s="60" t="s">
        <v>2123</v>
      </c>
      <c r="E257" s="60" t="s">
        <v>2124</v>
      </c>
      <c r="F257" s="61">
        <v>-650</v>
      </c>
      <c r="G257" s="60" t="s">
        <v>57</v>
      </c>
      <c r="H257" s="60" t="s">
        <v>70</v>
      </c>
      <c r="I257" s="60" t="s">
        <v>95</v>
      </c>
      <c r="J257">
        <f>VLOOKUP(B257,自助退!B:F,5,FALSE)</f>
        <v>650</v>
      </c>
      <c r="K257" s="40" t="str">
        <f t="shared" si="4"/>
        <v/>
      </c>
    </row>
    <row r="258" spans="1:11" hidden="1">
      <c r="A258" s="62">
        <v>42907.419282407405</v>
      </c>
      <c r="B258" s="60">
        <v>321920</v>
      </c>
      <c r="C258" s="60" t="s">
        <v>2127</v>
      </c>
      <c r="D258" s="60" t="s">
        <v>2128</v>
      </c>
      <c r="E258" s="60" t="s">
        <v>2129</v>
      </c>
      <c r="F258" s="61">
        <v>-994</v>
      </c>
      <c r="G258" s="60" t="s">
        <v>57</v>
      </c>
      <c r="H258" s="60" t="s">
        <v>83</v>
      </c>
      <c r="I258" s="60" t="s">
        <v>59</v>
      </c>
      <c r="J258">
        <f>VLOOKUP(B258,自助退!B:F,5,FALSE)</f>
        <v>994</v>
      </c>
      <c r="K258" s="40" t="str">
        <f t="shared" si="4"/>
        <v/>
      </c>
    </row>
    <row r="259" spans="1:11" hidden="1">
      <c r="A259" s="62">
        <v>42907.43005787037</v>
      </c>
      <c r="B259" s="60">
        <v>322745</v>
      </c>
      <c r="C259" s="60" t="s">
        <v>2132</v>
      </c>
      <c r="D259" s="60" t="s">
        <v>2133</v>
      </c>
      <c r="E259" s="60" t="s">
        <v>2134</v>
      </c>
      <c r="F259" s="61">
        <v>-445</v>
      </c>
      <c r="G259" s="60" t="s">
        <v>57</v>
      </c>
      <c r="H259" s="60" t="s">
        <v>75</v>
      </c>
      <c r="I259" s="60" t="s">
        <v>59</v>
      </c>
      <c r="J259">
        <f>VLOOKUP(B259,自助退!B:F,5,FALSE)</f>
        <v>445</v>
      </c>
      <c r="K259" s="40" t="str">
        <f t="shared" si="4"/>
        <v/>
      </c>
    </row>
    <row r="260" spans="1:11" hidden="1">
      <c r="A260" s="62">
        <v>42907.439293981479</v>
      </c>
      <c r="B260" s="60">
        <v>323471</v>
      </c>
      <c r="C260" s="60" t="s">
        <v>2137</v>
      </c>
      <c r="D260" s="60" t="s">
        <v>2138</v>
      </c>
      <c r="E260" s="60" t="s">
        <v>2139</v>
      </c>
      <c r="F260" s="61">
        <v>-1000</v>
      </c>
      <c r="G260" s="60" t="s">
        <v>57</v>
      </c>
      <c r="H260" s="60" t="s">
        <v>73</v>
      </c>
      <c r="I260" s="60" t="s">
        <v>59</v>
      </c>
      <c r="J260">
        <f>VLOOKUP(B260,自助退!B:F,5,FALSE)</f>
        <v>1000</v>
      </c>
      <c r="K260" s="40" t="str">
        <f t="shared" si="4"/>
        <v/>
      </c>
    </row>
    <row r="261" spans="1:11" hidden="1">
      <c r="A261" s="62">
        <v>42907.443726851852</v>
      </c>
      <c r="B261" s="60">
        <v>323813</v>
      </c>
      <c r="C261" s="60" t="s">
        <v>2142</v>
      </c>
      <c r="D261" s="60" t="s">
        <v>2143</v>
      </c>
      <c r="E261" s="60" t="s">
        <v>2144</v>
      </c>
      <c r="F261" s="61">
        <v>-240</v>
      </c>
      <c r="G261" s="60" t="s">
        <v>57</v>
      </c>
      <c r="H261" s="60" t="s">
        <v>86</v>
      </c>
      <c r="I261" s="60" t="s">
        <v>59</v>
      </c>
      <c r="J261">
        <f>VLOOKUP(B261,自助退!B:F,5,FALSE)</f>
        <v>240</v>
      </c>
      <c r="K261" s="40" t="str">
        <f t="shared" si="4"/>
        <v/>
      </c>
    </row>
    <row r="262" spans="1:11" hidden="1">
      <c r="A262" s="62">
        <v>42907.453240740739</v>
      </c>
      <c r="B262" s="60">
        <v>324565</v>
      </c>
      <c r="C262" s="60" t="s">
        <v>2147</v>
      </c>
      <c r="D262" s="60" t="s">
        <v>2148</v>
      </c>
      <c r="E262" s="60" t="s">
        <v>2149</v>
      </c>
      <c r="F262" s="61">
        <v>-600</v>
      </c>
      <c r="G262" s="60" t="s">
        <v>57</v>
      </c>
      <c r="H262" s="60" t="s">
        <v>85</v>
      </c>
      <c r="I262" s="60" t="s">
        <v>59</v>
      </c>
      <c r="J262">
        <f>VLOOKUP(B262,自助退!B:F,5,FALSE)</f>
        <v>600</v>
      </c>
      <c r="K262" s="40" t="str">
        <f t="shared" si="4"/>
        <v/>
      </c>
    </row>
    <row r="263" spans="1:11" hidden="1">
      <c r="A263" s="62">
        <v>42907.465266203704</v>
      </c>
      <c r="B263" s="60">
        <v>325445</v>
      </c>
      <c r="C263" s="60"/>
      <c r="D263" s="60" t="s">
        <v>2153</v>
      </c>
      <c r="E263" s="60" t="s">
        <v>2154</v>
      </c>
      <c r="F263" s="61">
        <v>-69</v>
      </c>
      <c r="G263" s="60" t="s">
        <v>57</v>
      </c>
      <c r="H263" s="60" t="s">
        <v>61</v>
      </c>
      <c r="I263" s="60" t="s">
        <v>95</v>
      </c>
      <c r="J263">
        <f>VLOOKUP(B263,自助退!B:F,5,FALSE)</f>
        <v>69</v>
      </c>
      <c r="K263" s="40" t="str">
        <f t="shared" si="4"/>
        <v/>
      </c>
    </row>
    <row r="264" spans="1:11" hidden="1">
      <c r="A264" s="62">
        <v>42907.472719907404</v>
      </c>
      <c r="B264" s="60">
        <v>325942</v>
      </c>
      <c r="C264" s="60"/>
      <c r="D264" s="60" t="s">
        <v>2158</v>
      </c>
      <c r="E264" s="60" t="s">
        <v>2159</v>
      </c>
      <c r="F264" s="61">
        <v>-200</v>
      </c>
      <c r="G264" s="60" t="s">
        <v>57</v>
      </c>
      <c r="H264" s="60" t="s">
        <v>60</v>
      </c>
      <c r="I264" s="60" t="s">
        <v>95</v>
      </c>
      <c r="J264">
        <f>VLOOKUP(B264,自助退!B:F,5,FALSE)</f>
        <v>200</v>
      </c>
      <c r="K264" s="40" t="str">
        <f t="shared" si="4"/>
        <v/>
      </c>
    </row>
    <row r="265" spans="1:11" hidden="1">
      <c r="A265" s="62">
        <v>42907.473275462966</v>
      </c>
      <c r="B265" s="60">
        <v>325977</v>
      </c>
      <c r="C265" s="60"/>
      <c r="D265" s="60" t="s">
        <v>2163</v>
      </c>
      <c r="E265" s="60" t="s">
        <v>2164</v>
      </c>
      <c r="F265" s="61">
        <v>-104</v>
      </c>
      <c r="G265" s="60" t="s">
        <v>57</v>
      </c>
      <c r="H265" s="60" t="s">
        <v>60</v>
      </c>
      <c r="I265" s="60" t="s">
        <v>95</v>
      </c>
      <c r="J265">
        <f>VLOOKUP(B265,自助退!B:F,5,FALSE)</f>
        <v>104</v>
      </c>
      <c r="K265" s="40" t="str">
        <f t="shared" si="4"/>
        <v/>
      </c>
    </row>
    <row r="266" spans="1:11" hidden="1">
      <c r="A266" s="62">
        <v>42907.473761574074</v>
      </c>
      <c r="B266" s="60">
        <v>326005</v>
      </c>
      <c r="C266" s="60"/>
      <c r="D266" s="60" t="s">
        <v>2168</v>
      </c>
      <c r="E266" s="60" t="s">
        <v>2169</v>
      </c>
      <c r="F266" s="61">
        <v>-200</v>
      </c>
      <c r="G266" s="60" t="s">
        <v>57</v>
      </c>
      <c r="H266" s="60" t="s">
        <v>60</v>
      </c>
      <c r="I266" s="60" t="s">
        <v>95</v>
      </c>
      <c r="J266">
        <f>VLOOKUP(B266,自助退!B:F,5,FALSE)</f>
        <v>200</v>
      </c>
      <c r="K266" s="40" t="str">
        <f t="shared" si="4"/>
        <v/>
      </c>
    </row>
    <row r="267" spans="1:11" hidden="1">
      <c r="A267" s="62">
        <v>42907.477453703701</v>
      </c>
      <c r="B267" s="60">
        <v>326220</v>
      </c>
      <c r="C267" s="60" t="s">
        <v>2172</v>
      </c>
      <c r="D267" s="60" t="s">
        <v>2173</v>
      </c>
      <c r="E267" s="60" t="s">
        <v>2174</v>
      </c>
      <c r="F267" s="61">
        <v>-32</v>
      </c>
      <c r="G267" s="60" t="s">
        <v>57</v>
      </c>
      <c r="H267" s="60" t="s">
        <v>80</v>
      </c>
      <c r="I267" s="60" t="s">
        <v>59</v>
      </c>
      <c r="J267">
        <f>VLOOKUP(B267,自助退!B:F,5,FALSE)</f>
        <v>32</v>
      </c>
      <c r="K267" s="40" t="str">
        <f t="shared" si="4"/>
        <v/>
      </c>
    </row>
    <row r="268" spans="1:11" hidden="1">
      <c r="A268" s="62">
        <v>42907.477708333332</v>
      </c>
      <c r="B268" s="60">
        <v>326243</v>
      </c>
      <c r="C268" s="60" t="s">
        <v>4678</v>
      </c>
      <c r="D268" s="60" t="s">
        <v>2177</v>
      </c>
      <c r="E268" s="60" t="s">
        <v>2178</v>
      </c>
      <c r="F268" s="61">
        <v>-3500</v>
      </c>
      <c r="G268" s="60" t="s">
        <v>57</v>
      </c>
      <c r="H268" s="60" t="s">
        <v>4676</v>
      </c>
      <c r="I268" s="60" t="s">
        <v>95</v>
      </c>
      <c r="J268">
        <f>VLOOKUP(B268,自助退!B:F,5,FALSE)</f>
        <v>3500</v>
      </c>
      <c r="K268" s="40" t="str">
        <f t="shared" si="4"/>
        <v/>
      </c>
    </row>
    <row r="269" spans="1:11" hidden="1">
      <c r="A269" s="62">
        <v>42907.482129629629</v>
      </c>
      <c r="B269" s="60">
        <v>326502</v>
      </c>
      <c r="C269" s="60"/>
      <c r="D269" s="60" t="s">
        <v>2183</v>
      </c>
      <c r="E269" s="60" t="s">
        <v>2184</v>
      </c>
      <c r="F269" s="61">
        <v>-3447</v>
      </c>
      <c r="G269" s="60" t="s">
        <v>57</v>
      </c>
      <c r="H269" s="60" t="s">
        <v>73</v>
      </c>
      <c r="I269" s="60" t="s">
        <v>95</v>
      </c>
      <c r="J269">
        <f>VLOOKUP(B269,自助退!B:F,5,FALSE)</f>
        <v>3447</v>
      </c>
      <c r="K269" s="40" t="str">
        <f t="shared" si="4"/>
        <v/>
      </c>
    </row>
    <row r="270" spans="1:11" hidden="1">
      <c r="A270" s="62">
        <v>42907.487141203703</v>
      </c>
      <c r="B270" s="60">
        <v>326731</v>
      </c>
      <c r="C270" s="60" t="s">
        <v>2187</v>
      </c>
      <c r="D270" s="60" t="s">
        <v>2188</v>
      </c>
      <c r="E270" s="60" t="s">
        <v>2189</v>
      </c>
      <c r="F270" s="61">
        <v>-20</v>
      </c>
      <c r="G270" s="60" t="s">
        <v>57</v>
      </c>
      <c r="H270" s="60" t="s">
        <v>61</v>
      </c>
      <c r="I270" s="60" t="s">
        <v>59</v>
      </c>
      <c r="J270">
        <f>VLOOKUP(B270,自助退!B:F,5,FALSE)</f>
        <v>20</v>
      </c>
      <c r="K270" s="40" t="str">
        <f t="shared" si="4"/>
        <v/>
      </c>
    </row>
    <row r="271" spans="1:11" hidden="1">
      <c r="A271" s="62">
        <v>42907.487638888888</v>
      </c>
      <c r="B271" s="60">
        <v>326759</v>
      </c>
      <c r="C271" s="60" t="s">
        <v>2192</v>
      </c>
      <c r="D271" s="60" t="s">
        <v>2193</v>
      </c>
      <c r="E271" s="60" t="s">
        <v>2194</v>
      </c>
      <c r="F271" s="61">
        <v>-2990</v>
      </c>
      <c r="G271" s="60" t="s">
        <v>57</v>
      </c>
      <c r="H271" s="60" t="s">
        <v>70</v>
      </c>
      <c r="I271" s="60" t="s">
        <v>59</v>
      </c>
      <c r="J271">
        <f>VLOOKUP(B271,自助退!B:F,5,FALSE)</f>
        <v>2990</v>
      </c>
      <c r="K271" s="40" t="str">
        <f t="shared" si="4"/>
        <v/>
      </c>
    </row>
    <row r="272" spans="1:11" hidden="1">
      <c r="A272" s="62">
        <v>42907.490127314813</v>
      </c>
      <c r="B272" s="60">
        <v>326873</v>
      </c>
      <c r="C272" s="60" t="s">
        <v>2197</v>
      </c>
      <c r="D272" s="60" t="s">
        <v>2198</v>
      </c>
      <c r="E272" s="60" t="s">
        <v>2199</v>
      </c>
      <c r="F272" s="61">
        <v>-57</v>
      </c>
      <c r="G272" s="60" t="s">
        <v>57</v>
      </c>
      <c r="H272" s="60" t="s">
        <v>76</v>
      </c>
      <c r="I272" s="60" t="s">
        <v>59</v>
      </c>
      <c r="J272">
        <f>VLOOKUP(B272,自助退!B:F,5,FALSE)</f>
        <v>57</v>
      </c>
      <c r="K272" s="40" t="str">
        <f t="shared" si="4"/>
        <v/>
      </c>
    </row>
    <row r="273" spans="1:11" hidden="1">
      <c r="A273" s="62">
        <v>42907.492384259262</v>
      </c>
      <c r="B273" s="60">
        <v>326936</v>
      </c>
      <c r="C273" s="60" t="s">
        <v>2202</v>
      </c>
      <c r="D273" s="60" t="s">
        <v>2177</v>
      </c>
      <c r="E273" s="60" t="s">
        <v>2178</v>
      </c>
      <c r="F273" s="61">
        <v>-3500</v>
      </c>
      <c r="G273" s="60" t="s">
        <v>57</v>
      </c>
      <c r="H273" s="60" t="s">
        <v>4676</v>
      </c>
      <c r="I273" s="60" t="s">
        <v>59</v>
      </c>
      <c r="J273">
        <f>VLOOKUP(B273,自助退!B:F,5,FALSE)</f>
        <v>3500</v>
      </c>
      <c r="K273" s="40" t="str">
        <f t="shared" si="4"/>
        <v/>
      </c>
    </row>
    <row r="274" spans="1:11" hidden="1">
      <c r="A274" s="62">
        <v>42907.493935185186</v>
      </c>
      <c r="B274" s="60">
        <v>326997</v>
      </c>
      <c r="C274" s="60" t="s">
        <v>2205</v>
      </c>
      <c r="D274" s="60" t="s">
        <v>2206</v>
      </c>
      <c r="E274" s="60" t="s">
        <v>2207</v>
      </c>
      <c r="F274" s="61">
        <v>-204</v>
      </c>
      <c r="G274" s="60" t="s">
        <v>57</v>
      </c>
      <c r="H274" s="60" t="s">
        <v>68</v>
      </c>
      <c r="I274" s="60" t="s">
        <v>59</v>
      </c>
      <c r="J274">
        <f>VLOOKUP(B274,自助退!B:F,5,FALSE)</f>
        <v>204</v>
      </c>
      <c r="K274" s="40" t="str">
        <f t="shared" si="4"/>
        <v/>
      </c>
    </row>
    <row r="275" spans="1:11" hidden="1">
      <c r="A275" s="62">
        <v>42907.494756944441</v>
      </c>
      <c r="B275" s="60">
        <v>327027</v>
      </c>
      <c r="C275" s="60" t="s">
        <v>2210</v>
      </c>
      <c r="D275" s="60" t="s">
        <v>2211</v>
      </c>
      <c r="E275" s="60" t="s">
        <v>2212</v>
      </c>
      <c r="F275" s="61">
        <v>-434</v>
      </c>
      <c r="G275" s="60" t="s">
        <v>57</v>
      </c>
      <c r="H275" s="60" t="s">
        <v>68</v>
      </c>
      <c r="I275" s="60" t="s">
        <v>59</v>
      </c>
      <c r="J275">
        <f>VLOOKUP(B275,自助退!B:F,5,FALSE)</f>
        <v>434</v>
      </c>
      <c r="K275" s="40" t="str">
        <f t="shared" si="4"/>
        <v/>
      </c>
    </row>
    <row r="276" spans="1:11" hidden="1">
      <c r="A276" s="62">
        <v>42907.497928240744</v>
      </c>
      <c r="B276" s="60">
        <v>327117</v>
      </c>
      <c r="C276" s="60"/>
      <c r="D276" s="60" t="s">
        <v>2216</v>
      </c>
      <c r="E276" s="60" t="s">
        <v>2217</v>
      </c>
      <c r="F276" s="61">
        <v>-800</v>
      </c>
      <c r="G276" s="60" t="s">
        <v>57</v>
      </c>
      <c r="H276" s="60" t="s">
        <v>85</v>
      </c>
      <c r="I276" s="60" t="s">
        <v>95</v>
      </c>
      <c r="J276">
        <f>VLOOKUP(B276,自助退!B:F,5,FALSE)</f>
        <v>800</v>
      </c>
      <c r="K276" s="40" t="str">
        <f t="shared" si="4"/>
        <v/>
      </c>
    </row>
    <row r="277" spans="1:11" hidden="1">
      <c r="A277" s="62">
        <v>42907.514548611114</v>
      </c>
      <c r="B277" s="60">
        <v>327413</v>
      </c>
      <c r="C277" s="60" t="s">
        <v>2220</v>
      </c>
      <c r="D277" s="60" t="s">
        <v>2221</v>
      </c>
      <c r="E277" s="60" t="s">
        <v>2222</v>
      </c>
      <c r="F277" s="61">
        <v>-1000</v>
      </c>
      <c r="G277" s="60" t="s">
        <v>57</v>
      </c>
      <c r="H277" s="60" t="s">
        <v>66</v>
      </c>
      <c r="I277" s="60" t="s">
        <v>59</v>
      </c>
      <c r="J277">
        <f>VLOOKUP(B277,自助退!B:F,5,FALSE)</f>
        <v>1000</v>
      </c>
      <c r="K277" s="40" t="str">
        <f t="shared" si="4"/>
        <v/>
      </c>
    </row>
    <row r="278" spans="1:11" hidden="1">
      <c r="A278" s="62">
        <v>42907.51630787037</v>
      </c>
      <c r="B278" s="60">
        <v>327440</v>
      </c>
      <c r="C278" s="60" t="s">
        <v>2225</v>
      </c>
      <c r="D278" s="60" t="s">
        <v>2226</v>
      </c>
      <c r="E278" s="60" t="s">
        <v>2227</v>
      </c>
      <c r="F278" s="61">
        <v>-265</v>
      </c>
      <c r="G278" s="60" t="s">
        <v>57</v>
      </c>
      <c r="H278" s="60" t="s">
        <v>67</v>
      </c>
      <c r="I278" s="60" t="s">
        <v>59</v>
      </c>
      <c r="J278">
        <f>VLOOKUP(B278,自助退!B:F,5,FALSE)</f>
        <v>265</v>
      </c>
      <c r="K278" s="40" t="str">
        <f t="shared" si="4"/>
        <v/>
      </c>
    </row>
    <row r="279" spans="1:11" hidden="1">
      <c r="A279" s="62">
        <v>42907.518969907411</v>
      </c>
      <c r="B279" s="60">
        <v>327480</v>
      </c>
      <c r="C279" s="60" t="s">
        <v>2230</v>
      </c>
      <c r="D279" s="60" t="s">
        <v>2231</v>
      </c>
      <c r="E279" s="60" t="s">
        <v>2232</v>
      </c>
      <c r="F279" s="61">
        <v>-173</v>
      </c>
      <c r="G279" s="60" t="s">
        <v>57</v>
      </c>
      <c r="H279" s="60" t="s">
        <v>67</v>
      </c>
      <c r="I279" s="60" t="s">
        <v>59</v>
      </c>
      <c r="J279">
        <f>VLOOKUP(B279,自助退!B:F,5,FALSE)</f>
        <v>173</v>
      </c>
      <c r="K279" s="40" t="str">
        <f t="shared" si="4"/>
        <v/>
      </c>
    </row>
    <row r="280" spans="1:11" hidden="1">
      <c r="A280" s="62">
        <v>42907.528969907406</v>
      </c>
      <c r="B280" s="60">
        <v>327572</v>
      </c>
      <c r="C280" s="60" t="s">
        <v>2235</v>
      </c>
      <c r="D280" s="60" t="s">
        <v>2236</v>
      </c>
      <c r="E280" s="60" t="s">
        <v>2237</v>
      </c>
      <c r="F280" s="61">
        <v>-365</v>
      </c>
      <c r="G280" s="60" t="s">
        <v>57</v>
      </c>
      <c r="H280" s="60" t="s">
        <v>67</v>
      </c>
      <c r="I280" s="60" t="s">
        <v>59</v>
      </c>
      <c r="J280">
        <f>VLOOKUP(B280,自助退!B:F,5,FALSE)</f>
        <v>365</v>
      </c>
      <c r="K280" s="40" t="str">
        <f t="shared" si="4"/>
        <v/>
      </c>
    </row>
    <row r="281" spans="1:11" hidden="1">
      <c r="A281" s="62">
        <v>42907.530601851853</v>
      </c>
      <c r="B281" s="60">
        <v>327584</v>
      </c>
      <c r="C281" s="60" t="s">
        <v>2240</v>
      </c>
      <c r="D281" s="60" t="s">
        <v>2241</v>
      </c>
      <c r="E281" s="60" t="s">
        <v>2242</v>
      </c>
      <c r="F281" s="61">
        <v>-41</v>
      </c>
      <c r="G281" s="60" t="s">
        <v>57</v>
      </c>
      <c r="H281" s="60" t="s">
        <v>67</v>
      </c>
      <c r="I281" s="60" t="s">
        <v>59</v>
      </c>
      <c r="J281">
        <f>VLOOKUP(B281,自助退!B:F,5,FALSE)</f>
        <v>41</v>
      </c>
      <c r="K281" s="40" t="str">
        <f t="shared" si="4"/>
        <v/>
      </c>
    </row>
    <row r="282" spans="1:11" hidden="1">
      <c r="A282" s="62">
        <v>42907.531481481485</v>
      </c>
      <c r="B282" s="60">
        <v>327588</v>
      </c>
      <c r="C282" s="60" t="s">
        <v>2245</v>
      </c>
      <c r="D282" s="60" t="s">
        <v>2246</v>
      </c>
      <c r="E282" s="60" t="s">
        <v>2247</v>
      </c>
      <c r="F282" s="61">
        <v>-73</v>
      </c>
      <c r="G282" s="60" t="s">
        <v>57</v>
      </c>
      <c r="H282" s="60" t="s">
        <v>67</v>
      </c>
      <c r="I282" s="60" t="s">
        <v>59</v>
      </c>
      <c r="J282">
        <f>VLOOKUP(B282,自助退!B:F,5,FALSE)</f>
        <v>73</v>
      </c>
      <c r="K282" s="40" t="str">
        <f t="shared" si="4"/>
        <v/>
      </c>
    </row>
    <row r="283" spans="1:11" hidden="1">
      <c r="A283" s="62">
        <v>42907.568807870368</v>
      </c>
      <c r="B283" s="60">
        <v>327829</v>
      </c>
      <c r="C283" s="60" t="s">
        <v>2250</v>
      </c>
      <c r="D283" s="60" t="s">
        <v>2251</v>
      </c>
      <c r="E283" s="60" t="s">
        <v>2252</v>
      </c>
      <c r="F283" s="61">
        <v>-798</v>
      </c>
      <c r="G283" s="60" t="s">
        <v>57</v>
      </c>
      <c r="H283" s="60" t="s">
        <v>82</v>
      </c>
      <c r="I283" s="60" t="s">
        <v>59</v>
      </c>
      <c r="J283">
        <f>VLOOKUP(B283,自助退!B:F,5,FALSE)</f>
        <v>798</v>
      </c>
      <c r="K283" s="40" t="str">
        <f t="shared" si="4"/>
        <v/>
      </c>
    </row>
    <row r="284" spans="1:11" hidden="1">
      <c r="A284" s="62">
        <v>42907.61309027778</v>
      </c>
      <c r="B284" s="60">
        <v>329474</v>
      </c>
      <c r="C284" s="60" t="s">
        <v>2255</v>
      </c>
      <c r="D284" s="60" t="s">
        <v>2256</v>
      </c>
      <c r="E284" s="60" t="s">
        <v>2257</v>
      </c>
      <c r="F284" s="61">
        <v>-680</v>
      </c>
      <c r="G284" s="60" t="s">
        <v>57</v>
      </c>
      <c r="H284" s="60" t="s">
        <v>64</v>
      </c>
      <c r="I284" s="60" t="s">
        <v>59</v>
      </c>
      <c r="J284">
        <f>VLOOKUP(B284,自助退!B:F,5,FALSE)</f>
        <v>680</v>
      </c>
      <c r="K284" s="40" t="str">
        <f t="shared" si="4"/>
        <v/>
      </c>
    </row>
    <row r="285" spans="1:11" hidden="1">
      <c r="A285" s="62">
        <v>42907.614166666666</v>
      </c>
      <c r="B285" s="60">
        <v>329559</v>
      </c>
      <c r="C285" s="60" t="s">
        <v>2260</v>
      </c>
      <c r="D285" s="60" t="s">
        <v>2261</v>
      </c>
      <c r="E285" s="60" t="s">
        <v>2262</v>
      </c>
      <c r="F285" s="61">
        <v>-270</v>
      </c>
      <c r="G285" s="60" t="s">
        <v>57</v>
      </c>
      <c r="H285" s="60" t="s">
        <v>94</v>
      </c>
      <c r="I285" s="60" t="s">
        <v>59</v>
      </c>
      <c r="J285">
        <f>VLOOKUP(B285,自助退!B:F,5,FALSE)</f>
        <v>270</v>
      </c>
      <c r="K285" s="40" t="str">
        <f t="shared" si="4"/>
        <v/>
      </c>
    </row>
    <row r="286" spans="1:11" hidden="1">
      <c r="A286" s="62">
        <v>42907.615983796299</v>
      </c>
      <c r="B286" s="60">
        <v>329680</v>
      </c>
      <c r="C286" s="60" t="s">
        <v>2265</v>
      </c>
      <c r="D286" s="60" t="s">
        <v>2266</v>
      </c>
      <c r="E286" s="60" t="s">
        <v>2267</v>
      </c>
      <c r="F286" s="61">
        <v>-511</v>
      </c>
      <c r="G286" s="60" t="s">
        <v>57</v>
      </c>
      <c r="H286" s="60" t="s">
        <v>81</v>
      </c>
      <c r="I286" s="60" t="s">
        <v>59</v>
      </c>
      <c r="J286">
        <f>VLOOKUP(B286,自助退!B:F,5,FALSE)</f>
        <v>511</v>
      </c>
      <c r="K286" s="40" t="str">
        <f t="shared" si="4"/>
        <v/>
      </c>
    </row>
    <row r="287" spans="1:11" hidden="1">
      <c r="A287" s="62">
        <v>42907.620625000003</v>
      </c>
      <c r="B287" s="60">
        <v>329997</v>
      </c>
      <c r="C287" s="60" t="s">
        <v>2270</v>
      </c>
      <c r="D287" s="60" t="s">
        <v>2271</v>
      </c>
      <c r="E287" s="60" t="s">
        <v>2272</v>
      </c>
      <c r="F287" s="61">
        <v>-700</v>
      </c>
      <c r="G287" s="60" t="s">
        <v>57</v>
      </c>
      <c r="H287" s="60" t="s">
        <v>70</v>
      </c>
      <c r="I287" s="60" t="s">
        <v>59</v>
      </c>
      <c r="J287">
        <f>VLOOKUP(B287,自助退!B:F,5,FALSE)</f>
        <v>700</v>
      </c>
      <c r="K287" s="40" t="str">
        <f t="shared" si="4"/>
        <v/>
      </c>
    </row>
    <row r="288" spans="1:11" hidden="1">
      <c r="A288" s="62">
        <v>42907.620972222219</v>
      </c>
      <c r="B288" s="60">
        <v>330023</v>
      </c>
      <c r="C288" s="60" t="s">
        <v>2275</v>
      </c>
      <c r="D288" s="60" t="s">
        <v>2276</v>
      </c>
      <c r="E288" s="60" t="s">
        <v>2277</v>
      </c>
      <c r="F288" s="61">
        <v>-1000</v>
      </c>
      <c r="G288" s="60" t="s">
        <v>57</v>
      </c>
      <c r="H288" s="60" t="s">
        <v>69</v>
      </c>
      <c r="I288" s="60" t="s">
        <v>59</v>
      </c>
      <c r="J288">
        <f>VLOOKUP(B288,自助退!B:F,5,FALSE)</f>
        <v>1000</v>
      </c>
      <c r="K288" s="40" t="str">
        <f t="shared" si="4"/>
        <v/>
      </c>
    </row>
    <row r="289" spans="1:11" hidden="1">
      <c r="A289" s="62">
        <v>42907.624074074076</v>
      </c>
      <c r="B289" s="60">
        <v>330259</v>
      </c>
      <c r="C289" s="60" t="s">
        <v>2280</v>
      </c>
      <c r="D289" s="60" t="s">
        <v>2281</v>
      </c>
      <c r="E289" s="60" t="s">
        <v>2282</v>
      </c>
      <c r="F289" s="61">
        <v>-1632</v>
      </c>
      <c r="G289" s="60" t="s">
        <v>57</v>
      </c>
      <c r="H289" s="60" t="s">
        <v>86</v>
      </c>
      <c r="I289" s="60" t="s">
        <v>59</v>
      </c>
      <c r="J289">
        <f>VLOOKUP(B289,自助退!B:F,5,FALSE)</f>
        <v>1632</v>
      </c>
      <c r="K289" s="40" t="str">
        <f t="shared" si="4"/>
        <v/>
      </c>
    </row>
    <row r="290" spans="1:11" hidden="1">
      <c r="A290" s="62">
        <v>42907.625613425924</v>
      </c>
      <c r="B290" s="60">
        <v>330350</v>
      </c>
      <c r="C290" s="60" t="s">
        <v>2285</v>
      </c>
      <c r="D290" s="60" t="s">
        <v>2286</v>
      </c>
      <c r="E290" s="60" t="s">
        <v>2287</v>
      </c>
      <c r="F290" s="61">
        <v>-1516</v>
      </c>
      <c r="G290" s="60" t="s">
        <v>57</v>
      </c>
      <c r="H290" s="60" t="s">
        <v>74</v>
      </c>
      <c r="I290" s="60" t="s">
        <v>59</v>
      </c>
      <c r="J290">
        <f>VLOOKUP(B290,自助退!B:F,5,FALSE)</f>
        <v>1516</v>
      </c>
      <c r="K290" s="40" t="str">
        <f t="shared" si="4"/>
        <v/>
      </c>
    </row>
    <row r="291" spans="1:11" hidden="1">
      <c r="A291" s="62">
        <v>42907.625983796293</v>
      </c>
      <c r="B291" s="60">
        <v>330380</v>
      </c>
      <c r="C291" s="60" t="s">
        <v>2290</v>
      </c>
      <c r="D291" s="60" t="s">
        <v>2286</v>
      </c>
      <c r="E291" s="60" t="s">
        <v>2287</v>
      </c>
      <c r="F291" s="61">
        <v>-300</v>
      </c>
      <c r="G291" s="60" t="s">
        <v>57</v>
      </c>
      <c r="H291" s="60" t="s">
        <v>74</v>
      </c>
      <c r="I291" s="60" t="s">
        <v>59</v>
      </c>
      <c r="J291">
        <f>VLOOKUP(B291,自助退!B:F,5,FALSE)</f>
        <v>300</v>
      </c>
      <c r="K291" s="40" t="str">
        <f t="shared" si="4"/>
        <v/>
      </c>
    </row>
    <row r="292" spans="1:11" hidden="1">
      <c r="A292" s="62">
        <v>42907.628229166665</v>
      </c>
      <c r="B292" s="60">
        <v>330543</v>
      </c>
      <c r="C292" s="60" t="s">
        <v>2293</v>
      </c>
      <c r="D292" s="60" t="s">
        <v>2294</v>
      </c>
      <c r="E292" s="60" t="s">
        <v>2295</v>
      </c>
      <c r="F292" s="61">
        <v>-3485</v>
      </c>
      <c r="G292" s="60" t="s">
        <v>57</v>
      </c>
      <c r="H292" s="60" t="s">
        <v>62</v>
      </c>
      <c r="I292" s="60" t="s">
        <v>59</v>
      </c>
      <c r="J292">
        <f>VLOOKUP(B292,自助退!B:F,5,FALSE)</f>
        <v>3485</v>
      </c>
      <c r="K292" s="40" t="str">
        <f t="shared" si="4"/>
        <v/>
      </c>
    </row>
    <row r="293" spans="1:11" hidden="1">
      <c r="A293" s="62">
        <v>42907.633831018517</v>
      </c>
      <c r="B293" s="60">
        <v>330871</v>
      </c>
      <c r="C293" s="60" t="s">
        <v>2298</v>
      </c>
      <c r="D293" s="60" t="s">
        <v>2299</v>
      </c>
      <c r="E293" s="60" t="s">
        <v>2300</v>
      </c>
      <c r="F293" s="61">
        <v>-4000</v>
      </c>
      <c r="G293" s="60" t="s">
        <v>57</v>
      </c>
      <c r="H293" s="60" t="s">
        <v>60</v>
      </c>
      <c r="I293" s="60" t="s">
        <v>59</v>
      </c>
      <c r="J293">
        <f>VLOOKUP(B293,自助退!B:F,5,FALSE)</f>
        <v>4000</v>
      </c>
      <c r="K293" s="40" t="str">
        <f t="shared" si="4"/>
        <v/>
      </c>
    </row>
    <row r="294" spans="1:11" hidden="1">
      <c r="A294" s="62">
        <v>42907.634652777779</v>
      </c>
      <c r="B294" s="60">
        <v>330918</v>
      </c>
      <c r="C294" s="60" t="s">
        <v>2303</v>
      </c>
      <c r="D294" s="60" t="s">
        <v>2304</v>
      </c>
      <c r="E294" s="60" t="s">
        <v>2305</v>
      </c>
      <c r="F294" s="61">
        <v>-800</v>
      </c>
      <c r="G294" s="60" t="s">
        <v>57</v>
      </c>
      <c r="H294" s="60" t="s">
        <v>60</v>
      </c>
      <c r="I294" s="60" t="s">
        <v>59</v>
      </c>
      <c r="J294">
        <f>VLOOKUP(B294,自助退!B:F,5,FALSE)</f>
        <v>800</v>
      </c>
      <c r="K294" s="40" t="str">
        <f t="shared" si="4"/>
        <v/>
      </c>
    </row>
    <row r="295" spans="1:11" hidden="1">
      <c r="A295" s="62">
        <v>42907.647407407407</v>
      </c>
      <c r="B295" s="60">
        <v>331675</v>
      </c>
      <c r="C295" s="60"/>
      <c r="D295" s="60" t="s">
        <v>2309</v>
      </c>
      <c r="E295" s="60" t="s">
        <v>2310</v>
      </c>
      <c r="F295" s="61">
        <v>-1079</v>
      </c>
      <c r="G295" s="60" t="s">
        <v>57</v>
      </c>
      <c r="H295" s="60" t="s">
        <v>68</v>
      </c>
      <c r="I295" s="60" t="s">
        <v>95</v>
      </c>
      <c r="J295">
        <f>VLOOKUP(B295,自助退!B:F,5,FALSE)</f>
        <v>1079</v>
      </c>
      <c r="K295" s="40" t="str">
        <f t="shared" si="4"/>
        <v/>
      </c>
    </row>
    <row r="296" spans="1:11" hidden="1">
      <c r="A296" s="62">
        <v>42907.648275462961</v>
      </c>
      <c r="B296" s="60">
        <v>331725</v>
      </c>
      <c r="C296" s="60" t="s">
        <v>2313</v>
      </c>
      <c r="D296" s="60" t="s">
        <v>2314</v>
      </c>
      <c r="E296" s="60" t="s">
        <v>2315</v>
      </c>
      <c r="F296" s="61">
        <v>-600</v>
      </c>
      <c r="G296" s="60" t="s">
        <v>57</v>
      </c>
      <c r="H296" s="60" t="s">
        <v>64</v>
      </c>
      <c r="I296" s="60" t="s">
        <v>59</v>
      </c>
      <c r="J296">
        <f>VLOOKUP(B296,自助退!B:F,5,FALSE)</f>
        <v>600</v>
      </c>
      <c r="K296" s="40" t="str">
        <f t="shared" si="4"/>
        <v/>
      </c>
    </row>
    <row r="297" spans="1:11" hidden="1">
      <c r="A297" s="62">
        <v>42907.648587962962</v>
      </c>
      <c r="B297" s="60">
        <v>331743</v>
      </c>
      <c r="C297" s="60" t="s">
        <v>2318</v>
      </c>
      <c r="D297" s="60" t="s">
        <v>2319</v>
      </c>
      <c r="E297" s="60" t="s">
        <v>2320</v>
      </c>
      <c r="F297" s="61">
        <v>-41</v>
      </c>
      <c r="G297" s="60" t="s">
        <v>57</v>
      </c>
      <c r="H297" s="60" t="s">
        <v>86</v>
      </c>
      <c r="I297" s="60" t="s">
        <v>59</v>
      </c>
      <c r="J297">
        <f>VLOOKUP(B297,自助退!B:F,5,FALSE)</f>
        <v>41</v>
      </c>
      <c r="K297" s="40" t="str">
        <f t="shared" si="4"/>
        <v/>
      </c>
    </row>
    <row r="298" spans="1:11" hidden="1">
      <c r="A298" s="62">
        <v>42907.649594907409</v>
      </c>
      <c r="B298" s="60">
        <v>331810</v>
      </c>
      <c r="C298" s="60" t="s">
        <v>2323</v>
      </c>
      <c r="D298" s="60" t="s">
        <v>2324</v>
      </c>
      <c r="E298" s="60" t="s">
        <v>2325</v>
      </c>
      <c r="F298" s="61">
        <v>-900</v>
      </c>
      <c r="G298" s="60" t="s">
        <v>57</v>
      </c>
      <c r="H298" s="60" t="s">
        <v>64</v>
      </c>
      <c r="I298" s="60" t="s">
        <v>59</v>
      </c>
      <c r="J298">
        <f>VLOOKUP(B298,自助退!B:F,5,FALSE)</f>
        <v>900</v>
      </c>
      <c r="K298" s="40" t="str">
        <f t="shared" si="4"/>
        <v/>
      </c>
    </row>
    <row r="299" spans="1:11" hidden="1">
      <c r="A299" s="62">
        <v>42907.651655092595</v>
      </c>
      <c r="B299" s="60">
        <v>331935</v>
      </c>
      <c r="C299" s="60"/>
      <c r="D299" s="60" t="s">
        <v>2329</v>
      </c>
      <c r="E299" s="60" t="s">
        <v>2330</v>
      </c>
      <c r="F299" s="61">
        <v>-1302</v>
      </c>
      <c r="G299" s="60" t="s">
        <v>57</v>
      </c>
      <c r="H299" s="60" t="s">
        <v>89</v>
      </c>
      <c r="I299" s="60" t="s">
        <v>95</v>
      </c>
      <c r="J299">
        <f>VLOOKUP(B299,自助退!B:F,5,FALSE)</f>
        <v>1302</v>
      </c>
      <c r="K299" s="40" t="str">
        <f t="shared" si="4"/>
        <v/>
      </c>
    </row>
    <row r="300" spans="1:11" hidden="1">
      <c r="A300" s="62">
        <v>42907.652719907404</v>
      </c>
      <c r="B300" s="60">
        <v>331996</v>
      </c>
      <c r="C300" s="60" t="s">
        <v>2333</v>
      </c>
      <c r="D300" s="60" t="s">
        <v>2334</v>
      </c>
      <c r="E300" s="60" t="s">
        <v>2335</v>
      </c>
      <c r="F300" s="61">
        <v>-1000</v>
      </c>
      <c r="G300" s="60" t="s">
        <v>57</v>
      </c>
      <c r="H300" s="60" t="s">
        <v>73</v>
      </c>
      <c r="I300" s="60" t="s">
        <v>59</v>
      </c>
      <c r="J300">
        <f>VLOOKUP(B300,自助退!B:F,5,FALSE)</f>
        <v>1000</v>
      </c>
      <c r="K300" s="40" t="str">
        <f t="shared" si="4"/>
        <v/>
      </c>
    </row>
    <row r="301" spans="1:11" hidden="1">
      <c r="A301" s="62">
        <v>42907.654374999998</v>
      </c>
      <c r="B301" s="60">
        <v>332071</v>
      </c>
      <c r="C301" s="60" t="s">
        <v>2338</v>
      </c>
      <c r="D301" s="60" t="s">
        <v>2339</v>
      </c>
      <c r="E301" s="60" t="s">
        <v>2340</v>
      </c>
      <c r="F301" s="61">
        <v>-32</v>
      </c>
      <c r="G301" s="60" t="s">
        <v>57</v>
      </c>
      <c r="H301" s="60" t="s">
        <v>80</v>
      </c>
      <c r="I301" s="60" t="s">
        <v>59</v>
      </c>
      <c r="J301">
        <f>VLOOKUP(B301,自助退!B:F,5,FALSE)</f>
        <v>32</v>
      </c>
      <c r="K301" s="40" t="str">
        <f t="shared" si="4"/>
        <v/>
      </c>
    </row>
    <row r="302" spans="1:11" hidden="1">
      <c r="A302" s="62">
        <v>42907.655995370369</v>
      </c>
      <c r="B302" s="60">
        <v>332179</v>
      </c>
      <c r="C302" s="60" t="s">
        <v>2343</v>
      </c>
      <c r="D302" s="60" t="s">
        <v>2344</v>
      </c>
      <c r="E302" s="60" t="s">
        <v>2345</v>
      </c>
      <c r="F302" s="61">
        <v>-138</v>
      </c>
      <c r="G302" s="60" t="s">
        <v>57</v>
      </c>
      <c r="H302" s="60" t="s">
        <v>70</v>
      </c>
      <c r="I302" s="60" t="s">
        <v>59</v>
      </c>
      <c r="J302">
        <f>VLOOKUP(B302,自助退!B:F,5,FALSE)</f>
        <v>138</v>
      </c>
      <c r="K302" s="40" t="str">
        <f t="shared" si="4"/>
        <v/>
      </c>
    </row>
    <row r="303" spans="1:11" hidden="1">
      <c r="A303" s="62">
        <v>42907.656666666669</v>
      </c>
      <c r="B303" s="60">
        <v>332223</v>
      </c>
      <c r="C303" s="60" t="s">
        <v>2348</v>
      </c>
      <c r="D303" s="60" t="s">
        <v>2349</v>
      </c>
      <c r="E303" s="60" t="s">
        <v>2350</v>
      </c>
      <c r="F303" s="61">
        <v>-100</v>
      </c>
      <c r="G303" s="60" t="s">
        <v>57</v>
      </c>
      <c r="H303" s="60" t="s">
        <v>78</v>
      </c>
      <c r="I303" s="60" t="s">
        <v>59</v>
      </c>
      <c r="J303">
        <f>VLOOKUP(B303,自助退!B:F,5,FALSE)</f>
        <v>100</v>
      </c>
      <c r="K303" s="40" t="str">
        <f t="shared" si="4"/>
        <v/>
      </c>
    </row>
    <row r="304" spans="1:11" hidden="1">
      <c r="A304" s="62">
        <v>42907.658553240741</v>
      </c>
      <c r="B304" s="60">
        <v>332304</v>
      </c>
      <c r="C304" s="60" t="s">
        <v>2353</v>
      </c>
      <c r="D304" s="60" t="s">
        <v>2354</v>
      </c>
      <c r="E304" s="60" t="s">
        <v>2355</v>
      </c>
      <c r="F304" s="61">
        <v>-100</v>
      </c>
      <c r="G304" s="60" t="s">
        <v>57</v>
      </c>
      <c r="H304" s="60" t="s">
        <v>82</v>
      </c>
      <c r="I304" s="60" t="s">
        <v>59</v>
      </c>
      <c r="J304">
        <f>VLOOKUP(B304,自助退!B:F,5,FALSE)</f>
        <v>100</v>
      </c>
      <c r="K304" s="40" t="str">
        <f t="shared" si="4"/>
        <v/>
      </c>
    </row>
    <row r="305" spans="1:11" hidden="1">
      <c r="A305" s="62">
        <v>42907.659224537034</v>
      </c>
      <c r="B305" s="60">
        <v>332338</v>
      </c>
      <c r="C305" s="60"/>
      <c r="D305" s="60" t="s">
        <v>2359</v>
      </c>
      <c r="E305" s="60" t="s">
        <v>2360</v>
      </c>
      <c r="F305" s="61">
        <v>-812</v>
      </c>
      <c r="G305" s="60" t="s">
        <v>57</v>
      </c>
      <c r="H305" s="60" t="s">
        <v>81</v>
      </c>
      <c r="I305" s="60" t="s">
        <v>95</v>
      </c>
      <c r="J305">
        <f>VLOOKUP(B305,自助退!B:F,5,FALSE)</f>
        <v>812</v>
      </c>
      <c r="K305" s="40" t="str">
        <f t="shared" si="4"/>
        <v/>
      </c>
    </row>
    <row r="306" spans="1:11" hidden="1">
      <c r="A306" s="62">
        <v>42907.665347222224</v>
      </c>
      <c r="B306" s="60">
        <v>332657</v>
      </c>
      <c r="C306" s="60" t="s">
        <v>2363</v>
      </c>
      <c r="D306" s="60" t="s">
        <v>2364</v>
      </c>
      <c r="E306" s="60" t="s">
        <v>2365</v>
      </c>
      <c r="F306" s="61">
        <v>-600</v>
      </c>
      <c r="G306" s="60" t="s">
        <v>57</v>
      </c>
      <c r="H306" s="60" t="s">
        <v>62</v>
      </c>
      <c r="I306" s="60" t="s">
        <v>59</v>
      </c>
      <c r="J306">
        <f>VLOOKUP(B306,自助退!B:F,5,FALSE)</f>
        <v>600</v>
      </c>
      <c r="K306" s="40" t="str">
        <f t="shared" si="4"/>
        <v/>
      </c>
    </row>
    <row r="307" spans="1:11" hidden="1">
      <c r="A307" s="62">
        <v>42907.671990740739</v>
      </c>
      <c r="B307" s="60">
        <v>333005</v>
      </c>
      <c r="C307" s="60"/>
      <c r="D307" s="60" t="s">
        <v>2369</v>
      </c>
      <c r="E307" s="60" t="s">
        <v>2370</v>
      </c>
      <c r="F307" s="61">
        <v>-1164</v>
      </c>
      <c r="G307" s="60" t="s">
        <v>57</v>
      </c>
      <c r="H307" s="60" t="s">
        <v>87</v>
      </c>
      <c r="I307" s="60" t="s">
        <v>95</v>
      </c>
      <c r="J307">
        <f>VLOOKUP(B307,自助退!B:F,5,FALSE)</f>
        <v>1164</v>
      </c>
      <c r="K307" s="40" t="str">
        <f t="shared" si="4"/>
        <v/>
      </c>
    </row>
    <row r="308" spans="1:11" hidden="1">
      <c r="A308" s="62">
        <v>42907.686527777776</v>
      </c>
      <c r="B308" s="60">
        <v>333701</v>
      </c>
      <c r="C308" s="60"/>
      <c r="D308" s="60" t="s">
        <v>2374</v>
      </c>
      <c r="E308" s="60" t="s">
        <v>2375</v>
      </c>
      <c r="F308" s="61">
        <v>-1080</v>
      </c>
      <c r="G308" s="60" t="s">
        <v>57</v>
      </c>
      <c r="H308" s="60" t="s">
        <v>85</v>
      </c>
      <c r="I308" s="60" t="s">
        <v>95</v>
      </c>
      <c r="J308">
        <f>VLOOKUP(B308,自助退!B:F,5,FALSE)</f>
        <v>1080</v>
      </c>
      <c r="K308" s="40" t="str">
        <f t="shared" si="4"/>
        <v/>
      </c>
    </row>
    <row r="309" spans="1:11" hidden="1">
      <c r="A309" s="62">
        <v>42907.688287037039</v>
      </c>
      <c r="B309" s="60">
        <v>333792</v>
      </c>
      <c r="C309" s="60"/>
      <c r="D309" s="60" t="s">
        <v>2379</v>
      </c>
      <c r="E309" s="60" t="s">
        <v>2380</v>
      </c>
      <c r="F309" s="61">
        <v>-140</v>
      </c>
      <c r="G309" s="60" t="s">
        <v>57</v>
      </c>
      <c r="H309" s="60" t="s">
        <v>94</v>
      </c>
      <c r="I309" s="60" t="s">
        <v>95</v>
      </c>
      <c r="J309">
        <f>VLOOKUP(B309,自助退!B:F,5,FALSE)</f>
        <v>140</v>
      </c>
      <c r="K309" s="40" t="str">
        <f t="shared" si="4"/>
        <v/>
      </c>
    </row>
    <row r="310" spans="1:11" hidden="1">
      <c r="A310" s="62">
        <v>42907.691087962965</v>
      </c>
      <c r="B310" s="60">
        <v>333922</v>
      </c>
      <c r="C310" s="60" t="s">
        <v>2383</v>
      </c>
      <c r="D310" s="60" t="s">
        <v>2384</v>
      </c>
      <c r="E310" s="60" t="s">
        <v>2385</v>
      </c>
      <c r="F310" s="61">
        <v>-4722</v>
      </c>
      <c r="G310" s="60" t="s">
        <v>57</v>
      </c>
      <c r="H310" s="60" t="s">
        <v>4676</v>
      </c>
      <c r="I310" s="60" t="s">
        <v>59</v>
      </c>
      <c r="J310">
        <f>VLOOKUP(B310,自助退!B:F,5,FALSE)</f>
        <v>4722</v>
      </c>
      <c r="K310" s="40" t="str">
        <f t="shared" si="4"/>
        <v/>
      </c>
    </row>
    <row r="311" spans="1:11" hidden="1">
      <c r="A311" s="62">
        <v>42907.692546296297</v>
      </c>
      <c r="B311" s="60">
        <v>333973</v>
      </c>
      <c r="C311" s="60" t="s">
        <v>2388</v>
      </c>
      <c r="D311" s="60" t="s">
        <v>2389</v>
      </c>
      <c r="E311" s="60" t="s">
        <v>2390</v>
      </c>
      <c r="F311" s="61">
        <v>-420</v>
      </c>
      <c r="G311" s="60" t="s">
        <v>57</v>
      </c>
      <c r="H311" s="60" t="s">
        <v>61</v>
      </c>
      <c r="I311" s="60" t="s">
        <v>59</v>
      </c>
      <c r="J311">
        <f>VLOOKUP(B311,自助退!B:F,5,FALSE)</f>
        <v>420</v>
      </c>
      <c r="K311" s="40" t="str">
        <f t="shared" ref="K311:K374" si="5">IF(J311=F311*-1,"",1)</f>
        <v/>
      </c>
    </row>
    <row r="312" spans="1:11" hidden="1">
      <c r="A312" s="62">
        <v>42907.693148148152</v>
      </c>
      <c r="B312" s="60">
        <v>334004</v>
      </c>
      <c r="C312" s="60" t="s">
        <v>2393</v>
      </c>
      <c r="D312" s="60" t="s">
        <v>2394</v>
      </c>
      <c r="E312" s="60" t="s">
        <v>2395</v>
      </c>
      <c r="F312" s="61">
        <v>-4</v>
      </c>
      <c r="G312" s="60" t="s">
        <v>57</v>
      </c>
      <c r="H312" s="60" t="s">
        <v>68</v>
      </c>
      <c r="I312" s="60" t="s">
        <v>59</v>
      </c>
      <c r="J312">
        <f>VLOOKUP(B312,自助退!B:F,5,FALSE)</f>
        <v>4</v>
      </c>
      <c r="K312" s="40" t="str">
        <f t="shared" si="5"/>
        <v/>
      </c>
    </row>
    <row r="313" spans="1:11" hidden="1">
      <c r="A313" s="62">
        <v>42907.693194444444</v>
      </c>
      <c r="B313" s="60">
        <v>334006</v>
      </c>
      <c r="C313" s="60" t="s">
        <v>2398</v>
      </c>
      <c r="D313" s="60" t="s">
        <v>2399</v>
      </c>
      <c r="E313" s="60" t="s">
        <v>2400</v>
      </c>
      <c r="F313" s="61">
        <v>-1211</v>
      </c>
      <c r="G313" s="60" t="s">
        <v>57</v>
      </c>
      <c r="H313" s="60" t="s">
        <v>81</v>
      </c>
      <c r="I313" s="60" t="s">
        <v>59</v>
      </c>
      <c r="J313">
        <f>VLOOKUP(B313,自助退!B:F,5,FALSE)</f>
        <v>1211</v>
      </c>
      <c r="K313" s="40" t="str">
        <f t="shared" si="5"/>
        <v/>
      </c>
    </row>
    <row r="314" spans="1:11" hidden="1">
      <c r="A314" s="62">
        <v>42907.697118055556</v>
      </c>
      <c r="B314" s="60">
        <v>334174</v>
      </c>
      <c r="C314" s="60" t="s">
        <v>2403</v>
      </c>
      <c r="D314" s="60" t="s">
        <v>2404</v>
      </c>
      <c r="E314" s="60" t="s">
        <v>2405</v>
      </c>
      <c r="F314" s="61">
        <v>-40</v>
      </c>
      <c r="G314" s="60" t="s">
        <v>57</v>
      </c>
      <c r="H314" s="60" t="s">
        <v>75</v>
      </c>
      <c r="I314" s="60" t="s">
        <v>59</v>
      </c>
      <c r="J314">
        <f>VLOOKUP(B314,自助退!B:F,5,FALSE)</f>
        <v>40</v>
      </c>
      <c r="K314" s="40" t="str">
        <f t="shared" si="5"/>
        <v/>
      </c>
    </row>
    <row r="315" spans="1:11" hidden="1">
      <c r="A315" s="62">
        <v>42907.706817129627</v>
      </c>
      <c r="B315" s="60">
        <v>334513</v>
      </c>
      <c r="C315" s="60"/>
      <c r="D315" s="60" t="s">
        <v>2409</v>
      </c>
      <c r="E315" s="60" t="s">
        <v>2410</v>
      </c>
      <c r="F315" s="61">
        <v>-412</v>
      </c>
      <c r="G315" s="60" t="s">
        <v>57</v>
      </c>
      <c r="H315" s="60" t="s">
        <v>76</v>
      </c>
      <c r="I315" s="60" t="s">
        <v>95</v>
      </c>
      <c r="J315">
        <f>VLOOKUP(B315,自助退!B:F,5,FALSE)</f>
        <v>412</v>
      </c>
      <c r="K315" s="40" t="str">
        <f t="shared" si="5"/>
        <v/>
      </c>
    </row>
    <row r="316" spans="1:11" hidden="1">
      <c r="A316" s="62">
        <v>42907.715682870374</v>
      </c>
      <c r="B316" s="60">
        <v>334834</v>
      </c>
      <c r="C316" s="60" t="s">
        <v>2413</v>
      </c>
      <c r="D316" s="60" t="s">
        <v>2414</v>
      </c>
      <c r="E316" s="60" t="s">
        <v>2415</v>
      </c>
      <c r="F316" s="61">
        <v>-12</v>
      </c>
      <c r="G316" s="60" t="s">
        <v>57</v>
      </c>
      <c r="H316" s="60" t="s">
        <v>66</v>
      </c>
      <c r="I316" s="60" t="s">
        <v>59</v>
      </c>
      <c r="J316">
        <f>VLOOKUP(B316,自助退!B:F,5,FALSE)</f>
        <v>12</v>
      </c>
      <c r="K316" s="40" t="str">
        <f t="shared" si="5"/>
        <v/>
      </c>
    </row>
    <row r="317" spans="1:11" hidden="1">
      <c r="A317" s="62">
        <v>42907.732685185183</v>
      </c>
      <c r="B317" s="60">
        <v>335155</v>
      </c>
      <c r="C317" s="60" t="s">
        <v>2418</v>
      </c>
      <c r="D317" s="60" t="s">
        <v>2419</v>
      </c>
      <c r="E317" s="60" t="s">
        <v>2420</v>
      </c>
      <c r="F317" s="61">
        <v>-564</v>
      </c>
      <c r="G317" s="60" t="s">
        <v>57</v>
      </c>
      <c r="H317" s="60" t="s">
        <v>81</v>
      </c>
      <c r="I317" s="60" t="s">
        <v>59</v>
      </c>
      <c r="J317">
        <f>VLOOKUP(B317,自助退!B:F,5,FALSE)</f>
        <v>564</v>
      </c>
      <c r="K317" s="40" t="str">
        <f t="shared" si="5"/>
        <v/>
      </c>
    </row>
    <row r="318" spans="1:11" hidden="1">
      <c r="A318" s="62">
        <v>42907.735034722224</v>
      </c>
      <c r="B318" s="60">
        <v>335209</v>
      </c>
      <c r="C318" s="60" t="s">
        <v>2423</v>
      </c>
      <c r="D318" s="60" t="s">
        <v>2424</v>
      </c>
      <c r="E318" s="60" t="s">
        <v>2425</v>
      </c>
      <c r="F318" s="61">
        <v>-211</v>
      </c>
      <c r="G318" s="60" t="s">
        <v>57</v>
      </c>
      <c r="H318" s="60" t="s">
        <v>70</v>
      </c>
      <c r="I318" s="60" t="s">
        <v>59</v>
      </c>
      <c r="J318">
        <f>VLOOKUP(B318,自助退!B:F,5,FALSE)</f>
        <v>211</v>
      </c>
      <c r="K318" s="40" t="str">
        <f t="shared" si="5"/>
        <v/>
      </c>
    </row>
    <row r="319" spans="1:11" hidden="1">
      <c r="A319" s="62">
        <v>42907.736354166664</v>
      </c>
      <c r="B319" s="60">
        <v>335236</v>
      </c>
      <c r="C319" s="60" t="s">
        <v>2428</v>
      </c>
      <c r="D319" s="60" t="s">
        <v>2429</v>
      </c>
      <c r="E319" s="60" t="s">
        <v>2430</v>
      </c>
      <c r="F319" s="61">
        <v>-407</v>
      </c>
      <c r="G319" s="60" t="s">
        <v>57</v>
      </c>
      <c r="H319" s="60" t="s">
        <v>83</v>
      </c>
      <c r="I319" s="60" t="s">
        <v>59</v>
      </c>
      <c r="J319">
        <f>VLOOKUP(B319,自助退!B:F,5,FALSE)</f>
        <v>407</v>
      </c>
      <c r="K319" s="40" t="str">
        <f t="shared" si="5"/>
        <v/>
      </c>
    </row>
    <row r="320" spans="1:11" hidden="1">
      <c r="A320" s="62">
        <v>42907.737349537034</v>
      </c>
      <c r="B320" s="60">
        <v>335253</v>
      </c>
      <c r="C320" s="60"/>
      <c r="D320" s="60" t="s">
        <v>2434</v>
      </c>
      <c r="E320" s="60" t="s">
        <v>2435</v>
      </c>
      <c r="F320" s="61">
        <v>-314</v>
      </c>
      <c r="G320" s="60" t="s">
        <v>57</v>
      </c>
      <c r="H320" s="60" t="s">
        <v>76</v>
      </c>
      <c r="I320" s="60" t="s">
        <v>95</v>
      </c>
      <c r="J320">
        <f>VLOOKUP(B320,自助退!B:F,5,FALSE)</f>
        <v>314</v>
      </c>
      <c r="K320" s="40" t="str">
        <f t="shared" si="5"/>
        <v/>
      </c>
    </row>
    <row r="321" spans="1:11" hidden="1">
      <c r="A321" s="62">
        <v>42907.745497685188</v>
      </c>
      <c r="B321" s="60">
        <v>335341</v>
      </c>
      <c r="C321" s="60" t="s">
        <v>2438</v>
      </c>
      <c r="D321" s="60" t="s">
        <v>2439</v>
      </c>
      <c r="E321" s="60" t="s">
        <v>2440</v>
      </c>
      <c r="F321" s="61">
        <v>-298</v>
      </c>
      <c r="G321" s="60" t="s">
        <v>57</v>
      </c>
      <c r="H321" s="60" t="s">
        <v>74</v>
      </c>
      <c r="I321" s="60" t="s">
        <v>59</v>
      </c>
      <c r="J321">
        <f>VLOOKUP(B321,自助退!B:F,5,FALSE)</f>
        <v>298</v>
      </c>
      <c r="K321" s="40" t="str">
        <f t="shared" si="5"/>
        <v/>
      </c>
    </row>
    <row r="322" spans="1:11" hidden="1">
      <c r="A322" s="62">
        <v>42907.754201388889</v>
      </c>
      <c r="B322" s="60">
        <v>335426</v>
      </c>
      <c r="C322" s="60" t="s">
        <v>2443</v>
      </c>
      <c r="D322" s="60" t="s">
        <v>2444</v>
      </c>
      <c r="E322" s="60" t="s">
        <v>2445</v>
      </c>
      <c r="F322" s="61">
        <v>-226</v>
      </c>
      <c r="G322" s="60" t="s">
        <v>57</v>
      </c>
      <c r="H322" s="60" t="s">
        <v>94</v>
      </c>
      <c r="I322" s="60" t="s">
        <v>59</v>
      </c>
      <c r="J322">
        <f>VLOOKUP(B322,自助退!B:F,5,FALSE)</f>
        <v>226</v>
      </c>
      <c r="K322" s="40" t="str">
        <f t="shared" si="5"/>
        <v/>
      </c>
    </row>
    <row r="323" spans="1:11" hidden="1">
      <c r="A323" s="62">
        <v>42907.755995370368</v>
      </c>
      <c r="B323" s="60">
        <v>335438</v>
      </c>
      <c r="C323" s="60"/>
      <c r="D323" s="60" t="s">
        <v>2449</v>
      </c>
      <c r="E323" s="60" t="s">
        <v>2450</v>
      </c>
      <c r="F323" s="61">
        <v>-662</v>
      </c>
      <c r="G323" s="60" t="s">
        <v>57</v>
      </c>
      <c r="H323" s="60" t="s">
        <v>80</v>
      </c>
      <c r="I323" s="60" t="s">
        <v>95</v>
      </c>
      <c r="J323">
        <f>VLOOKUP(B323,自助退!B:F,5,FALSE)</f>
        <v>662</v>
      </c>
      <c r="K323" s="40" t="str">
        <f t="shared" si="5"/>
        <v/>
      </c>
    </row>
    <row r="324" spans="1:11" hidden="1">
      <c r="A324" s="62">
        <v>42907.768541666665</v>
      </c>
      <c r="B324" s="60">
        <v>335494</v>
      </c>
      <c r="C324" s="60" t="s">
        <v>2453</v>
      </c>
      <c r="D324" s="60" t="s">
        <v>2454</v>
      </c>
      <c r="E324" s="60" t="s">
        <v>2455</v>
      </c>
      <c r="F324" s="61">
        <v>-1429</v>
      </c>
      <c r="G324" s="60" t="s">
        <v>57</v>
      </c>
      <c r="H324" s="60" t="s">
        <v>64</v>
      </c>
      <c r="I324" s="60" t="s">
        <v>59</v>
      </c>
      <c r="J324">
        <f>VLOOKUP(B324,自助退!B:F,5,FALSE)</f>
        <v>1429</v>
      </c>
      <c r="K324" s="40" t="str">
        <f t="shared" si="5"/>
        <v/>
      </c>
    </row>
    <row r="325" spans="1:11" hidden="1">
      <c r="A325" s="62">
        <v>42908.299513888887</v>
      </c>
      <c r="B325" s="60">
        <v>336356</v>
      </c>
      <c r="C325" s="60" t="s">
        <v>2458</v>
      </c>
      <c r="D325" s="60" t="s">
        <v>2459</v>
      </c>
      <c r="E325" s="60" t="s">
        <v>2460</v>
      </c>
      <c r="F325" s="61">
        <v>-100</v>
      </c>
      <c r="G325" s="60" t="s">
        <v>57</v>
      </c>
      <c r="H325" s="60" t="s">
        <v>4675</v>
      </c>
      <c r="I325" s="60" t="s">
        <v>59</v>
      </c>
      <c r="J325">
        <f>VLOOKUP(B325,自助退!B:F,5,FALSE)</f>
        <v>100</v>
      </c>
      <c r="K325" s="40" t="str">
        <f t="shared" si="5"/>
        <v/>
      </c>
    </row>
    <row r="326" spans="1:11" hidden="1">
      <c r="A326" s="62">
        <v>42908.337210648147</v>
      </c>
      <c r="B326" s="60">
        <v>336983</v>
      </c>
      <c r="C326" s="60" t="s">
        <v>2463</v>
      </c>
      <c r="D326" s="60" t="s">
        <v>2464</v>
      </c>
      <c r="E326" s="60" t="s">
        <v>2465</v>
      </c>
      <c r="F326" s="61">
        <v>-500</v>
      </c>
      <c r="G326" s="60" t="s">
        <v>57</v>
      </c>
      <c r="H326" s="60" t="s">
        <v>81</v>
      </c>
      <c r="I326" s="60" t="s">
        <v>59</v>
      </c>
      <c r="J326">
        <f>VLOOKUP(B326,自助退!B:F,5,FALSE)</f>
        <v>500</v>
      </c>
      <c r="K326" s="40" t="str">
        <f t="shared" si="5"/>
        <v/>
      </c>
    </row>
    <row r="327" spans="1:11" hidden="1">
      <c r="A327" s="62">
        <v>42908.338541666664</v>
      </c>
      <c r="B327" s="60">
        <v>337057</v>
      </c>
      <c r="C327" s="60" t="s">
        <v>2468</v>
      </c>
      <c r="D327" s="60" t="s">
        <v>2469</v>
      </c>
      <c r="E327" s="60" t="s">
        <v>2470</v>
      </c>
      <c r="F327" s="61">
        <v>-840</v>
      </c>
      <c r="G327" s="60" t="s">
        <v>57</v>
      </c>
      <c r="H327" s="60" t="s">
        <v>72</v>
      </c>
      <c r="I327" s="60" t="s">
        <v>59</v>
      </c>
      <c r="J327">
        <f>VLOOKUP(B327,自助退!B:F,5,FALSE)</f>
        <v>840</v>
      </c>
      <c r="K327" s="40" t="str">
        <f t="shared" si="5"/>
        <v/>
      </c>
    </row>
    <row r="328" spans="1:11" hidden="1">
      <c r="A328" s="62">
        <v>42908.353958333333</v>
      </c>
      <c r="B328" s="60">
        <v>338149</v>
      </c>
      <c r="C328" s="60" t="s">
        <v>2473</v>
      </c>
      <c r="D328" s="60" t="s">
        <v>2474</v>
      </c>
      <c r="E328" s="60" t="s">
        <v>2475</v>
      </c>
      <c r="F328" s="61">
        <v>-500</v>
      </c>
      <c r="G328" s="60" t="s">
        <v>57</v>
      </c>
      <c r="H328" s="60" t="s">
        <v>73</v>
      </c>
      <c r="I328" s="60" t="s">
        <v>59</v>
      </c>
      <c r="J328">
        <f>VLOOKUP(B328,自助退!B:F,5,FALSE)</f>
        <v>500</v>
      </c>
      <c r="K328" s="40" t="str">
        <f t="shared" si="5"/>
        <v/>
      </c>
    </row>
    <row r="329" spans="1:11" hidden="1">
      <c r="A329" s="62">
        <v>42908.355208333334</v>
      </c>
      <c r="B329" s="60">
        <v>338248</v>
      </c>
      <c r="C329" s="60" t="s">
        <v>2478</v>
      </c>
      <c r="D329" s="60" t="s">
        <v>2479</v>
      </c>
      <c r="E329" s="60" t="s">
        <v>2480</v>
      </c>
      <c r="F329" s="61">
        <v>-1000</v>
      </c>
      <c r="G329" s="60" t="s">
        <v>57</v>
      </c>
      <c r="H329" s="60" t="s">
        <v>88</v>
      </c>
      <c r="I329" s="60" t="s">
        <v>59</v>
      </c>
      <c r="J329">
        <f>VLOOKUP(B329,自助退!B:F,5,FALSE)</f>
        <v>1000</v>
      </c>
      <c r="K329" s="40" t="str">
        <f t="shared" si="5"/>
        <v/>
      </c>
    </row>
    <row r="330" spans="1:11" hidden="1">
      <c r="A330" s="62">
        <v>42908.37091435185</v>
      </c>
      <c r="B330" s="60">
        <v>339483</v>
      </c>
      <c r="C330" s="60" t="s">
        <v>2483</v>
      </c>
      <c r="D330" s="60" t="s">
        <v>2484</v>
      </c>
      <c r="E330" s="60" t="s">
        <v>2485</v>
      </c>
      <c r="F330" s="61">
        <v>-44</v>
      </c>
      <c r="G330" s="60" t="s">
        <v>57</v>
      </c>
      <c r="H330" s="60" t="s">
        <v>83</v>
      </c>
      <c r="I330" s="60" t="s">
        <v>59</v>
      </c>
      <c r="J330">
        <f>VLOOKUP(B330,自助退!B:F,5,FALSE)</f>
        <v>44</v>
      </c>
      <c r="K330" s="40" t="str">
        <f t="shared" si="5"/>
        <v/>
      </c>
    </row>
    <row r="331" spans="1:11" hidden="1">
      <c r="A331" s="62">
        <v>42908.37835648148</v>
      </c>
      <c r="B331" s="60">
        <v>340077</v>
      </c>
      <c r="C331" s="60" t="s">
        <v>2488</v>
      </c>
      <c r="D331" s="60" t="s">
        <v>2489</v>
      </c>
      <c r="E331" s="60" t="s">
        <v>2490</v>
      </c>
      <c r="F331" s="61">
        <v>-1092</v>
      </c>
      <c r="G331" s="60" t="s">
        <v>57</v>
      </c>
      <c r="H331" s="60" t="s">
        <v>74</v>
      </c>
      <c r="I331" s="60" t="s">
        <v>59</v>
      </c>
      <c r="J331">
        <f>VLOOKUP(B331,自助退!B:F,5,FALSE)</f>
        <v>1092</v>
      </c>
      <c r="K331" s="40" t="str">
        <f t="shared" si="5"/>
        <v/>
      </c>
    </row>
    <row r="332" spans="1:11" hidden="1">
      <c r="A332" s="62">
        <v>42908.379837962966</v>
      </c>
      <c r="B332" s="60">
        <v>340180</v>
      </c>
      <c r="C332" s="60" t="s">
        <v>2493</v>
      </c>
      <c r="D332" s="60" t="s">
        <v>2494</v>
      </c>
      <c r="E332" s="60" t="s">
        <v>2495</v>
      </c>
      <c r="F332" s="61">
        <v>-400</v>
      </c>
      <c r="G332" s="60" t="s">
        <v>57</v>
      </c>
      <c r="H332" s="60" t="s">
        <v>80</v>
      </c>
      <c r="I332" s="60" t="s">
        <v>59</v>
      </c>
      <c r="J332">
        <f>VLOOKUP(B332,自助退!B:F,5,FALSE)</f>
        <v>400</v>
      </c>
      <c r="K332" s="40" t="str">
        <f t="shared" si="5"/>
        <v/>
      </c>
    </row>
    <row r="333" spans="1:11" hidden="1">
      <c r="A333" s="62">
        <v>42908.382314814815</v>
      </c>
      <c r="B333" s="60">
        <v>340399</v>
      </c>
      <c r="C333" s="60" t="s">
        <v>2498</v>
      </c>
      <c r="D333" s="60" t="s">
        <v>2499</v>
      </c>
      <c r="E333" s="60" t="s">
        <v>2500</v>
      </c>
      <c r="F333" s="61">
        <v>-72</v>
      </c>
      <c r="G333" s="60" t="s">
        <v>57</v>
      </c>
      <c r="H333" s="60" t="s">
        <v>88</v>
      </c>
      <c r="I333" s="60" t="s">
        <v>59</v>
      </c>
      <c r="J333">
        <f>VLOOKUP(B333,自助退!B:F,5,FALSE)</f>
        <v>72</v>
      </c>
      <c r="K333" s="40" t="str">
        <f t="shared" si="5"/>
        <v/>
      </c>
    </row>
    <row r="334" spans="1:11" hidden="1">
      <c r="A334" s="62">
        <v>42908.390752314815</v>
      </c>
      <c r="B334" s="60">
        <v>341137</v>
      </c>
      <c r="C334" s="60" t="s">
        <v>2503</v>
      </c>
      <c r="D334" s="60" t="s">
        <v>2504</v>
      </c>
      <c r="E334" s="60" t="s">
        <v>2505</v>
      </c>
      <c r="F334" s="61">
        <v>-1000</v>
      </c>
      <c r="G334" s="60" t="s">
        <v>57</v>
      </c>
      <c r="H334" s="60" t="s">
        <v>73</v>
      </c>
      <c r="I334" s="60" t="s">
        <v>59</v>
      </c>
      <c r="J334">
        <f>VLOOKUP(B334,自助退!B:F,5,FALSE)</f>
        <v>1000</v>
      </c>
      <c r="K334" s="40" t="str">
        <f t="shared" si="5"/>
        <v/>
      </c>
    </row>
    <row r="335" spans="1:11" hidden="1">
      <c r="A335" s="62">
        <v>42908.393888888888</v>
      </c>
      <c r="B335" s="60">
        <v>341400</v>
      </c>
      <c r="C335" s="60" t="s">
        <v>2508</v>
      </c>
      <c r="D335" s="60" t="s">
        <v>2509</v>
      </c>
      <c r="E335" s="60" t="s">
        <v>2510</v>
      </c>
      <c r="F335" s="61">
        <v>-500</v>
      </c>
      <c r="G335" s="60" t="s">
        <v>57</v>
      </c>
      <c r="H335" s="60" t="s">
        <v>84</v>
      </c>
      <c r="I335" s="60" t="s">
        <v>59</v>
      </c>
      <c r="J335">
        <f>VLOOKUP(B335,自助退!B:F,5,FALSE)</f>
        <v>500</v>
      </c>
      <c r="K335" s="40" t="str">
        <f t="shared" si="5"/>
        <v/>
      </c>
    </row>
    <row r="336" spans="1:11" hidden="1">
      <c r="A336" s="62">
        <v>42908.396365740744</v>
      </c>
      <c r="B336" s="60">
        <v>341626</v>
      </c>
      <c r="C336" s="60" t="s">
        <v>2513</v>
      </c>
      <c r="D336" s="60" t="s">
        <v>2514</v>
      </c>
      <c r="E336" s="60" t="s">
        <v>2515</v>
      </c>
      <c r="F336" s="61">
        <v>-400</v>
      </c>
      <c r="G336" s="60" t="s">
        <v>57</v>
      </c>
      <c r="H336" s="60" t="s">
        <v>63</v>
      </c>
      <c r="I336" s="60" t="s">
        <v>59</v>
      </c>
      <c r="J336">
        <f>VLOOKUP(B336,自助退!B:F,5,FALSE)</f>
        <v>400</v>
      </c>
      <c r="K336" s="40" t="str">
        <f t="shared" si="5"/>
        <v/>
      </c>
    </row>
    <row r="337" spans="1:11" hidden="1">
      <c r="A337" s="62">
        <v>42908.403240740743</v>
      </c>
      <c r="B337" s="60">
        <v>342203</v>
      </c>
      <c r="C337" s="60" t="s">
        <v>2518</v>
      </c>
      <c r="D337" s="60" t="s">
        <v>2519</v>
      </c>
      <c r="E337" s="60" t="s">
        <v>2520</v>
      </c>
      <c r="F337" s="61">
        <v>-1096</v>
      </c>
      <c r="G337" s="60" t="s">
        <v>57</v>
      </c>
      <c r="H337" s="60" t="s">
        <v>4674</v>
      </c>
      <c r="I337" s="60" t="s">
        <v>59</v>
      </c>
      <c r="J337">
        <f>VLOOKUP(B337,自助退!B:F,5,FALSE)</f>
        <v>1096</v>
      </c>
      <c r="K337" s="40" t="str">
        <f t="shared" si="5"/>
        <v/>
      </c>
    </row>
    <row r="338" spans="1:11" hidden="1">
      <c r="A338" s="62">
        <v>42908.414988425924</v>
      </c>
      <c r="B338" s="60">
        <v>343215</v>
      </c>
      <c r="C338" s="60" t="s">
        <v>2523</v>
      </c>
      <c r="D338" s="60" t="s">
        <v>2524</v>
      </c>
      <c r="E338" s="60" t="s">
        <v>2525</v>
      </c>
      <c r="F338" s="61">
        <v>-490</v>
      </c>
      <c r="G338" s="60" t="s">
        <v>57</v>
      </c>
      <c r="H338" s="60" t="s">
        <v>60</v>
      </c>
      <c r="I338" s="60" t="s">
        <v>59</v>
      </c>
      <c r="J338">
        <f>VLOOKUP(B338,自助退!B:F,5,FALSE)</f>
        <v>490</v>
      </c>
      <c r="K338" s="40" t="str">
        <f t="shared" si="5"/>
        <v/>
      </c>
    </row>
    <row r="339" spans="1:11" hidden="1">
      <c r="A339" s="62">
        <v>42908.415590277778</v>
      </c>
      <c r="B339" s="60">
        <v>343267</v>
      </c>
      <c r="C339" s="60" t="s">
        <v>2528</v>
      </c>
      <c r="D339" s="60" t="s">
        <v>2529</v>
      </c>
      <c r="E339" s="60" t="s">
        <v>2530</v>
      </c>
      <c r="F339" s="61">
        <v>-47</v>
      </c>
      <c r="G339" s="60" t="s">
        <v>57</v>
      </c>
      <c r="H339" s="60" t="s">
        <v>67</v>
      </c>
      <c r="I339" s="60" t="s">
        <v>59</v>
      </c>
      <c r="J339">
        <f>VLOOKUP(B339,自助退!B:F,5,FALSE)</f>
        <v>47</v>
      </c>
      <c r="K339" s="40" t="str">
        <f t="shared" si="5"/>
        <v/>
      </c>
    </row>
    <row r="340" spans="1:11" hidden="1">
      <c r="A340" s="62">
        <v>42908.417349537034</v>
      </c>
      <c r="B340" s="60">
        <v>343398</v>
      </c>
      <c r="C340" s="60" t="s">
        <v>2533</v>
      </c>
      <c r="D340" s="60" t="s">
        <v>2534</v>
      </c>
      <c r="E340" s="60" t="s">
        <v>2535</v>
      </c>
      <c r="F340" s="61">
        <v>-500</v>
      </c>
      <c r="G340" s="60" t="s">
        <v>57</v>
      </c>
      <c r="H340" s="60" t="s">
        <v>71</v>
      </c>
      <c r="I340" s="60" t="s">
        <v>59</v>
      </c>
      <c r="J340">
        <f>VLOOKUP(B340,自助退!B:F,5,FALSE)</f>
        <v>500</v>
      </c>
      <c r="K340" s="40" t="str">
        <f t="shared" si="5"/>
        <v/>
      </c>
    </row>
    <row r="341" spans="1:11" hidden="1">
      <c r="A341" s="62">
        <v>42908.423032407409</v>
      </c>
      <c r="B341" s="60">
        <v>343829</v>
      </c>
      <c r="C341" s="60" t="s">
        <v>2538</v>
      </c>
      <c r="D341" s="60" t="s">
        <v>2539</v>
      </c>
      <c r="E341" s="60" t="s">
        <v>2540</v>
      </c>
      <c r="F341" s="61">
        <v>-35</v>
      </c>
      <c r="G341" s="60" t="s">
        <v>57</v>
      </c>
      <c r="H341" s="60" t="s">
        <v>72</v>
      </c>
      <c r="I341" s="60" t="s">
        <v>59</v>
      </c>
      <c r="J341">
        <f>VLOOKUP(B341,自助退!B:F,5,FALSE)</f>
        <v>35</v>
      </c>
      <c r="K341" s="40" t="str">
        <f t="shared" si="5"/>
        <v/>
      </c>
    </row>
    <row r="342" spans="1:11" hidden="1">
      <c r="A342" s="62">
        <v>42908.425034722219</v>
      </c>
      <c r="B342" s="60">
        <v>344013</v>
      </c>
      <c r="C342" s="60" t="s">
        <v>2543</v>
      </c>
      <c r="D342" s="60" t="s">
        <v>2544</v>
      </c>
      <c r="E342" s="60" t="s">
        <v>2545</v>
      </c>
      <c r="F342" s="61">
        <v>-350</v>
      </c>
      <c r="G342" s="60" t="s">
        <v>57</v>
      </c>
      <c r="H342" s="60" t="s">
        <v>62</v>
      </c>
      <c r="I342" s="60" t="s">
        <v>59</v>
      </c>
      <c r="J342">
        <f>VLOOKUP(B342,自助退!B:F,5,FALSE)</f>
        <v>350</v>
      </c>
      <c r="K342" s="40" t="str">
        <f t="shared" si="5"/>
        <v/>
      </c>
    </row>
    <row r="343" spans="1:11" hidden="1">
      <c r="A343" s="62">
        <v>42908.430150462962</v>
      </c>
      <c r="B343" s="60">
        <v>344461</v>
      </c>
      <c r="C343" s="60" t="s">
        <v>2548</v>
      </c>
      <c r="D343" s="60" t="s">
        <v>2549</v>
      </c>
      <c r="E343" s="60" t="s">
        <v>2550</v>
      </c>
      <c r="F343" s="61">
        <v>-782</v>
      </c>
      <c r="G343" s="60" t="s">
        <v>57</v>
      </c>
      <c r="H343" s="60" t="s">
        <v>64</v>
      </c>
      <c r="I343" s="60" t="s">
        <v>59</v>
      </c>
      <c r="J343">
        <f>VLOOKUP(B343,自助退!B:F,5,FALSE)</f>
        <v>782</v>
      </c>
      <c r="K343" s="40" t="str">
        <f t="shared" si="5"/>
        <v/>
      </c>
    </row>
    <row r="344" spans="1:11" hidden="1">
      <c r="A344" s="62">
        <v>42908.432870370372</v>
      </c>
      <c r="B344" s="60">
        <v>344647</v>
      </c>
      <c r="C344" s="60" t="s">
        <v>2553</v>
      </c>
      <c r="D344" s="60" t="s">
        <v>2554</v>
      </c>
      <c r="E344" s="60" t="s">
        <v>2555</v>
      </c>
      <c r="F344" s="61">
        <v>-496</v>
      </c>
      <c r="G344" s="60" t="s">
        <v>57</v>
      </c>
      <c r="H344" s="60" t="s">
        <v>70</v>
      </c>
      <c r="I344" s="60" t="s">
        <v>59</v>
      </c>
      <c r="J344">
        <f>VLOOKUP(B344,自助退!B:F,5,FALSE)</f>
        <v>496</v>
      </c>
      <c r="K344" s="40" t="str">
        <f t="shared" si="5"/>
        <v/>
      </c>
    </row>
    <row r="345" spans="1:11" hidden="1">
      <c r="A345" s="62">
        <v>42908.43409722222</v>
      </c>
      <c r="B345" s="60">
        <v>344738</v>
      </c>
      <c r="C345" s="60" t="s">
        <v>2558</v>
      </c>
      <c r="D345" s="60" t="s">
        <v>2559</v>
      </c>
      <c r="E345" s="60" t="s">
        <v>2560</v>
      </c>
      <c r="F345" s="61">
        <v>-2000</v>
      </c>
      <c r="G345" s="60" t="s">
        <v>57</v>
      </c>
      <c r="H345" s="60" t="s">
        <v>68</v>
      </c>
      <c r="I345" s="60" t="s">
        <v>59</v>
      </c>
      <c r="J345">
        <f>VLOOKUP(B345,自助退!B:F,5,FALSE)</f>
        <v>2000</v>
      </c>
      <c r="K345" s="40" t="str">
        <f t="shared" si="5"/>
        <v/>
      </c>
    </row>
    <row r="346" spans="1:11" hidden="1">
      <c r="A346" s="62">
        <v>42908.434745370374</v>
      </c>
      <c r="B346" s="60">
        <v>344778</v>
      </c>
      <c r="C346" s="60" t="s">
        <v>2563</v>
      </c>
      <c r="D346" s="60" t="s">
        <v>2564</v>
      </c>
      <c r="E346" s="60" t="s">
        <v>2565</v>
      </c>
      <c r="F346" s="61">
        <v>-4900</v>
      </c>
      <c r="G346" s="60" t="s">
        <v>57</v>
      </c>
      <c r="H346" s="60" t="s">
        <v>68</v>
      </c>
      <c r="I346" s="60" t="s">
        <v>59</v>
      </c>
      <c r="J346">
        <f>VLOOKUP(B346,自助退!B:F,5,FALSE)</f>
        <v>4900</v>
      </c>
      <c r="K346" s="40" t="str">
        <f t="shared" si="5"/>
        <v/>
      </c>
    </row>
    <row r="347" spans="1:11" hidden="1">
      <c r="A347" s="62">
        <v>42908.438043981485</v>
      </c>
      <c r="B347" s="60">
        <v>345063</v>
      </c>
      <c r="C347" s="60" t="s">
        <v>2568</v>
      </c>
      <c r="D347" s="60" t="s">
        <v>2569</v>
      </c>
      <c r="E347" s="60" t="s">
        <v>2570</v>
      </c>
      <c r="F347" s="61">
        <v>-316</v>
      </c>
      <c r="G347" s="60" t="s">
        <v>57</v>
      </c>
      <c r="H347" s="60" t="s">
        <v>74</v>
      </c>
      <c r="I347" s="60" t="s">
        <v>59</v>
      </c>
      <c r="J347">
        <f>VLOOKUP(B347,自助退!B:F,5,FALSE)</f>
        <v>316</v>
      </c>
      <c r="K347" s="40" t="str">
        <f t="shared" si="5"/>
        <v/>
      </c>
    </row>
    <row r="348" spans="1:11" hidden="1">
      <c r="A348" s="62">
        <v>42908.443692129629</v>
      </c>
      <c r="B348" s="60">
        <v>345509</v>
      </c>
      <c r="C348" s="60" t="s">
        <v>2573</v>
      </c>
      <c r="D348" s="60" t="s">
        <v>2574</v>
      </c>
      <c r="E348" s="60" t="s">
        <v>2575</v>
      </c>
      <c r="F348" s="61">
        <v>-216</v>
      </c>
      <c r="G348" s="60" t="s">
        <v>57</v>
      </c>
      <c r="H348" s="60" t="s">
        <v>116</v>
      </c>
      <c r="I348" s="60" t="s">
        <v>59</v>
      </c>
      <c r="J348">
        <f>VLOOKUP(B348,自助退!B:F,5,FALSE)</f>
        <v>216</v>
      </c>
      <c r="K348" s="40" t="str">
        <f t="shared" si="5"/>
        <v/>
      </c>
    </row>
    <row r="349" spans="1:11" hidden="1">
      <c r="A349" s="62">
        <v>42908.44740740741</v>
      </c>
      <c r="B349" s="60">
        <v>345762</v>
      </c>
      <c r="C349" s="60" t="s">
        <v>2578</v>
      </c>
      <c r="D349" s="60" t="s">
        <v>2579</v>
      </c>
      <c r="E349" s="60" t="s">
        <v>2580</v>
      </c>
      <c r="F349" s="61">
        <v>-151</v>
      </c>
      <c r="G349" s="60" t="s">
        <v>57</v>
      </c>
      <c r="H349" s="60" t="s">
        <v>71</v>
      </c>
      <c r="I349" s="60" t="s">
        <v>59</v>
      </c>
      <c r="J349">
        <f>VLOOKUP(B349,自助退!B:F,5,FALSE)</f>
        <v>151</v>
      </c>
      <c r="K349" s="40" t="str">
        <f t="shared" si="5"/>
        <v/>
      </c>
    </row>
    <row r="350" spans="1:11" hidden="1">
      <c r="A350" s="62">
        <v>42908.451157407406</v>
      </c>
      <c r="B350" s="60">
        <v>346042</v>
      </c>
      <c r="C350" s="60" t="s">
        <v>2583</v>
      </c>
      <c r="D350" s="60" t="s">
        <v>2584</v>
      </c>
      <c r="E350" s="60" t="s">
        <v>2585</v>
      </c>
      <c r="F350" s="61">
        <v>-190</v>
      </c>
      <c r="G350" s="60" t="s">
        <v>57</v>
      </c>
      <c r="H350" s="60" t="s">
        <v>73</v>
      </c>
      <c r="I350" s="60" t="s">
        <v>59</v>
      </c>
      <c r="J350">
        <f>VLOOKUP(B350,自助退!B:F,5,FALSE)</f>
        <v>190</v>
      </c>
      <c r="K350" s="40" t="str">
        <f t="shared" si="5"/>
        <v/>
      </c>
    </row>
    <row r="351" spans="1:11" hidden="1">
      <c r="A351" s="62">
        <v>42908.456018518518</v>
      </c>
      <c r="B351" s="60">
        <v>346380</v>
      </c>
      <c r="C351" s="60" t="s">
        <v>2588</v>
      </c>
      <c r="D351" s="60" t="s">
        <v>2589</v>
      </c>
      <c r="E351" s="60" t="s">
        <v>2590</v>
      </c>
      <c r="F351" s="61">
        <v>-490</v>
      </c>
      <c r="G351" s="60" t="s">
        <v>57</v>
      </c>
      <c r="H351" s="60" t="s">
        <v>77</v>
      </c>
      <c r="I351" s="60" t="s">
        <v>59</v>
      </c>
      <c r="J351">
        <f>VLOOKUP(B351,自助退!B:F,5,FALSE)</f>
        <v>490</v>
      </c>
      <c r="K351" s="40" t="str">
        <f t="shared" si="5"/>
        <v/>
      </c>
    </row>
    <row r="352" spans="1:11" hidden="1">
      <c r="A352" s="62">
        <v>42908.456620370373</v>
      </c>
      <c r="B352" s="60">
        <v>346422</v>
      </c>
      <c r="C352" s="60" t="s">
        <v>2593</v>
      </c>
      <c r="D352" s="60" t="s">
        <v>2594</v>
      </c>
      <c r="E352" s="60" t="s">
        <v>2595</v>
      </c>
      <c r="F352" s="61">
        <v>-230</v>
      </c>
      <c r="G352" s="60" t="s">
        <v>57</v>
      </c>
      <c r="H352" s="60" t="s">
        <v>83</v>
      </c>
      <c r="I352" s="60" t="s">
        <v>59</v>
      </c>
      <c r="J352">
        <f>VLOOKUP(B352,自助退!B:F,5,FALSE)</f>
        <v>230</v>
      </c>
      <c r="K352" s="40" t="str">
        <f t="shared" si="5"/>
        <v/>
      </c>
    </row>
    <row r="353" spans="1:11" hidden="1">
      <c r="A353" s="62">
        <v>42908.459166666667</v>
      </c>
      <c r="B353" s="60">
        <v>346629</v>
      </c>
      <c r="C353" s="60" t="s">
        <v>2598</v>
      </c>
      <c r="D353" s="60" t="s">
        <v>2599</v>
      </c>
      <c r="E353" s="60" t="s">
        <v>2600</v>
      </c>
      <c r="F353" s="61">
        <v>-1000</v>
      </c>
      <c r="G353" s="60" t="s">
        <v>57</v>
      </c>
      <c r="H353" s="60" t="s">
        <v>73</v>
      </c>
      <c r="I353" s="60" t="s">
        <v>59</v>
      </c>
      <c r="J353">
        <f>VLOOKUP(B353,自助退!B:F,5,FALSE)</f>
        <v>1000</v>
      </c>
      <c r="K353" s="40" t="str">
        <f t="shared" si="5"/>
        <v/>
      </c>
    </row>
    <row r="354" spans="1:11" hidden="1">
      <c r="A354" s="62">
        <v>42908.467499999999</v>
      </c>
      <c r="B354" s="60">
        <v>347156</v>
      </c>
      <c r="C354" s="60" t="s">
        <v>2603</v>
      </c>
      <c r="D354" s="60" t="s">
        <v>2604</v>
      </c>
      <c r="E354" s="60" t="s">
        <v>2605</v>
      </c>
      <c r="F354" s="61">
        <v>-500</v>
      </c>
      <c r="G354" s="60" t="s">
        <v>57</v>
      </c>
      <c r="H354" s="60" t="s">
        <v>68</v>
      </c>
      <c r="I354" s="60" t="s">
        <v>59</v>
      </c>
      <c r="J354">
        <f>VLOOKUP(B354,自助退!B:F,5,FALSE)</f>
        <v>500</v>
      </c>
      <c r="K354" s="40" t="str">
        <f t="shared" si="5"/>
        <v/>
      </c>
    </row>
    <row r="355" spans="1:11" hidden="1">
      <c r="A355" s="62">
        <v>42908.475312499999</v>
      </c>
      <c r="B355" s="60">
        <v>347635</v>
      </c>
      <c r="C355" s="60" t="s">
        <v>2608</v>
      </c>
      <c r="D355" s="60" t="s">
        <v>2609</v>
      </c>
      <c r="E355" s="60" t="s">
        <v>2610</v>
      </c>
      <c r="F355" s="61">
        <v>-255</v>
      </c>
      <c r="G355" s="60" t="s">
        <v>57</v>
      </c>
      <c r="H355" s="60" t="s">
        <v>80</v>
      </c>
      <c r="I355" s="60" t="s">
        <v>59</v>
      </c>
      <c r="J355">
        <f>VLOOKUP(B355,自助退!B:F,5,FALSE)</f>
        <v>255</v>
      </c>
      <c r="K355" s="40" t="str">
        <f t="shared" si="5"/>
        <v/>
      </c>
    </row>
    <row r="356" spans="1:11" hidden="1">
      <c r="A356" s="62">
        <v>42908.47760416667</v>
      </c>
      <c r="B356" s="60">
        <v>347756</v>
      </c>
      <c r="C356" s="60" t="s">
        <v>2613</v>
      </c>
      <c r="D356" s="60" t="s">
        <v>2614</v>
      </c>
      <c r="E356" s="60" t="s">
        <v>2615</v>
      </c>
      <c r="F356" s="61">
        <v>-1</v>
      </c>
      <c r="G356" s="60" t="s">
        <v>57</v>
      </c>
      <c r="H356" s="60" t="s">
        <v>67</v>
      </c>
      <c r="I356" s="60" t="s">
        <v>59</v>
      </c>
      <c r="J356">
        <f>VLOOKUP(B356,自助退!B:F,5,FALSE)</f>
        <v>1</v>
      </c>
      <c r="K356" s="40" t="str">
        <f t="shared" si="5"/>
        <v/>
      </c>
    </row>
    <row r="357" spans="1:11" hidden="1">
      <c r="A357" s="62">
        <v>42908.477835648147</v>
      </c>
      <c r="B357" s="60">
        <v>347768</v>
      </c>
      <c r="C357" s="60"/>
      <c r="D357" s="60" t="s">
        <v>2619</v>
      </c>
      <c r="E357" s="60" t="s">
        <v>2620</v>
      </c>
      <c r="F357" s="61">
        <v>-500</v>
      </c>
      <c r="G357" s="60" t="s">
        <v>57</v>
      </c>
      <c r="H357" s="60" t="s">
        <v>60</v>
      </c>
      <c r="I357" s="60" t="s">
        <v>95</v>
      </c>
      <c r="J357">
        <f>VLOOKUP(B357,自助退!B:F,5,FALSE)</f>
        <v>500</v>
      </c>
      <c r="K357" s="40" t="str">
        <f t="shared" si="5"/>
        <v/>
      </c>
    </row>
    <row r="358" spans="1:11" hidden="1">
      <c r="A358" s="62">
        <v>42908.47797453704</v>
      </c>
      <c r="B358" s="60">
        <v>347775</v>
      </c>
      <c r="C358" s="60"/>
      <c r="D358" s="60" t="s">
        <v>2624</v>
      </c>
      <c r="E358" s="60" t="s">
        <v>2625</v>
      </c>
      <c r="F358" s="61">
        <v>-46</v>
      </c>
      <c r="G358" s="60" t="s">
        <v>57</v>
      </c>
      <c r="H358" s="60" t="s">
        <v>69</v>
      </c>
      <c r="I358" s="60" t="s">
        <v>95</v>
      </c>
      <c r="J358">
        <f>VLOOKUP(B358,自助退!B:F,5,FALSE)</f>
        <v>46</v>
      </c>
      <c r="K358" s="40" t="str">
        <f t="shared" si="5"/>
        <v/>
      </c>
    </row>
    <row r="359" spans="1:11" hidden="1">
      <c r="A359" s="62">
        <v>42908.478229166663</v>
      </c>
      <c r="B359" s="60">
        <v>347784</v>
      </c>
      <c r="C359" s="60" t="s">
        <v>2628</v>
      </c>
      <c r="D359" s="60" t="s">
        <v>2629</v>
      </c>
      <c r="E359" s="60" t="s">
        <v>2630</v>
      </c>
      <c r="F359" s="61">
        <v>-1</v>
      </c>
      <c r="G359" s="60" t="s">
        <v>57</v>
      </c>
      <c r="H359" s="60" t="s">
        <v>67</v>
      </c>
      <c r="I359" s="60" t="s">
        <v>59</v>
      </c>
      <c r="J359">
        <f>VLOOKUP(B359,自助退!B:F,5,FALSE)</f>
        <v>1</v>
      </c>
      <c r="K359" s="40" t="str">
        <f t="shared" si="5"/>
        <v/>
      </c>
    </row>
    <row r="360" spans="1:11" hidden="1">
      <c r="A360" s="62">
        <v>42908.484074074076</v>
      </c>
      <c r="B360" s="60">
        <v>348034</v>
      </c>
      <c r="C360" s="60" t="s">
        <v>2633</v>
      </c>
      <c r="D360" s="60" t="s">
        <v>2634</v>
      </c>
      <c r="E360" s="60" t="s">
        <v>2635</v>
      </c>
      <c r="F360" s="61">
        <v>-238</v>
      </c>
      <c r="G360" s="60" t="s">
        <v>57</v>
      </c>
      <c r="H360" s="60" t="s">
        <v>69</v>
      </c>
      <c r="I360" s="60" t="s">
        <v>59</v>
      </c>
      <c r="J360">
        <f>VLOOKUP(B360,自助退!B:F,5,FALSE)</f>
        <v>238</v>
      </c>
      <c r="K360" s="40" t="str">
        <f t="shared" si="5"/>
        <v/>
      </c>
    </row>
    <row r="361" spans="1:11" hidden="1">
      <c r="A361" s="62">
        <v>42908.49728009259</v>
      </c>
      <c r="B361" s="60">
        <v>348508</v>
      </c>
      <c r="C361" s="60"/>
      <c r="D361" s="60" t="s">
        <v>2639</v>
      </c>
      <c r="E361" s="60" t="s">
        <v>2640</v>
      </c>
      <c r="F361" s="61">
        <v>-1860</v>
      </c>
      <c r="G361" s="60" t="s">
        <v>57</v>
      </c>
      <c r="H361" s="60" t="s">
        <v>71</v>
      </c>
      <c r="I361" s="60" t="s">
        <v>95</v>
      </c>
      <c r="J361">
        <f>VLOOKUP(B361,自助退!B:F,5,FALSE)</f>
        <v>1860</v>
      </c>
      <c r="K361" s="40" t="str">
        <f t="shared" si="5"/>
        <v/>
      </c>
    </row>
    <row r="362" spans="1:11" hidden="1">
      <c r="A362" s="62">
        <v>42908.522488425922</v>
      </c>
      <c r="B362" s="60">
        <v>348981</v>
      </c>
      <c r="C362" s="60"/>
      <c r="D362" s="60" t="s">
        <v>2644</v>
      </c>
      <c r="E362" s="60" t="s">
        <v>2645</v>
      </c>
      <c r="F362" s="61">
        <v>-422</v>
      </c>
      <c r="G362" s="60" t="s">
        <v>57</v>
      </c>
      <c r="H362" s="60" t="s">
        <v>61</v>
      </c>
      <c r="I362" s="60" t="s">
        <v>95</v>
      </c>
      <c r="J362">
        <f>VLOOKUP(B362,自助退!B:F,5,FALSE)</f>
        <v>422</v>
      </c>
      <c r="K362" s="40" t="str">
        <f t="shared" si="5"/>
        <v/>
      </c>
    </row>
    <row r="363" spans="1:11" hidden="1">
      <c r="A363" s="62">
        <v>42908.531689814816</v>
      </c>
      <c r="B363" s="60">
        <v>349074</v>
      </c>
      <c r="C363" s="60" t="s">
        <v>2648</v>
      </c>
      <c r="D363" s="60" t="s">
        <v>2649</v>
      </c>
      <c r="E363" s="60" t="s">
        <v>2650</v>
      </c>
      <c r="F363" s="61">
        <v>-662</v>
      </c>
      <c r="G363" s="60" t="s">
        <v>57</v>
      </c>
      <c r="H363" s="60" t="s">
        <v>81</v>
      </c>
      <c r="I363" s="60" t="s">
        <v>59</v>
      </c>
      <c r="J363">
        <f>VLOOKUP(B363,自助退!B:F,5,FALSE)</f>
        <v>662</v>
      </c>
      <c r="K363" s="40" t="str">
        <f t="shared" si="5"/>
        <v/>
      </c>
    </row>
    <row r="364" spans="1:11" hidden="1">
      <c r="A364" s="62">
        <v>42908.552465277775</v>
      </c>
      <c r="B364" s="60">
        <v>349221</v>
      </c>
      <c r="C364" s="60" t="s">
        <v>2653</v>
      </c>
      <c r="D364" s="60" t="s">
        <v>2654</v>
      </c>
      <c r="E364" s="60" t="s">
        <v>2655</v>
      </c>
      <c r="F364" s="61">
        <v>-100</v>
      </c>
      <c r="G364" s="60" t="s">
        <v>57</v>
      </c>
      <c r="H364" s="60" t="s">
        <v>84</v>
      </c>
      <c r="I364" s="60" t="s">
        <v>59</v>
      </c>
      <c r="J364">
        <f>VLOOKUP(B364,自助退!B:F,5,FALSE)</f>
        <v>100</v>
      </c>
      <c r="K364" s="40" t="str">
        <f t="shared" si="5"/>
        <v/>
      </c>
    </row>
    <row r="365" spans="1:11" hidden="1">
      <c r="A365" s="62">
        <v>42908.555775462963</v>
      </c>
      <c r="B365" s="60">
        <v>349253</v>
      </c>
      <c r="C365" s="60" t="s">
        <v>2658</v>
      </c>
      <c r="D365" s="60" t="s">
        <v>2659</v>
      </c>
      <c r="E365" s="60" t="s">
        <v>2660</v>
      </c>
      <c r="F365" s="61">
        <v>-400</v>
      </c>
      <c r="G365" s="60" t="s">
        <v>57</v>
      </c>
      <c r="H365" s="60" t="s">
        <v>68</v>
      </c>
      <c r="I365" s="60" t="s">
        <v>59</v>
      </c>
      <c r="J365">
        <f>VLOOKUP(B365,自助退!B:F,5,FALSE)</f>
        <v>400</v>
      </c>
      <c r="K365" s="40" t="str">
        <f t="shared" si="5"/>
        <v/>
      </c>
    </row>
    <row r="366" spans="1:11" hidden="1">
      <c r="A366" s="62">
        <v>42908.564016203702</v>
      </c>
      <c r="B366" s="60">
        <v>349320</v>
      </c>
      <c r="C366" s="60" t="s">
        <v>2663</v>
      </c>
      <c r="D366" s="60" t="s">
        <v>2664</v>
      </c>
      <c r="E366" s="60" t="s">
        <v>2665</v>
      </c>
      <c r="F366" s="61">
        <v>-9020</v>
      </c>
      <c r="G366" s="60" t="s">
        <v>57</v>
      </c>
      <c r="H366" s="60" t="s">
        <v>85</v>
      </c>
      <c r="I366" s="60" t="s">
        <v>59</v>
      </c>
      <c r="J366">
        <f>VLOOKUP(B366,自助退!B:F,5,FALSE)</f>
        <v>9020</v>
      </c>
      <c r="K366" s="40" t="str">
        <f t="shared" si="5"/>
        <v/>
      </c>
    </row>
    <row r="367" spans="1:11" hidden="1">
      <c r="A367" s="62">
        <v>42908.564039351855</v>
      </c>
      <c r="B367" s="60">
        <v>349322</v>
      </c>
      <c r="C367" s="60" t="s">
        <v>2668</v>
      </c>
      <c r="D367" s="60" t="s">
        <v>2669</v>
      </c>
      <c r="E367" s="60" t="s">
        <v>2670</v>
      </c>
      <c r="F367" s="61">
        <v>-5000</v>
      </c>
      <c r="G367" s="60" t="s">
        <v>57</v>
      </c>
      <c r="H367" s="60" t="s">
        <v>81</v>
      </c>
      <c r="I367" s="60" t="s">
        <v>59</v>
      </c>
      <c r="J367">
        <f>VLOOKUP(B367,自助退!B:F,5,FALSE)</f>
        <v>5000</v>
      </c>
      <c r="K367" s="40" t="str">
        <f t="shared" si="5"/>
        <v/>
      </c>
    </row>
    <row r="368" spans="1:11" hidden="1">
      <c r="A368" s="62">
        <v>42908.584282407406</v>
      </c>
      <c r="B368" s="60">
        <v>349643</v>
      </c>
      <c r="C368" s="60" t="s">
        <v>2673</v>
      </c>
      <c r="D368" s="60" t="s">
        <v>2674</v>
      </c>
      <c r="E368" s="60" t="s">
        <v>2675</v>
      </c>
      <c r="F368" s="61">
        <v>-833</v>
      </c>
      <c r="G368" s="60" t="s">
        <v>57</v>
      </c>
      <c r="H368" s="60" t="s">
        <v>76</v>
      </c>
      <c r="I368" s="60" t="s">
        <v>59</v>
      </c>
      <c r="J368">
        <f>VLOOKUP(B368,自助退!B:F,5,FALSE)</f>
        <v>833</v>
      </c>
      <c r="K368" s="40" t="str">
        <f t="shared" si="5"/>
        <v/>
      </c>
    </row>
    <row r="369" spans="1:11" hidden="1">
      <c r="A369" s="62">
        <v>42908.592777777776</v>
      </c>
      <c r="B369" s="60">
        <v>350020</v>
      </c>
      <c r="C369" s="60" t="s">
        <v>2678</v>
      </c>
      <c r="D369" s="60" t="s">
        <v>2679</v>
      </c>
      <c r="E369" s="60" t="s">
        <v>2680</v>
      </c>
      <c r="F369" s="61">
        <v>-720</v>
      </c>
      <c r="G369" s="60" t="s">
        <v>57</v>
      </c>
      <c r="H369" s="60" t="s">
        <v>71</v>
      </c>
      <c r="I369" s="60" t="s">
        <v>59</v>
      </c>
      <c r="J369">
        <f>VLOOKUP(B369,自助退!B:F,5,FALSE)</f>
        <v>720</v>
      </c>
      <c r="K369" s="40" t="str">
        <f t="shared" si="5"/>
        <v/>
      </c>
    </row>
    <row r="370" spans="1:11" hidden="1">
      <c r="A370" s="62">
        <v>42908.613923611112</v>
      </c>
      <c r="B370" s="60">
        <v>351222</v>
      </c>
      <c r="C370" s="60" t="s">
        <v>2683</v>
      </c>
      <c r="D370" s="60" t="s">
        <v>2684</v>
      </c>
      <c r="E370" s="60" t="s">
        <v>2685</v>
      </c>
      <c r="F370" s="61">
        <v>-249</v>
      </c>
      <c r="G370" s="60" t="s">
        <v>57</v>
      </c>
      <c r="H370" s="60" t="s">
        <v>81</v>
      </c>
      <c r="I370" s="60" t="s">
        <v>59</v>
      </c>
      <c r="J370">
        <f>VLOOKUP(B370,自助退!B:F,5,FALSE)</f>
        <v>249</v>
      </c>
      <c r="K370" s="40" t="str">
        <f t="shared" si="5"/>
        <v/>
      </c>
    </row>
    <row r="371" spans="1:11" hidden="1">
      <c r="A371" s="62">
        <v>42908.61787037037</v>
      </c>
      <c r="B371" s="60">
        <v>351464</v>
      </c>
      <c r="C371" s="60" t="s">
        <v>2688</v>
      </c>
      <c r="D371" s="60" t="s">
        <v>2689</v>
      </c>
      <c r="E371" s="60" t="s">
        <v>2690</v>
      </c>
      <c r="F371" s="61">
        <v>-662</v>
      </c>
      <c r="G371" s="60" t="s">
        <v>57</v>
      </c>
      <c r="H371" s="60" t="s">
        <v>85</v>
      </c>
      <c r="I371" s="60" t="s">
        <v>59</v>
      </c>
      <c r="J371">
        <f>VLOOKUP(B371,自助退!B:F,5,FALSE)</f>
        <v>662</v>
      </c>
      <c r="K371" s="40" t="str">
        <f t="shared" si="5"/>
        <v/>
      </c>
    </row>
    <row r="372" spans="1:11" hidden="1">
      <c r="A372" s="62">
        <v>42908.618611111109</v>
      </c>
      <c r="B372" s="60">
        <v>351504</v>
      </c>
      <c r="C372" s="60" t="s">
        <v>2693</v>
      </c>
      <c r="D372" s="60" t="s">
        <v>2694</v>
      </c>
      <c r="E372" s="60" t="s">
        <v>2695</v>
      </c>
      <c r="F372" s="61">
        <v>-355</v>
      </c>
      <c r="G372" s="60" t="s">
        <v>57</v>
      </c>
      <c r="H372" s="60" t="s">
        <v>69</v>
      </c>
      <c r="I372" s="60" t="s">
        <v>59</v>
      </c>
      <c r="J372">
        <f>VLOOKUP(B372,自助退!B:F,5,FALSE)</f>
        <v>355</v>
      </c>
      <c r="K372" s="40" t="str">
        <f t="shared" si="5"/>
        <v/>
      </c>
    </row>
    <row r="373" spans="1:11" hidden="1">
      <c r="A373" s="62">
        <v>42908.627951388888</v>
      </c>
      <c r="B373" s="60">
        <v>352161</v>
      </c>
      <c r="C373" s="60" t="s">
        <v>2698</v>
      </c>
      <c r="D373" s="60" t="s">
        <v>2699</v>
      </c>
      <c r="E373" s="60" t="s">
        <v>2700</v>
      </c>
      <c r="F373" s="61">
        <v>-162</v>
      </c>
      <c r="G373" s="60" t="s">
        <v>57</v>
      </c>
      <c r="H373" s="60" t="s">
        <v>64</v>
      </c>
      <c r="I373" s="60" t="s">
        <v>59</v>
      </c>
      <c r="J373">
        <f>VLOOKUP(B373,自助退!B:F,5,FALSE)</f>
        <v>162</v>
      </c>
      <c r="K373" s="40" t="str">
        <f t="shared" si="5"/>
        <v/>
      </c>
    </row>
    <row r="374" spans="1:11" hidden="1">
      <c r="A374" s="62">
        <v>42908.639166666668</v>
      </c>
      <c r="B374" s="60">
        <v>352839</v>
      </c>
      <c r="C374" s="60" t="s">
        <v>2703</v>
      </c>
      <c r="D374" s="60" t="s">
        <v>2704</v>
      </c>
      <c r="E374" s="60" t="s">
        <v>2705</v>
      </c>
      <c r="F374" s="61">
        <v>-219</v>
      </c>
      <c r="G374" s="60" t="s">
        <v>57</v>
      </c>
      <c r="H374" s="60" t="s">
        <v>85</v>
      </c>
      <c r="I374" s="60" t="s">
        <v>59</v>
      </c>
      <c r="J374">
        <f>VLOOKUP(B374,自助退!B:F,5,FALSE)</f>
        <v>219</v>
      </c>
      <c r="K374" s="40" t="str">
        <f t="shared" si="5"/>
        <v/>
      </c>
    </row>
    <row r="375" spans="1:11" hidden="1">
      <c r="A375" s="62">
        <v>42908.64644675926</v>
      </c>
      <c r="B375" s="60">
        <v>353289</v>
      </c>
      <c r="C375" s="60" t="s">
        <v>2708</v>
      </c>
      <c r="D375" s="60" t="s">
        <v>2709</v>
      </c>
      <c r="E375" s="60" t="s">
        <v>2710</v>
      </c>
      <c r="F375" s="61">
        <v>-300</v>
      </c>
      <c r="G375" s="60" t="s">
        <v>57</v>
      </c>
      <c r="H375" s="60" t="s">
        <v>71</v>
      </c>
      <c r="I375" s="60" t="s">
        <v>59</v>
      </c>
      <c r="J375">
        <f>VLOOKUP(B375,自助退!B:F,5,FALSE)</f>
        <v>300</v>
      </c>
      <c r="K375" s="40" t="str">
        <f t="shared" ref="K375:K438" si="6">IF(J375=F375*-1,"",1)</f>
        <v/>
      </c>
    </row>
    <row r="376" spans="1:11" hidden="1">
      <c r="A376" s="62">
        <v>42908.64744212963</v>
      </c>
      <c r="B376" s="60">
        <v>353356</v>
      </c>
      <c r="C376" s="60" t="s">
        <v>2713</v>
      </c>
      <c r="D376" s="60" t="s">
        <v>2714</v>
      </c>
      <c r="E376" s="60" t="s">
        <v>2715</v>
      </c>
      <c r="F376" s="61">
        <v>-466</v>
      </c>
      <c r="G376" s="60" t="s">
        <v>57</v>
      </c>
      <c r="H376" s="60" t="s">
        <v>71</v>
      </c>
      <c r="I376" s="60" t="s">
        <v>59</v>
      </c>
      <c r="J376">
        <f>VLOOKUP(B376,自助退!B:F,5,FALSE)</f>
        <v>466</v>
      </c>
      <c r="K376" s="40" t="str">
        <f t="shared" si="6"/>
        <v/>
      </c>
    </row>
    <row r="377" spans="1:11" hidden="1">
      <c r="A377" s="62">
        <v>42908.648831018516</v>
      </c>
      <c r="B377" s="60">
        <v>353437</v>
      </c>
      <c r="C377" s="60" t="s">
        <v>2718</v>
      </c>
      <c r="D377" s="60" t="s">
        <v>2719</v>
      </c>
      <c r="E377" s="60" t="s">
        <v>2720</v>
      </c>
      <c r="F377" s="61">
        <v>-500</v>
      </c>
      <c r="G377" s="60" t="s">
        <v>57</v>
      </c>
      <c r="H377" s="60" t="s">
        <v>81</v>
      </c>
      <c r="I377" s="60" t="s">
        <v>59</v>
      </c>
      <c r="J377">
        <f>VLOOKUP(B377,自助退!B:F,5,FALSE)</f>
        <v>500</v>
      </c>
      <c r="K377" s="40" t="str">
        <f t="shared" si="6"/>
        <v/>
      </c>
    </row>
    <row r="378" spans="1:11" hidden="1">
      <c r="A378" s="62">
        <v>42908.652384259258</v>
      </c>
      <c r="B378" s="60">
        <v>353633</v>
      </c>
      <c r="C378" s="60" t="s">
        <v>2723</v>
      </c>
      <c r="D378" s="60" t="s">
        <v>2724</v>
      </c>
      <c r="E378" s="60" t="s">
        <v>2725</v>
      </c>
      <c r="F378" s="61">
        <v>-500</v>
      </c>
      <c r="G378" s="60" t="s">
        <v>57</v>
      </c>
      <c r="H378" s="60" t="s">
        <v>85</v>
      </c>
      <c r="I378" s="60" t="s">
        <v>59</v>
      </c>
      <c r="J378">
        <f>VLOOKUP(B378,自助退!B:F,5,FALSE)</f>
        <v>500</v>
      </c>
      <c r="K378" s="40" t="str">
        <f t="shared" si="6"/>
        <v/>
      </c>
    </row>
    <row r="379" spans="1:11" hidden="1">
      <c r="A379" s="62">
        <v>42908.652800925927</v>
      </c>
      <c r="B379" s="60">
        <v>353665</v>
      </c>
      <c r="C379" s="60" t="s">
        <v>2728</v>
      </c>
      <c r="D379" s="60" t="s">
        <v>2729</v>
      </c>
      <c r="E379" s="60" t="s">
        <v>2730</v>
      </c>
      <c r="F379" s="61">
        <v>-100</v>
      </c>
      <c r="G379" s="60" t="s">
        <v>57</v>
      </c>
      <c r="H379" s="60" t="s">
        <v>80</v>
      </c>
      <c r="I379" s="60" t="s">
        <v>59</v>
      </c>
      <c r="J379">
        <f>VLOOKUP(B379,自助退!B:F,5,FALSE)</f>
        <v>100</v>
      </c>
      <c r="K379" s="40" t="str">
        <f t="shared" si="6"/>
        <v/>
      </c>
    </row>
    <row r="380" spans="1:11" hidden="1">
      <c r="A380" s="62">
        <v>42908.655810185184</v>
      </c>
      <c r="B380" s="60">
        <v>353823</v>
      </c>
      <c r="C380" s="60" t="s">
        <v>2733</v>
      </c>
      <c r="D380" s="60" t="s">
        <v>2734</v>
      </c>
      <c r="E380" s="60" t="s">
        <v>2735</v>
      </c>
      <c r="F380" s="61">
        <v>-353</v>
      </c>
      <c r="G380" s="60" t="s">
        <v>57</v>
      </c>
      <c r="H380" s="60" t="s">
        <v>86</v>
      </c>
      <c r="I380" s="60" t="s">
        <v>59</v>
      </c>
      <c r="J380">
        <f>VLOOKUP(B380,自助退!B:F,5,FALSE)</f>
        <v>353</v>
      </c>
      <c r="K380" s="40" t="str">
        <f t="shared" si="6"/>
        <v/>
      </c>
    </row>
    <row r="381" spans="1:11" hidden="1">
      <c r="A381" s="62">
        <v>42908.65960648148</v>
      </c>
      <c r="B381" s="60">
        <v>354041</v>
      </c>
      <c r="C381" s="60" t="s">
        <v>2738</v>
      </c>
      <c r="D381" s="60" t="s">
        <v>2739</v>
      </c>
      <c r="E381" s="60" t="s">
        <v>2740</v>
      </c>
      <c r="F381" s="61">
        <v>-103</v>
      </c>
      <c r="G381" s="60" t="s">
        <v>57</v>
      </c>
      <c r="H381" s="60" t="s">
        <v>88</v>
      </c>
      <c r="I381" s="60" t="s">
        <v>59</v>
      </c>
      <c r="J381">
        <f>VLOOKUP(B381,自助退!B:F,5,FALSE)</f>
        <v>103</v>
      </c>
      <c r="K381" s="40" t="str">
        <f t="shared" si="6"/>
        <v/>
      </c>
    </row>
    <row r="382" spans="1:11" hidden="1">
      <c r="A382" s="62">
        <v>42908.664513888885</v>
      </c>
      <c r="B382" s="60">
        <v>354301</v>
      </c>
      <c r="C382" s="60" t="s">
        <v>2743</v>
      </c>
      <c r="D382" s="60" t="s">
        <v>2744</v>
      </c>
      <c r="E382" s="60" t="s">
        <v>2745</v>
      </c>
      <c r="F382" s="61">
        <v>-996</v>
      </c>
      <c r="G382" s="60" t="s">
        <v>57</v>
      </c>
      <c r="H382" s="60" t="s">
        <v>66</v>
      </c>
      <c r="I382" s="60" t="s">
        <v>59</v>
      </c>
      <c r="J382">
        <f>VLOOKUP(B382,自助退!B:F,5,FALSE)</f>
        <v>996</v>
      </c>
      <c r="K382" s="40" t="str">
        <f t="shared" si="6"/>
        <v/>
      </c>
    </row>
    <row r="383" spans="1:11" hidden="1">
      <c r="A383" s="62">
        <v>42908.666168981479</v>
      </c>
      <c r="B383" s="60">
        <v>354373</v>
      </c>
      <c r="C383" s="60" t="s">
        <v>2748</v>
      </c>
      <c r="D383" s="60" t="s">
        <v>2749</v>
      </c>
      <c r="E383" s="60" t="s">
        <v>2750</v>
      </c>
      <c r="F383" s="61">
        <v>-864</v>
      </c>
      <c r="G383" s="60" t="s">
        <v>57</v>
      </c>
      <c r="H383" s="60" t="s">
        <v>80</v>
      </c>
      <c r="I383" s="60" t="s">
        <v>59</v>
      </c>
      <c r="J383">
        <f>VLOOKUP(B383,自助退!B:F,5,FALSE)</f>
        <v>864</v>
      </c>
      <c r="K383" s="40" t="str">
        <f t="shared" si="6"/>
        <v/>
      </c>
    </row>
    <row r="384" spans="1:11" hidden="1">
      <c r="A384" s="62">
        <v>42908.672523148147</v>
      </c>
      <c r="B384" s="60">
        <v>354717</v>
      </c>
      <c r="C384" s="60" t="s">
        <v>2753</v>
      </c>
      <c r="D384" s="60" t="s">
        <v>2754</v>
      </c>
      <c r="E384" s="60" t="s">
        <v>2755</v>
      </c>
      <c r="F384" s="61">
        <v>-1391</v>
      </c>
      <c r="G384" s="60" t="s">
        <v>57</v>
      </c>
      <c r="H384" s="60" t="s">
        <v>71</v>
      </c>
      <c r="I384" s="60" t="s">
        <v>59</v>
      </c>
      <c r="J384">
        <f>VLOOKUP(B384,自助退!B:F,5,FALSE)</f>
        <v>1391</v>
      </c>
      <c r="K384" s="40" t="str">
        <f t="shared" si="6"/>
        <v/>
      </c>
    </row>
    <row r="385" spans="1:11" hidden="1">
      <c r="A385" s="62">
        <v>42908.675729166665</v>
      </c>
      <c r="B385" s="60">
        <v>354851</v>
      </c>
      <c r="C385" s="60" t="s">
        <v>2758</v>
      </c>
      <c r="D385" s="60" t="s">
        <v>2759</v>
      </c>
      <c r="E385" s="60" t="s">
        <v>2760</v>
      </c>
      <c r="F385" s="61">
        <v>-192</v>
      </c>
      <c r="G385" s="60" t="s">
        <v>57</v>
      </c>
      <c r="H385" s="60" t="s">
        <v>74</v>
      </c>
      <c r="I385" s="60" t="s">
        <v>59</v>
      </c>
      <c r="J385">
        <f>VLOOKUP(B385,自助退!B:F,5,FALSE)</f>
        <v>192</v>
      </c>
      <c r="K385" s="40" t="str">
        <f t="shared" si="6"/>
        <v/>
      </c>
    </row>
    <row r="386" spans="1:11" hidden="1">
      <c r="A386" s="62">
        <v>42908.676064814812</v>
      </c>
      <c r="B386" s="60">
        <v>354867</v>
      </c>
      <c r="C386" s="60" t="s">
        <v>2763</v>
      </c>
      <c r="D386" s="60" t="s">
        <v>2764</v>
      </c>
      <c r="E386" s="60" t="s">
        <v>2765</v>
      </c>
      <c r="F386" s="61">
        <v>-111</v>
      </c>
      <c r="G386" s="60" t="s">
        <v>57</v>
      </c>
      <c r="H386" s="60" t="s">
        <v>73</v>
      </c>
      <c r="I386" s="60" t="s">
        <v>59</v>
      </c>
      <c r="J386">
        <f>VLOOKUP(B386,自助退!B:F,5,FALSE)</f>
        <v>111</v>
      </c>
      <c r="K386" s="40" t="str">
        <f t="shared" si="6"/>
        <v/>
      </c>
    </row>
    <row r="387" spans="1:11" hidden="1">
      <c r="A387" s="62">
        <v>42908.676863425928</v>
      </c>
      <c r="B387" s="60">
        <v>354905</v>
      </c>
      <c r="C387" s="60" t="s">
        <v>2768</v>
      </c>
      <c r="D387" s="60" t="s">
        <v>2769</v>
      </c>
      <c r="E387" s="60" t="s">
        <v>2770</v>
      </c>
      <c r="F387" s="61">
        <v>-14</v>
      </c>
      <c r="G387" s="60" t="s">
        <v>57</v>
      </c>
      <c r="H387" s="60" t="s">
        <v>69</v>
      </c>
      <c r="I387" s="60" t="s">
        <v>59</v>
      </c>
      <c r="J387">
        <f>VLOOKUP(B387,自助退!B:F,5,FALSE)</f>
        <v>14</v>
      </c>
      <c r="K387" s="40" t="str">
        <f t="shared" si="6"/>
        <v/>
      </c>
    </row>
    <row r="388" spans="1:11" hidden="1">
      <c r="A388" s="62">
        <v>42908.677430555559</v>
      </c>
      <c r="B388" s="60">
        <v>354934</v>
      </c>
      <c r="C388" s="60" t="s">
        <v>2773</v>
      </c>
      <c r="D388" s="60" t="s">
        <v>2774</v>
      </c>
      <c r="E388" s="60" t="s">
        <v>2775</v>
      </c>
      <c r="F388" s="61">
        <v>-290</v>
      </c>
      <c r="G388" s="60" t="s">
        <v>57</v>
      </c>
      <c r="H388" s="60" t="s">
        <v>66</v>
      </c>
      <c r="I388" s="60" t="s">
        <v>59</v>
      </c>
      <c r="J388">
        <f>VLOOKUP(B388,自助退!B:F,5,FALSE)</f>
        <v>290</v>
      </c>
      <c r="K388" s="40" t="str">
        <f t="shared" si="6"/>
        <v/>
      </c>
    </row>
    <row r="389" spans="1:11" hidden="1">
      <c r="A389" s="62">
        <v>42908.683877314812</v>
      </c>
      <c r="B389" s="60">
        <v>355215</v>
      </c>
      <c r="C389" s="60"/>
      <c r="D389" s="60" t="s">
        <v>2779</v>
      </c>
      <c r="E389" s="60" t="s">
        <v>2780</v>
      </c>
      <c r="F389" s="61">
        <v>-50</v>
      </c>
      <c r="G389" s="60" t="s">
        <v>57</v>
      </c>
      <c r="H389" s="60" t="s">
        <v>83</v>
      </c>
      <c r="I389" s="60" t="s">
        <v>95</v>
      </c>
      <c r="J389">
        <f>VLOOKUP(B389,自助退!B:F,5,FALSE)</f>
        <v>50</v>
      </c>
      <c r="K389" s="40" t="str">
        <f t="shared" si="6"/>
        <v/>
      </c>
    </row>
    <row r="390" spans="1:11" hidden="1">
      <c r="A390" s="62">
        <v>42908.688854166663</v>
      </c>
      <c r="B390" s="60">
        <v>355419</v>
      </c>
      <c r="C390" s="60" t="s">
        <v>2783</v>
      </c>
      <c r="D390" s="60" t="s">
        <v>2784</v>
      </c>
      <c r="E390" s="60" t="s">
        <v>2785</v>
      </c>
      <c r="F390" s="61">
        <v>-600</v>
      </c>
      <c r="G390" s="60" t="s">
        <v>57</v>
      </c>
      <c r="H390" s="60" t="s">
        <v>71</v>
      </c>
      <c r="I390" s="60" t="s">
        <v>59</v>
      </c>
      <c r="J390">
        <f>VLOOKUP(B390,自助退!B:F,5,FALSE)</f>
        <v>600</v>
      </c>
      <c r="K390" s="40" t="str">
        <f t="shared" si="6"/>
        <v/>
      </c>
    </row>
    <row r="391" spans="1:11" hidden="1">
      <c r="A391" s="62">
        <v>42908.693715277775</v>
      </c>
      <c r="B391" s="60">
        <v>355599</v>
      </c>
      <c r="C391" s="60" t="s">
        <v>2788</v>
      </c>
      <c r="D391" s="60" t="s">
        <v>2789</v>
      </c>
      <c r="E391" s="60" t="s">
        <v>2790</v>
      </c>
      <c r="F391" s="61">
        <v>-293</v>
      </c>
      <c r="G391" s="60" t="s">
        <v>57</v>
      </c>
      <c r="H391" s="60" t="s">
        <v>94</v>
      </c>
      <c r="I391" s="60" t="s">
        <v>59</v>
      </c>
      <c r="J391">
        <f>VLOOKUP(B391,自助退!B:F,5,FALSE)</f>
        <v>293</v>
      </c>
      <c r="K391" s="40" t="str">
        <f t="shared" si="6"/>
        <v/>
      </c>
    </row>
    <row r="392" spans="1:11" hidden="1">
      <c r="A392" s="62">
        <v>42908.694108796299</v>
      </c>
      <c r="B392" s="60">
        <v>355619</v>
      </c>
      <c r="C392" s="60"/>
      <c r="D392" s="60" t="s">
        <v>2794</v>
      </c>
      <c r="E392" s="60" t="s">
        <v>2795</v>
      </c>
      <c r="F392" s="61">
        <v>-67</v>
      </c>
      <c r="G392" s="60" t="s">
        <v>57</v>
      </c>
      <c r="H392" s="60" t="s">
        <v>64</v>
      </c>
      <c r="I392" s="60" t="s">
        <v>95</v>
      </c>
      <c r="J392">
        <f>VLOOKUP(B392,自助退!B:F,5,FALSE)</f>
        <v>67</v>
      </c>
      <c r="K392" s="40" t="str">
        <f t="shared" si="6"/>
        <v/>
      </c>
    </row>
    <row r="393" spans="1:11" hidden="1">
      <c r="A393" s="62">
        <v>42908.694618055553</v>
      </c>
      <c r="B393" s="60">
        <v>355639</v>
      </c>
      <c r="C393" s="60"/>
      <c r="D393" s="60" t="s">
        <v>2799</v>
      </c>
      <c r="E393" s="60" t="s">
        <v>2800</v>
      </c>
      <c r="F393" s="61">
        <v>-270</v>
      </c>
      <c r="G393" s="60" t="s">
        <v>57</v>
      </c>
      <c r="H393" s="60" t="s">
        <v>87</v>
      </c>
      <c r="I393" s="60" t="s">
        <v>95</v>
      </c>
      <c r="J393">
        <f>VLOOKUP(B393,自助退!B:F,5,FALSE)</f>
        <v>270</v>
      </c>
      <c r="K393" s="40" t="str">
        <f t="shared" si="6"/>
        <v/>
      </c>
    </row>
    <row r="394" spans="1:11" hidden="1">
      <c r="A394" s="62">
        <v>42908.695300925923</v>
      </c>
      <c r="B394" s="60">
        <v>355676</v>
      </c>
      <c r="C394" s="60" t="s">
        <v>2803</v>
      </c>
      <c r="D394" s="60" t="s">
        <v>2804</v>
      </c>
      <c r="E394" s="60" t="s">
        <v>2805</v>
      </c>
      <c r="F394" s="61">
        <v>-7057</v>
      </c>
      <c r="G394" s="60" t="s">
        <v>57</v>
      </c>
      <c r="H394" s="60" t="s">
        <v>64</v>
      </c>
      <c r="I394" s="60" t="s">
        <v>59</v>
      </c>
      <c r="J394">
        <f>VLOOKUP(B394,自助退!B:F,5,FALSE)</f>
        <v>7057</v>
      </c>
      <c r="K394" s="40" t="str">
        <f t="shared" si="6"/>
        <v/>
      </c>
    </row>
    <row r="395" spans="1:11" hidden="1">
      <c r="A395" s="62">
        <v>42908.695787037039</v>
      </c>
      <c r="B395" s="60">
        <v>355700</v>
      </c>
      <c r="C395" s="60"/>
      <c r="D395" s="60" t="s">
        <v>2809</v>
      </c>
      <c r="E395" s="60" t="s">
        <v>2810</v>
      </c>
      <c r="F395" s="61">
        <v>-1830</v>
      </c>
      <c r="G395" s="60" t="s">
        <v>57</v>
      </c>
      <c r="H395" s="60" t="s">
        <v>64</v>
      </c>
      <c r="I395" s="60" t="s">
        <v>95</v>
      </c>
      <c r="J395">
        <f>VLOOKUP(B395,自助退!B:F,5,FALSE)</f>
        <v>1830</v>
      </c>
      <c r="K395" s="40" t="str">
        <f t="shared" si="6"/>
        <v/>
      </c>
    </row>
    <row r="396" spans="1:11" hidden="1">
      <c r="A396" s="62">
        <v>42908.698553240742</v>
      </c>
      <c r="B396" s="60">
        <v>355799</v>
      </c>
      <c r="C396" s="60" t="s">
        <v>2813</v>
      </c>
      <c r="D396" s="60" t="s">
        <v>2814</v>
      </c>
      <c r="E396" s="60" t="s">
        <v>2815</v>
      </c>
      <c r="F396" s="61">
        <v>-89</v>
      </c>
      <c r="G396" s="60" t="s">
        <v>57</v>
      </c>
      <c r="H396" s="60" t="s">
        <v>75</v>
      </c>
      <c r="I396" s="60" t="s">
        <v>59</v>
      </c>
      <c r="J396">
        <f>VLOOKUP(B396,自助退!B:F,5,FALSE)</f>
        <v>89</v>
      </c>
      <c r="K396" s="40" t="str">
        <f t="shared" si="6"/>
        <v/>
      </c>
    </row>
    <row r="397" spans="1:11" hidden="1">
      <c r="A397" s="62">
        <v>42908.710798611108</v>
      </c>
      <c r="B397" s="60">
        <v>356219</v>
      </c>
      <c r="C397" s="60" t="s">
        <v>2818</v>
      </c>
      <c r="D397" s="60" t="s">
        <v>2819</v>
      </c>
      <c r="E397" s="60" t="s">
        <v>2820</v>
      </c>
      <c r="F397" s="61">
        <v>-57</v>
      </c>
      <c r="G397" s="60" t="s">
        <v>57</v>
      </c>
      <c r="H397" s="60" t="s">
        <v>79</v>
      </c>
      <c r="I397" s="60" t="s">
        <v>59</v>
      </c>
      <c r="J397">
        <f>VLOOKUP(B397,自助退!B:F,5,FALSE)</f>
        <v>57</v>
      </c>
      <c r="K397" s="40" t="str">
        <f t="shared" si="6"/>
        <v/>
      </c>
    </row>
    <row r="398" spans="1:11" hidden="1">
      <c r="A398" s="62">
        <v>42908.711770833332</v>
      </c>
      <c r="B398" s="60">
        <v>356251</v>
      </c>
      <c r="C398" s="60" t="s">
        <v>2823</v>
      </c>
      <c r="D398" s="60" t="s">
        <v>2824</v>
      </c>
      <c r="E398" s="60" t="s">
        <v>2825</v>
      </c>
      <c r="F398" s="61">
        <v>-364</v>
      </c>
      <c r="G398" s="60" t="s">
        <v>57</v>
      </c>
      <c r="H398" s="60" t="s">
        <v>64</v>
      </c>
      <c r="I398" s="60" t="s">
        <v>59</v>
      </c>
      <c r="J398">
        <f>VLOOKUP(B398,自助退!B:F,5,FALSE)</f>
        <v>364</v>
      </c>
      <c r="K398" s="40" t="str">
        <f t="shared" si="6"/>
        <v/>
      </c>
    </row>
    <row r="399" spans="1:11" hidden="1">
      <c r="A399" s="62">
        <v>42908.712800925925</v>
      </c>
      <c r="B399" s="60">
        <v>356291</v>
      </c>
      <c r="C399" s="60" t="s">
        <v>2828</v>
      </c>
      <c r="D399" s="60" t="s">
        <v>2829</v>
      </c>
      <c r="E399" s="60" t="s">
        <v>2830</v>
      </c>
      <c r="F399" s="61">
        <v>-8500</v>
      </c>
      <c r="G399" s="60" t="s">
        <v>57</v>
      </c>
      <c r="H399" s="60" t="s">
        <v>73</v>
      </c>
      <c r="I399" s="60" t="s">
        <v>59</v>
      </c>
      <c r="J399">
        <f>VLOOKUP(B399,自助退!B:F,5,FALSE)</f>
        <v>8500</v>
      </c>
      <c r="K399" s="40" t="str">
        <f t="shared" si="6"/>
        <v/>
      </c>
    </row>
    <row r="400" spans="1:11" hidden="1">
      <c r="A400" s="62">
        <v>42908.724421296298</v>
      </c>
      <c r="B400" s="60">
        <v>356635</v>
      </c>
      <c r="C400" s="60" t="s">
        <v>2833</v>
      </c>
      <c r="D400" s="60" t="s">
        <v>2834</v>
      </c>
      <c r="E400" s="60" t="s">
        <v>2835</v>
      </c>
      <c r="F400" s="61">
        <v>-630</v>
      </c>
      <c r="G400" s="60" t="s">
        <v>57</v>
      </c>
      <c r="H400" s="60" t="s">
        <v>71</v>
      </c>
      <c r="I400" s="60" t="s">
        <v>59</v>
      </c>
      <c r="J400">
        <f>VLOOKUP(B400,自助退!B:F,5,FALSE)</f>
        <v>630</v>
      </c>
      <c r="K400" s="40" t="str">
        <f t="shared" si="6"/>
        <v/>
      </c>
    </row>
    <row r="401" spans="1:11" hidden="1">
      <c r="A401" s="62">
        <v>42908.726145833331</v>
      </c>
      <c r="B401" s="60">
        <v>356680</v>
      </c>
      <c r="C401" s="60" t="s">
        <v>2838</v>
      </c>
      <c r="D401" s="60" t="s">
        <v>2839</v>
      </c>
      <c r="E401" s="60" t="s">
        <v>2840</v>
      </c>
      <c r="F401" s="61">
        <v>-26</v>
      </c>
      <c r="G401" s="60" t="s">
        <v>57</v>
      </c>
      <c r="H401" s="60" t="s">
        <v>66</v>
      </c>
      <c r="I401" s="60" t="s">
        <v>59</v>
      </c>
      <c r="J401">
        <f>VLOOKUP(B401,自助退!B:F,5,FALSE)</f>
        <v>26</v>
      </c>
      <c r="K401" s="40" t="str">
        <f t="shared" si="6"/>
        <v/>
      </c>
    </row>
    <row r="402" spans="1:11" hidden="1">
      <c r="A402" s="62">
        <v>42908.73</v>
      </c>
      <c r="B402" s="60">
        <v>356735</v>
      </c>
      <c r="C402" s="60" t="s">
        <v>2843</v>
      </c>
      <c r="D402" s="60" t="s">
        <v>2844</v>
      </c>
      <c r="E402" s="60" t="s">
        <v>2845</v>
      </c>
      <c r="F402" s="61">
        <v>-185</v>
      </c>
      <c r="G402" s="60" t="s">
        <v>57</v>
      </c>
      <c r="H402" s="60" t="s">
        <v>69</v>
      </c>
      <c r="I402" s="60" t="s">
        <v>59</v>
      </c>
      <c r="J402">
        <f>VLOOKUP(B402,自助退!B:F,5,FALSE)</f>
        <v>185</v>
      </c>
      <c r="K402" s="40" t="str">
        <f t="shared" si="6"/>
        <v/>
      </c>
    </row>
    <row r="403" spans="1:11" hidden="1">
      <c r="A403" s="62">
        <v>42908.73232638889</v>
      </c>
      <c r="B403" s="60">
        <v>356771</v>
      </c>
      <c r="C403" s="60" t="s">
        <v>2848</v>
      </c>
      <c r="D403" s="60" t="s">
        <v>2849</v>
      </c>
      <c r="E403" s="60" t="s">
        <v>2850</v>
      </c>
      <c r="F403" s="61">
        <v>-1098</v>
      </c>
      <c r="G403" s="60" t="s">
        <v>57</v>
      </c>
      <c r="H403" s="60" t="s">
        <v>76</v>
      </c>
      <c r="I403" s="60" t="s">
        <v>59</v>
      </c>
      <c r="J403">
        <f>VLOOKUP(B403,自助退!B:F,5,FALSE)</f>
        <v>1098</v>
      </c>
      <c r="K403" s="40" t="str">
        <f t="shared" si="6"/>
        <v/>
      </c>
    </row>
    <row r="404" spans="1:11" hidden="1">
      <c r="A404" s="62">
        <v>42908.734733796293</v>
      </c>
      <c r="B404" s="60">
        <v>356808</v>
      </c>
      <c r="C404" s="60" t="s">
        <v>2853</v>
      </c>
      <c r="D404" s="60" t="s">
        <v>2854</v>
      </c>
      <c r="E404" s="60" t="s">
        <v>2855</v>
      </c>
      <c r="F404" s="61">
        <v>-55</v>
      </c>
      <c r="G404" s="60" t="s">
        <v>57</v>
      </c>
      <c r="H404" s="60" t="s">
        <v>72</v>
      </c>
      <c r="I404" s="60" t="s">
        <v>59</v>
      </c>
      <c r="J404">
        <f>VLOOKUP(B404,自助退!B:F,5,FALSE)</f>
        <v>55</v>
      </c>
      <c r="K404" s="40" t="str">
        <f t="shared" si="6"/>
        <v/>
      </c>
    </row>
    <row r="405" spans="1:11" hidden="1">
      <c r="A405" s="62">
        <v>42908.737766203703</v>
      </c>
      <c r="B405" s="60">
        <v>356842</v>
      </c>
      <c r="C405" s="60"/>
      <c r="D405" s="60" t="s">
        <v>2859</v>
      </c>
      <c r="E405" s="60" t="s">
        <v>2860</v>
      </c>
      <c r="F405" s="61">
        <v>-222</v>
      </c>
      <c r="G405" s="60" t="s">
        <v>57</v>
      </c>
      <c r="H405" s="60" t="s">
        <v>83</v>
      </c>
      <c r="I405" s="60" t="s">
        <v>95</v>
      </c>
      <c r="J405">
        <f>VLOOKUP(B405,自助退!B:F,5,FALSE)</f>
        <v>222</v>
      </c>
      <c r="K405" s="40" t="str">
        <f t="shared" si="6"/>
        <v/>
      </c>
    </row>
    <row r="406" spans="1:11" hidden="1">
      <c r="A406" s="62">
        <v>42908.738229166665</v>
      </c>
      <c r="B406" s="60">
        <v>356845</v>
      </c>
      <c r="C406" s="60" t="s">
        <v>2863</v>
      </c>
      <c r="D406" s="60" t="s">
        <v>2864</v>
      </c>
      <c r="E406" s="60" t="s">
        <v>2865</v>
      </c>
      <c r="F406" s="61">
        <v>-500</v>
      </c>
      <c r="G406" s="60" t="s">
        <v>57</v>
      </c>
      <c r="H406" s="60" t="s">
        <v>71</v>
      </c>
      <c r="I406" s="60" t="s">
        <v>59</v>
      </c>
      <c r="J406">
        <f>VLOOKUP(B406,自助退!B:F,5,FALSE)</f>
        <v>500</v>
      </c>
      <c r="K406" s="40" t="str">
        <f t="shared" si="6"/>
        <v/>
      </c>
    </row>
    <row r="407" spans="1:11" hidden="1">
      <c r="A407" s="62">
        <v>42908.742245370369</v>
      </c>
      <c r="B407" s="60">
        <v>356888</v>
      </c>
      <c r="C407" s="60" t="s">
        <v>2868</v>
      </c>
      <c r="D407" s="60" t="s">
        <v>2869</v>
      </c>
      <c r="E407" s="60" t="s">
        <v>2870</v>
      </c>
      <c r="F407" s="61">
        <v>-521</v>
      </c>
      <c r="G407" s="60" t="s">
        <v>57</v>
      </c>
      <c r="H407" s="60" t="s">
        <v>71</v>
      </c>
      <c r="I407" s="60" t="s">
        <v>59</v>
      </c>
      <c r="J407">
        <f>VLOOKUP(B407,自助退!B:F,5,FALSE)</f>
        <v>521</v>
      </c>
      <c r="K407" s="40" t="str">
        <f t="shared" si="6"/>
        <v/>
      </c>
    </row>
    <row r="408" spans="1:11" hidden="1">
      <c r="A408" s="62">
        <v>42908.746944444443</v>
      </c>
      <c r="B408" s="60">
        <v>356934</v>
      </c>
      <c r="C408" s="60" t="s">
        <v>2873</v>
      </c>
      <c r="D408" s="60" t="s">
        <v>2874</v>
      </c>
      <c r="E408" s="60" t="s">
        <v>2875</v>
      </c>
      <c r="F408" s="61">
        <v>-417</v>
      </c>
      <c r="G408" s="60" t="s">
        <v>57</v>
      </c>
      <c r="H408" s="60" t="s">
        <v>61</v>
      </c>
      <c r="I408" s="60" t="s">
        <v>59</v>
      </c>
      <c r="J408">
        <f>VLOOKUP(B408,自助退!B:F,5,FALSE)</f>
        <v>417</v>
      </c>
      <c r="K408" s="40" t="str">
        <f t="shared" si="6"/>
        <v/>
      </c>
    </row>
    <row r="409" spans="1:11" hidden="1">
      <c r="A409" s="62">
        <v>42908.747534722221</v>
      </c>
      <c r="B409" s="60">
        <v>356939</v>
      </c>
      <c r="C409" s="60" t="s">
        <v>2878</v>
      </c>
      <c r="D409" s="60" t="s">
        <v>376</v>
      </c>
      <c r="E409" s="60" t="s">
        <v>377</v>
      </c>
      <c r="F409" s="61">
        <v>-335</v>
      </c>
      <c r="G409" s="60" t="s">
        <v>57</v>
      </c>
      <c r="H409" s="60" t="s">
        <v>79</v>
      </c>
      <c r="I409" s="60" t="s">
        <v>59</v>
      </c>
      <c r="J409">
        <f>VLOOKUP(B409,自助退!B:F,5,FALSE)</f>
        <v>335</v>
      </c>
      <c r="K409" s="40" t="str">
        <f t="shared" si="6"/>
        <v/>
      </c>
    </row>
    <row r="410" spans="1:11" hidden="1">
      <c r="A410" s="62">
        <v>42909.340879629628</v>
      </c>
      <c r="B410" s="60">
        <v>358752</v>
      </c>
      <c r="C410" s="60" t="s">
        <v>2881</v>
      </c>
      <c r="D410" s="60" t="s">
        <v>2882</v>
      </c>
      <c r="E410" s="60" t="s">
        <v>2883</v>
      </c>
      <c r="F410" s="61">
        <v>-589</v>
      </c>
      <c r="G410" s="60" t="s">
        <v>57</v>
      </c>
      <c r="H410" s="60" t="s">
        <v>84</v>
      </c>
      <c r="I410" s="60" t="s">
        <v>59</v>
      </c>
      <c r="J410">
        <f>VLOOKUP(B410,自助退!B:F,5,FALSE)</f>
        <v>589</v>
      </c>
      <c r="K410" s="40" t="str">
        <f t="shared" si="6"/>
        <v/>
      </c>
    </row>
    <row r="411" spans="1:11" hidden="1">
      <c r="A411" s="62">
        <v>42909.3669212963</v>
      </c>
      <c r="B411" s="60">
        <v>360651</v>
      </c>
      <c r="C411" s="60" t="s">
        <v>2886</v>
      </c>
      <c r="D411" s="60" t="s">
        <v>2887</v>
      </c>
      <c r="E411" s="60" t="s">
        <v>2888</v>
      </c>
      <c r="F411" s="61">
        <v>-500</v>
      </c>
      <c r="G411" s="60" t="s">
        <v>57</v>
      </c>
      <c r="H411" s="60" t="s">
        <v>64</v>
      </c>
      <c r="I411" s="60" t="s">
        <v>59</v>
      </c>
      <c r="J411">
        <f>VLOOKUP(B411,自助退!B:F,5,FALSE)</f>
        <v>500</v>
      </c>
      <c r="K411" s="40" t="str">
        <f t="shared" si="6"/>
        <v/>
      </c>
    </row>
    <row r="412" spans="1:11" hidden="1">
      <c r="A412" s="62">
        <v>42909.371736111112</v>
      </c>
      <c r="B412" s="60">
        <v>361014</v>
      </c>
      <c r="C412" s="60" t="s">
        <v>2891</v>
      </c>
      <c r="D412" s="60" t="s">
        <v>2892</v>
      </c>
      <c r="E412" s="60" t="s">
        <v>2893</v>
      </c>
      <c r="F412" s="61">
        <v>-49</v>
      </c>
      <c r="G412" s="60" t="s">
        <v>57</v>
      </c>
      <c r="H412" s="60" t="s">
        <v>63</v>
      </c>
      <c r="I412" s="60" t="s">
        <v>59</v>
      </c>
      <c r="J412">
        <f>VLOOKUP(B412,自助退!B:F,5,FALSE)</f>
        <v>49</v>
      </c>
      <c r="K412" s="40" t="str">
        <f t="shared" si="6"/>
        <v/>
      </c>
    </row>
    <row r="413" spans="1:11" hidden="1">
      <c r="A413" s="62">
        <v>42909.374432870369</v>
      </c>
      <c r="B413" s="60">
        <v>361238</v>
      </c>
      <c r="C413" s="60" t="s">
        <v>2896</v>
      </c>
      <c r="D413" s="60" t="s">
        <v>2897</v>
      </c>
      <c r="E413" s="60" t="s">
        <v>2898</v>
      </c>
      <c r="F413" s="61">
        <v>-170</v>
      </c>
      <c r="G413" s="60" t="s">
        <v>57</v>
      </c>
      <c r="H413" s="60" t="s">
        <v>116</v>
      </c>
      <c r="I413" s="60" t="s">
        <v>59</v>
      </c>
      <c r="J413">
        <f>VLOOKUP(B413,自助退!B:F,5,FALSE)</f>
        <v>170</v>
      </c>
      <c r="K413" s="40" t="str">
        <f t="shared" si="6"/>
        <v/>
      </c>
    </row>
    <row r="414" spans="1:11" hidden="1">
      <c r="A414" s="62">
        <v>42909.381307870368</v>
      </c>
      <c r="B414" s="60">
        <v>361817</v>
      </c>
      <c r="C414" s="60" t="s">
        <v>2901</v>
      </c>
      <c r="D414" s="60" t="s">
        <v>2902</v>
      </c>
      <c r="E414" s="60" t="s">
        <v>2903</v>
      </c>
      <c r="F414" s="61">
        <v>-765</v>
      </c>
      <c r="G414" s="60" t="s">
        <v>57</v>
      </c>
      <c r="H414" s="60" t="s">
        <v>73</v>
      </c>
      <c r="I414" s="60" t="s">
        <v>59</v>
      </c>
      <c r="J414">
        <f>VLOOKUP(B414,自助退!B:F,5,FALSE)</f>
        <v>765</v>
      </c>
      <c r="K414" s="40" t="str">
        <f t="shared" si="6"/>
        <v/>
      </c>
    </row>
    <row r="415" spans="1:11" hidden="1">
      <c r="A415" s="62">
        <v>42909.385601851849</v>
      </c>
      <c r="B415" s="60">
        <v>362181</v>
      </c>
      <c r="C415" s="60" t="s">
        <v>2906</v>
      </c>
      <c r="D415" s="60" t="s">
        <v>2907</v>
      </c>
      <c r="E415" s="60" t="s">
        <v>2908</v>
      </c>
      <c r="F415" s="61">
        <v>-1000</v>
      </c>
      <c r="G415" s="60" t="s">
        <v>57</v>
      </c>
      <c r="H415" s="60" t="s">
        <v>90</v>
      </c>
      <c r="I415" s="60" t="s">
        <v>59</v>
      </c>
      <c r="J415">
        <f>VLOOKUP(B415,自助退!B:F,5,FALSE)</f>
        <v>1000</v>
      </c>
      <c r="K415" s="40" t="str">
        <f t="shared" si="6"/>
        <v/>
      </c>
    </row>
    <row r="416" spans="1:11" hidden="1">
      <c r="A416" s="62">
        <v>42909.39503472222</v>
      </c>
      <c r="B416" s="60">
        <v>362963</v>
      </c>
      <c r="C416" s="60" t="s">
        <v>2911</v>
      </c>
      <c r="D416" s="60" t="s">
        <v>2912</v>
      </c>
      <c r="E416" s="60" t="s">
        <v>2913</v>
      </c>
      <c r="F416" s="61">
        <v>-301</v>
      </c>
      <c r="G416" s="60" t="s">
        <v>57</v>
      </c>
      <c r="H416" s="60" t="s">
        <v>77</v>
      </c>
      <c r="I416" s="60" t="s">
        <v>59</v>
      </c>
      <c r="J416">
        <f>VLOOKUP(B416,自助退!B:F,5,FALSE)</f>
        <v>301</v>
      </c>
      <c r="K416" s="40" t="str">
        <f t="shared" si="6"/>
        <v/>
      </c>
    </row>
    <row r="417" spans="1:11" hidden="1">
      <c r="A417" s="62">
        <v>42909.397499999999</v>
      </c>
      <c r="B417" s="60">
        <v>363160</v>
      </c>
      <c r="C417" s="60"/>
      <c r="D417" s="60" t="s">
        <v>2917</v>
      </c>
      <c r="E417" s="60" t="s">
        <v>2918</v>
      </c>
      <c r="F417" s="61">
        <v>-264</v>
      </c>
      <c r="G417" s="60" t="s">
        <v>57</v>
      </c>
      <c r="H417" s="60" t="s">
        <v>77</v>
      </c>
      <c r="I417" s="60" t="s">
        <v>95</v>
      </c>
      <c r="J417">
        <f>VLOOKUP(B417,自助退!B:F,5,FALSE)</f>
        <v>264</v>
      </c>
      <c r="K417" s="40" t="str">
        <f t="shared" si="6"/>
        <v/>
      </c>
    </row>
    <row r="418" spans="1:11" hidden="1">
      <c r="A418" s="62">
        <v>42909.399606481478</v>
      </c>
      <c r="B418" s="60">
        <v>363335</v>
      </c>
      <c r="C418" s="60" t="s">
        <v>2921</v>
      </c>
      <c r="D418" s="60" t="s">
        <v>2922</v>
      </c>
      <c r="E418" s="60" t="s">
        <v>2923</v>
      </c>
      <c r="F418" s="61">
        <v>-133</v>
      </c>
      <c r="G418" s="60" t="s">
        <v>57</v>
      </c>
      <c r="H418" s="60" t="s">
        <v>86</v>
      </c>
      <c r="I418" s="60" t="s">
        <v>59</v>
      </c>
      <c r="J418">
        <f>VLOOKUP(B418,自助退!B:F,5,FALSE)</f>
        <v>133</v>
      </c>
      <c r="K418" s="40" t="str">
        <f t="shared" si="6"/>
        <v/>
      </c>
    </row>
    <row r="419" spans="1:11" hidden="1">
      <c r="A419" s="62">
        <v>42909.402615740742</v>
      </c>
      <c r="B419" s="60">
        <v>363586</v>
      </c>
      <c r="C419" s="60" t="s">
        <v>2926</v>
      </c>
      <c r="D419" s="60" t="s">
        <v>2927</v>
      </c>
      <c r="E419" s="60" t="s">
        <v>2928</v>
      </c>
      <c r="F419" s="61">
        <v>-81</v>
      </c>
      <c r="G419" s="60" t="s">
        <v>57</v>
      </c>
      <c r="H419" s="60" t="s">
        <v>68</v>
      </c>
      <c r="I419" s="60" t="s">
        <v>59</v>
      </c>
      <c r="J419">
        <f>VLOOKUP(B419,自助退!B:F,5,FALSE)</f>
        <v>81</v>
      </c>
      <c r="K419" s="40" t="str">
        <f t="shared" si="6"/>
        <v/>
      </c>
    </row>
    <row r="420" spans="1:11" hidden="1">
      <c r="A420" s="62">
        <v>42909.407326388886</v>
      </c>
      <c r="B420" s="60">
        <v>364022</v>
      </c>
      <c r="C420" s="60"/>
      <c r="D420" s="60" t="s">
        <v>2932</v>
      </c>
      <c r="E420" s="60" t="s">
        <v>2933</v>
      </c>
      <c r="F420" s="61">
        <v>-296</v>
      </c>
      <c r="G420" s="60" t="s">
        <v>57</v>
      </c>
      <c r="H420" s="60" t="s">
        <v>71</v>
      </c>
      <c r="I420" s="60" t="s">
        <v>95</v>
      </c>
      <c r="J420">
        <f>VLOOKUP(B420,自助退!B:F,5,FALSE)</f>
        <v>296</v>
      </c>
      <c r="K420" s="40" t="str">
        <f t="shared" si="6"/>
        <v/>
      </c>
    </row>
    <row r="421" spans="1:11" hidden="1">
      <c r="A421" s="62">
        <v>42909.407546296294</v>
      </c>
      <c r="B421" s="60">
        <v>364032</v>
      </c>
      <c r="C421" s="60" t="s">
        <v>2936</v>
      </c>
      <c r="D421" s="60" t="s">
        <v>2937</v>
      </c>
      <c r="E421" s="60" t="s">
        <v>2938</v>
      </c>
      <c r="F421" s="61">
        <v>-2300</v>
      </c>
      <c r="G421" s="60" t="s">
        <v>57</v>
      </c>
      <c r="H421" s="60" t="s">
        <v>74</v>
      </c>
      <c r="I421" s="60" t="s">
        <v>59</v>
      </c>
      <c r="J421">
        <f>VLOOKUP(B421,自助退!B:F,5,FALSE)</f>
        <v>2300</v>
      </c>
      <c r="K421" s="40" t="str">
        <f t="shared" si="6"/>
        <v/>
      </c>
    </row>
    <row r="422" spans="1:11" hidden="1">
      <c r="A422" s="62">
        <v>42909.421793981484</v>
      </c>
      <c r="B422" s="60">
        <v>365237</v>
      </c>
      <c r="C422" s="60" t="s">
        <v>2941</v>
      </c>
      <c r="D422" s="60" t="s">
        <v>2942</v>
      </c>
      <c r="E422" s="60" t="s">
        <v>2943</v>
      </c>
      <c r="F422" s="61">
        <v>-350</v>
      </c>
      <c r="G422" s="60" t="s">
        <v>57</v>
      </c>
      <c r="H422" s="60" t="s">
        <v>69</v>
      </c>
      <c r="I422" s="60" t="s">
        <v>59</v>
      </c>
      <c r="J422">
        <f>VLOOKUP(B422,自助退!B:F,5,FALSE)</f>
        <v>350</v>
      </c>
      <c r="K422" s="40" t="str">
        <f t="shared" si="6"/>
        <v/>
      </c>
    </row>
    <row r="423" spans="1:11" hidden="1">
      <c r="A423" s="62">
        <v>42909.422337962962</v>
      </c>
      <c r="B423" s="60">
        <v>365280</v>
      </c>
      <c r="C423" s="60" t="s">
        <v>2946</v>
      </c>
      <c r="D423" s="60" t="s">
        <v>2947</v>
      </c>
      <c r="E423" s="60" t="s">
        <v>2948</v>
      </c>
      <c r="F423" s="61">
        <v>-3000</v>
      </c>
      <c r="G423" s="60" t="s">
        <v>57</v>
      </c>
      <c r="H423" s="60" t="s">
        <v>67</v>
      </c>
      <c r="I423" s="60" t="s">
        <v>59</v>
      </c>
      <c r="J423">
        <f>VLOOKUP(B423,自助退!B:F,5,FALSE)</f>
        <v>3000</v>
      </c>
      <c r="K423" s="40" t="str">
        <f t="shared" si="6"/>
        <v/>
      </c>
    </row>
    <row r="424" spans="1:11" hidden="1">
      <c r="A424" s="62">
        <v>42909.425266203703</v>
      </c>
      <c r="B424" s="60">
        <v>365493</v>
      </c>
      <c r="C424" s="60" t="s">
        <v>2951</v>
      </c>
      <c r="D424" s="60" t="s">
        <v>2952</v>
      </c>
      <c r="E424" s="60" t="s">
        <v>2953</v>
      </c>
      <c r="F424" s="61">
        <v>-50</v>
      </c>
      <c r="G424" s="60" t="s">
        <v>57</v>
      </c>
      <c r="H424" s="60" t="s">
        <v>74</v>
      </c>
      <c r="I424" s="60" t="s">
        <v>59</v>
      </c>
      <c r="J424">
        <f>VLOOKUP(B424,自助退!B:F,5,FALSE)</f>
        <v>50</v>
      </c>
      <c r="K424" s="40" t="str">
        <f t="shared" si="6"/>
        <v/>
      </c>
    </row>
    <row r="425" spans="1:11" hidden="1">
      <c r="A425" s="62">
        <v>42909.430300925924</v>
      </c>
      <c r="B425" s="60">
        <v>365840</v>
      </c>
      <c r="C425" s="60" t="s">
        <v>2956</v>
      </c>
      <c r="D425" s="60" t="s">
        <v>2957</v>
      </c>
      <c r="E425" s="60" t="s">
        <v>2958</v>
      </c>
      <c r="F425" s="61">
        <v>-3014</v>
      </c>
      <c r="G425" s="60" t="s">
        <v>57</v>
      </c>
      <c r="H425" s="60" t="s">
        <v>69</v>
      </c>
      <c r="I425" s="60" t="s">
        <v>59</v>
      </c>
      <c r="J425">
        <f>VLOOKUP(B425,自助退!B:F,5,FALSE)</f>
        <v>3014</v>
      </c>
      <c r="K425" s="40" t="str">
        <f t="shared" si="6"/>
        <v/>
      </c>
    </row>
    <row r="426" spans="1:11" hidden="1">
      <c r="A426" s="62">
        <v>42909.441747685189</v>
      </c>
      <c r="B426" s="60">
        <v>366697</v>
      </c>
      <c r="C426" s="60" t="s">
        <v>2961</v>
      </c>
      <c r="D426" s="60" t="s">
        <v>2962</v>
      </c>
      <c r="E426" s="60" t="s">
        <v>2963</v>
      </c>
      <c r="F426" s="61">
        <v>-3000</v>
      </c>
      <c r="G426" s="60" t="s">
        <v>57</v>
      </c>
      <c r="H426" s="60" t="s">
        <v>69</v>
      </c>
      <c r="I426" s="60" t="s">
        <v>59</v>
      </c>
      <c r="J426">
        <f>VLOOKUP(B426,自助退!B:F,5,FALSE)</f>
        <v>3000</v>
      </c>
      <c r="K426" s="40" t="str">
        <f t="shared" si="6"/>
        <v/>
      </c>
    </row>
    <row r="427" spans="1:11" hidden="1">
      <c r="A427" s="62">
        <v>42909.442083333335</v>
      </c>
      <c r="B427" s="60">
        <v>366723</v>
      </c>
      <c r="C427" s="60" t="s">
        <v>2968</v>
      </c>
      <c r="D427" s="60" t="s">
        <v>2969</v>
      </c>
      <c r="E427" s="60" t="s">
        <v>2970</v>
      </c>
      <c r="F427" s="61">
        <v>-2000</v>
      </c>
      <c r="G427" s="60" t="s">
        <v>57</v>
      </c>
      <c r="H427" s="60" t="s">
        <v>81</v>
      </c>
      <c r="I427" s="60" t="s">
        <v>59</v>
      </c>
      <c r="J427">
        <f>VLOOKUP(B427,自助退!B:F,5,FALSE)</f>
        <v>2000</v>
      </c>
      <c r="K427" s="40" t="str">
        <f t="shared" si="6"/>
        <v/>
      </c>
    </row>
    <row r="428" spans="1:11" hidden="1">
      <c r="A428" s="62">
        <v>42909.446493055555</v>
      </c>
      <c r="B428" s="60">
        <v>367076</v>
      </c>
      <c r="C428" s="60" t="s">
        <v>2973</v>
      </c>
      <c r="D428" s="60" t="s">
        <v>2974</v>
      </c>
      <c r="E428" s="60" t="s">
        <v>2975</v>
      </c>
      <c r="F428" s="61">
        <v>-450</v>
      </c>
      <c r="G428" s="60" t="s">
        <v>57</v>
      </c>
      <c r="H428" s="60" t="s">
        <v>77</v>
      </c>
      <c r="I428" s="60" t="s">
        <v>59</v>
      </c>
      <c r="J428">
        <f>VLOOKUP(B428,自助退!B:F,5,FALSE)</f>
        <v>450</v>
      </c>
      <c r="K428" s="40" t="str">
        <f t="shared" si="6"/>
        <v/>
      </c>
    </row>
    <row r="429" spans="1:11" hidden="1">
      <c r="A429" s="62">
        <v>42909.451261574075</v>
      </c>
      <c r="B429" s="60">
        <v>367426</v>
      </c>
      <c r="C429" s="60" t="s">
        <v>2978</v>
      </c>
      <c r="D429" s="60" t="s">
        <v>2979</v>
      </c>
      <c r="E429" s="60" t="s">
        <v>2980</v>
      </c>
      <c r="F429" s="61">
        <v>-300</v>
      </c>
      <c r="G429" s="60" t="s">
        <v>57</v>
      </c>
      <c r="H429" s="60" t="s">
        <v>71</v>
      </c>
      <c r="I429" s="60" t="s">
        <v>59</v>
      </c>
      <c r="J429">
        <f>VLOOKUP(B429,自助退!B:F,5,FALSE)</f>
        <v>300</v>
      </c>
      <c r="K429" s="40" t="str">
        <f t="shared" si="6"/>
        <v/>
      </c>
    </row>
    <row r="430" spans="1:11" hidden="1">
      <c r="A430" s="62">
        <v>42909.454722222225</v>
      </c>
      <c r="B430" s="60">
        <v>367660</v>
      </c>
      <c r="C430" s="60" t="s">
        <v>2983</v>
      </c>
      <c r="D430" s="60" t="s">
        <v>2984</v>
      </c>
      <c r="E430" s="60" t="s">
        <v>2985</v>
      </c>
      <c r="F430" s="61">
        <v>-1500</v>
      </c>
      <c r="G430" s="60" t="s">
        <v>57</v>
      </c>
      <c r="H430" s="60" t="s">
        <v>69</v>
      </c>
      <c r="I430" s="60" t="s">
        <v>59</v>
      </c>
      <c r="J430">
        <f>VLOOKUP(B430,自助退!B:F,5,FALSE)</f>
        <v>1500</v>
      </c>
      <c r="K430" s="40" t="str">
        <f t="shared" si="6"/>
        <v/>
      </c>
    </row>
    <row r="431" spans="1:11" hidden="1">
      <c r="A431" s="62">
        <v>42909.455243055556</v>
      </c>
      <c r="B431" s="60">
        <v>367694</v>
      </c>
      <c r="C431" s="60" t="s">
        <v>2988</v>
      </c>
      <c r="D431" s="60" t="s">
        <v>2989</v>
      </c>
      <c r="E431" s="60" t="s">
        <v>2990</v>
      </c>
      <c r="F431" s="61">
        <v>-160</v>
      </c>
      <c r="G431" s="60" t="s">
        <v>57</v>
      </c>
      <c r="H431" s="60" t="s">
        <v>69</v>
      </c>
      <c r="I431" s="60" t="s">
        <v>59</v>
      </c>
      <c r="J431">
        <f>VLOOKUP(B431,自助退!B:F,5,FALSE)</f>
        <v>160</v>
      </c>
      <c r="K431" s="40" t="str">
        <f t="shared" si="6"/>
        <v/>
      </c>
    </row>
    <row r="432" spans="1:11" hidden="1">
      <c r="A432" s="62">
        <v>42909.462708333333</v>
      </c>
      <c r="B432" s="60">
        <v>368158</v>
      </c>
      <c r="C432" s="60"/>
      <c r="D432" s="60" t="s">
        <v>2994</v>
      </c>
      <c r="E432" s="60" t="s">
        <v>2995</v>
      </c>
      <c r="F432" s="61">
        <v>-1337</v>
      </c>
      <c r="G432" s="60" t="s">
        <v>57</v>
      </c>
      <c r="H432" s="60" t="s">
        <v>68</v>
      </c>
      <c r="I432" s="60" t="s">
        <v>95</v>
      </c>
      <c r="J432">
        <f>VLOOKUP(B432,自助退!B:F,5,FALSE)</f>
        <v>1337</v>
      </c>
      <c r="K432" s="40" t="str">
        <f t="shared" si="6"/>
        <v/>
      </c>
    </row>
    <row r="433" spans="1:11" hidden="1">
      <c r="A433" s="62">
        <v>42909.466319444444</v>
      </c>
      <c r="B433" s="60">
        <v>368427</v>
      </c>
      <c r="C433" s="60" t="s">
        <v>2998</v>
      </c>
      <c r="D433" s="60" t="s">
        <v>2999</v>
      </c>
      <c r="E433" s="60" t="s">
        <v>3000</v>
      </c>
      <c r="F433" s="61">
        <v>-155</v>
      </c>
      <c r="G433" s="60" t="s">
        <v>57</v>
      </c>
      <c r="H433" s="60" t="s">
        <v>81</v>
      </c>
      <c r="I433" s="60" t="s">
        <v>59</v>
      </c>
      <c r="J433">
        <f>VLOOKUP(B433,自助退!B:F,5,FALSE)</f>
        <v>155</v>
      </c>
      <c r="K433" s="40" t="str">
        <f t="shared" si="6"/>
        <v/>
      </c>
    </row>
    <row r="434" spans="1:11" hidden="1">
      <c r="A434" s="62">
        <v>42909.469409722224</v>
      </c>
      <c r="B434" s="60">
        <v>368598</v>
      </c>
      <c r="C434" s="60" t="s">
        <v>3003</v>
      </c>
      <c r="D434" s="60" t="s">
        <v>3004</v>
      </c>
      <c r="E434" s="60" t="s">
        <v>3005</v>
      </c>
      <c r="F434" s="61">
        <v>-1300</v>
      </c>
      <c r="G434" s="60" t="s">
        <v>57</v>
      </c>
      <c r="H434" s="60" t="s">
        <v>69</v>
      </c>
      <c r="I434" s="60" t="s">
        <v>59</v>
      </c>
      <c r="J434">
        <f>VLOOKUP(B434,自助退!B:F,5,FALSE)</f>
        <v>1300</v>
      </c>
      <c r="K434" s="40" t="str">
        <f t="shared" si="6"/>
        <v/>
      </c>
    </row>
    <row r="435" spans="1:11" hidden="1">
      <c r="A435" s="62">
        <v>42909.471875000003</v>
      </c>
      <c r="B435" s="60">
        <v>368716</v>
      </c>
      <c r="C435" s="60" t="s">
        <v>3008</v>
      </c>
      <c r="D435" s="60" t="s">
        <v>3009</v>
      </c>
      <c r="E435" s="60" t="s">
        <v>3010</v>
      </c>
      <c r="F435" s="61">
        <v>-3750</v>
      </c>
      <c r="G435" s="60" t="s">
        <v>57</v>
      </c>
      <c r="H435" s="60" t="s">
        <v>82</v>
      </c>
      <c r="I435" s="60" t="s">
        <v>59</v>
      </c>
      <c r="J435">
        <f>VLOOKUP(B435,自助退!B:F,5,FALSE)</f>
        <v>3750</v>
      </c>
      <c r="K435" s="40" t="str">
        <f t="shared" si="6"/>
        <v/>
      </c>
    </row>
    <row r="436" spans="1:11" hidden="1">
      <c r="A436" s="62">
        <v>42909.472037037034</v>
      </c>
      <c r="B436" s="60">
        <v>368722</v>
      </c>
      <c r="C436" s="60"/>
      <c r="D436" s="60" t="s">
        <v>3014</v>
      </c>
      <c r="E436" s="60" t="s">
        <v>3015</v>
      </c>
      <c r="F436" s="61">
        <v>-800</v>
      </c>
      <c r="G436" s="60" t="s">
        <v>57</v>
      </c>
      <c r="H436" s="60" t="s">
        <v>73</v>
      </c>
      <c r="I436" s="60" t="s">
        <v>95</v>
      </c>
      <c r="J436">
        <f>VLOOKUP(B436,自助退!B:F,5,FALSE)</f>
        <v>800</v>
      </c>
      <c r="K436" s="40" t="str">
        <f t="shared" si="6"/>
        <v/>
      </c>
    </row>
    <row r="437" spans="1:11" hidden="1">
      <c r="A437" s="62">
        <v>42909.475451388891</v>
      </c>
      <c r="B437" s="60">
        <v>368925</v>
      </c>
      <c r="C437" s="60" t="s">
        <v>3018</v>
      </c>
      <c r="D437" s="60" t="s">
        <v>3019</v>
      </c>
      <c r="E437" s="60" t="s">
        <v>3020</v>
      </c>
      <c r="F437" s="61">
        <v>-397</v>
      </c>
      <c r="G437" s="60" t="s">
        <v>57</v>
      </c>
      <c r="H437" s="60" t="s">
        <v>71</v>
      </c>
      <c r="I437" s="60" t="s">
        <v>59</v>
      </c>
      <c r="J437">
        <f>VLOOKUP(B437,自助退!B:F,5,FALSE)</f>
        <v>397</v>
      </c>
      <c r="K437" s="40" t="str">
        <f t="shared" si="6"/>
        <v/>
      </c>
    </row>
    <row r="438" spans="1:11" hidden="1">
      <c r="A438" s="62">
        <v>42909.48065972222</v>
      </c>
      <c r="B438" s="60">
        <v>369175</v>
      </c>
      <c r="C438" s="60" t="s">
        <v>3023</v>
      </c>
      <c r="D438" s="60" t="s">
        <v>3024</v>
      </c>
      <c r="E438" s="60" t="s">
        <v>3025</v>
      </c>
      <c r="F438" s="61">
        <v>-500</v>
      </c>
      <c r="G438" s="60" t="s">
        <v>57</v>
      </c>
      <c r="H438" s="60" t="s">
        <v>61</v>
      </c>
      <c r="I438" s="60" t="s">
        <v>59</v>
      </c>
      <c r="J438">
        <f>VLOOKUP(B438,自助退!B:F,5,FALSE)</f>
        <v>500</v>
      </c>
      <c r="K438" s="40" t="str">
        <f t="shared" si="6"/>
        <v/>
      </c>
    </row>
    <row r="439" spans="1:11" hidden="1">
      <c r="A439" s="62">
        <v>42909.481273148151</v>
      </c>
      <c r="B439" s="60">
        <v>369211</v>
      </c>
      <c r="C439" s="60" t="s">
        <v>3028</v>
      </c>
      <c r="D439" s="60" t="s">
        <v>3029</v>
      </c>
      <c r="E439" s="60" t="s">
        <v>3030</v>
      </c>
      <c r="F439" s="61">
        <v>-10</v>
      </c>
      <c r="G439" s="60" t="s">
        <v>57</v>
      </c>
      <c r="H439" s="60" t="s">
        <v>68</v>
      </c>
      <c r="I439" s="60" t="s">
        <v>59</v>
      </c>
      <c r="J439">
        <f>VLOOKUP(B439,自助退!B:F,5,FALSE)</f>
        <v>10</v>
      </c>
      <c r="K439" s="40" t="str">
        <f t="shared" ref="K439:K502" si="7">IF(J439=F439*-1,"",1)</f>
        <v/>
      </c>
    </row>
    <row r="440" spans="1:11" hidden="1">
      <c r="A440" s="62">
        <v>42909.481793981482</v>
      </c>
      <c r="B440" s="60">
        <v>369233</v>
      </c>
      <c r="C440" s="60" t="s">
        <v>3033</v>
      </c>
      <c r="D440" s="60" t="s">
        <v>3034</v>
      </c>
      <c r="E440" s="60" t="s">
        <v>3035</v>
      </c>
      <c r="F440" s="61">
        <v>-10</v>
      </c>
      <c r="G440" s="60" t="s">
        <v>57</v>
      </c>
      <c r="H440" s="60" t="s">
        <v>68</v>
      </c>
      <c r="I440" s="60" t="s">
        <v>59</v>
      </c>
      <c r="J440">
        <f>VLOOKUP(B440,自助退!B:F,5,FALSE)</f>
        <v>10</v>
      </c>
      <c r="K440" s="40" t="str">
        <f t="shared" si="7"/>
        <v/>
      </c>
    </row>
    <row r="441" spans="1:11" hidden="1">
      <c r="A441" s="62">
        <v>42909.48337962963</v>
      </c>
      <c r="B441" s="60">
        <v>369305</v>
      </c>
      <c r="C441" s="60" t="s">
        <v>3038</v>
      </c>
      <c r="D441" s="60" t="s">
        <v>3039</v>
      </c>
      <c r="E441" s="60" t="s">
        <v>3040</v>
      </c>
      <c r="F441" s="61">
        <v>-400</v>
      </c>
      <c r="G441" s="60" t="s">
        <v>57</v>
      </c>
      <c r="H441" s="60" t="s">
        <v>64</v>
      </c>
      <c r="I441" s="60" t="s">
        <v>59</v>
      </c>
      <c r="J441">
        <f>VLOOKUP(B441,自助退!B:F,5,FALSE)</f>
        <v>400</v>
      </c>
      <c r="K441" s="40" t="str">
        <f t="shared" si="7"/>
        <v/>
      </c>
    </row>
    <row r="442" spans="1:11" hidden="1">
      <c r="A442" s="62">
        <v>42909.485462962963</v>
      </c>
      <c r="B442" s="60">
        <v>369382</v>
      </c>
      <c r="C442" s="60" t="s">
        <v>3043</v>
      </c>
      <c r="D442" s="60" t="s">
        <v>3044</v>
      </c>
      <c r="E442" s="60" t="s">
        <v>3045</v>
      </c>
      <c r="F442" s="61">
        <v>-200</v>
      </c>
      <c r="G442" s="60" t="s">
        <v>57</v>
      </c>
      <c r="H442" s="60" t="s">
        <v>80</v>
      </c>
      <c r="I442" s="60" t="s">
        <v>59</v>
      </c>
      <c r="J442">
        <f>VLOOKUP(B442,自助退!B:F,5,FALSE)</f>
        <v>200</v>
      </c>
      <c r="K442" s="40" t="str">
        <f t="shared" si="7"/>
        <v/>
      </c>
    </row>
    <row r="443" spans="1:11" hidden="1">
      <c r="A443" s="62">
        <v>42909.503935185188</v>
      </c>
      <c r="B443" s="60">
        <v>369905</v>
      </c>
      <c r="C443" s="60" t="s">
        <v>3048</v>
      </c>
      <c r="D443" s="60" t="s">
        <v>3049</v>
      </c>
      <c r="E443" s="60" t="s">
        <v>3050</v>
      </c>
      <c r="F443" s="61">
        <v>-660</v>
      </c>
      <c r="G443" s="60" t="s">
        <v>57</v>
      </c>
      <c r="H443" s="60" t="s">
        <v>76</v>
      </c>
      <c r="I443" s="60" t="s">
        <v>59</v>
      </c>
      <c r="J443">
        <f>VLOOKUP(B443,自助退!B:F,5,FALSE)</f>
        <v>660</v>
      </c>
      <c r="K443" s="40" t="str">
        <f t="shared" si="7"/>
        <v/>
      </c>
    </row>
    <row r="444" spans="1:11" hidden="1">
      <c r="A444" s="62">
        <v>42909.505902777775</v>
      </c>
      <c r="B444" s="60">
        <v>369939</v>
      </c>
      <c r="C444" s="60"/>
      <c r="D444" s="60" t="s">
        <v>3054</v>
      </c>
      <c r="E444" s="60" t="s">
        <v>3055</v>
      </c>
      <c r="F444" s="61">
        <v>-400</v>
      </c>
      <c r="G444" s="60" t="s">
        <v>57</v>
      </c>
      <c r="H444" s="60" t="s">
        <v>76</v>
      </c>
      <c r="I444" s="60" t="s">
        <v>95</v>
      </c>
      <c r="J444">
        <f>VLOOKUP(B444,自助退!B:F,5,FALSE)</f>
        <v>400</v>
      </c>
      <c r="K444" s="40" t="str">
        <f t="shared" si="7"/>
        <v/>
      </c>
    </row>
    <row r="445" spans="1:11" hidden="1">
      <c r="A445" s="62">
        <v>42909.506192129629</v>
      </c>
      <c r="B445" s="60">
        <v>369946</v>
      </c>
      <c r="C445" s="60" t="s">
        <v>3063</v>
      </c>
      <c r="D445" s="60" t="s">
        <v>3064</v>
      </c>
      <c r="E445" s="60" t="s">
        <v>3065</v>
      </c>
      <c r="F445" s="61">
        <v>-175</v>
      </c>
      <c r="G445" s="60" t="s">
        <v>57</v>
      </c>
      <c r="H445" s="60" t="s">
        <v>64</v>
      </c>
      <c r="I445" s="60" t="s">
        <v>59</v>
      </c>
      <c r="J445">
        <f>VLOOKUP(B445,自助退!B:F,5,FALSE)</f>
        <v>175</v>
      </c>
      <c r="K445" s="40" t="str">
        <f t="shared" si="7"/>
        <v/>
      </c>
    </row>
    <row r="446" spans="1:11" hidden="1">
      <c r="A446" s="62">
        <v>42909.506203703706</v>
      </c>
      <c r="B446" s="60">
        <v>369944</v>
      </c>
      <c r="C446" s="60" t="s">
        <v>3058</v>
      </c>
      <c r="D446" s="60" t="s">
        <v>3059</v>
      </c>
      <c r="E446" s="60" t="s">
        <v>3060</v>
      </c>
      <c r="F446" s="61">
        <v>-2</v>
      </c>
      <c r="G446" s="60" t="s">
        <v>57</v>
      </c>
      <c r="H446" s="60" t="s">
        <v>73</v>
      </c>
      <c r="I446" s="60" t="s">
        <v>59</v>
      </c>
      <c r="J446">
        <f>VLOOKUP(B446,自助退!B:F,5,FALSE)</f>
        <v>2</v>
      </c>
      <c r="K446" s="40" t="str">
        <f t="shared" si="7"/>
        <v/>
      </c>
    </row>
    <row r="447" spans="1:11" hidden="1">
      <c r="A447" s="62">
        <v>42909.508206018516</v>
      </c>
      <c r="B447" s="60">
        <v>369967</v>
      </c>
      <c r="C447" s="60" t="s">
        <v>3068</v>
      </c>
      <c r="D447" s="60" t="s">
        <v>3069</v>
      </c>
      <c r="E447" s="60" t="s">
        <v>3070</v>
      </c>
      <c r="F447" s="61">
        <v>-75</v>
      </c>
      <c r="G447" s="60" t="s">
        <v>57</v>
      </c>
      <c r="H447" s="60" t="s">
        <v>71</v>
      </c>
      <c r="I447" s="60" t="s">
        <v>59</v>
      </c>
      <c r="J447">
        <f>VLOOKUP(B447,自助退!B:F,5,FALSE)</f>
        <v>75</v>
      </c>
      <c r="K447" s="40" t="str">
        <f t="shared" si="7"/>
        <v/>
      </c>
    </row>
    <row r="448" spans="1:11" hidden="1">
      <c r="A448" s="62">
        <v>42909.509594907409</v>
      </c>
      <c r="B448" s="60">
        <v>369983</v>
      </c>
      <c r="C448" s="60" t="s">
        <v>3073</v>
      </c>
      <c r="D448" s="60" t="s">
        <v>3074</v>
      </c>
      <c r="E448" s="60" t="s">
        <v>3075</v>
      </c>
      <c r="F448" s="61">
        <v>-140</v>
      </c>
      <c r="G448" s="60" t="s">
        <v>57</v>
      </c>
      <c r="H448" s="60" t="s">
        <v>77</v>
      </c>
      <c r="I448" s="60" t="s">
        <v>59</v>
      </c>
      <c r="J448">
        <f>VLOOKUP(B448,自助退!B:F,5,FALSE)</f>
        <v>140</v>
      </c>
      <c r="K448" s="40" t="str">
        <f t="shared" si="7"/>
        <v/>
      </c>
    </row>
    <row r="449" spans="1:11" hidden="1">
      <c r="A449" s="62">
        <v>42909.512870370374</v>
      </c>
      <c r="B449" s="60">
        <v>370021</v>
      </c>
      <c r="C449" s="60"/>
      <c r="D449" s="60" t="s">
        <v>3079</v>
      </c>
      <c r="E449" s="60" t="s">
        <v>3080</v>
      </c>
      <c r="F449" s="61">
        <v>-115</v>
      </c>
      <c r="G449" s="60" t="s">
        <v>57</v>
      </c>
      <c r="H449" s="60" t="s">
        <v>67</v>
      </c>
      <c r="I449" s="60" t="s">
        <v>95</v>
      </c>
      <c r="J449">
        <f>VLOOKUP(B449,自助退!B:F,5,FALSE)</f>
        <v>115</v>
      </c>
      <c r="K449" s="40" t="str">
        <f t="shared" si="7"/>
        <v/>
      </c>
    </row>
    <row r="450" spans="1:11" hidden="1">
      <c r="A450" s="62">
        <v>42909.52480324074</v>
      </c>
      <c r="B450" s="60">
        <v>370116</v>
      </c>
      <c r="C450" s="60" t="s">
        <v>3083</v>
      </c>
      <c r="D450" s="60" t="s">
        <v>3084</v>
      </c>
      <c r="E450" s="60" t="s">
        <v>3085</v>
      </c>
      <c r="F450" s="61">
        <v>-138</v>
      </c>
      <c r="G450" s="60" t="s">
        <v>57</v>
      </c>
      <c r="H450" s="60" t="s">
        <v>81</v>
      </c>
      <c r="I450" s="60" t="s">
        <v>59</v>
      </c>
      <c r="J450">
        <f>VLOOKUP(B450,自助退!B:F,5,FALSE)</f>
        <v>138</v>
      </c>
      <c r="K450" s="40" t="str">
        <f t="shared" si="7"/>
        <v/>
      </c>
    </row>
    <row r="451" spans="1:11" hidden="1">
      <c r="A451" s="62">
        <v>42909.555891203701</v>
      </c>
      <c r="B451" s="60">
        <v>370282</v>
      </c>
      <c r="C451" s="60" t="s">
        <v>3088</v>
      </c>
      <c r="D451" s="60" t="s">
        <v>3089</v>
      </c>
      <c r="E451" s="60" t="s">
        <v>3090</v>
      </c>
      <c r="F451" s="61">
        <v>-837</v>
      </c>
      <c r="G451" s="60" t="s">
        <v>57</v>
      </c>
      <c r="H451" s="60" t="s">
        <v>78</v>
      </c>
      <c r="I451" s="60" t="s">
        <v>59</v>
      </c>
      <c r="J451">
        <f>VLOOKUP(B451,自助退!B:F,5,FALSE)</f>
        <v>837</v>
      </c>
      <c r="K451" s="40" t="str">
        <f t="shared" si="7"/>
        <v/>
      </c>
    </row>
    <row r="452" spans="1:11" hidden="1">
      <c r="A452" s="62">
        <v>42909.564085648148</v>
      </c>
      <c r="B452" s="60">
        <v>370351</v>
      </c>
      <c r="C452" s="60"/>
      <c r="D452" s="60" t="s">
        <v>3094</v>
      </c>
      <c r="E452" s="60" t="s">
        <v>3095</v>
      </c>
      <c r="F452" s="61">
        <v>-40</v>
      </c>
      <c r="G452" s="60" t="s">
        <v>57</v>
      </c>
      <c r="H452" s="60" t="s">
        <v>81</v>
      </c>
      <c r="I452" s="60" t="s">
        <v>95</v>
      </c>
      <c r="J452">
        <f>VLOOKUP(B452,自助退!B:F,5,FALSE)</f>
        <v>40</v>
      </c>
      <c r="K452" s="40" t="str">
        <f t="shared" si="7"/>
        <v/>
      </c>
    </row>
    <row r="453" spans="1:11" hidden="1">
      <c r="A453" s="62">
        <v>42909.577650462961</v>
      </c>
      <c r="B453" s="60">
        <v>370519</v>
      </c>
      <c r="C453" s="60" t="s">
        <v>3098</v>
      </c>
      <c r="D453" s="60" t="s">
        <v>3099</v>
      </c>
      <c r="E453" s="60" t="s">
        <v>3100</v>
      </c>
      <c r="F453" s="61">
        <v>-240</v>
      </c>
      <c r="G453" s="60" t="s">
        <v>57</v>
      </c>
      <c r="H453" s="60" t="s">
        <v>71</v>
      </c>
      <c r="I453" s="60" t="s">
        <v>59</v>
      </c>
      <c r="J453">
        <f>VLOOKUP(B453,自助退!B:F,5,FALSE)</f>
        <v>240</v>
      </c>
      <c r="K453" s="40" t="str">
        <f t="shared" si="7"/>
        <v/>
      </c>
    </row>
    <row r="454" spans="1:11" hidden="1">
      <c r="A454" s="62">
        <v>42909.589918981481</v>
      </c>
      <c r="B454" s="60">
        <v>370798</v>
      </c>
      <c r="C454" s="60" t="s">
        <v>3103</v>
      </c>
      <c r="D454" s="60" t="s">
        <v>3104</v>
      </c>
      <c r="E454" s="60" t="s">
        <v>3105</v>
      </c>
      <c r="F454" s="61">
        <v>-1094</v>
      </c>
      <c r="G454" s="60" t="s">
        <v>57</v>
      </c>
      <c r="H454" s="60" t="s">
        <v>86</v>
      </c>
      <c r="I454" s="60" t="s">
        <v>59</v>
      </c>
      <c r="J454">
        <f>VLOOKUP(B454,自助退!B:F,5,FALSE)</f>
        <v>1094</v>
      </c>
      <c r="K454" s="40" t="str">
        <f t="shared" si="7"/>
        <v/>
      </c>
    </row>
    <row r="455" spans="1:11" hidden="1">
      <c r="A455" s="62">
        <v>42909.609814814816</v>
      </c>
      <c r="B455" s="60">
        <v>371753</v>
      </c>
      <c r="C455" s="60" t="s">
        <v>3108</v>
      </c>
      <c r="D455" s="60" t="s">
        <v>3109</v>
      </c>
      <c r="E455" s="60" t="s">
        <v>3110</v>
      </c>
      <c r="F455" s="61">
        <v>-600</v>
      </c>
      <c r="G455" s="60" t="s">
        <v>57</v>
      </c>
      <c r="H455" s="60" t="s">
        <v>81</v>
      </c>
      <c r="I455" s="60" t="s">
        <v>59</v>
      </c>
      <c r="J455">
        <f>VLOOKUP(B455,自助退!B:F,5,FALSE)</f>
        <v>600</v>
      </c>
      <c r="K455" s="40" t="str">
        <f t="shared" si="7"/>
        <v/>
      </c>
    </row>
    <row r="456" spans="1:11" hidden="1">
      <c r="A456" s="62">
        <v>42909.616875</v>
      </c>
      <c r="B456" s="60">
        <v>372152</v>
      </c>
      <c r="C456" s="60" t="s">
        <v>3113</v>
      </c>
      <c r="D456" s="60" t="s">
        <v>3114</v>
      </c>
      <c r="E456" s="60" t="s">
        <v>3115</v>
      </c>
      <c r="F456" s="61">
        <v>-260</v>
      </c>
      <c r="G456" s="60" t="s">
        <v>57</v>
      </c>
      <c r="H456" s="60" t="s">
        <v>72</v>
      </c>
      <c r="I456" s="60" t="s">
        <v>59</v>
      </c>
      <c r="J456">
        <f>VLOOKUP(B456,自助退!B:F,5,FALSE)</f>
        <v>260</v>
      </c>
      <c r="K456" s="40" t="str">
        <f t="shared" si="7"/>
        <v/>
      </c>
    </row>
    <row r="457" spans="1:11" hidden="1">
      <c r="A457" s="62">
        <v>42909.620925925927</v>
      </c>
      <c r="B457" s="60">
        <v>372398</v>
      </c>
      <c r="C457" s="60" t="s">
        <v>3118</v>
      </c>
      <c r="D457" s="60" t="s">
        <v>3119</v>
      </c>
      <c r="E457" s="60" t="s">
        <v>3120</v>
      </c>
      <c r="F457" s="61">
        <v>-69</v>
      </c>
      <c r="G457" s="60" t="s">
        <v>57</v>
      </c>
      <c r="H457" s="60" t="s">
        <v>80</v>
      </c>
      <c r="I457" s="60" t="s">
        <v>59</v>
      </c>
      <c r="J457">
        <f>VLOOKUP(B457,自助退!B:F,5,FALSE)</f>
        <v>69</v>
      </c>
      <c r="K457" s="40" t="str">
        <f t="shared" si="7"/>
        <v/>
      </c>
    </row>
    <row r="458" spans="1:11" hidden="1">
      <c r="A458" s="62">
        <v>42909.625509259262</v>
      </c>
      <c r="B458" s="60">
        <v>372687</v>
      </c>
      <c r="C458" s="60" t="s">
        <v>3123</v>
      </c>
      <c r="D458" s="60" t="s">
        <v>3124</v>
      </c>
      <c r="E458" s="60" t="s">
        <v>3125</v>
      </c>
      <c r="F458" s="61">
        <v>-400</v>
      </c>
      <c r="G458" s="60" t="s">
        <v>57</v>
      </c>
      <c r="H458" s="60" t="s">
        <v>71</v>
      </c>
      <c r="I458" s="60" t="s">
        <v>59</v>
      </c>
      <c r="J458">
        <f>VLOOKUP(B458,自助退!B:F,5,FALSE)</f>
        <v>400</v>
      </c>
      <c r="K458" s="40" t="str">
        <f t="shared" si="7"/>
        <v/>
      </c>
    </row>
    <row r="459" spans="1:11" hidden="1">
      <c r="A459" s="62">
        <v>42909.626550925925</v>
      </c>
      <c r="B459" s="60">
        <v>372738</v>
      </c>
      <c r="C459" s="60" t="s">
        <v>3128</v>
      </c>
      <c r="D459" s="60" t="s">
        <v>3129</v>
      </c>
      <c r="E459" s="60" t="s">
        <v>3130</v>
      </c>
      <c r="F459" s="61">
        <v>-200</v>
      </c>
      <c r="G459" s="60" t="s">
        <v>57</v>
      </c>
      <c r="H459" s="60" t="s">
        <v>84</v>
      </c>
      <c r="I459" s="60" t="s">
        <v>59</v>
      </c>
      <c r="J459">
        <f>VLOOKUP(B459,自助退!B:F,5,FALSE)</f>
        <v>200</v>
      </c>
      <c r="K459" s="40" t="str">
        <f t="shared" si="7"/>
        <v/>
      </c>
    </row>
    <row r="460" spans="1:11" hidden="1">
      <c r="A460" s="62">
        <v>42909.626909722225</v>
      </c>
      <c r="B460" s="60">
        <v>372760</v>
      </c>
      <c r="C460" s="60" t="s">
        <v>3133</v>
      </c>
      <c r="D460" s="60" t="s">
        <v>3129</v>
      </c>
      <c r="E460" s="60" t="s">
        <v>3130</v>
      </c>
      <c r="F460" s="61">
        <v>-336</v>
      </c>
      <c r="G460" s="60" t="s">
        <v>57</v>
      </c>
      <c r="H460" s="60" t="s">
        <v>84</v>
      </c>
      <c r="I460" s="60" t="s">
        <v>59</v>
      </c>
      <c r="J460">
        <f>VLOOKUP(B460,自助退!B:F,5,FALSE)</f>
        <v>336</v>
      </c>
      <c r="K460" s="40" t="str">
        <f t="shared" si="7"/>
        <v/>
      </c>
    </row>
    <row r="461" spans="1:11" hidden="1">
      <c r="A461" s="62">
        <v>42909.62939814815</v>
      </c>
      <c r="B461" s="60">
        <v>372888</v>
      </c>
      <c r="C461" s="60"/>
      <c r="D461" s="60" t="s">
        <v>3142</v>
      </c>
      <c r="E461" s="60" t="s">
        <v>3143</v>
      </c>
      <c r="F461" s="61">
        <v>-331</v>
      </c>
      <c r="G461" s="60" t="s">
        <v>57</v>
      </c>
      <c r="H461" s="60" t="s">
        <v>64</v>
      </c>
      <c r="I461" s="60" t="s">
        <v>95</v>
      </c>
      <c r="J461">
        <f>VLOOKUP(B461,自助退!B:F,5,FALSE)</f>
        <v>331</v>
      </c>
      <c r="K461" s="40" t="str">
        <f t="shared" si="7"/>
        <v/>
      </c>
    </row>
    <row r="462" spans="1:11" hidden="1">
      <c r="A462" s="62">
        <v>42909.62940972222</v>
      </c>
      <c r="B462" s="60">
        <v>372887</v>
      </c>
      <c r="C462" s="60" t="s">
        <v>3136</v>
      </c>
      <c r="D462" s="60" t="s">
        <v>3137</v>
      </c>
      <c r="E462" s="60" t="s">
        <v>3138</v>
      </c>
      <c r="F462" s="61">
        <v>-794</v>
      </c>
      <c r="G462" s="60" t="s">
        <v>57</v>
      </c>
      <c r="H462" s="60" t="s">
        <v>4673</v>
      </c>
      <c r="I462" s="60" t="s">
        <v>59</v>
      </c>
      <c r="J462">
        <f>VLOOKUP(B462,自助退!B:F,5,FALSE)</f>
        <v>794</v>
      </c>
      <c r="K462" s="40" t="str">
        <f t="shared" si="7"/>
        <v/>
      </c>
    </row>
    <row r="463" spans="1:11" hidden="1">
      <c r="A463" s="62">
        <v>42909.631469907406</v>
      </c>
      <c r="B463" s="60">
        <v>372975</v>
      </c>
      <c r="C463" s="60" t="s">
        <v>3146</v>
      </c>
      <c r="D463" s="60" t="s">
        <v>3147</v>
      </c>
      <c r="E463" s="60" t="s">
        <v>3148</v>
      </c>
      <c r="F463" s="61">
        <v>-100</v>
      </c>
      <c r="G463" s="60" t="s">
        <v>57</v>
      </c>
      <c r="H463" s="60" t="s">
        <v>83</v>
      </c>
      <c r="I463" s="60" t="s">
        <v>59</v>
      </c>
      <c r="J463">
        <f>VLOOKUP(B463,自助退!B:F,5,FALSE)</f>
        <v>100</v>
      </c>
      <c r="K463" s="40" t="str">
        <f t="shared" si="7"/>
        <v/>
      </c>
    </row>
    <row r="464" spans="1:11" hidden="1">
      <c r="A464" s="62">
        <v>42909.633113425924</v>
      </c>
      <c r="B464" s="60">
        <v>373039</v>
      </c>
      <c r="C464" s="60" t="s">
        <v>3151</v>
      </c>
      <c r="D464" s="60" t="s">
        <v>3152</v>
      </c>
      <c r="E464" s="60" t="s">
        <v>3153</v>
      </c>
      <c r="F464" s="61">
        <v>-200</v>
      </c>
      <c r="G464" s="60" t="s">
        <v>57</v>
      </c>
      <c r="H464" s="60" t="s">
        <v>64</v>
      </c>
      <c r="I464" s="60" t="s">
        <v>59</v>
      </c>
      <c r="J464">
        <f>VLOOKUP(B464,自助退!B:F,5,FALSE)</f>
        <v>200</v>
      </c>
      <c r="K464" s="40" t="str">
        <f t="shared" si="7"/>
        <v/>
      </c>
    </row>
    <row r="465" spans="1:11" hidden="1">
      <c r="A465" s="62">
        <v>42909.644189814811</v>
      </c>
      <c r="B465" s="60">
        <v>373596</v>
      </c>
      <c r="C465" s="60" t="s">
        <v>3156</v>
      </c>
      <c r="D465" s="60" t="s">
        <v>3157</v>
      </c>
      <c r="E465" s="60" t="s">
        <v>3158</v>
      </c>
      <c r="F465" s="61">
        <v>-900</v>
      </c>
      <c r="G465" s="60" t="s">
        <v>57</v>
      </c>
      <c r="H465" s="60" t="s">
        <v>74</v>
      </c>
      <c r="I465" s="60" t="s">
        <v>59</v>
      </c>
      <c r="J465">
        <f>VLOOKUP(B465,自助退!B:F,5,FALSE)</f>
        <v>900</v>
      </c>
      <c r="K465" s="40" t="str">
        <f t="shared" si="7"/>
        <v/>
      </c>
    </row>
    <row r="466" spans="1:11" hidden="1">
      <c r="A466" s="62">
        <v>42909.651909722219</v>
      </c>
      <c r="B466" s="60">
        <v>373984</v>
      </c>
      <c r="C466" s="60"/>
      <c r="D466" s="60" t="s">
        <v>3162</v>
      </c>
      <c r="E466" s="60" t="s">
        <v>3163</v>
      </c>
      <c r="F466" s="61">
        <v>-468</v>
      </c>
      <c r="G466" s="60" t="s">
        <v>57</v>
      </c>
      <c r="H466" s="60" t="s">
        <v>60</v>
      </c>
      <c r="I466" s="60" t="s">
        <v>95</v>
      </c>
      <c r="J466">
        <f>VLOOKUP(B466,自助退!B:F,5,FALSE)</f>
        <v>468</v>
      </c>
      <c r="K466" s="40" t="str">
        <f t="shared" si="7"/>
        <v/>
      </c>
    </row>
    <row r="467" spans="1:11" hidden="1">
      <c r="A467" s="62">
        <v>42909.659803240742</v>
      </c>
      <c r="B467" s="60">
        <v>374388</v>
      </c>
      <c r="C467" s="60"/>
      <c r="D467" s="60" t="s">
        <v>3167</v>
      </c>
      <c r="E467" s="60" t="s">
        <v>3168</v>
      </c>
      <c r="F467" s="61">
        <v>-111</v>
      </c>
      <c r="G467" s="60" t="s">
        <v>57</v>
      </c>
      <c r="H467" s="60" t="s">
        <v>86</v>
      </c>
      <c r="I467" s="60" t="s">
        <v>95</v>
      </c>
      <c r="J467">
        <f>VLOOKUP(B467,自助退!B:F,5,FALSE)</f>
        <v>111</v>
      </c>
      <c r="K467" s="40" t="str">
        <f t="shared" si="7"/>
        <v/>
      </c>
    </row>
    <row r="468" spans="1:11" hidden="1">
      <c r="A468" s="62">
        <v>42909.665613425925</v>
      </c>
      <c r="B468" s="60">
        <v>374701</v>
      </c>
      <c r="C468" s="60" t="s">
        <v>3171</v>
      </c>
      <c r="D468" s="60" t="s">
        <v>3172</v>
      </c>
      <c r="E468" s="60" t="s">
        <v>3173</v>
      </c>
      <c r="F468" s="61">
        <v>-57</v>
      </c>
      <c r="G468" s="60" t="s">
        <v>57</v>
      </c>
      <c r="H468" s="60" t="s">
        <v>73</v>
      </c>
      <c r="I468" s="60" t="s">
        <v>59</v>
      </c>
      <c r="J468">
        <f>VLOOKUP(B468,自助退!B:F,5,FALSE)</f>
        <v>57</v>
      </c>
      <c r="K468" s="40" t="str">
        <f t="shared" si="7"/>
        <v/>
      </c>
    </row>
    <row r="469" spans="1:11" hidden="1">
      <c r="A469" s="62">
        <v>42909.673668981479</v>
      </c>
      <c r="B469" s="60">
        <v>375041</v>
      </c>
      <c r="C469" s="60" t="s">
        <v>3176</v>
      </c>
      <c r="D469" s="60" t="s">
        <v>3177</v>
      </c>
      <c r="E469" s="60" t="s">
        <v>3178</v>
      </c>
      <c r="F469" s="61">
        <v>-72</v>
      </c>
      <c r="G469" s="60" t="s">
        <v>57</v>
      </c>
      <c r="H469" s="60" t="s">
        <v>88</v>
      </c>
      <c r="I469" s="60" t="s">
        <v>59</v>
      </c>
      <c r="J469">
        <f>VLOOKUP(B469,自助退!B:F,5,FALSE)</f>
        <v>72</v>
      </c>
      <c r="K469" s="40" t="str">
        <f t="shared" si="7"/>
        <v/>
      </c>
    </row>
    <row r="470" spans="1:11" hidden="1">
      <c r="A470" s="62">
        <v>42909.68241898148</v>
      </c>
      <c r="B470" s="60">
        <v>375395</v>
      </c>
      <c r="C470" s="60" t="s">
        <v>3181</v>
      </c>
      <c r="D470" s="60" t="s">
        <v>3182</v>
      </c>
      <c r="E470" s="60" t="s">
        <v>3183</v>
      </c>
      <c r="F470" s="61">
        <v>-432</v>
      </c>
      <c r="G470" s="60" t="s">
        <v>57</v>
      </c>
      <c r="H470" s="60" t="s">
        <v>73</v>
      </c>
      <c r="I470" s="60" t="s">
        <v>59</v>
      </c>
      <c r="J470">
        <f>VLOOKUP(B470,自助退!B:F,5,FALSE)</f>
        <v>432</v>
      </c>
      <c r="K470" s="40" t="str">
        <f t="shared" si="7"/>
        <v/>
      </c>
    </row>
    <row r="471" spans="1:11" hidden="1">
      <c r="A471" s="62">
        <v>42909.694074074076</v>
      </c>
      <c r="B471" s="60">
        <v>375783</v>
      </c>
      <c r="C471" s="60" t="s">
        <v>3186</v>
      </c>
      <c r="D471" s="60" t="s">
        <v>3187</v>
      </c>
      <c r="E471" s="60" t="s">
        <v>3188</v>
      </c>
      <c r="F471" s="61">
        <v>-500</v>
      </c>
      <c r="G471" s="60" t="s">
        <v>57</v>
      </c>
      <c r="H471" s="60" t="s">
        <v>74</v>
      </c>
      <c r="I471" s="60" t="s">
        <v>59</v>
      </c>
      <c r="J471">
        <f>VLOOKUP(B471,自助退!B:F,5,FALSE)</f>
        <v>500</v>
      </c>
      <c r="K471" s="40" t="str">
        <f t="shared" si="7"/>
        <v/>
      </c>
    </row>
    <row r="472" spans="1:11" hidden="1">
      <c r="A472" s="62">
        <v>42909.694780092592</v>
      </c>
      <c r="B472" s="60">
        <v>375809</v>
      </c>
      <c r="C472" s="60" t="s">
        <v>3191</v>
      </c>
      <c r="D472" s="60" t="s">
        <v>3187</v>
      </c>
      <c r="E472" s="60" t="s">
        <v>3188</v>
      </c>
      <c r="F472" s="61">
        <v>-100</v>
      </c>
      <c r="G472" s="60" t="s">
        <v>57</v>
      </c>
      <c r="H472" s="60" t="s">
        <v>74</v>
      </c>
      <c r="I472" s="60" t="s">
        <v>59</v>
      </c>
      <c r="J472">
        <f>VLOOKUP(B472,自助退!B:F,5,FALSE)</f>
        <v>100</v>
      </c>
      <c r="K472" s="40" t="str">
        <f t="shared" si="7"/>
        <v/>
      </c>
    </row>
    <row r="473" spans="1:11" hidden="1">
      <c r="A473" s="62">
        <v>42909.698275462964</v>
      </c>
      <c r="B473" s="60">
        <v>375925</v>
      </c>
      <c r="C473" s="60" t="s">
        <v>3194</v>
      </c>
      <c r="D473" s="60" t="s">
        <v>3195</v>
      </c>
      <c r="E473" s="60" t="s">
        <v>3196</v>
      </c>
      <c r="F473" s="61">
        <v>-370</v>
      </c>
      <c r="G473" s="60" t="s">
        <v>57</v>
      </c>
      <c r="H473" s="60" t="s">
        <v>82</v>
      </c>
      <c r="I473" s="60" t="s">
        <v>59</v>
      </c>
      <c r="J473">
        <f>VLOOKUP(B473,自助退!B:F,5,FALSE)</f>
        <v>370</v>
      </c>
      <c r="K473" s="40" t="str">
        <f t="shared" si="7"/>
        <v/>
      </c>
    </row>
    <row r="474" spans="1:11" hidden="1">
      <c r="A474" s="62">
        <v>42909.698692129627</v>
      </c>
      <c r="B474" s="60">
        <v>375936</v>
      </c>
      <c r="C474" s="60" t="s">
        <v>3199</v>
      </c>
      <c r="D474" s="60" t="s">
        <v>3200</v>
      </c>
      <c r="E474" s="60" t="s">
        <v>3201</v>
      </c>
      <c r="F474" s="61">
        <v>-950</v>
      </c>
      <c r="G474" s="60" t="s">
        <v>57</v>
      </c>
      <c r="H474" s="60" t="s">
        <v>87</v>
      </c>
      <c r="I474" s="60" t="s">
        <v>59</v>
      </c>
      <c r="J474">
        <f>VLOOKUP(B474,自助退!B:F,5,FALSE)</f>
        <v>950</v>
      </c>
      <c r="K474" s="40" t="str">
        <f t="shared" si="7"/>
        <v/>
      </c>
    </row>
    <row r="475" spans="1:11" hidden="1">
      <c r="A475" s="62">
        <v>42909.714629629627</v>
      </c>
      <c r="B475" s="60">
        <v>376332</v>
      </c>
      <c r="C475" s="60" t="s">
        <v>3204</v>
      </c>
      <c r="D475" s="60" t="s">
        <v>3205</v>
      </c>
      <c r="E475" s="60" t="s">
        <v>3206</v>
      </c>
      <c r="F475" s="61">
        <v>-500</v>
      </c>
      <c r="G475" s="60" t="s">
        <v>57</v>
      </c>
      <c r="H475" s="60" t="s">
        <v>80</v>
      </c>
      <c r="I475" s="60" t="s">
        <v>59</v>
      </c>
      <c r="J475">
        <f>VLOOKUP(B475,自助退!B:F,5,FALSE)</f>
        <v>500</v>
      </c>
      <c r="K475" s="40" t="str">
        <f t="shared" si="7"/>
        <v/>
      </c>
    </row>
    <row r="476" spans="1:11" hidden="1">
      <c r="A476" s="62">
        <v>42909.716666666667</v>
      </c>
      <c r="B476" s="60">
        <v>376377</v>
      </c>
      <c r="C476" s="60" t="s">
        <v>3209</v>
      </c>
      <c r="D476" s="60" t="s">
        <v>3210</v>
      </c>
      <c r="E476" s="60" t="s">
        <v>3211</v>
      </c>
      <c r="F476" s="61">
        <v>-500</v>
      </c>
      <c r="G476" s="60" t="s">
        <v>57</v>
      </c>
      <c r="H476" s="60" t="s">
        <v>69</v>
      </c>
      <c r="I476" s="60" t="s">
        <v>59</v>
      </c>
      <c r="J476">
        <f>VLOOKUP(B476,自助退!B:F,5,FALSE)</f>
        <v>500</v>
      </c>
      <c r="K476" s="40" t="str">
        <f t="shared" si="7"/>
        <v/>
      </c>
    </row>
    <row r="477" spans="1:11" hidden="1">
      <c r="A477" s="62">
        <v>42909.717916666668</v>
      </c>
      <c r="B477" s="60">
        <v>376403</v>
      </c>
      <c r="C477" s="60" t="s">
        <v>3214</v>
      </c>
      <c r="D477" s="60" t="s">
        <v>3215</v>
      </c>
      <c r="E477" s="60" t="s">
        <v>3216</v>
      </c>
      <c r="F477" s="61">
        <v>-1730</v>
      </c>
      <c r="G477" s="60" t="s">
        <v>57</v>
      </c>
      <c r="H477" s="60" t="s">
        <v>69</v>
      </c>
      <c r="I477" s="60" t="s">
        <v>59</v>
      </c>
      <c r="J477">
        <f>VLOOKUP(B477,自助退!B:F,5,FALSE)</f>
        <v>1730</v>
      </c>
      <c r="K477" s="40" t="str">
        <f t="shared" si="7"/>
        <v/>
      </c>
    </row>
    <row r="478" spans="1:11" hidden="1">
      <c r="A478" s="62">
        <v>42909.719583333332</v>
      </c>
      <c r="B478" s="60">
        <v>376431</v>
      </c>
      <c r="C478" s="60" t="s">
        <v>3219</v>
      </c>
      <c r="D478" s="60" t="s">
        <v>3220</v>
      </c>
      <c r="E478" s="60" t="s">
        <v>3221</v>
      </c>
      <c r="F478" s="61">
        <v>-204</v>
      </c>
      <c r="G478" s="60" t="s">
        <v>57</v>
      </c>
      <c r="H478" s="60" t="s">
        <v>85</v>
      </c>
      <c r="I478" s="60" t="s">
        <v>59</v>
      </c>
      <c r="J478">
        <f>VLOOKUP(B478,自助退!B:F,5,FALSE)</f>
        <v>204</v>
      </c>
      <c r="K478" s="40" t="str">
        <f t="shared" si="7"/>
        <v/>
      </c>
    </row>
    <row r="479" spans="1:11" hidden="1">
      <c r="A479" s="62">
        <v>42909.72991898148</v>
      </c>
      <c r="B479" s="60">
        <v>376581</v>
      </c>
      <c r="C479" s="60"/>
      <c r="D479" s="60" t="s">
        <v>3225</v>
      </c>
      <c r="E479" s="60" t="s">
        <v>3226</v>
      </c>
      <c r="F479" s="61">
        <v>-440</v>
      </c>
      <c r="G479" s="60" t="s">
        <v>57</v>
      </c>
      <c r="H479" s="60" t="s">
        <v>80</v>
      </c>
      <c r="I479" s="60" t="s">
        <v>95</v>
      </c>
      <c r="J479">
        <f>VLOOKUP(B479,自助退!B:F,5,FALSE)</f>
        <v>440</v>
      </c>
      <c r="K479" s="40" t="str">
        <f t="shared" si="7"/>
        <v/>
      </c>
    </row>
    <row r="480" spans="1:11" hidden="1">
      <c r="A480" s="62">
        <v>42909.730995370373</v>
      </c>
      <c r="B480" s="60">
        <v>376596</v>
      </c>
      <c r="C480" s="60" t="s">
        <v>3229</v>
      </c>
      <c r="D480" s="60" t="s">
        <v>3230</v>
      </c>
      <c r="E480" s="60" t="s">
        <v>3231</v>
      </c>
      <c r="F480" s="61">
        <v>-607</v>
      </c>
      <c r="G480" s="60" t="s">
        <v>57</v>
      </c>
      <c r="H480" s="60" t="s">
        <v>66</v>
      </c>
      <c r="I480" s="60" t="s">
        <v>59</v>
      </c>
      <c r="J480">
        <f>VLOOKUP(B480,自助退!B:F,5,FALSE)</f>
        <v>607</v>
      </c>
      <c r="K480" s="40" t="str">
        <f t="shared" si="7"/>
        <v/>
      </c>
    </row>
    <row r="481" spans="1:11" hidden="1">
      <c r="A481" s="62">
        <v>42909.738449074073</v>
      </c>
      <c r="B481" s="60">
        <v>376694</v>
      </c>
      <c r="C481" s="60" t="s">
        <v>3234</v>
      </c>
      <c r="D481" s="60" t="s">
        <v>3235</v>
      </c>
      <c r="E481" s="60" t="s">
        <v>3236</v>
      </c>
      <c r="F481" s="61">
        <v>-76</v>
      </c>
      <c r="G481" s="60" t="s">
        <v>57</v>
      </c>
      <c r="H481" s="60" t="s">
        <v>77</v>
      </c>
      <c r="I481" s="60" t="s">
        <v>59</v>
      </c>
      <c r="J481">
        <f>VLOOKUP(B481,自助退!B:F,5,FALSE)</f>
        <v>76</v>
      </c>
      <c r="K481" s="40" t="str">
        <f t="shared" si="7"/>
        <v/>
      </c>
    </row>
    <row r="482" spans="1:11" hidden="1">
      <c r="A482" s="62">
        <v>42909.74114583333</v>
      </c>
      <c r="B482" s="60">
        <v>376724</v>
      </c>
      <c r="C482" s="60" t="s">
        <v>3239</v>
      </c>
      <c r="D482" s="60" t="s">
        <v>3240</v>
      </c>
      <c r="E482" s="60" t="s">
        <v>3241</v>
      </c>
      <c r="F482" s="61">
        <v>-400</v>
      </c>
      <c r="G482" s="60" t="s">
        <v>57</v>
      </c>
      <c r="H482" s="60" t="s">
        <v>74</v>
      </c>
      <c r="I482" s="60" t="s">
        <v>59</v>
      </c>
      <c r="J482">
        <f>VLOOKUP(B482,自助退!B:F,5,FALSE)</f>
        <v>400</v>
      </c>
      <c r="K482" s="40" t="str">
        <f t="shared" si="7"/>
        <v/>
      </c>
    </row>
    <row r="483" spans="1:11" hidden="1">
      <c r="A483" s="62">
        <v>42909.773240740738</v>
      </c>
      <c r="B483" s="60">
        <v>376902</v>
      </c>
      <c r="C483" s="60" t="s">
        <v>3244</v>
      </c>
      <c r="D483" s="60" t="s">
        <v>3245</v>
      </c>
      <c r="E483" s="60" t="s">
        <v>3246</v>
      </c>
      <c r="F483" s="61">
        <v>-69</v>
      </c>
      <c r="G483" s="60" t="s">
        <v>57</v>
      </c>
      <c r="H483" s="60" t="s">
        <v>90</v>
      </c>
      <c r="I483" s="60" t="s">
        <v>59</v>
      </c>
      <c r="J483">
        <f>VLOOKUP(B483,自助退!B:F,5,FALSE)</f>
        <v>69</v>
      </c>
      <c r="K483" s="40" t="str">
        <f t="shared" si="7"/>
        <v/>
      </c>
    </row>
    <row r="484" spans="1:11" hidden="1">
      <c r="A484" s="62">
        <v>42909.931701388887</v>
      </c>
      <c r="B484" s="60">
        <v>377289</v>
      </c>
      <c r="C484" s="60" t="s">
        <v>3249</v>
      </c>
      <c r="D484" s="60" t="s">
        <v>3250</v>
      </c>
      <c r="E484" s="60" t="s">
        <v>3251</v>
      </c>
      <c r="F484" s="61">
        <v>-27</v>
      </c>
      <c r="G484" s="60" t="s">
        <v>57</v>
      </c>
      <c r="H484" s="60" t="s">
        <v>90</v>
      </c>
      <c r="I484" s="60" t="s">
        <v>59</v>
      </c>
      <c r="J484">
        <f>VLOOKUP(B484,自助退!B:F,5,FALSE)</f>
        <v>27</v>
      </c>
      <c r="K484" s="40" t="str">
        <f t="shared" si="7"/>
        <v/>
      </c>
    </row>
    <row r="485" spans="1:11" hidden="1">
      <c r="A485" s="62">
        <v>42910.348761574074</v>
      </c>
      <c r="B485" s="60">
        <v>378249</v>
      </c>
      <c r="C485" s="60" t="s">
        <v>3254</v>
      </c>
      <c r="D485" s="60" t="s">
        <v>3255</v>
      </c>
      <c r="E485" s="60" t="s">
        <v>3256</v>
      </c>
      <c r="F485" s="61">
        <v>-255</v>
      </c>
      <c r="G485" s="60" t="s">
        <v>57</v>
      </c>
      <c r="H485" s="60" t="s">
        <v>94</v>
      </c>
      <c r="I485" s="60" t="s">
        <v>59</v>
      </c>
      <c r="J485">
        <f>VLOOKUP(B485,自助退!B:F,5,FALSE)</f>
        <v>255</v>
      </c>
      <c r="K485" s="40" t="str">
        <f t="shared" si="7"/>
        <v/>
      </c>
    </row>
    <row r="486" spans="1:11" hidden="1">
      <c r="A486" s="62">
        <v>42910.370358796295</v>
      </c>
      <c r="B486" s="60">
        <v>379084</v>
      </c>
      <c r="C486" s="60" t="s">
        <v>3259</v>
      </c>
      <c r="D486" s="60" t="s">
        <v>663</v>
      </c>
      <c r="E486" s="60" t="s">
        <v>282</v>
      </c>
      <c r="F486" s="61">
        <v>-885</v>
      </c>
      <c r="G486" s="60" t="s">
        <v>57</v>
      </c>
      <c r="H486" s="60" t="s">
        <v>94</v>
      </c>
      <c r="I486" s="60" t="s">
        <v>59</v>
      </c>
      <c r="J486">
        <f>VLOOKUP(B486,自助退!B:F,5,FALSE)</f>
        <v>885</v>
      </c>
      <c r="K486" s="40" t="str">
        <f t="shared" si="7"/>
        <v/>
      </c>
    </row>
    <row r="487" spans="1:11" hidden="1">
      <c r="A487" s="62">
        <v>42910.375486111108</v>
      </c>
      <c r="B487" s="60">
        <v>379256</v>
      </c>
      <c r="C487" s="60" t="s">
        <v>3262</v>
      </c>
      <c r="D487" s="60" t="s">
        <v>3263</v>
      </c>
      <c r="E487" s="60" t="s">
        <v>3264</v>
      </c>
      <c r="F487" s="61">
        <v>-2400</v>
      </c>
      <c r="G487" s="60" t="s">
        <v>57</v>
      </c>
      <c r="H487" s="60" t="s">
        <v>71</v>
      </c>
      <c r="I487" s="60" t="s">
        <v>59</v>
      </c>
      <c r="J487">
        <f>VLOOKUP(B487,自助退!B:F,5,FALSE)</f>
        <v>2400</v>
      </c>
      <c r="K487" s="40" t="str">
        <f t="shared" si="7"/>
        <v/>
      </c>
    </row>
    <row r="488" spans="1:11" hidden="1">
      <c r="A488" s="62">
        <v>42910.391817129632</v>
      </c>
      <c r="B488" s="60">
        <v>379944</v>
      </c>
      <c r="C488" s="60" t="s">
        <v>3267</v>
      </c>
      <c r="D488" s="60" t="s">
        <v>3268</v>
      </c>
      <c r="E488" s="60" t="s">
        <v>3269</v>
      </c>
      <c r="F488" s="61">
        <v>-3217</v>
      </c>
      <c r="G488" s="60" t="s">
        <v>57</v>
      </c>
      <c r="H488" s="60" t="s">
        <v>64</v>
      </c>
      <c r="I488" s="60" t="s">
        <v>59</v>
      </c>
      <c r="J488">
        <f>VLOOKUP(B488,自助退!B:F,5,FALSE)</f>
        <v>3217</v>
      </c>
      <c r="K488" s="40" t="str">
        <f t="shared" si="7"/>
        <v/>
      </c>
    </row>
    <row r="489" spans="1:11" hidden="1">
      <c r="A489" s="62">
        <v>42910.410173611112</v>
      </c>
      <c r="B489" s="60">
        <v>380685</v>
      </c>
      <c r="C489" s="60" t="s">
        <v>3272</v>
      </c>
      <c r="D489" s="60" t="s">
        <v>3273</v>
      </c>
      <c r="E489" s="60" t="s">
        <v>3274</v>
      </c>
      <c r="F489" s="61">
        <v>-196</v>
      </c>
      <c r="G489" s="60" t="s">
        <v>57</v>
      </c>
      <c r="H489" s="60" t="s">
        <v>60</v>
      </c>
      <c r="I489" s="60" t="s">
        <v>59</v>
      </c>
      <c r="J489">
        <f>VLOOKUP(B489,自助退!B:F,5,FALSE)</f>
        <v>196</v>
      </c>
      <c r="K489" s="40" t="str">
        <f t="shared" si="7"/>
        <v/>
      </c>
    </row>
    <row r="490" spans="1:11" hidden="1">
      <c r="A490" s="62">
        <v>42910.411643518521</v>
      </c>
      <c r="B490" s="60">
        <v>380736</v>
      </c>
      <c r="C490" s="60"/>
      <c r="D490" s="60" t="s">
        <v>660</v>
      </c>
      <c r="E490" s="60" t="s">
        <v>661</v>
      </c>
      <c r="F490" s="61">
        <v>-1490</v>
      </c>
      <c r="G490" s="60" t="s">
        <v>57</v>
      </c>
      <c r="H490" s="60" t="s">
        <v>71</v>
      </c>
      <c r="I490" s="60" t="s">
        <v>95</v>
      </c>
      <c r="J490">
        <f>VLOOKUP(B490,自助退!B:F,5,FALSE)</f>
        <v>1490</v>
      </c>
      <c r="K490" s="40" t="str">
        <f t="shared" si="7"/>
        <v/>
      </c>
    </row>
    <row r="491" spans="1:11" hidden="1">
      <c r="A491" s="62">
        <v>42910.435300925928</v>
      </c>
      <c r="B491" s="60">
        <v>381578</v>
      </c>
      <c r="C491" s="60" t="s">
        <v>3280</v>
      </c>
      <c r="D491" s="60" t="s">
        <v>3281</v>
      </c>
      <c r="E491" s="60" t="s">
        <v>3282</v>
      </c>
      <c r="F491" s="61">
        <v>-112</v>
      </c>
      <c r="G491" s="60" t="s">
        <v>57</v>
      </c>
      <c r="H491" s="60" t="s">
        <v>72</v>
      </c>
      <c r="I491" s="60" t="s">
        <v>59</v>
      </c>
      <c r="J491">
        <f>VLOOKUP(B491,自助退!B:F,5,FALSE)</f>
        <v>112</v>
      </c>
      <c r="K491" s="40" t="str">
        <f t="shared" si="7"/>
        <v/>
      </c>
    </row>
    <row r="492" spans="1:11" hidden="1">
      <c r="A492" s="62">
        <v>42910.44599537037</v>
      </c>
      <c r="B492" s="60">
        <v>381934</v>
      </c>
      <c r="C492" s="60" t="s">
        <v>3285</v>
      </c>
      <c r="D492" s="60" t="s">
        <v>3286</v>
      </c>
      <c r="E492" s="60" t="s">
        <v>3287</v>
      </c>
      <c r="F492" s="61">
        <v>-732</v>
      </c>
      <c r="G492" s="60" t="s">
        <v>57</v>
      </c>
      <c r="H492" s="60" t="s">
        <v>89</v>
      </c>
      <c r="I492" s="60" t="s">
        <v>59</v>
      </c>
      <c r="J492">
        <f>VLOOKUP(B492,自助退!B:F,5,FALSE)</f>
        <v>732</v>
      </c>
      <c r="K492" s="40" t="str">
        <f t="shared" si="7"/>
        <v/>
      </c>
    </row>
    <row r="493" spans="1:11" hidden="1">
      <c r="A493" s="62">
        <v>42910.469490740739</v>
      </c>
      <c r="B493" s="60">
        <v>382671</v>
      </c>
      <c r="C493" s="60"/>
      <c r="D493" s="60" t="s">
        <v>3291</v>
      </c>
      <c r="E493" s="60" t="s">
        <v>3292</v>
      </c>
      <c r="F493" s="61">
        <v>-258</v>
      </c>
      <c r="G493" s="60" t="s">
        <v>57</v>
      </c>
      <c r="H493" s="60" t="s">
        <v>64</v>
      </c>
      <c r="I493" s="60" t="s">
        <v>95</v>
      </c>
      <c r="J493">
        <f>VLOOKUP(B493,自助退!B:F,5,FALSE)</f>
        <v>258</v>
      </c>
      <c r="K493" s="40" t="str">
        <f t="shared" si="7"/>
        <v/>
      </c>
    </row>
    <row r="494" spans="1:11" hidden="1">
      <c r="A494" s="62">
        <v>42910.472384259258</v>
      </c>
      <c r="B494" s="60">
        <v>382732</v>
      </c>
      <c r="C494" s="60" t="s">
        <v>3295</v>
      </c>
      <c r="D494" s="60" t="s">
        <v>3296</v>
      </c>
      <c r="E494" s="60" t="s">
        <v>3297</v>
      </c>
      <c r="F494" s="61">
        <v>-277</v>
      </c>
      <c r="G494" s="60" t="s">
        <v>57</v>
      </c>
      <c r="H494" s="60" t="s">
        <v>76</v>
      </c>
      <c r="I494" s="60" t="s">
        <v>59</v>
      </c>
      <c r="J494">
        <f>VLOOKUP(B494,自助退!B:F,5,FALSE)</f>
        <v>277</v>
      </c>
      <c r="K494" s="40" t="str">
        <f t="shared" si="7"/>
        <v/>
      </c>
    </row>
    <row r="495" spans="1:11" hidden="1">
      <c r="A495" s="62">
        <v>42910.476875</v>
      </c>
      <c r="B495" s="60">
        <v>382858</v>
      </c>
      <c r="C495" s="60" t="s">
        <v>3300</v>
      </c>
      <c r="D495" s="60" t="s">
        <v>3301</v>
      </c>
      <c r="E495" s="60" t="s">
        <v>3302</v>
      </c>
      <c r="F495" s="61">
        <v>-106</v>
      </c>
      <c r="G495" s="60" t="s">
        <v>57</v>
      </c>
      <c r="H495" s="60" t="s">
        <v>61</v>
      </c>
      <c r="I495" s="60" t="s">
        <v>59</v>
      </c>
      <c r="J495">
        <f>VLOOKUP(B495,自助退!B:F,5,FALSE)</f>
        <v>106</v>
      </c>
      <c r="K495" s="40" t="str">
        <f t="shared" si="7"/>
        <v/>
      </c>
    </row>
    <row r="496" spans="1:11" hidden="1">
      <c r="A496" s="62">
        <v>42910.496921296297</v>
      </c>
      <c r="B496" s="60">
        <v>383255</v>
      </c>
      <c r="C496" s="60" t="s">
        <v>3305</v>
      </c>
      <c r="D496" s="60" t="s">
        <v>3306</v>
      </c>
      <c r="E496" s="60" t="s">
        <v>3307</v>
      </c>
      <c r="F496" s="61">
        <v>-50</v>
      </c>
      <c r="G496" s="60" t="s">
        <v>57</v>
      </c>
      <c r="H496" s="60" t="s">
        <v>69</v>
      </c>
      <c r="I496" s="60" t="s">
        <v>59</v>
      </c>
      <c r="J496">
        <f>VLOOKUP(B496,自助退!B:F,5,FALSE)</f>
        <v>50</v>
      </c>
      <c r="K496" s="40" t="str">
        <f t="shared" si="7"/>
        <v/>
      </c>
    </row>
    <row r="497" spans="1:11" hidden="1">
      <c r="A497" s="62">
        <v>42910.504016203704</v>
      </c>
      <c r="B497" s="60">
        <v>383358</v>
      </c>
      <c r="C497" s="60"/>
      <c r="D497" s="60" t="s">
        <v>3311</v>
      </c>
      <c r="E497" s="60" t="s">
        <v>3312</v>
      </c>
      <c r="F497" s="61">
        <v>-194</v>
      </c>
      <c r="G497" s="60" t="s">
        <v>57</v>
      </c>
      <c r="H497" s="60" t="s">
        <v>80</v>
      </c>
      <c r="I497" s="60" t="s">
        <v>95</v>
      </c>
      <c r="J497">
        <f>VLOOKUP(B497,自助退!B:F,5,FALSE)</f>
        <v>194</v>
      </c>
      <c r="K497" s="40" t="str">
        <f t="shared" si="7"/>
        <v/>
      </c>
    </row>
    <row r="498" spans="1:11" hidden="1">
      <c r="A498" s="62">
        <v>42910.555532407408</v>
      </c>
      <c r="B498" s="60">
        <v>383757</v>
      </c>
      <c r="C498" s="60" t="s">
        <v>3315</v>
      </c>
      <c r="D498" s="60" t="s">
        <v>3316</v>
      </c>
      <c r="E498" s="60" t="s">
        <v>3317</v>
      </c>
      <c r="F498" s="61">
        <v>-63</v>
      </c>
      <c r="G498" s="60" t="s">
        <v>57</v>
      </c>
      <c r="H498" s="60" t="s">
        <v>71</v>
      </c>
      <c r="I498" s="60" t="s">
        <v>59</v>
      </c>
      <c r="J498">
        <f>VLOOKUP(B498,自助退!B:F,5,FALSE)</f>
        <v>63</v>
      </c>
      <c r="K498" s="40" t="str">
        <f t="shared" si="7"/>
        <v/>
      </c>
    </row>
    <row r="499" spans="1:11" hidden="1">
      <c r="A499" s="62">
        <v>42910.577303240738</v>
      </c>
      <c r="B499" s="60">
        <v>383836</v>
      </c>
      <c r="C499" s="60" t="s">
        <v>3320</v>
      </c>
      <c r="D499" s="60" t="s">
        <v>3321</v>
      </c>
      <c r="E499" s="60" t="s">
        <v>3322</v>
      </c>
      <c r="F499" s="61">
        <v>-6</v>
      </c>
      <c r="G499" s="60" t="s">
        <v>57</v>
      </c>
      <c r="H499" s="60" t="s">
        <v>61</v>
      </c>
      <c r="I499" s="60" t="s">
        <v>59</v>
      </c>
      <c r="J499">
        <f>VLOOKUP(B499,自助退!B:F,5,FALSE)</f>
        <v>6</v>
      </c>
      <c r="K499" s="40" t="str">
        <f t="shared" si="7"/>
        <v/>
      </c>
    </row>
    <row r="500" spans="1:11" hidden="1">
      <c r="A500" s="62">
        <v>42910.593321759261</v>
      </c>
      <c r="B500" s="60">
        <v>383946</v>
      </c>
      <c r="C500" s="60" t="s">
        <v>3325</v>
      </c>
      <c r="D500" s="60" t="s">
        <v>3326</v>
      </c>
      <c r="E500" s="60" t="s">
        <v>3327</v>
      </c>
      <c r="F500" s="61">
        <v>-452</v>
      </c>
      <c r="G500" s="60" t="s">
        <v>57</v>
      </c>
      <c r="H500" s="60" t="s">
        <v>79</v>
      </c>
      <c r="I500" s="60" t="s">
        <v>59</v>
      </c>
      <c r="J500">
        <f>VLOOKUP(B500,自助退!B:F,5,FALSE)</f>
        <v>452</v>
      </c>
      <c r="K500" s="40" t="str">
        <f t="shared" si="7"/>
        <v/>
      </c>
    </row>
    <row r="501" spans="1:11" hidden="1">
      <c r="A501" s="62">
        <v>42910.602372685185</v>
      </c>
      <c r="B501" s="60">
        <v>384079</v>
      </c>
      <c r="C501" s="60"/>
      <c r="D501" s="60" t="s">
        <v>3331</v>
      </c>
      <c r="E501" s="60" t="s">
        <v>3332</v>
      </c>
      <c r="F501" s="61">
        <v>-2007</v>
      </c>
      <c r="G501" s="60" t="s">
        <v>57</v>
      </c>
      <c r="H501" s="60" t="s">
        <v>72</v>
      </c>
      <c r="I501" s="60" t="s">
        <v>95</v>
      </c>
      <c r="J501">
        <f>VLOOKUP(B501,自助退!B:F,5,FALSE)</f>
        <v>2007</v>
      </c>
      <c r="K501" s="40" t="str">
        <f t="shared" si="7"/>
        <v/>
      </c>
    </row>
    <row r="502" spans="1:11" hidden="1">
      <c r="A502" s="62">
        <v>42910.622233796297</v>
      </c>
      <c r="B502" s="60">
        <v>384428</v>
      </c>
      <c r="C502" s="60" t="s">
        <v>3335</v>
      </c>
      <c r="D502" s="60" t="s">
        <v>3336</v>
      </c>
      <c r="E502" s="60" t="s">
        <v>3337</v>
      </c>
      <c r="F502" s="61">
        <v>-400</v>
      </c>
      <c r="G502" s="60" t="s">
        <v>57</v>
      </c>
      <c r="H502" s="60" t="s">
        <v>80</v>
      </c>
      <c r="I502" s="60" t="s">
        <v>59</v>
      </c>
      <c r="J502">
        <f>VLOOKUP(B502,自助退!B:F,5,FALSE)</f>
        <v>400</v>
      </c>
      <c r="K502" s="40" t="str">
        <f t="shared" si="7"/>
        <v/>
      </c>
    </row>
    <row r="503" spans="1:11" hidden="1">
      <c r="A503" s="62">
        <v>42910.629236111112</v>
      </c>
      <c r="B503" s="60">
        <v>384539</v>
      </c>
      <c r="C503" s="60" t="s">
        <v>3340</v>
      </c>
      <c r="D503" s="60" t="s">
        <v>3341</v>
      </c>
      <c r="E503" s="60" t="s">
        <v>3342</v>
      </c>
      <c r="F503" s="61">
        <v>-55</v>
      </c>
      <c r="G503" s="60" t="s">
        <v>57</v>
      </c>
      <c r="H503" s="60" t="s">
        <v>61</v>
      </c>
      <c r="I503" s="60" t="s">
        <v>59</v>
      </c>
      <c r="J503">
        <f>VLOOKUP(B503,自助退!B:F,5,FALSE)</f>
        <v>55</v>
      </c>
      <c r="K503" s="40" t="str">
        <f t="shared" ref="K503:K566" si="8">IF(J503=F503*-1,"",1)</f>
        <v/>
      </c>
    </row>
    <row r="504" spans="1:11" hidden="1">
      <c r="A504" s="62">
        <v>42910.633645833332</v>
      </c>
      <c r="B504" s="60">
        <v>384635</v>
      </c>
      <c r="C504" s="60" t="s">
        <v>3345</v>
      </c>
      <c r="D504" s="60" t="s">
        <v>3346</v>
      </c>
      <c r="E504" s="60" t="s">
        <v>3347</v>
      </c>
      <c r="F504" s="61">
        <v>-391</v>
      </c>
      <c r="G504" s="60" t="s">
        <v>57</v>
      </c>
      <c r="H504" s="60" t="s">
        <v>74</v>
      </c>
      <c r="I504" s="60" t="s">
        <v>59</v>
      </c>
      <c r="J504">
        <f>VLOOKUP(B504,自助退!B:F,5,FALSE)</f>
        <v>391</v>
      </c>
      <c r="K504" s="40" t="str">
        <f t="shared" si="8"/>
        <v/>
      </c>
    </row>
    <row r="505" spans="1:11" hidden="1">
      <c r="A505" s="62">
        <v>42910.664768518516</v>
      </c>
      <c r="B505" s="60">
        <v>385111</v>
      </c>
      <c r="C505" s="60"/>
      <c r="D505" s="60" t="s">
        <v>3351</v>
      </c>
      <c r="E505" s="60" t="s">
        <v>3352</v>
      </c>
      <c r="F505" s="61">
        <v>-21</v>
      </c>
      <c r="G505" s="60" t="s">
        <v>57</v>
      </c>
      <c r="H505" s="60" t="s">
        <v>82</v>
      </c>
      <c r="I505" s="60" t="s">
        <v>95</v>
      </c>
      <c r="J505">
        <f>VLOOKUP(B505,自助退!B:F,5,FALSE)</f>
        <v>21</v>
      </c>
      <c r="K505" s="40" t="str">
        <f t="shared" si="8"/>
        <v/>
      </c>
    </row>
    <row r="506" spans="1:11" hidden="1">
      <c r="A506" s="62">
        <v>42910.69332175926</v>
      </c>
      <c r="B506" s="60">
        <v>385503</v>
      </c>
      <c r="C506" s="60" t="s">
        <v>3355</v>
      </c>
      <c r="D506" s="60" t="s">
        <v>3356</v>
      </c>
      <c r="E506" s="60" t="s">
        <v>3357</v>
      </c>
      <c r="F506" s="61">
        <v>-30</v>
      </c>
      <c r="G506" s="60" t="s">
        <v>57</v>
      </c>
      <c r="H506" s="60" t="s">
        <v>90</v>
      </c>
      <c r="I506" s="60" t="s">
        <v>59</v>
      </c>
      <c r="J506">
        <f>VLOOKUP(B506,自助退!B:F,5,FALSE)</f>
        <v>30</v>
      </c>
      <c r="K506" s="40" t="str">
        <f t="shared" si="8"/>
        <v/>
      </c>
    </row>
    <row r="507" spans="1:11" hidden="1">
      <c r="A507" s="62">
        <v>42910.693761574075</v>
      </c>
      <c r="B507" s="60">
        <v>385507</v>
      </c>
      <c r="C507" s="60" t="s">
        <v>3360</v>
      </c>
      <c r="D507" s="60" t="s">
        <v>3361</v>
      </c>
      <c r="E507" s="60" t="s">
        <v>3362</v>
      </c>
      <c r="F507" s="61">
        <v>-200</v>
      </c>
      <c r="G507" s="60" t="s">
        <v>57</v>
      </c>
      <c r="H507" s="60" t="s">
        <v>61</v>
      </c>
      <c r="I507" s="60" t="s">
        <v>59</v>
      </c>
      <c r="J507">
        <f>VLOOKUP(B507,自助退!B:F,5,FALSE)</f>
        <v>200</v>
      </c>
      <c r="K507" s="40" t="str">
        <f t="shared" si="8"/>
        <v/>
      </c>
    </row>
    <row r="508" spans="1:11" hidden="1">
      <c r="A508" s="62">
        <v>42910.695856481485</v>
      </c>
      <c r="B508" s="60">
        <v>385530</v>
      </c>
      <c r="C508" s="60"/>
      <c r="D508" s="60" t="s">
        <v>3366</v>
      </c>
      <c r="E508" s="60" t="s">
        <v>3367</v>
      </c>
      <c r="F508" s="61">
        <v>-85</v>
      </c>
      <c r="G508" s="60" t="s">
        <v>57</v>
      </c>
      <c r="H508" s="60" t="s">
        <v>73</v>
      </c>
      <c r="I508" s="60" t="s">
        <v>95</v>
      </c>
      <c r="J508">
        <f>VLOOKUP(B508,自助退!B:F,5,FALSE)</f>
        <v>85</v>
      </c>
      <c r="K508" s="40" t="str">
        <f t="shared" si="8"/>
        <v/>
      </c>
    </row>
    <row r="509" spans="1:11" hidden="1">
      <c r="A509" s="62">
        <v>42910.69803240741</v>
      </c>
      <c r="B509" s="60">
        <v>385548</v>
      </c>
      <c r="C509" s="60" t="s">
        <v>3370</v>
      </c>
      <c r="D509" s="60" t="s">
        <v>3356</v>
      </c>
      <c r="E509" s="60" t="s">
        <v>3357</v>
      </c>
      <c r="F509" s="61">
        <v>-30</v>
      </c>
      <c r="G509" s="60" t="s">
        <v>57</v>
      </c>
      <c r="H509" s="60" t="s">
        <v>90</v>
      </c>
      <c r="I509" s="60" t="s">
        <v>59</v>
      </c>
      <c r="J509">
        <f>VLOOKUP(B509,自助退!B:F,5,FALSE)</f>
        <v>30</v>
      </c>
      <c r="K509" s="40" t="str">
        <f t="shared" si="8"/>
        <v/>
      </c>
    </row>
    <row r="510" spans="1:11" hidden="1">
      <c r="A510" s="62">
        <v>42910.720879629633</v>
      </c>
      <c r="B510" s="60">
        <v>385716</v>
      </c>
      <c r="C510" s="60" t="s">
        <v>3373</v>
      </c>
      <c r="D510" s="60" t="s">
        <v>3374</v>
      </c>
      <c r="E510" s="60" t="s">
        <v>3375</v>
      </c>
      <c r="F510" s="61">
        <v>-3094</v>
      </c>
      <c r="G510" s="60" t="s">
        <v>57</v>
      </c>
      <c r="H510" s="60" t="s">
        <v>81</v>
      </c>
      <c r="I510" s="60" t="s">
        <v>59</v>
      </c>
      <c r="J510">
        <f>VLOOKUP(B510,自助退!B:F,5,FALSE)</f>
        <v>3094</v>
      </c>
      <c r="K510" s="40" t="str">
        <f t="shared" si="8"/>
        <v/>
      </c>
    </row>
    <row r="511" spans="1:11" hidden="1">
      <c r="A511" s="62">
        <v>42910.731307870374</v>
      </c>
      <c r="B511" s="60">
        <v>385756</v>
      </c>
      <c r="C511" s="60" t="s">
        <v>3378</v>
      </c>
      <c r="D511" s="60" t="s">
        <v>3379</v>
      </c>
      <c r="E511" s="60" t="s">
        <v>3380</v>
      </c>
      <c r="F511" s="61">
        <v>-180</v>
      </c>
      <c r="G511" s="60" t="s">
        <v>57</v>
      </c>
      <c r="H511" s="60" t="s">
        <v>80</v>
      </c>
      <c r="I511" s="60" t="s">
        <v>59</v>
      </c>
      <c r="J511">
        <f>VLOOKUP(B511,自助退!B:F,5,FALSE)</f>
        <v>180</v>
      </c>
      <c r="K511" s="40" t="str">
        <f t="shared" si="8"/>
        <v/>
      </c>
    </row>
    <row r="512" spans="1:11" hidden="1">
      <c r="A512" s="62">
        <v>42911.391562500001</v>
      </c>
      <c r="B512" s="60">
        <v>387058</v>
      </c>
      <c r="C512" s="60"/>
      <c r="D512" s="60" t="s">
        <v>3384</v>
      </c>
      <c r="E512" s="60" t="s">
        <v>3385</v>
      </c>
      <c r="F512" s="61">
        <v>-500</v>
      </c>
      <c r="G512" s="60" t="s">
        <v>57</v>
      </c>
      <c r="H512" s="60" t="s">
        <v>73</v>
      </c>
      <c r="I512" s="60" t="s">
        <v>95</v>
      </c>
      <c r="J512">
        <f>VLOOKUP(B512,自助退!B:F,5,FALSE)</f>
        <v>500</v>
      </c>
      <c r="K512" s="40" t="str">
        <f t="shared" si="8"/>
        <v/>
      </c>
    </row>
    <row r="513" spans="1:11" hidden="1">
      <c r="A513" s="62">
        <v>42911.462523148148</v>
      </c>
      <c r="B513" s="60">
        <v>387822</v>
      </c>
      <c r="C513" s="60" t="s">
        <v>3388</v>
      </c>
      <c r="D513" s="60" t="s">
        <v>3389</v>
      </c>
      <c r="E513" s="60" t="s">
        <v>3390</v>
      </c>
      <c r="F513" s="61">
        <v>-3800</v>
      </c>
      <c r="G513" s="60" t="s">
        <v>57</v>
      </c>
      <c r="H513" s="60" t="s">
        <v>68</v>
      </c>
      <c r="I513" s="60" t="s">
        <v>59</v>
      </c>
      <c r="J513">
        <f>VLOOKUP(B513,自助退!B:F,5,FALSE)</f>
        <v>3800</v>
      </c>
      <c r="K513" s="40" t="str">
        <f t="shared" si="8"/>
        <v/>
      </c>
    </row>
    <row r="514" spans="1:11" hidden="1">
      <c r="A514" s="62">
        <v>42911.464131944442</v>
      </c>
      <c r="B514" s="60">
        <v>387843</v>
      </c>
      <c r="C514" s="60" t="s">
        <v>3393</v>
      </c>
      <c r="D514" s="60" t="s">
        <v>3394</v>
      </c>
      <c r="E514" s="60" t="s">
        <v>3395</v>
      </c>
      <c r="F514" s="61">
        <v>-500</v>
      </c>
      <c r="G514" s="60" t="s">
        <v>57</v>
      </c>
      <c r="H514" s="60" t="s">
        <v>68</v>
      </c>
      <c r="I514" s="60" t="s">
        <v>59</v>
      </c>
      <c r="J514">
        <f>VLOOKUP(B514,自助退!B:F,5,FALSE)</f>
        <v>500</v>
      </c>
      <c r="K514" s="40" t="str">
        <f t="shared" si="8"/>
        <v/>
      </c>
    </row>
    <row r="515" spans="1:11" hidden="1">
      <c r="A515" s="62">
        <v>42911.574791666666</v>
      </c>
      <c r="B515" s="60">
        <v>388465</v>
      </c>
      <c r="C515" s="60"/>
      <c r="D515" s="60" t="s">
        <v>771</v>
      </c>
      <c r="E515" s="60" t="s">
        <v>276</v>
      </c>
      <c r="F515" s="61">
        <v>-300</v>
      </c>
      <c r="G515" s="60" t="s">
        <v>57</v>
      </c>
      <c r="H515" s="60" t="s">
        <v>68</v>
      </c>
      <c r="I515" s="60" t="s">
        <v>95</v>
      </c>
      <c r="J515">
        <f>VLOOKUP(B515,自助退!B:F,5,FALSE)</f>
        <v>300</v>
      </c>
      <c r="K515" s="40" t="str">
        <f t="shared" si="8"/>
        <v/>
      </c>
    </row>
    <row r="516" spans="1:11" hidden="1">
      <c r="A516" s="62">
        <v>42911.615648148145</v>
      </c>
      <c r="B516" s="60">
        <v>388634</v>
      </c>
      <c r="C516" s="60" t="s">
        <v>3401</v>
      </c>
      <c r="D516" s="60" t="s">
        <v>3402</v>
      </c>
      <c r="E516" s="60" t="s">
        <v>3403</v>
      </c>
      <c r="F516" s="61">
        <v>-926</v>
      </c>
      <c r="G516" s="60" t="s">
        <v>57</v>
      </c>
      <c r="H516" s="60" t="s">
        <v>60</v>
      </c>
      <c r="I516" s="60" t="s">
        <v>59</v>
      </c>
      <c r="J516">
        <f>VLOOKUP(B516,自助退!B:F,5,FALSE)</f>
        <v>926</v>
      </c>
      <c r="K516" s="40" t="str">
        <f t="shared" si="8"/>
        <v/>
      </c>
    </row>
    <row r="517" spans="1:11" hidden="1">
      <c r="A517" s="62">
        <v>42911.619108796294</v>
      </c>
      <c r="B517" s="60">
        <v>388647</v>
      </c>
      <c r="C517" s="60" t="s">
        <v>3406</v>
      </c>
      <c r="D517" s="60" t="s">
        <v>3407</v>
      </c>
      <c r="E517" s="60" t="s">
        <v>3408</v>
      </c>
      <c r="F517" s="61">
        <v>-250</v>
      </c>
      <c r="G517" s="60" t="s">
        <v>57</v>
      </c>
      <c r="H517" s="60" t="s">
        <v>80</v>
      </c>
      <c r="I517" s="60" t="s">
        <v>59</v>
      </c>
      <c r="J517">
        <f>VLOOKUP(B517,自助退!B:F,5,FALSE)</f>
        <v>250</v>
      </c>
      <c r="K517" s="40" t="str">
        <f t="shared" si="8"/>
        <v/>
      </c>
    </row>
    <row r="518" spans="1:11" hidden="1">
      <c r="A518" s="62">
        <v>42911.648414351854</v>
      </c>
      <c r="B518" s="60">
        <v>388782</v>
      </c>
      <c r="C518" s="60" t="s">
        <v>4678</v>
      </c>
      <c r="D518" s="60" t="s">
        <v>944</v>
      </c>
      <c r="E518" s="60" t="s">
        <v>945</v>
      </c>
      <c r="F518" s="61">
        <v>-500</v>
      </c>
      <c r="G518" s="60" t="s">
        <v>57</v>
      </c>
      <c r="H518" s="60" t="s">
        <v>4676</v>
      </c>
      <c r="I518" s="60" t="s">
        <v>95</v>
      </c>
      <c r="J518">
        <f>VLOOKUP(B518,自助退!B:F,5,FALSE)</f>
        <v>500</v>
      </c>
      <c r="K518" s="40" t="str">
        <f t="shared" si="8"/>
        <v/>
      </c>
    </row>
    <row r="519" spans="1:11" hidden="1">
      <c r="A519" s="62">
        <v>42911.70553240741</v>
      </c>
      <c r="B519" s="60">
        <v>388989</v>
      </c>
      <c r="C519" s="60" t="s">
        <v>3413</v>
      </c>
      <c r="D519" s="60" t="s">
        <v>3414</v>
      </c>
      <c r="E519" s="60" t="s">
        <v>3415</v>
      </c>
      <c r="F519" s="61">
        <v>-1797</v>
      </c>
      <c r="G519" s="60" t="s">
        <v>57</v>
      </c>
      <c r="H519" s="60" t="s">
        <v>90</v>
      </c>
      <c r="I519" s="60" t="s">
        <v>59</v>
      </c>
      <c r="J519">
        <f>VLOOKUP(B519,自助退!B:F,5,FALSE)</f>
        <v>1797</v>
      </c>
      <c r="K519" s="40" t="str">
        <f t="shared" si="8"/>
        <v/>
      </c>
    </row>
    <row r="520" spans="1:11" hidden="1">
      <c r="A520" s="62">
        <v>42912.342291666668</v>
      </c>
      <c r="B520" s="60">
        <v>390896</v>
      </c>
      <c r="C520" s="60" t="s">
        <v>3418</v>
      </c>
      <c r="D520" s="60" t="s">
        <v>3419</v>
      </c>
      <c r="E520" s="60" t="s">
        <v>3420</v>
      </c>
      <c r="F520" s="61">
        <v>-200</v>
      </c>
      <c r="G520" s="60" t="s">
        <v>57</v>
      </c>
      <c r="H520" s="60" t="s">
        <v>85</v>
      </c>
      <c r="I520" s="60" t="s">
        <v>59</v>
      </c>
      <c r="J520">
        <f>VLOOKUP(B520,自助退!B:F,5,FALSE)</f>
        <v>200</v>
      </c>
      <c r="K520" s="40" t="str">
        <f t="shared" si="8"/>
        <v/>
      </c>
    </row>
    <row r="521" spans="1:11" hidden="1">
      <c r="A521" s="62">
        <v>42912.372187499997</v>
      </c>
      <c r="B521" s="60">
        <v>393701</v>
      </c>
      <c r="C521" s="60"/>
      <c r="D521" s="60" t="s">
        <v>3424</v>
      </c>
      <c r="E521" s="60" t="s">
        <v>3425</v>
      </c>
      <c r="F521" s="61">
        <v>-289</v>
      </c>
      <c r="G521" s="60" t="s">
        <v>57</v>
      </c>
      <c r="H521" s="60" t="s">
        <v>73</v>
      </c>
      <c r="I521" s="60" t="s">
        <v>95</v>
      </c>
      <c r="J521">
        <f>VLOOKUP(B521,自助退!B:F,5,FALSE)</f>
        <v>289</v>
      </c>
      <c r="K521" s="40" t="str">
        <f t="shared" si="8"/>
        <v/>
      </c>
    </row>
    <row r="522" spans="1:11" hidden="1">
      <c r="A522" s="62">
        <v>42912.381979166668</v>
      </c>
      <c r="B522" s="60">
        <v>394696</v>
      </c>
      <c r="C522" s="60"/>
      <c r="D522" s="60" t="s">
        <v>3429</v>
      </c>
      <c r="E522" s="60" t="s">
        <v>3430</v>
      </c>
      <c r="F522" s="61">
        <v>-992</v>
      </c>
      <c r="G522" s="60" t="s">
        <v>57</v>
      </c>
      <c r="H522" s="60" t="s">
        <v>90</v>
      </c>
      <c r="I522" s="60" t="s">
        <v>95</v>
      </c>
      <c r="J522">
        <f>VLOOKUP(B522,自助退!B:F,5,FALSE)</f>
        <v>992</v>
      </c>
      <c r="K522" s="40" t="str">
        <f t="shared" si="8"/>
        <v/>
      </c>
    </row>
    <row r="523" spans="1:11" hidden="1">
      <c r="A523" s="62">
        <v>42912.400810185187</v>
      </c>
      <c r="B523" s="60">
        <v>396710</v>
      </c>
      <c r="C523" s="60" t="s">
        <v>3433</v>
      </c>
      <c r="D523" s="60" t="s">
        <v>3434</v>
      </c>
      <c r="E523" s="60" t="s">
        <v>3435</v>
      </c>
      <c r="F523" s="61">
        <v>-461</v>
      </c>
      <c r="G523" s="60" t="s">
        <v>57</v>
      </c>
      <c r="H523" s="60" t="s">
        <v>68</v>
      </c>
      <c r="I523" s="60" t="s">
        <v>59</v>
      </c>
      <c r="J523">
        <f>VLOOKUP(B523,自助退!B:F,5,FALSE)</f>
        <v>461</v>
      </c>
      <c r="K523" s="40" t="str">
        <f t="shared" si="8"/>
        <v/>
      </c>
    </row>
    <row r="524" spans="1:11" hidden="1">
      <c r="A524" s="62">
        <v>42912.411481481482</v>
      </c>
      <c r="B524" s="60">
        <v>397844</v>
      </c>
      <c r="C524" s="60" t="s">
        <v>3438</v>
      </c>
      <c r="D524" s="60" t="s">
        <v>3439</v>
      </c>
      <c r="E524" s="60" t="s">
        <v>3440</v>
      </c>
      <c r="F524" s="61">
        <v>-354</v>
      </c>
      <c r="G524" s="60" t="s">
        <v>57</v>
      </c>
      <c r="H524" s="60" t="s">
        <v>4673</v>
      </c>
      <c r="I524" s="60" t="s">
        <v>59</v>
      </c>
      <c r="J524">
        <f>VLOOKUP(B524,自助退!B:F,5,FALSE)</f>
        <v>354</v>
      </c>
      <c r="K524" s="40" t="str">
        <f t="shared" si="8"/>
        <v/>
      </c>
    </row>
    <row r="525" spans="1:11" hidden="1">
      <c r="A525" s="62">
        <v>42912.421932870369</v>
      </c>
      <c r="B525" s="60">
        <v>398919</v>
      </c>
      <c r="C525" s="60" t="s">
        <v>3443</v>
      </c>
      <c r="D525" s="60" t="s">
        <v>3444</v>
      </c>
      <c r="E525" s="60" t="s">
        <v>3445</v>
      </c>
      <c r="F525" s="61">
        <v>-193</v>
      </c>
      <c r="G525" s="60" t="s">
        <v>57</v>
      </c>
      <c r="H525" s="60" t="s">
        <v>93</v>
      </c>
      <c r="I525" s="60" t="s">
        <v>59</v>
      </c>
      <c r="J525">
        <f>VLOOKUP(B525,自助退!B:F,5,FALSE)</f>
        <v>193</v>
      </c>
      <c r="K525" s="40" t="str">
        <f t="shared" si="8"/>
        <v/>
      </c>
    </row>
    <row r="526" spans="1:11" hidden="1">
      <c r="A526" s="62">
        <v>42912.434293981481</v>
      </c>
      <c r="B526" s="60">
        <v>400176</v>
      </c>
      <c r="C526" s="60" t="s">
        <v>3448</v>
      </c>
      <c r="D526" s="60" t="s">
        <v>3449</v>
      </c>
      <c r="E526" s="60" t="s">
        <v>3450</v>
      </c>
      <c r="F526" s="61">
        <v>-123</v>
      </c>
      <c r="G526" s="60" t="s">
        <v>57</v>
      </c>
      <c r="H526" s="60" t="s">
        <v>65</v>
      </c>
      <c r="I526" s="60" t="s">
        <v>59</v>
      </c>
      <c r="J526">
        <f>VLOOKUP(B526,自助退!B:F,5,FALSE)</f>
        <v>123</v>
      </c>
      <c r="K526" s="40" t="str">
        <f t="shared" si="8"/>
        <v/>
      </c>
    </row>
    <row r="527" spans="1:11" hidden="1">
      <c r="A527" s="62">
        <v>42912.43608796296</v>
      </c>
      <c r="B527" s="60">
        <v>400342</v>
      </c>
      <c r="C527" s="60" t="s">
        <v>3453</v>
      </c>
      <c r="D527" s="60" t="s">
        <v>3454</v>
      </c>
      <c r="E527" s="60" t="s">
        <v>3455</v>
      </c>
      <c r="F527" s="61">
        <v>-96</v>
      </c>
      <c r="G527" s="60" t="s">
        <v>57</v>
      </c>
      <c r="H527" s="60" t="s">
        <v>4675</v>
      </c>
      <c r="I527" s="60" t="s">
        <v>59</v>
      </c>
      <c r="J527">
        <f>VLOOKUP(B527,自助退!B:F,5,FALSE)</f>
        <v>96</v>
      </c>
      <c r="K527" s="40" t="str">
        <f t="shared" si="8"/>
        <v/>
      </c>
    </row>
    <row r="528" spans="1:11" hidden="1">
      <c r="A528" s="62">
        <v>42912.436550925922</v>
      </c>
      <c r="B528" s="60">
        <v>400387</v>
      </c>
      <c r="C528" s="60" t="s">
        <v>3458</v>
      </c>
      <c r="D528" s="60" t="s">
        <v>3439</v>
      </c>
      <c r="E528" s="60" t="s">
        <v>3440</v>
      </c>
      <c r="F528" s="61">
        <v>-45</v>
      </c>
      <c r="G528" s="60" t="s">
        <v>57</v>
      </c>
      <c r="H528" s="60" t="s">
        <v>89</v>
      </c>
      <c r="I528" s="60" t="s">
        <v>59</v>
      </c>
      <c r="J528">
        <f>VLOOKUP(B528,自助退!B:F,5,FALSE)</f>
        <v>45</v>
      </c>
      <c r="K528" s="40" t="str">
        <f t="shared" si="8"/>
        <v/>
      </c>
    </row>
    <row r="529" spans="1:11" hidden="1">
      <c r="A529" s="62">
        <v>42912.437893518516</v>
      </c>
      <c r="B529" s="60">
        <v>400506</v>
      </c>
      <c r="C529" s="60" t="s">
        <v>3461</v>
      </c>
      <c r="D529" s="60" t="s">
        <v>3462</v>
      </c>
      <c r="E529" s="60" t="s">
        <v>3463</v>
      </c>
      <c r="F529" s="61">
        <v>-95</v>
      </c>
      <c r="G529" s="60" t="s">
        <v>57</v>
      </c>
      <c r="H529" s="60" t="s">
        <v>80</v>
      </c>
      <c r="I529" s="60" t="s">
        <v>59</v>
      </c>
      <c r="J529">
        <f>VLOOKUP(B529,自助退!B:F,5,FALSE)</f>
        <v>95</v>
      </c>
      <c r="K529" s="40" t="str">
        <f t="shared" si="8"/>
        <v/>
      </c>
    </row>
    <row r="530" spans="1:11" hidden="1">
      <c r="A530" s="62">
        <v>42912.438807870371</v>
      </c>
      <c r="B530" s="60">
        <v>400600</v>
      </c>
      <c r="C530" s="60" t="s">
        <v>3466</v>
      </c>
      <c r="D530" s="60" t="s">
        <v>3467</v>
      </c>
      <c r="E530" s="60" t="s">
        <v>3468</v>
      </c>
      <c r="F530" s="61">
        <v>-70</v>
      </c>
      <c r="G530" s="60" t="s">
        <v>57</v>
      </c>
      <c r="H530" s="60" t="s">
        <v>88</v>
      </c>
      <c r="I530" s="60" t="s">
        <v>59</v>
      </c>
      <c r="J530">
        <f>VLOOKUP(B530,自助退!B:F,5,FALSE)</f>
        <v>70</v>
      </c>
      <c r="K530" s="40" t="str">
        <f t="shared" si="8"/>
        <v/>
      </c>
    </row>
    <row r="531" spans="1:11" hidden="1">
      <c r="A531" s="62">
        <v>42912.44835648148</v>
      </c>
      <c r="B531" s="60">
        <v>401450</v>
      </c>
      <c r="C531" s="60" t="s">
        <v>3471</v>
      </c>
      <c r="D531" s="60" t="s">
        <v>3472</v>
      </c>
      <c r="E531" s="60" t="s">
        <v>3473</v>
      </c>
      <c r="F531" s="61">
        <v>-916</v>
      </c>
      <c r="G531" s="60" t="s">
        <v>57</v>
      </c>
      <c r="H531" s="60" t="s">
        <v>69</v>
      </c>
      <c r="I531" s="60" t="s">
        <v>59</v>
      </c>
      <c r="J531">
        <f>VLOOKUP(B531,自助退!B:F,5,FALSE)</f>
        <v>916</v>
      </c>
      <c r="K531" s="40" t="str">
        <f t="shared" si="8"/>
        <v/>
      </c>
    </row>
    <row r="532" spans="1:11" hidden="1">
      <c r="A532" s="62">
        <v>42912.451747685183</v>
      </c>
      <c r="B532" s="60">
        <v>401763</v>
      </c>
      <c r="C532" s="60" t="s">
        <v>3476</v>
      </c>
      <c r="D532" s="60" t="s">
        <v>3477</v>
      </c>
      <c r="E532" s="60" t="s">
        <v>3478</v>
      </c>
      <c r="F532" s="61">
        <v>-190</v>
      </c>
      <c r="G532" s="60" t="s">
        <v>57</v>
      </c>
      <c r="H532" s="60" t="s">
        <v>89</v>
      </c>
      <c r="I532" s="60" t="s">
        <v>59</v>
      </c>
      <c r="J532">
        <f>VLOOKUP(B532,自助退!B:F,5,FALSE)</f>
        <v>190</v>
      </c>
      <c r="K532" s="40" t="str">
        <f t="shared" si="8"/>
        <v/>
      </c>
    </row>
    <row r="533" spans="1:11" hidden="1">
      <c r="A533" s="62">
        <v>42912.465787037036</v>
      </c>
      <c r="B533" s="60">
        <v>402943</v>
      </c>
      <c r="C533" s="60" t="s">
        <v>3481</v>
      </c>
      <c r="D533" s="60" t="s">
        <v>3482</v>
      </c>
      <c r="E533" s="60" t="s">
        <v>3483</v>
      </c>
      <c r="F533" s="61">
        <v>-250</v>
      </c>
      <c r="G533" s="60" t="s">
        <v>57</v>
      </c>
      <c r="H533" s="60" t="s">
        <v>84</v>
      </c>
      <c r="I533" s="60" t="s">
        <v>59</v>
      </c>
      <c r="J533">
        <f>VLOOKUP(B533,自助退!B:F,5,FALSE)</f>
        <v>250</v>
      </c>
      <c r="K533" s="40" t="str">
        <f t="shared" si="8"/>
        <v/>
      </c>
    </row>
    <row r="534" spans="1:11" hidden="1">
      <c r="A534" s="62">
        <v>42912.466377314813</v>
      </c>
      <c r="B534" s="60">
        <v>402994</v>
      </c>
      <c r="C534" s="60" t="s">
        <v>3486</v>
      </c>
      <c r="D534" s="60" t="s">
        <v>3487</v>
      </c>
      <c r="E534" s="60" t="s">
        <v>3488</v>
      </c>
      <c r="F534" s="61">
        <v>-48</v>
      </c>
      <c r="G534" s="60" t="s">
        <v>57</v>
      </c>
      <c r="H534" s="60" t="s">
        <v>77</v>
      </c>
      <c r="I534" s="60" t="s">
        <v>59</v>
      </c>
      <c r="J534">
        <f>VLOOKUP(B534,自助退!B:F,5,FALSE)</f>
        <v>48</v>
      </c>
      <c r="K534" s="40" t="str">
        <f t="shared" si="8"/>
        <v/>
      </c>
    </row>
    <row r="535" spans="1:11" hidden="1">
      <c r="A535" s="62">
        <v>42912.466944444444</v>
      </c>
      <c r="B535" s="60">
        <v>403044</v>
      </c>
      <c r="C535" s="60" t="s">
        <v>3491</v>
      </c>
      <c r="D535" s="60" t="s">
        <v>3492</v>
      </c>
      <c r="E535" s="60" t="s">
        <v>3493</v>
      </c>
      <c r="F535" s="61">
        <v>-91</v>
      </c>
      <c r="G535" s="60" t="s">
        <v>57</v>
      </c>
      <c r="H535" s="60" t="s">
        <v>89</v>
      </c>
      <c r="I535" s="60" t="s">
        <v>59</v>
      </c>
      <c r="J535">
        <f>VLOOKUP(B535,自助退!B:F,5,FALSE)</f>
        <v>91</v>
      </c>
      <c r="K535" s="40" t="str">
        <f t="shared" si="8"/>
        <v/>
      </c>
    </row>
    <row r="536" spans="1:11" hidden="1">
      <c r="A536" s="62">
        <v>42912.48574074074</v>
      </c>
      <c r="B536" s="60">
        <v>404366</v>
      </c>
      <c r="C536" s="60" t="s">
        <v>3496</v>
      </c>
      <c r="D536" s="60" t="s">
        <v>3492</v>
      </c>
      <c r="E536" s="60" t="s">
        <v>3493</v>
      </c>
      <c r="F536" s="61">
        <v>-19</v>
      </c>
      <c r="G536" s="60" t="s">
        <v>57</v>
      </c>
      <c r="H536" s="60" t="s">
        <v>86</v>
      </c>
      <c r="I536" s="60" t="s">
        <v>59</v>
      </c>
      <c r="J536">
        <f>VLOOKUP(B536,自助退!B:F,5,FALSE)</f>
        <v>19</v>
      </c>
      <c r="K536" s="40" t="str">
        <f t="shared" si="8"/>
        <v/>
      </c>
    </row>
    <row r="537" spans="1:11" hidden="1">
      <c r="A537" s="62">
        <v>42912.491840277777</v>
      </c>
      <c r="B537" s="60">
        <v>404734</v>
      </c>
      <c r="C537" s="60" t="s">
        <v>3499</v>
      </c>
      <c r="D537" s="60" t="s">
        <v>3500</v>
      </c>
      <c r="E537" s="60" t="s">
        <v>3501</v>
      </c>
      <c r="F537" s="61">
        <v>-68</v>
      </c>
      <c r="G537" s="60" t="s">
        <v>57</v>
      </c>
      <c r="H537" s="60" t="s">
        <v>69</v>
      </c>
      <c r="I537" s="60" t="s">
        <v>59</v>
      </c>
      <c r="J537">
        <f>VLOOKUP(B537,自助退!B:F,5,FALSE)</f>
        <v>68</v>
      </c>
      <c r="K537" s="40" t="str">
        <f t="shared" si="8"/>
        <v/>
      </c>
    </row>
    <row r="538" spans="1:11" hidden="1">
      <c r="A538" s="62">
        <v>42912.494108796294</v>
      </c>
      <c r="B538" s="60">
        <v>404889</v>
      </c>
      <c r="C538" s="60" t="s">
        <v>3504</v>
      </c>
      <c r="D538" s="60" t="s">
        <v>3505</v>
      </c>
      <c r="E538" s="60" t="s">
        <v>3506</v>
      </c>
      <c r="F538" s="61">
        <v>-584</v>
      </c>
      <c r="G538" s="60" t="s">
        <v>57</v>
      </c>
      <c r="H538" s="60" t="s">
        <v>4673</v>
      </c>
      <c r="I538" s="60" t="s">
        <v>59</v>
      </c>
      <c r="J538">
        <f>VLOOKUP(B538,自助退!B:F,5,FALSE)</f>
        <v>584</v>
      </c>
      <c r="K538" s="40" t="str">
        <f t="shared" si="8"/>
        <v/>
      </c>
    </row>
    <row r="539" spans="1:11" hidden="1">
      <c r="A539" s="62">
        <v>42912.497430555559</v>
      </c>
      <c r="B539" s="60">
        <v>405058</v>
      </c>
      <c r="C539" s="60" t="s">
        <v>3509</v>
      </c>
      <c r="D539" s="60" t="s">
        <v>3510</v>
      </c>
      <c r="E539" s="60" t="s">
        <v>3511</v>
      </c>
      <c r="F539" s="61">
        <v>-238</v>
      </c>
      <c r="G539" s="60" t="s">
        <v>57</v>
      </c>
      <c r="H539" s="60" t="s">
        <v>60</v>
      </c>
      <c r="I539" s="60" t="s">
        <v>59</v>
      </c>
      <c r="J539">
        <f>VLOOKUP(B539,自助退!B:F,5,FALSE)</f>
        <v>238</v>
      </c>
      <c r="K539" s="40" t="str">
        <f t="shared" si="8"/>
        <v/>
      </c>
    </row>
    <row r="540" spans="1:11" hidden="1">
      <c r="A540" s="62">
        <v>42912.498483796298</v>
      </c>
      <c r="B540" s="60">
        <v>405101</v>
      </c>
      <c r="C540" s="60" t="s">
        <v>3514</v>
      </c>
      <c r="D540" s="60" t="s">
        <v>3515</v>
      </c>
      <c r="E540" s="60" t="s">
        <v>3516</v>
      </c>
      <c r="F540" s="61">
        <v>-194</v>
      </c>
      <c r="G540" s="60" t="s">
        <v>57</v>
      </c>
      <c r="H540" s="60" t="s">
        <v>66</v>
      </c>
      <c r="I540" s="60" t="s">
        <v>59</v>
      </c>
      <c r="J540">
        <f>VLOOKUP(B540,自助退!B:F,5,FALSE)</f>
        <v>194</v>
      </c>
      <c r="K540" s="40" t="str">
        <f t="shared" si="8"/>
        <v/>
      </c>
    </row>
    <row r="541" spans="1:11" hidden="1">
      <c r="A541" s="62">
        <v>42912.499699074076</v>
      </c>
      <c r="B541" s="60">
        <v>405156</v>
      </c>
      <c r="C541" s="60" t="s">
        <v>3519</v>
      </c>
      <c r="D541" s="60" t="s">
        <v>3520</v>
      </c>
      <c r="E541" s="60" t="s">
        <v>3521</v>
      </c>
      <c r="F541" s="61">
        <v>-1593</v>
      </c>
      <c r="G541" s="60" t="s">
        <v>57</v>
      </c>
      <c r="H541" s="60" t="s">
        <v>60</v>
      </c>
      <c r="I541" s="60" t="s">
        <v>59</v>
      </c>
      <c r="J541">
        <f>VLOOKUP(B541,自助退!B:F,5,FALSE)</f>
        <v>1593</v>
      </c>
      <c r="K541" s="40" t="str">
        <f t="shared" si="8"/>
        <v/>
      </c>
    </row>
    <row r="542" spans="1:11" hidden="1">
      <c r="A542" s="62">
        <v>42912.509375000001</v>
      </c>
      <c r="B542" s="60">
        <v>405416</v>
      </c>
      <c r="C542" s="60" t="s">
        <v>3524</v>
      </c>
      <c r="D542" s="60" t="s">
        <v>3525</v>
      </c>
      <c r="E542" s="60" t="s">
        <v>3526</v>
      </c>
      <c r="F542" s="61">
        <v>-2115</v>
      </c>
      <c r="G542" s="60" t="s">
        <v>57</v>
      </c>
      <c r="H542" s="60" t="s">
        <v>67</v>
      </c>
      <c r="I542" s="60" t="s">
        <v>59</v>
      </c>
      <c r="J542">
        <f>VLOOKUP(B542,自助退!B:F,5,FALSE)</f>
        <v>2115</v>
      </c>
      <c r="K542" s="40" t="str">
        <f t="shared" si="8"/>
        <v/>
      </c>
    </row>
    <row r="543" spans="1:11" hidden="1">
      <c r="A543" s="62">
        <v>42912.51017361111</v>
      </c>
      <c r="B543" s="60">
        <v>405426</v>
      </c>
      <c r="C543" s="60" t="s">
        <v>3529</v>
      </c>
      <c r="D543" s="60" t="s">
        <v>3530</v>
      </c>
      <c r="E543" s="60" t="s">
        <v>3531</v>
      </c>
      <c r="F543" s="61">
        <v>-25</v>
      </c>
      <c r="G543" s="60" t="s">
        <v>57</v>
      </c>
      <c r="H543" s="60" t="s">
        <v>67</v>
      </c>
      <c r="I543" s="60" t="s">
        <v>59</v>
      </c>
      <c r="J543">
        <f>VLOOKUP(B543,自助退!B:F,5,FALSE)</f>
        <v>25</v>
      </c>
      <c r="K543" s="40" t="str">
        <f t="shared" si="8"/>
        <v/>
      </c>
    </row>
    <row r="544" spans="1:11" hidden="1">
      <c r="A544" s="62">
        <v>42912.512349537035</v>
      </c>
      <c r="B544" s="60">
        <v>405474</v>
      </c>
      <c r="C544" s="60"/>
      <c r="D544" s="60" t="s">
        <v>3535</v>
      </c>
      <c r="E544" s="60" t="s">
        <v>3536</v>
      </c>
      <c r="F544" s="61">
        <v>-32</v>
      </c>
      <c r="G544" s="60" t="s">
        <v>57</v>
      </c>
      <c r="H544" s="60" t="s">
        <v>76</v>
      </c>
      <c r="I544" s="60" t="s">
        <v>95</v>
      </c>
      <c r="J544">
        <f>VLOOKUP(B544,自助退!B:F,5,FALSE)</f>
        <v>32</v>
      </c>
      <c r="K544" s="40" t="str">
        <f t="shared" si="8"/>
        <v/>
      </c>
    </row>
    <row r="545" spans="1:11" hidden="1">
      <c r="A545" s="62">
        <v>42912.548576388886</v>
      </c>
      <c r="B545" s="60">
        <v>405815</v>
      </c>
      <c r="C545" s="60"/>
      <c r="D545" s="60" t="s">
        <v>3540</v>
      </c>
      <c r="E545" s="60" t="s">
        <v>3541</v>
      </c>
      <c r="F545" s="61">
        <v>-572</v>
      </c>
      <c r="G545" s="60" t="s">
        <v>57</v>
      </c>
      <c r="H545" s="60" t="s">
        <v>71</v>
      </c>
      <c r="I545" s="60" t="s">
        <v>95</v>
      </c>
      <c r="J545">
        <f>VLOOKUP(B545,自助退!B:F,5,FALSE)</f>
        <v>572</v>
      </c>
      <c r="K545" s="40" t="str">
        <f t="shared" si="8"/>
        <v/>
      </c>
    </row>
    <row r="546" spans="1:11" hidden="1">
      <c r="A546" s="62">
        <v>42912.549143518518</v>
      </c>
      <c r="B546" s="60">
        <v>405822</v>
      </c>
      <c r="C546" s="60" t="s">
        <v>3544</v>
      </c>
      <c r="D546" s="60" t="s">
        <v>3545</v>
      </c>
      <c r="E546" s="60" t="s">
        <v>3546</v>
      </c>
      <c r="F546" s="61">
        <v>-20</v>
      </c>
      <c r="G546" s="60" t="s">
        <v>57</v>
      </c>
      <c r="H546" s="60" t="s">
        <v>70</v>
      </c>
      <c r="I546" s="60" t="s">
        <v>59</v>
      </c>
      <c r="J546">
        <f>VLOOKUP(B546,自助退!B:F,5,FALSE)</f>
        <v>20</v>
      </c>
      <c r="K546" s="40" t="str">
        <f t="shared" si="8"/>
        <v/>
      </c>
    </row>
    <row r="547" spans="1:11" hidden="1">
      <c r="A547" s="62">
        <v>42912.578969907408</v>
      </c>
      <c r="B547" s="60">
        <v>406177</v>
      </c>
      <c r="C547" s="60"/>
      <c r="D547" s="60" t="s">
        <v>3550</v>
      </c>
      <c r="E547" s="60" t="s">
        <v>3551</v>
      </c>
      <c r="F547" s="61">
        <v>-1080</v>
      </c>
      <c r="G547" s="60" t="s">
        <v>57</v>
      </c>
      <c r="H547" s="60" t="s">
        <v>64</v>
      </c>
      <c r="I547" s="60" t="s">
        <v>95</v>
      </c>
      <c r="J547">
        <f>VLOOKUP(B547,自助退!B:F,5,FALSE)</f>
        <v>1080</v>
      </c>
      <c r="K547" s="40" t="str">
        <f t="shared" si="8"/>
        <v/>
      </c>
    </row>
    <row r="548" spans="1:11" hidden="1">
      <c r="A548" s="62">
        <v>42912.592222222222</v>
      </c>
      <c r="B548" s="60">
        <v>406776</v>
      </c>
      <c r="C548" s="60" t="s">
        <v>3554</v>
      </c>
      <c r="D548" s="60" t="s">
        <v>3555</v>
      </c>
      <c r="E548" s="60" t="s">
        <v>3556</v>
      </c>
      <c r="F548" s="61">
        <v>-1811</v>
      </c>
      <c r="G548" s="60" t="s">
        <v>57</v>
      </c>
      <c r="H548" s="60" t="s">
        <v>68</v>
      </c>
      <c r="I548" s="60" t="s">
        <v>59</v>
      </c>
      <c r="J548">
        <f>VLOOKUP(B548,自助退!B:F,5,FALSE)</f>
        <v>1811</v>
      </c>
      <c r="K548" s="40" t="str">
        <f t="shared" si="8"/>
        <v/>
      </c>
    </row>
    <row r="549" spans="1:11" hidden="1">
      <c r="A549" s="62">
        <v>42912.593263888892</v>
      </c>
      <c r="B549" s="60">
        <v>406823</v>
      </c>
      <c r="C549" s="60" t="s">
        <v>3559</v>
      </c>
      <c r="D549" s="60" t="s">
        <v>3560</v>
      </c>
      <c r="E549" s="60" t="s">
        <v>3561</v>
      </c>
      <c r="F549" s="61">
        <v>-900</v>
      </c>
      <c r="G549" s="60" t="s">
        <v>57</v>
      </c>
      <c r="H549" s="60" t="s">
        <v>74</v>
      </c>
      <c r="I549" s="60" t="s">
        <v>59</v>
      </c>
      <c r="J549">
        <f>VLOOKUP(B549,自助退!B:F,5,FALSE)</f>
        <v>900</v>
      </c>
      <c r="K549" s="40" t="str">
        <f t="shared" si="8"/>
        <v/>
      </c>
    </row>
    <row r="550" spans="1:11" hidden="1">
      <c r="A550" s="62">
        <v>42912.604178240741</v>
      </c>
      <c r="B550" s="60">
        <v>407565</v>
      </c>
      <c r="C550" s="60" t="s">
        <v>3564</v>
      </c>
      <c r="D550" s="60" t="s">
        <v>3565</v>
      </c>
      <c r="E550" s="60" t="s">
        <v>3566</v>
      </c>
      <c r="F550" s="61">
        <v>-5822</v>
      </c>
      <c r="G550" s="60" t="s">
        <v>57</v>
      </c>
      <c r="H550" s="60" t="s">
        <v>64</v>
      </c>
      <c r="I550" s="60" t="s">
        <v>59</v>
      </c>
      <c r="J550">
        <f>VLOOKUP(B550,自助退!B:F,5,FALSE)</f>
        <v>5822</v>
      </c>
      <c r="K550" s="40" t="str">
        <f t="shared" si="8"/>
        <v/>
      </c>
    </row>
    <row r="551" spans="1:11" hidden="1">
      <c r="A551" s="62">
        <v>42912.606064814812</v>
      </c>
      <c r="B551" s="60">
        <v>407721</v>
      </c>
      <c r="C551" s="60" t="s">
        <v>3569</v>
      </c>
      <c r="D551" s="60" t="s">
        <v>3570</v>
      </c>
      <c r="E551" s="60" t="s">
        <v>3571</v>
      </c>
      <c r="F551" s="61">
        <v>-318</v>
      </c>
      <c r="G551" s="60" t="s">
        <v>57</v>
      </c>
      <c r="H551" s="60" t="s">
        <v>71</v>
      </c>
      <c r="I551" s="60" t="s">
        <v>59</v>
      </c>
      <c r="J551">
        <f>VLOOKUP(B551,自助退!B:F,5,FALSE)</f>
        <v>318</v>
      </c>
      <c r="K551" s="40" t="str">
        <f t="shared" si="8"/>
        <v/>
      </c>
    </row>
    <row r="552" spans="1:11" hidden="1">
      <c r="A552" s="62">
        <v>42912.606365740743</v>
      </c>
      <c r="B552" s="60">
        <v>407734</v>
      </c>
      <c r="C552" s="60" t="s">
        <v>3574</v>
      </c>
      <c r="D552" s="60" t="s">
        <v>3575</v>
      </c>
      <c r="E552" s="60" t="s">
        <v>3576</v>
      </c>
      <c r="F552" s="61">
        <v>-44</v>
      </c>
      <c r="G552" s="60" t="s">
        <v>57</v>
      </c>
      <c r="H552" s="60" t="s">
        <v>80</v>
      </c>
      <c r="I552" s="60" t="s">
        <v>59</v>
      </c>
      <c r="J552">
        <f>VLOOKUP(B552,自助退!B:F,5,FALSE)</f>
        <v>44</v>
      </c>
      <c r="K552" s="40" t="str">
        <f t="shared" si="8"/>
        <v/>
      </c>
    </row>
    <row r="553" spans="1:11" hidden="1">
      <c r="A553" s="62">
        <v>42912.634340277778</v>
      </c>
      <c r="B553" s="60">
        <v>409736</v>
      </c>
      <c r="C553" s="60" t="s">
        <v>3579</v>
      </c>
      <c r="D553" s="60" t="s">
        <v>3580</v>
      </c>
      <c r="E553" s="60" t="s">
        <v>3581</v>
      </c>
      <c r="F553" s="61">
        <v>-784</v>
      </c>
      <c r="G553" s="60" t="s">
        <v>57</v>
      </c>
      <c r="H553" s="60" t="s">
        <v>84</v>
      </c>
      <c r="I553" s="60" t="s">
        <v>59</v>
      </c>
      <c r="J553">
        <f>VLOOKUP(B553,自助退!B:F,5,FALSE)</f>
        <v>784</v>
      </c>
      <c r="K553" s="40" t="str">
        <f t="shared" si="8"/>
        <v/>
      </c>
    </row>
    <row r="554" spans="1:11" hidden="1">
      <c r="A554" s="62">
        <v>42912.640347222223</v>
      </c>
      <c r="B554" s="60">
        <v>410116</v>
      </c>
      <c r="C554" s="60"/>
      <c r="D554" s="60" t="s">
        <v>3585</v>
      </c>
      <c r="E554" s="60" t="s">
        <v>3586</v>
      </c>
      <c r="F554" s="61">
        <v>-411</v>
      </c>
      <c r="G554" s="60" t="s">
        <v>57</v>
      </c>
      <c r="H554" s="60" t="s">
        <v>80</v>
      </c>
      <c r="I554" s="60" t="s">
        <v>95</v>
      </c>
      <c r="J554">
        <f>VLOOKUP(B554,自助退!B:F,5,FALSE)</f>
        <v>411</v>
      </c>
      <c r="K554" s="40" t="str">
        <f t="shared" si="8"/>
        <v/>
      </c>
    </row>
    <row r="555" spans="1:11" hidden="1">
      <c r="A555" s="62">
        <v>42912.647499999999</v>
      </c>
      <c r="B555" s="60">
        <v>410565</v>
      </c>
      <c r="C555" s="60"/>
      <c r="D555" s="60" t="s">
        <v>3590</v>
      </c>
      <c r="E555" s="60" t="s">
        <v>3591</v>
      </c>
      <c r="F555" s="61">
        <v>-344</v>
      </c>
      <c r="G555" s="60" t="s">
        <v>57</v>
      </c>
      <c r="H555" s="60" t="s">
        <v>73</v>
      </c>
      <c r="I555" s="60" t="s">
        <v>95</v>
      </c>
      <c r="J555">
        <f>VLOOKUP(B555,自助退!B:F,5,FALSE)</f>
        <v>344</v>
      </c>
      <c r="K555" s="40" t="str">
        <f t="shared" si="8"/>
        <v/>
      </c>
    </row>
    <row r="556" spans="1:11" hidden="1">
      <c r="A556" s="62">
        <v>42912.656064814815</v>
      </c>
      <c r="B556" s="60">
        <v>411205</v>
      </c>
      <c r="C556" s="60" t="s">
        <v>3594</v>
      </c>
      <c r="D556" s="60" t="s">
        <v>3595</v>
      </c>
      <c r="E556" s="60" t="s">
        <v>3596</v>
      </c>
      <c r="F556" s="61">
        <v>-92</v>
      </c>
      <c r="G556" s="60" t="s">
        <v>57</v>
      </c>
      <c r="H556" s="60" t="s">
        <v>94</v>
      </c>
      <c r="I556" s="60" t="s">
        <v>59</v>
      </c>
      <c r="J556">
        <f>VLOOKUP(B556,自助退!B:F,5,FALSE)</f>
        <v>92</v>
      </c>
      <c r="K556" s="40" t="str">
        <f t="shared" si="8"/>
        <v/>
      </c>
    </row>
    <row r="557" spans="1:11" hidden="1">
      <c r="A557" s="62">
        <v>42912.686157407406</v>
      </c>
      <c r="B557" s="60">
        <v>412881</v>
      </c>
      <c r="C557" s="60" t="s">
        <v>3599</v>
      </c>
      <c r="D557" s="60" t="s">
        <v>3600</v>
      </c>
      <c r="E557" s="60" t="s">
        <v>3601</v>
      </c>
      <c r="F557" s="61">
        <v>-208</v>
      </c>
      <c r="G557" s="60" t="s">
        <v>57</v>
      </c>
      <c r="H557" s="60" t="s">
        <v>88</v>
      </c>
      <c r="I557" s="60" t="s">
        <v>59</v>
      </c>
      <c r="J557">
        <f>VLOOKUP(B557,自助退!B:F,5,FALSE)</f>
        <v>208</v>
      </c>
      <c r="K557" s="40" t="str">
        <f t="shared" si="8"/>
        <v/>
      </c>
    </row>
    <row r="558" spans="1:11" hidden="1">
      <c r="A558" s="62">
        <v>42912.694872685184</v>
      </c>
      <c r="B558" s="60">
        <v>413367</v>
      </c>
      <c r="C558" s="60" t="s">
        <v>3604</v>
      </c>
      <c r="D558" s="60" t="s">
        <v>3605</v>
      </c>
      <c r="E558" s="60" t="s">
        <v>3606</v>
      </c>
      <c r="F558" s="61">
        <v>-2871</v>
      </c>
      <c r="G558" s="60" t="s">
        <v>57</v>
      </c>
      <c r="H558" s="60" t="s">
        <v>85</v>
      </c>
      <c r="I558" s="60" t="s">
        <v>59</v>
      </c>
      <c r="J558">
        <f>VLOOKUP(B558,自助退!B:F,5,FALSE)</f>
        <v>2871</v>
      </c>
      <c r="K558" s="40" t="str">
        <f t="shared" si="8"/>
        <v/>
      </c>
    </row>
    <row r="559" spans="1:11" hidden="1">
      <c r="A559" s="62">
        <v>42912.698564814818</v>
      </c>
      <c r="B559" s="60">
        <v>413581</v>
      </c>
      <c r="C559" s="60" t="s">
        <v>3609</v>
      </c>
      <c r="D559" s="60" t="s">
        <v>3610</v>
      </c>
      <c r="E559" s="60" t="s">
        <v>3611</v>
      </c>
      <c r="F559" s="61">
        <v>-1611</v>
      </c>
      <c r="G559" s="60" t="s">
        <v>57</v>
      </c>
      <c r="H559" s="60" t="s">
        <v>71</v>
      </c>
      <c r="I559" s="60" t="s">
        <v>59</v>
      </c>
      <c r="J559">
        <f>VLOOKUP(B559,自助退!B:F,5,FALSE)</f>
        <v>1611</v>
      </c>
      <c r="K559" s="40" t="str">
        <f t="shared" si="8"/>
        <v/>
      </c>
    </row>
    <row r="560" spans="1:11" hidden="1">
      <c r="A560" s="62">
        <v>42912.698854166665</v>
      </c>
      <c r="B560" s="60">
        <v>413589</v>
      </c>
      <c r="C560" s="60" t="s">
        <v>3614</v>
      </c>
      <c r="D560" s="60" t="s">
        <v>3615</v>
      </c>
      <c r="E560" s="60" t="s">
        <v>3616</v>
      </c>
      <c r="F560" s="61">
        <v>-344</v>
      </c>
      <c r="G560" s="60" t="s">
        <v>57</v>
      </c>
      <c r="H560" s="60" t="s">
        <v>82</v>
      </c>
      <c r="I560" s="60" t="s">
        <v>59</v>
      </c>
      <c r="J560">
        <f>VLOOKUP(B560,自助退!B:F,5,FALSE)</f>
        <v>344</v>
      </c>
      <c r="K560" s="40" t="str">
        <f t="shared" si="8"/>
        <v/>
      </c>
    </row>
    <row r="561" spans="1:11" hidden="1">
      <c r="A561" s="62">
        <v>42912.699282407404</v>
      </c>
      <c r="B561" s="60">
        <v>413615</v>
      </c>
      <c r="C561" s="60" t="s">
        <v>3619</v>
      </c>
      <c r="D561" s="60" t="s">
        <v>3620</v>
      </c>
      <c r="E561" s="60" t="s">
        <v>3621</v>
      </c>
      <c r="F561" s="61">
        <v>-757</v>
      </c>
      <c r="G561" s="60" t="s">
        <v>57</v>
      </c>
      <c r="H561" s="60" t="s">
        <v>71</v>
      </c>
      <c r="I561" s="60" t="s">
        <v>59</v>
      </c>
      <c r="J561">
        <f>VLOOKUP(B561,自助退!B:F,5,FALSE)</f>
        <v>757</v>
      </c>
      <c r="K561" s="40" t="str">
        <f t="shared" si="8"/>
        <v/>
      </c>
    </row>
    <row r="562" spans="1:11" hidden="1">
      <c r="A562" s="62">
        <v>42912.704641203702</v>
      </c>
      <c r="B562" s="60">
        <v>413850</v>
      </c>
      <c r="C562" s="60" t="s">
        <v>3624</v>
      </c>
      <c r="D562" s="60" t="s">
        <v>3625</v>
      </c>
      <c r="E562" s="60" t="s">
        <v>3626</v>
      </c>
      <c r="F562" s="61">
        <v>-3152</v>
      </c>
      <c r="G562" s="60" t="s">
        <v>57</v>
      </c>
      <c r="H562" s="60" t="s">
        <v>71</v>
      </c>
      <c r="I562" s="60" t="s">
        <v>59</v>
      </c>
      <c r="J562">
        <f>VLOOKUP(B562,自助退!B:F,5,FALSE)</f>
        <v>3152</v>
      </c>
      <c r="K562" s="40" t="str">
        <f t="shared" si="8"/>
        <v/>
      </c>
    </row>
    <row r="563" spans="1:11" hidden="1">
      <c r="A563" s="62">
        <v>42912.70553240741</v>
      </c>
      <c r="B563" s="60">
        <v>413897</v>
      </c>
      <c r="C563" s="60" t="s">
        <v>3629</v>
      </c>
      <c r="D563" s="60" t="s">
        <v>3630</v>
      </c>
      <c r="E563" s="60" t="s">
        <v>3631</v>
      </c>
      <c r="F563" s="61">
        <v>-1500</v>
      </c>
      <c r="G563" s="60" t="s">
        <v>57</v>
      </c>
      <c r="H563" s="60" t="s">
        <v>71</v>
      </c>
      <c r="I563" s="60" t="s">
        <v>59</v>
      </c>
      <c r="J563">
        <f>VLOOKUP(B563,自助退!B:F,5,FALSE)</f>
        <v>1500</v>
      </c>
      <c r="K563" s="40" t="str">
        <f t="shared" si="8"/>
        <v/>
      </c>
    </row>
    <row r="564" spans="1:11" hidden="1">
      <c r="A564" s="62">
        <v>42912.720995370371</v>
      </c>
      <c r="B564" s="60">
        <v>414453</v>
      </c>
      <c r="C564" s="60"/>
      <c r="D564" s="60" t="s">
        <v>3635</v>
      </c>
      <c r="E564" s="60" t="s">
        <v>3636</v>
      </c>
      <c r="F564" s="61">
        <v>-90</v>
      </c>
      <c r="G564" s="60" t="s">
        <v>57</v>
      </c>
      <c r="H564" s="60" t="s">
        <v>75</v>
      </c>
      <c r="I564" s="60" t="s">
        <v>95</v>
      </c>
      <c r="J564">
        <f>VLOOKUP(B564,自助退!B:F,5,FALSE)</f>
        <v>90</v>
      </c>
      <c r="K564" s="40" t="str">
        <f t="shared" si="8"/>
        <v/>
      </c>
    </row>
    <row r="565" spans="1:11" hidden="1">
      <c r="A565" s="62">
        <v>42912.723796296297</v>
      </c>
      <c r="B565" s="60">
        <v>414545</v>
      </c>
      <c r="C565" s="60" t="s">
        <v>3639</v>
      </c>
      <c r="D565" s="60" t="s">
        <v>3640</v>
      </c>
      <c r="E565" s="60" t="s">
        <v>3641</v>
      </c>
      <c r="F565" s="61">
        <v>-1000</v>
      </c>
      <c r="G565" s="60" t="s">
        <v>57</v>
      </c>
      <c r="H565" s="60" t="s">
        <v>116</v>
      </c>
      <c r="I565" s="60" t="s">
        <v>59</v>
      </c>
      <c r="J565">
        <f>VLOOKUP(B565,自助退!B:F,5,FALSE)</f>
        <v>1000</v>
      </c>
      <c r="K565" s="40" t="str">
        <f t="shared" si="8"/>
        <v/>
      </c>
    </row>
    <row r="566" spans="1:11" hidden="1">
      <c r="A566" s="62">
        <v>42912.728530092594</v>
      </c>
      <c r="B566" s="60">
        <v>414661</v>
      </c>
      <c r="C566" s="60" t="s">
        <v>3644</v>
      </c>
      <c r="D566" s="60" t="s">
        <v>3645</v>
      </c>
      <c r="E566" s="60" t="s">
        <v>3646</v>
      </c>
      <c r="F566" s="61">
        <v>-2294</v>
      </c>
      <c r="G566" s="60" t="s">
        <v>57</v>
      </c>
      <c r="H566" s="60" t="s">
        <v>61</v>
      </c>
      <c r="I566" s="60" t="s">
        <v>59</v>
      </c>
      <c r="J566">
        <f>VLOOKUP(B566,自助退!B:F,5,FALSE)</f>
        <v>2294</v>
      </c>
      <c r="K566" s="40" t="str">
        <f t="shared" si="8"/>
        <v/>
      </c>
    </row>
    <row r="567" spans="1:11" hidden="1">
      <c r="A567" s="62">
        <v>42912.736400462964</v>
      </c>
      <c r="B567" s="60">
        <v>414810</v>
      </c>
      <c r="C567" s="60" t="s">
        <v>3649</v>
      </c>
      <c r="D567" s="60" t="s">
        <v>3650</v>
      </c>
      <c r="E567" s="60" t="s">
        <v>3651</v>
      </c>
      <c r="F567" s="61">
        <v>-5000</v>
      </c>
      <c r="G567" s="60" t="s">
        <v>57</v>
      </c>
      <c r="H567" s="60" t="s">
        <v>84</v>
      </c>
      <c r="I567" s="60" t="s">
        <v>59</v>
      </c>
      <c r="J567">
        <f>VLOOKUP(B567,自助退!B:F,5,FALSE)</f>
        <v>5000</v>
      </c>
      <c r="K567" s="40" t="str">
        <f t="shared" ref="K567:K630" si="9">IF(J567=F567*-1,"",1)</f>
        <v/>
      </c>
    </row>
    <row r="568" spans="1:11" hidden="1">
      <c r="A568" s="62">
        <v>42912.741203703707</v>
      </c>
      <c r="B568" s="60">
        <v>414896</v>
      </c>
      <c r="C568" s="60" t="s">
        <v>3654</v>
      </c>
      <c r="D568" s="60" t="s">
        <v>3655</v>
      </c>
      <c r="E568" s="60" t="s">
        <v>3656</v>
      </c>
      <c r="F568" s="61">
        <v>-852</v>
      </c>
      <c r="G568" s="60" t="s">
        <v>57</v>
      </c>
      <c r="H568" s="60" t="s">
        <v>66</v>
      </c>
      <c r="I568" s="60" t="s">
        <v>59</v>
      </c>
      <c r="J568">
        <f>VLOOKUP(B568,自助退!B:F,5,FALSE)</f>
        <v>852</v>
      </c>
      <c r="K568" s="40" t="str">
        <f t="shared" si="9"/>
        <v/>
      </c>
    </row>
    <row r="569" spans="1:11" hidden="1">
      <c r="A569" s="62">
        <v>42913.333981481483</v>
      </c>
      <c r="B569" s="60">
        <v>416306</v>
      </c>
      <c r="C569" s="60" t="s">
        <v>3659</v>
      </c>
      <c r="D569" s="60" t="s">
        <v>3660</v>
      </c>
      <c r="E569" s="60" t="s">
        <v>118</v>
      </c>
      <c r="F569" s="61">
        <v>-9990</v>
      </c>
      <c r="G569" s="60" t="s">
        <v>57</v>
      </c>
      <c r="H569" s="60" t="s">
        <v>82</v>
      </c>
      <c r="I569" s="60" t="s">
        <v>59</v>
      </c>
      <c r="J569">
        <f>VLOOKUP(B569,自助退!B:F,5,FALSE)</f>
        <v>9990</v>
      </c>
      <c r="K569" s="40" t="str">
        <f t="shared" si="9"/>
        <v/>
      </c>
    </row>
    <row r="570" spans="1:11" hidden="1">
      <c r="A570" s="62">
        <v>42913.346539351849</v>
      </c>
      <c r="B570" s="60">
        <v>416975</v>
      </c>
      <c r="C570" s="60" t="s">
        <v>3663</v>
      </c>
      <c r="D570" s="60" t="s">
        <v>3664</v>
      </c>
      <c r="E570" s="60" t="s">
        <v>3665</v>
      </c>
      <c r="F570" s="61">
        <v>-1227</v>
      </c>
      <c r="G570" s="60" t="s">
        <v>57</v>
      </c>
      <c r="H570" s="60" t="s">
        <v>4674</v>
      </c>
      <c r="I570" s="60" t="s">
        <v>59</v>
      </c>
      <c r="J570">
        <f>VLOOKUP(B570,自助退!B:F,5,FALSE)</f>
        <v>1227</v>
      </c>
      <c r="K570" s="40" t="str">
        <f t="shared" si="9"/>
        <v/>
      </c>
    </row>
    <row r="571" spans="1:11" hidden="1">
      <c r="A571" s="62">
        <v>42913.361168981479</v>
      </c>
      <c r="B571" s="60">
        <v>418080</v>
      </c>
      <c r="C571" s="60" t="s">
        <v>3668</v>
      </c>
      <c r="D571" s="60" t="s">
        <v>3669</v>
      </c>
      <c r="E571" s="60" t="s">
        <v>3670</v>
      </c>
      <c r="F571" s="61">
        <v>-515</v>
      </c>
      <c r="G571" s="60" t="s">
        <v>57</v>
      </c>
      <c r="H571" s="60" t="s">
        <v>82</v>
      </c>
      <c r="I571" s="60" t="s">
        <v>59</v>
      </c>
      <c r="J571">
        <f>VLOOKUP(B571,自助退!B:F,5,FALSE)</f>
        <v>515</v>
      </c>
      <c r="K571" s="40" t="str">
        <f t="shared" si="9"/>
        <v/>
      </c>
    </row>
    <row r="572" spans="1:11" hidden="1">
      <c r="A572" s="62">
        <v>42913.376585648148</v>
      </c>
      <c r="B572" s="60">
        <v>419271</v>
      </c>
      <c r="C572" s="60" t="s">
        <v>3673</v>
      </c>
      <c r="D572" s="60" t="s">
        <v>3674</v>
      </c>
      <c r="E572" s="60" t="s">
        <v>3675</v>
      </c>
      <c r="F572" s="61">
        <v>-1605</v>
      </c>
      <c r="G572" s="60" t="s">
        <v>57</v>
      </c>
      <c r="H572" s="60" t="s">
        <v>4674</v>
      </c>
      <c r="I572" s="60" t="s">
        <v>59</v>
      </c>
      <c r="J572">
        <f>VLOOKUP(B572,自助退!B:F,5,FALSE)</f>
        <v>1605</v>
      </c>
      <c r="K572" s="40" t="str">
        <f t="shared" si="9"/>
        <v/>
      </c>
    </row>
    <row r="573" spans="1:11" hidden="1">
      <c r="A573" s="62">
        <v>42913.39435185185</v>
      </c>
      <c r="B573" s="60">
        <v>420968</v>
      </c>
      <c r="C573" s="60"/>
      <c r="D573" s="60" t="s">
        <v>3679</v>
      </c>
      <c r="E573" s="60" t="s">
        <v>3680</v>
      </c>
      <c r="F573" s="61">
        <v>-2600</v>
      </c>
      <c r="G573" s="60" t="s">
        <v>57</v>
      </c>
      <c r="H573" s="60" t="s">
        <v>94</v>
      </c>
      <c r="I573" s="60" t="s">
        <v>95</v>
      </c>
      <c r="J573">
        <f>VLOOKUP(B573,自助退!B:F,5,FALSE)</f>
        <v>2600</v>
      </c>
      <c r="K573" s="40" t="str">
        <f t="shared" si="9"/>
        <v/>
      </c>
    </row>
    <row r="574" spans="1:11" hidden="1">
      <c r="A574" s="62">
        <v>42913.395497685182</v>
      </c>
      <c r="B574" s="60">
        <v>421062</v>
      </c>
      <c r="C574" s="60" t="s">
        <v>3683</v>
      </c>
      <c r="D574" s="60" t="s">
        <v>3684</v>
      </c>
      <c r="E574" s="60" t="s">
        <v>3685</v>
      </c>
      <c r="F574" s="61">
        <v>-200</v>
      </c>
      <c r="G574" s="60" t="s">
        <v>57</v>
      </c>
      <c r="H574" s="60" t="s">
        <v>76</v>
      </c>
      <c r="I574" s="60" t="s">
        <v>59</v>
      </c>
      <c r="J574">
        <f>VLOOKUP(B574,自助退!B:F,5,FALSE)</f>
        <v>200</v>
      </c>
      <c r="K574" s="40" t="str">
        <f t="shared" si="9"/>
        <v/>
      </c>
    </row>
    <row r="575" spans="1:11" hidden="1">
      <c r="A575" s="62">
        <v>42913.401620370372</v>
      </c>
      <c r="B575" s="60">
        <v>421578</v>
      </c>
      <c r="C575" s="60" t="s">
        <v>3688</v>
      </c>
      <c r="D575" s="60" t="s">
        <v>3689</v>
      </c>
      <c r="E575" s="60" t="s">
        <v>3690</v>
      </c>
      <c r="F575" s="61">
        <v>-92</v>
      </c>
      <c r="G575" s="60" t="s">
        <v>57</v>
      </c>
      <c r="H575" s="60" t="s">
        <v>89</v>
      </c>
      <c r="I575" s="60" t="s">
        <v>59</v>
      </c>
      <c r="J575">
        <f>VLOOKUP(B575,自助退!B:F,5,FALSE)</f>
        <v>92</v>
      </c>
      <c r="K575" s="40" t="str">
        <f t="shared" si="9"/>
        <v/>
      </c>
    </row>
    <row r="576" spans="1:11" hidden="1">
      <c r="A576" s="62">
        <v>42913.404861111114</v>
      </c>
      <c r="B576" s="60">
        <v>421831</v>
      </c>
      <c r="C576" s="60" t="s">
        <v>3693</v>
      </c>
      <c r="D576" s="60" t="s">
        <v>3694</v>
      </c>
      <c r="E576" s="60" t="s">
        <v>3695</v>
      </c>
      <c r="F576" s="61">
        <v>-861</v>
      </c>
      <c r="G576" s="60" t="s">
        <v>57</v>
      </c>
      <c r="H576" s="60" t="s">
        <v>80</v>
      </c>
      <c r="I576" s="60" t="s">
        <v>59</v>
      </c>
      <c r="J576">
        <f>VLOOKUP(B576,自助退!B:F,5,FALSE)</f>
        <v>861</v>
      </c>
      <c r="K576" s="40" t="str">
        <f t="shared" si="9"/>
        <v/>
      </c>
    </row>
    <row r="577" spans="1:11" hidden="1">
      <c r="A577" s="62">
        <v>42913.408275462964</v>
      </c>
      <c r="B577" s="60">
        <v>422146</v>
      </c>
      <c r="C577" s="60" t="s">
        <v>3698</v>
      </c>
      <c r="D577" s="60" t="s">
        <v>3699</v>
      </c>
      <c r="E577" s="60" t="s">
        <v>3700</v>
      </c>
      <c r="F577" s="61">
        <v>-755</v>
      </c>
      <c r="G577" s="60" t="s">
        <v>57</v>
      </c>
      <c r="H577" s="60" t="s">
        <v>67</v>
      </c>
      <c r="I577" s="60" t="s">
        <v>59</v>
      </c>
      <c r="J577">
        <f>VLOOKUP(B577,自助退!B:F,5,FALSE)</f>
        <v>755</v>
      </c>
      <c r="K577" s="40" t="str">
        <f t="shared" si="9"/>
        <v/>
      </c>
    </row>
    <row r="578" spans="1:11" hidden="1">
      <c r="A578" s="62">
        <v>42913.410127314812</v>
      </c>
      <c r="B578" s="60">
        <v>422290</v>
      </c>
      <c r="C578" s="60" t="s">
        <v>3703</v>
      </c>
      <c r="D578" s="60" t="s">
        <v>3704</v>
      </c>
      <c r="E578" s="60" t="s">
        <v>3705</v>
      </c>
      <c r="F578" s="61">
        <v>-646</v>
      </c>
      <c r="G578" s="60" t="s">
        <v>57</v>
      </c>
      <c r="H578" s="60" t="s">
        <v>71</v>
      </c>
      <c r="I578" s="60" t="s">
        <v>59</v>
      </c>
      <c r="J578">
        <f>VLOOKUP(B578,自助退!B:F,5,FALSE)</f>
        <v>646</v>
      </c>
      <c r="K578" s="40" t="str">
        <f t="shared" si="9"/>
        <v/>
      </c>
    </row>
    <row r="579" spans="1:11" hidden="1">
      <c r="A579" s="62">
        <v>42913.41306712963</v>
      </c>
      <c r="B579" s="60">
        <v>422559</v>
      </c>
      <c r="C579" s="60" t="s">
        <v>3708</v>
      </c>
      <c r="D579" s="60" t="s">
        <v>3709</v>
      </c>
      <c r="E579" s="60" t="s">
        <v>3710</v>
      </c>
      <c r="F579" s="61">
        <v>-275</v>
      </c>
      <c r="G579" s="60" t="s">
        <v>57</v>
      </c>
      <c r="H579" s="60" t="s">
        <v>84</v>
      </c>
      <c r="I579" s="60" t="s">
        <v>59</v>
      </c>
      <c r="J579">
        <f>VLOOKUP(B579,自助退!B:F,5,FALSE)</f>
        <v>275</v>
      </c>
      <c r="K579" s="40" t="str">
        <f t="shared" si="9"/>
        <v/>
      </c>
    </row>
    <row r="580" spans="1:11" hidden="1">
      <c r="A580" s="62">
        <v>42913.428124999999</v>
      </c>
      <c r="B580" s="60">
        <v>423878</v>
      </c>
      <c r="C580" s="60" t="s">
        <v>3713</v>
      </c>
      <c r="D580" s="60" t="s">
        <v>3714</v>
      </c>
      <c r="E580" s="60" t="s">
        <v>3715</v>
      </c>
      <c r="F580" s="61">
        <v>-57</v>
      </c>
      <c r="G580" s="60" t="s">
        <v>57</v>
      </c>
      <c r="H580" s="60" t="s">
        <v>4675</v>
      </c>
      <c r="I580" s="60" t="s">
        <v>59</v>
      </c>
      <c r="J580">
        <f>VLOOKUP(B580,自助退!B:F,5,FALSE)</f>
        <v>57</v>
      </c>
      <c r="K580" s="40" t="str">
        <f t="shared" si="9"/>
        <v/>
      </c>
    </row>
    <row r="581" spans="1:11" hidden="1">
      <c r="A581" s="62">
        <v>42913.434814814813</v>
      </c>
      <c r="B581" s="60">
        <v>424464</v>
      </c>
      <c r="C581" s="60" t="s">
        <v>3718</v>
      </c>
      <c r="D581" s="60" t="s">
        <v>3719</v>
      </c>
      <c r="E581" s="60" t="s">
        <v>3720</v>
      </c>
      <c r="F581" s="61">
        <v>-799</v>
      </c>
      <c r="G581" s="60" t="s">
        <v>57</v>
      </c>
      <c r="H581" s="60" t="s">
        <v>81</v>
      </c>
      <c r="I581" s="60" t="s">
        <v>59</v>
      </c>
      <c r="J581">
        <f>VLOOKUP(B581,自助退!B:F,5,FALSE)</f>
        <v>799</v>
      </c>
      <c r="K581" s="40" t="str">
        <f t="shared" si="9"/>
        <v/>
      </c>
    </row>
    <row r="582" spans="1:11" hidden="1">
      <c r="A582" s="62">
        <v>42913.446157407408</v>
      </c>
      <c r="B582" s="60">
        <v>425383</v>
      </c>
      <c r="C582" s="60" t="s">
        <v>3723</v>
      </c>
      <c r="D582" s="60" t="s">
        <v>3724</v>
      </c>
      <c r="E582" s="60" t="s">
        <v>3725</v>
      </c>
      <c r="F582" s="61">
        <v>-2025</v>
      </c>
      <c r="G582" s="60" t="s">
        <v>57</v>
      </c>
      <c r="H582" s="60" t="s">
        <v>80</v>
      </c>
      <c r="I582" s="60" t="s">
        <v>59</v>
      </c>
      <c r="J582">
        <f>VLOOKUP(B582,自助退!B:F,5,FALSE)</f>
        <v>2025</v>
      </c>
      <c r="K582" s="40" t="str">
        <f t="shared" si="9"/>
        <v/>
      </c>
    </row>
    <row r="583" spans="1:11" hidden="1">
      <c r="A583" s="62">
        <v>42913.447997685187</v>
      </c>
      <c r="B583" s="60">
        <v>425510</v>
      </c>
      <c r="C583" s="60" t="s">
        <v>3728</v>
      </c>
      <c r="D583" s="60" t="s">
        <v>3729</v>
      </c>
      <c r="E583" s="60" t="s">
        <v>3730</v>
      </c>
      <c r="F583" s="61">
        <v>-1300</v>
      </c>
      <c r="G583" s="60" t="s">
        <v>57</v>
      </c>
      <c r="H583" s="60" t="s">
        <v>71</v>
      </c>
      <c r="I583" s="60" t="s">
        <v>59</v>
      </c>
      <c r="J583">
        <f>VLOOKUP(B583,自助退!B:F,5,FALSE)</f>
        <v>1300</v>
      </c>
      <c r="K583" s="40" t="str">
        <f t="shared" si="9"/>
        <v/>
      </c>
    </row>
    <row r="584" spans="1:11" hidden="1">
      <c r="A584" s="62">
        <v>42913.454525462963</v>
      </c>
      <c r="B584" s="60">
        <v>425932</v>
      </c>
      <c r="C584" s="60" t="s">
        <v>3733</v>
      </c>
      <c r="D584" s="60" t="s">
        <v>3734</v>
      </c>
      <c r="E584" s="60" t="s">
        <v>3735</v>
      </c>
      <c r="F584" s="61">
        <v>-380</v>
      </c>
      <c r="G584" s="60" t="s">
        <v>57</v>
      </c>
      <c r="H584" s="60" t="s">
        <v>65</v>
      </c>
      <c r="I584" s="60" t="s">
        <v>59</v>
      </c>
      <c r="J584">
        <f>VLOOKUP(B584,自助退!B:F,5,FALSE)</f>
        <v>380</v>
      </c>
      <c r="K584" s="40" t="str">
        <f t="shared" si="9"/>
        <v/>
      </c>
    </row>
    <row r="585" spans="1:11" hidden="1">
      <c r="A585" s="62">
        <v>42913.460509259261</v>
      </c>
      <c r="B585" s="60">
        <v>426344</v>
      </c>
      <c r="C585" s="60" t="s">
        <v>3738</v>
      </c>
      <c r="D585" s="60" t="s">
        <v>3739</v>
      </c>
      <c r="E585" s="60" t="s">
        <v>3740</v>
      </c>
      <c r="F585" s="61">
        <v>-500</v>
      </c>
      <c r="G585" s="60" t="s">
        <v>57</v>
      </c>
      <c r="H585" s="60" t="s">
        <v>82</v>
      </c>
      <c r="I585" s="60" t="s">
        <v>59</v>
      </c>
      <c r="J585">
        <f>VLOOKUP(B585,自助退!B:F,5,FALSE)</f>
        <v>500</v>
      </c>
      <c r="K585" s="40" t="str">
        <f t="shared" si="9"/>
        <v/>
      </c>
    </row>
    <row r="586" spans="1:11" hidden="1">
      <c r="A586" s="62">
        <v>42913.469722222224</v>
      </c>
      <c r="B586" s="60">
        <v>426953</v>
      </c>
      <c r="C586" s="60"/>
      <c r="D586" s="60" t="s">
        <v>437</v>
      </c>
      <c r="E586" s="60" t="s">
        <v>329</v>
      </c>
      <c r="F586" s="61">
        <v>-399</v>
      </c>
      <c r="G586" s="60" t="s">
        <v>57</v>
      </c>
      <c r="H586" s="60" t="s">
        <v>72</v>
      </c>
      <c r="I586" s="60" t="s">
        <v>95</v>
      </c>
      <c r="J586">
        <f>VLOOKUP(B586,自助退!B:F,5,FALSE)</f>
        <v>399</v>
      </c>
      <c r="K586" s="40" t="str">
        <f t="shared" si="9"/>
        <v/>
      </c>
    </row>
    <row r="587" spans="1:11" hidden="1">
      <c r="A587" s="62">
        <v>42913.470231481479</v>
      </c>
      <c r="B587" s="60">
        <v>426983</v>
      </c>
      <c r="C587" s="60" t="s">
        <v>3746</v>
      </c>
      <c r="D587" s="60" t="s">
        <v>439</v>
      </c>
      <c r="E587" s="60" t="s">
        <v>440</v>
      </c>
      <c r="F587" s="61">
        <v>-862</v>
      </c>
      <c r="G587" s="60" t="s">
        <v>57</v>
      </c>
      <c r="H587" s="60" t="s">
        <v>72</v>
      </c>
      <c r="I587" s="60" t="s">
        <v>59</v>
      </c>
      <c r="J587">
        <f>VLOOKUP(B587,自助退!B:F,5,FALSE)</f>
        <v>862</v>
      </c>
      <c r="K587" s="40" t="str">
        <f t="shared" si="9"/>
        <v/>
      </c>
    </row>
    <row r="588" spans="1:11" hidden="1">
      <c r="A588" s="62">
        <v>42913.473055555558</v>
      </c>
      <c r="B588" s="60">
        <v>427170</v>
      </c>
      <c r="C588" s="60" t="s">
        <v>3749</v>
      </c>
      <c r="D588" s="60" t="s">
        <v>3750</v>
      </c>
      <c r="E588" s="60" t="s">
        <v>3751</v>
      </c>
      <c r="F588" s="61">
        <v>-82</v>
      </c>
      <c r="G588" s="60" t="s">
        <v>57</v>
      </c>
      <c r="H588" s="60" t="s">
        <v>69</v>
      </c>
      <c r="I588" s="60" t="s">
        <v>59</v>
      </c>
      <c r="J588">
        <f>VLOOKUP(B588,自助退!B:F,5,FALSE)</f>
        <v>82</v>
      </c>
      <c r="K588" s="40" t="str">
        <f t="shared" si="9"/>
        <v/>
      </c>
    </row>
    <row r="589" spans="1:11" hidden="1">
      <c r="A589" s="62">
        <v>42913.473229166666</v>
      </c>
      <c r="B589" s="60">
        <v>427182</v>
      </c>
      <c r="C589" s="60" t="s">
        <v>3754</v>
      </c>
      <c r="D589" s="60" t="s">
        <v>3750</v>
      </c>
      <c r="E589" s="60" t="s">
        <v>3751</v>
      </c>
      <c r="F589" s="61">
        <v>-800</v>
      </c>
      <c r="G589" s="60" t="s">
        <v>57</v>
      </c>
      <c r="H589" s="60" t="s">
        <v>69</v>
      </c>
      <c r="I589" s="60" t="s">
        <v>59</v>
      </c>
      <c r="J589">
        <f>VLOOKUP(B589,自助退!B:F,5,FALSE)</f>
        <v>800</v>
      </c>
      <c r="K589" s="40" t="str">
        <f t="shared" si="9"/>
        <v/>
      </c>
    </row>
    <row r="590" spans="1:11" hidden="1">
      <c r="A590" s="62">
        <v>42913.500856481478</v>
      </c>
      <c r="B590" s="60">
        <v>428360</v>
      </c>
      <c r="C590" s="60" t="s">
        <v>3757</v>
      </c>
      <c r="D590" s="60" t="s">
        <v>3758</v>
      </c>
      <c r="E590" s="60" t="s">
        <v>3759</v>
      </c>
      <c r="F590" s="61">
        <v>-556</v>
      </c>
      <c r="G590" s="60" t="s">
        <v>57</v>
      </c>
      <c r="H590" s="60" t="s">
        <v>79</v>
      </c>
      <c r="I590" s="60" t="s">
        <v>59</v>
      </c>
      <c r="J590">
        <f>VLOOKUP(B590,自助退!B:F,5,FALSE)</f>
        <v>556</v>
      </c>
      <c r="K590" s="40" t="str">
        <f t="shared" si="9"/>
        <v/>
      </c>
    </row>
    <row r="591" spans="1:11" hidden="1">
      <c r="A591" s="62">
        <v>42913.528229166666</v>
      </c>
      <c r="B591" s="60">
        <v>428762</v>
      </c>
      <c r="C591" s="60" t="s">
        <v>3762</v>
      </c>
      <c r="D591" s="60" t="s">
        <v>3763</v>
      </c>
      <c r="E591" s="60" t="s">
        <v>3764</v>
      </c>
      <c r="F591" s="61">
        <v>-189</v>
      </c>
      <c r="G591" s="60" t="s">
        <v>57</v>
      </c>
      <c r="H591" s="60" t="s">
        <v>66</v>
      </c>
      <c r="I591" s="60" t="s">
        <v>59</v>
      </c>
      <c r="J591">
        <f>VLOOKUP(B591,自助退!B:F,5,FALSE)</f>
        <v>189</v>
      </c>
      <c r="K591" s="40" t="str">
        <f t="shared" si="9"/>
        <v/>
      </c>
    </row>
    <row r="592" spans="1:11" hidden="1">
      <c r="A592" s="62">
        <v>42913.593784722223</v>
      </c>
      <c r="B592" s="60">
        <v>429611</v>
      </c>
      <c r="C592" s="60" t="s">
        <v>3767</v>
      </c>
      <c r="D592" s="60" t="s">
        <v>3768</v>
      </c>
      <c r="E592" s="60" t="s">
        <v>3769</v>
      </c>
      <c r="F592" s="61">
        <v>-57</v>
      </c>
      <c r="G592" s="60" t="s">
        <v>57</v>
      </c>
      <c r="H592" s="60" t="s">
        <v>79</v>
      </c>
      <c r="I592" s="60" t="s">
        <v>59</v>
      </c>
      <c r="J592">
        <f>VLOOKUP(B592,自助退!B:F,5,FALSE)</f>
        <v>57</v>
      </c>
      <c r="K592" s="40" t="str">
        <f t="shared" si="9"/>
        <v/>
      </c>
    </row>
    <row r="593" spans="1:11" hidden="1">
      <c r="A593" s="62">
        <v>42913.594513888886</v>
      </c>
      <c r="B593" s="60">
        <v>429646</v>
      </c>
      <c r="C593" s="60" t="s">
        <v>3772</v>
      </c>
      <c r="D593" s="60" t="s">
        <v>3773</v>
      </c>
      <c r="E593" s="60" t="s">
        <v>3774</v>
      </c>
      <c r="F593" s="61">
        <v>-2500</v>
      </c>
      <c r="G593" s="60" t="s">
        <v>57</v>
      </c>
      <c r="H593" s="60" t="s">
        <v>74</v>
      </c>
      <c r="I593" s="60" t="s">
        <v>59</v>
      </c>
      <c r="J593">
        <f>VLOOKUP(B593,自助退!B:F,5,FALSE)</f>
        <v>2500</v>
      </c>
      <c r="K593" s="40" t="str">
        <f t="shared" si="9"/>
        <v/>
      </c>
    </row>
    <row r="594" spans="1:11" hidden="1">
      <c r="A594" s="62">
        <v>42913.598171296297</v>
      </c>
      <c r="B594" s="60">
        <v>429841</v>
      </c>
      <c r="C594" s="60" t="s">
        <v>3777</v>
      </c>
      <c r="D594" s="60" t="s">
        <v>3778</v>
      </c>
      <c r="E594" s="60" t="s">
        <v>3779</v>
      </c>
      <c r="F594" s="61">
        <v>-5000</v>
      </c>
      <c r="G594" s="60" t="s">
        <v>57</v>
      </c>
      <c r="H594" s="60" t="s">
        <v>74</v>
      </c>
      <c r="I594" s="60" t="s">
        <v>59</v>
      </c>
      <c r="J594">
        <f>VLOOKUP(B594,自助退!B:F,5,FALSE)</f>
        <v>5000</v>
      </c>
      <c r="K594" s="40" t="str">
        <f t="shared" si="9"/>
        <v/>
      </c>
    </row>
    <row r="595" spans="1:11" hidden="1">
      <c r="A595" s="62">
        <v>42913.612453703703</v>
      </c>
      <c r="B595" s="60">
        <v>430747</v>
      </c>
      <c r="C595" s="60" t="s">
        <v>3782</v>
      </c>
      <c r="D595" s="60" t="s">
        <v>3783</v>
      </c>
      <c r="E595" s="60" t="s">
        <v>3784</v>
      </c>
      <c r="F595" s="61">
        <v>-594</v>
      </c>
      <c r="G595" s="60" t="s">
        <v>57</v>
      </c>
      <c r="H595" s="60" t="s">
        <v>71</v>
      </c>
      <c r="I595" s="60" t="s">
        <v>59</v>
      </c>
      <c r="J595">
        <f>VLOOKUP(B595,自助退!B:F,5,FALSE)</f>
        <v>594</v>
      </c>
      <c r="K595" s="40" t="str">
        <f t="shared" si="9"/>
        <v/>
      </c>
    </row>
    <row r="596" spans="1:11" hidden="1">
      <c r="A596" s="62">
        <v>42913.624120370368</v>
      </c>
      <c r="B596" s="60">
        <v>431523</v>
      </c>
      <c r="C596" s="60" t="s">
        <v>3787</v>
      </c>
      <c r="D596" s="60" t="s">
        <v>3788</v>
      </c>
      <c r="E596" s="60" t="s">
        <v>3789</v>
      </c>
      <c r="F596" s="61">
        <v>-196</v>
      </c>
      <c r="G596" s="60" t="s">
        <v>57</v>
      </c>
      <c r="H596" s="60" t="s">
        <v>113</v>
      </c>
      <c r="I596" s="60" t="s">
        <v>59</v>
      </c>
      <c r="J596">
        <f>VLOOKUP(B596,自助退!B:F,5,FALSE)</f>
        <v>196</v>
      </c>
      <c r="K596" s="40" t="str">
        <f t="shared" si="9"/>
        <v/>
      </c>
    </row>
    <row r="597" spans="1:11" hidden="1">
      <c r="A597" s="62">
        <v>42913.628692129627</v>
      </c>
      <c r="B597" s="60">
        <v>431818</v>
      </c>
      <c r="C597" s="60" t="s">
        <v>3792</v>
      </c>
      <c r="D597" s="60" t="s">
        <v>3793</v>
      </c>
      <c r="E597" s="60" t="s">
        <v>3794</v>
      </c>
      <c r="F597" s="61">
        <v>-380</v>
      </c>
      <c r="G597" s="60" t="s">
        <v>57</v>
      </c>
      <c r="H597" s="60" t="s">
        <v>81</v>
      </c>
      <c r="I597" s="60" t="s">
        <v>59</v>
      </c>
      <c r="J597">
        <f>VLOOKUP(B597,自助退!B:F,5,FALSE)</f>
        <v>380</v>
      </c>
      <c r="K597" s="40" t="str">
        <f t="shared" si="9"/>
        <v/>
      </c>
    </row>
    <row r="598" spans="1:11" hidden="1">
      <c r="A598" s="62">
        <v>42913.631666666668</v>
      </c>
      <c r="B598" s="60">
        <v>432003</v>
      </c>
      <c r="C598" s="60" t="s">
        <v>3797</v>
      </c>
      <c r="D598" s="60" t="s">
        <v>3798</v>
      </c>
      <c r="E598" s="60" t="s">
        <v>3799</v>
      </c>
      <c r="F598" s="61">
        <v>-375</v>
      </c>
      <c r="G598" s="60" t="s">
        <v>57</v>
      </c>
      <c r="H598" s="60" t="s">
        <v>75</v>
      </c>
      <c r="I598" s="60" t="s">
        <v>59</v>
      </c>
      <c r="J598">
        <f>VLOOKUP(B598,自助退!B:F,5,FALSE)</f>
        <v>375</v>
      </c>
      <c r="K598" s="40" t="str">
        <f t="shared" si="9"/>
        <v/>
      </c>
    </row>
    <row r="599" spans="1:11" hidden="1">
      <c r="A599" s="62">
        <v>42913.637430555558</v>
      </c>
      <c r="B599" s="60">
        <v>432333</v>
      </c>
      <c r="C599" s="60" t="s">
        <v>3802</v>
      </c>
      <c r="D599" s="60" t="s">
        <v>3803</v>
      </c>
      <c r="E599" s="60" t="s">
        <v>3804</v>
      </c>
      <c r="F599" s="61">
        <v>-1000</v>
      </c>
      <c r="G599" s="60" t="s">
        <v>57</v>
      </c>
      <c r="H599" s="60" t="s">
        <v>82</v>
      </c>
      <c r="I599" s="60" t="s">
        <v>59</v>
      </c>
      <c r="J599">
        <f>VLOOKUP(B599,自助退!B:F,5,FALSE)</f>
        <v>1000</v>
      </c>
      <c r="K599" s="40" t="str">
        <f t="shared" si="9"/>
        <v/>
      </c>
    </row>
    <row r="600" spans="1:11" hidden="1">
      <c r="A600" s="62">
        <v>42913.640497685185</v>
      </c>
      <c r="B600" s="60">
        <v>432516</v>
      </c>
      <c r="C600" s="60" t="s">
        <v>3807</v>
      </c>
      <c r="D600" s="60" t="s">
        <v>3808</v>
      </c>
      <c r="E600" s="60" t="s">
        <v>3809</v>
      </c>
      <c r="F600" s="61">
        <v>-492</v>
      </c>
      <c r="G600" s="60" t="s">
        <v>57</v>
      </c>
      <c r="H600" s="60" t="s">
        <v>88</v>
      </c>
      <c r="I600" s="60" t="s">
        <v>59</v>
      </c>
      <c r="J600">
        <f>VLOOKUP(B600,自助退!B:F,5,FALSE)</f>
        <v>492</v>
      </c>
      <c r="K600" s="40" t="str">
        <f t="shared" si="9"/>
        <v/>
      </c>
    </row>
    <row r="601" spans="1:11" hidden="1">
      <c r="A601" s="62">
        <v>42913.644409722219</v>
      </c>
      <c r="B601" s="60">
        <v>432732</v>
      </c>
      <c r="C601" s="60" t="s">
        <v>3812</v>
      </c>
      <c r="D601" s="60" t="s">
        <v>3813</v>
      </c>
      <c r="E601" s="60" t="s">
        <v>3814</v>
      </c>
      <c r="F601" s="61">
        <v>-1000</v>
      </c>
      <c r="G601" s="60" t="s">
        <v>57</v>
      </c>
      <c r="H601" s="60" t="s">
        <v>73</v>
      </c>
      <c r="I601" s="60" t="s">
        <v>59</v>
      </c>
      <c r="J601">
        <f>VLOOKUP(B601,自助退!B:F,5,FALSE)</f>
        <v>1000</v>
      </c>
      <c r="K601" s="40" t="str">
        <f t="shared" si="9"/>
        <v/>
      </c>
    </row>
    <row r="602" spans="1:11" hidden="1">
      <c r="A602" s="62">
        <v>42913.647592592592</v>
      </c>
      <c r="B602" s="60">
        <v>432921</v>
      </c>
      <c r="C602" s="60" t="s">
        <v>3817</v>
      </c>
      <c r="D602" s="60" t="s">
        <v>3818</v>
      </c>
      <c r="E602" s="60" t="s">
        <v>3819</v>
      </c>
      <c r="F602" s="61">
        <v>-700</v>
      </c>
      <c r="G602" s="60" t="s">
        <v>57</v>
      </c>
      <c r="H602" s="60" t="s">
        <v>85</v>
      </c>
      <c r="I602" s="60" t="s">
        <v>59</v>
      </c>
      <c r="J602">
        <f>VLOOKUP(B602,自助退!B:F,5,FALSE)</f>
        <v>700</v>
      </c>
      <c r="K602" s="40" t="str">
        <f t="shared" si="9"/>
        <v/>
      </c>
    </row>
    <row r="603" spans="1:11" hidden="1">
      <c r="A603" s="62">
        <v>42913.650185185186</v>
      </c>
      <c r="B603" s="60">
        <v>433047</v>
      </c>
      <c r="C603" s="60" t="s">
        <v>3822</v>
      </c>
      <c r="D603" s="60" t="s">
        <v>3823</v>
      </c>
      <c r="E603" s="60" t="s">
        <v>3824</v>
      </c>
      <c r="F603" s="61">
        <v>-2437</v>
      </c>
      <c r="G603" s="60" t="s">
        <v>57</v>
      </c>
      <c r="H603" s="60" t="s">
        <v>60</v>
      </c>
      <c r="I603" s="60" t="s">
        <v>59</v>
      </c>
      <c r="J603">
        <f>VLOOKUP(B603,自助退!B:F,5,FALSE)</f>
        <v>2437</v>
      </c>
      <c r="K603" s="40" t="str">
        <f t="shared" si="9"/>
        <v/>
      </c>
    </row>
    <row r="604" spans="1:11" hidden="1">
      <c r="A604" s="62">
        <v>42913.662615740737</v>
      </c>
      <c r="B604" s="60">
        <v>433683</v>
      </c>
      <c r="C604" s="60" t="s">
        <v>3827</v>
      </c>
      <c r="D604" s="60" t="s">
        <v>3828</v>
      </c>
      <c r="E604" s="60" t="s">
        <v>3829</v>
      </c>
      <c r="F604" s="61">
        <v>-264</v>
      </c>
      <c r="G604" s="60" t="s">
        <v>57</v>
      </c>
      <c r="H604" s="60" t="s">
        <v>88</v>
      </c>
      <c r="I604" s="60" t="s">
        <v>59</v>
      </c>
      <c r="J604">
        <f>VLOOKUP(B604,自助退!B:F,5,FALSE)</f>
        <v>264</v>
      </c>
      <c r="K604" s="40" t="str">
        <f t="shared" si="9"/>
        <v/>
      </c>
    </row>
    <row r="605" spans="1:11" hidden="1">
      <c r="A605" s="62">
        <v>42913.664143518516</v>
      </c>
      <c r="B605" s="60">
        <v>433765</v>
      </c>
      <c r="C605" s="60"/>
      <c r="D605" s="60" t="s">
        <v>3833</v>
      </c>
      <c r="E605" s="60" t="s">
        <v>3834</v>
      </c>
      <c r="F605" s="61">
        <v>-393</v>
      </c>
      <c r="G605" s="60" t="s">
        <v>57</v>
      </c>
      <c r="H605" s="60" t="s">
        <v>62</v>
      </c>
      <c r="I605" s="60" t="s">
        <v>95</v>
      </c>
      <c r="J605">
        <f>VLOOKUP(B605,自助退!B:F,5,FALSE)</f>
        <v>393</v>
      </c>
      <c r="K605" s="40" t="str">
        <f t="shared" si="9"/>
        <v/>
      </c>
    </row>
    <row r="606" spans="1:11" hidden="1">
      <c r="A606" s="62">
        <v>42913.665937500002</v>
      </c>
      <c r="B606" s="60">
        <v>433872</v>
      </c>
      <c r="C606" s="60"/>
      <c r="D606" s="60" t="s">
        <v>3838</v>
      </c>
      <c r="E606" s="60" t="s">
        <v>3839</v>
      </c>
      <c r="F606" s="61">
        <v>-350</v>
      </c>
      <c r="G606" s="60" t="s">
        <v>57</v>
      </c>
      <c r="H606" s="60" t="s">
        <v>71</v>
      </c>
      <c r="I606" s="60" t="s">
        <v>95</v>
      </c>
      <c r="J606">
        <f>VLOOKUP(B606,自助退!B:F,5,FALSE)</f>
        <v>350</v>
      </c>
      <c r="K606" s="40" t="str">
        <f t="shared" si="9"/>
        <v/>
      </c>
    </row>
    <row r="607" spans="1:11" hidden="1">
      <c r="A607" s="62">
        <v>42913.671319444446</v>
      </c>
      <c r="B607" s="60">
        <v>434145</v>
      </c>
      <c r="C607" s="60" t="s">
        <v>3842</v>
      </c>
      <c r="D607" s="60" t="s">
        <v>3843</v>
      </c>
      <c r="E607" s="60" t="s">
        <v>3844</v>
      </c>
      <c r="F607" s="61">
        <v>-306</v>
      </c>
      <c r="G607" s="60" t="s">
        <v>57</v>
      </c>
      <c r="H607" s="60" t="s">
        <v>79</v>
      </c>
      <c r="I607" s="60" t="s">
        <v>59</v>
      </c>
      <c r="J607">
        <f>VLOOKUP(B607,自助退!B:F,5,FALSE)</f>
        <v>306</v>
      </c>
      <c r="K607" s="40" t="str">
        <f t="shared" si="9"/>
        <v/>
      </c>
    </row>
    <row r="608" spans="1:11" hidden="1">
      <c r="A608" s="62">
        <v>42913.68922453704</v>
      </c>
      <c r="B608" s="60">
        <v>434981</v>
      </c>
      <c r="C608" s="60" t="s">
        <v>3847</v>
      </c>
      <c r="D608" s="60" t="s">
        <v>3848</v>
      </c>
      <c r="E608" s="60" t="s">
        <v>3849</v>
      </c>
      <c r="F608" s="61">
        <v>-34</v>
      </c>
      <c r="G608" s="60" t="s">
        <v>57</v>
      </c>
      <c r="H608" s="60" t="s">
        <v>64</v>
      </c>
      <c r="I608" s="60" t="s">
        <v>59</v>
      </c>
      <c r="J608">
        <f>VLOOKUP(B608,自助退!B:F,5,FALSE)</f>
        <v>34</v>
      </c>
      <c r="K608" s="40" t="str">
        <f t="shared" si="9"/>
        <v/>
      </c>
    </row>
    <row r="609" spans="1:11" hidden="1">
      <c r="A609" s="62">
        <v>42913.690046296295</v>
      </c>
      <c r="B609" s="60">
        <v>435014</v>
      </c>
      <c r="C609" s="60" t="s">
        <v>3852</v>
      </c>
      <c r="D609" s="60" t="s">
        <v>3853</v>
      </c>
      <c r="E609" s="60" t="s">
        <v>3854</v>
      </c>
      <c r="F609" s="61">
        <v>-412</v>
      </c>
      <c r="G609" s="60" t="s">
        <v>57</v>
      </c>
      <c r="H609" s="60" t="s">
        <v>71</v>
      </c>
      <c r="I609" s="60" t="s">
        <v>59</v>
      </c>
      <c r="J609">
        <f>VLOOKUP(B609,自助退!B:F,5,FALSE)</f>
        <v>412</v>
      </c>
      <c r="K609" s="40" t="str">
        <f t="shared" si="9"/>
        <v/>
      </c>
    </row>
    <row r="610" spans="1:11" hidden="1">
      <c r="A610" s="62">
        <v>42913.694351851853</v>
      </c>
      <c r="B610" s="60">
        <v>435203</v>
      </c>
      <c r="C610" s="60" t="s">
        <v>3857</v>
      </c>
      <c r="D610" s="60" t="s">
        <v>3858</v>
      </c>
      <c r="E610" s="60" t="s">
        <v>3859</v>
      </c>
      <c r="F610" s="61">
        <v>-50</v>
      </c>
      <c r="G610" s="60" t="s">
        <v>57</v>
      </c>
      <c r="H610" s="60" t="s">
        <v>73</v>
      </c>
      <c r="I610" s="60" t="s">
        <v>59</v>
      </c>
      <c r="J610">
        <f>VLOOKUP(B610,自助退!B:F,5,FALSE)</f>
        <v>50</v>
      </c>
      <c r="K610" s="40" t="str">
        <f t="shared" si="9"/>
        <v/>
      </c>
    </row>
    <row r="611" spans="1:11" hidden="1">
      <c r="A611" s="62">
        <v>42913.696909722225</v>
      </c>
      <c r="B611" s="60">
        <v>435333</v>
      </c>
      <c r="C611" s="60" t="s">
        <v>3862</v>
      </c>
      <c r="D611" s="60" t="s">
        <v>3863</v>
      </c>
      <c r="E611" s="60" t="s">
        <v>3864</v>
      </c>
      <c r="F611" s="61">
        <v>-330</v>
      </c>
      <c r="G611" s="60" t="s">
        <v>57</v>
      </c>
      <c r="H611" s="60" t="s">
        <v>71</v>
      </c>
      <c r="I611" s="60" t="s">
        <v>59</v>
      </c>
      <c r="J611">
        <f>VLOOKUP(B611,自助退!B:F,5,FALSE)</f>
        <v>330</v>
      </c>
      <c r="K611" s="40" t="str">
        <f t="shared" si="9"/>
        <v/>
      </c>
    </row>
    <row r="612" spans="1:11" hidden="1">
      <c r="A612" s="62">
        <v>42913.700729166667</v>
      </c>
      <c r="B612" s="60">
        <v>435517</v>
      </c>
      <c r="C612" s="60" t="s">
        <v>3867</v>
      </c>
      <c r="D612" s="60" t="s">
        <v>3868</v>
      </c>
      <c r="E612" s="60" t="s">
        <v>3869</v>
      </c>
      <c r="F612" s="61">
        <v>-900</v>
      </c>
      <c r="G612" s="60" t="s">
        <v>57</v>
      </c>
      <c r="H612" s="60" t="s">
        <v>69</v>
      </c>
      <c r="I612" s="60" t="s">
        <v>59</v>
      </c>
      <c r="J612">
        <f>VLOOKUP(B612,自助退!B:F,5,FALSE)</f>
        <v>900</v>
      </c>
      <c r="K612" s="40" t="str">
        <f t="shared" si="9"/>
        <v/>
      </c>
    </row>
    <row r="613" spans="1:11" hidden="1">
      <c r="A613" s="62">
        <v>42913.703043981484</v>
      </c>
      <c r="B613" s="60">
        <v>435612</v>
      </c>
      <c r="C613" s="60" t="s">
        <v>3872</v>
      </c>
      <c r="D613" s="60" t="s">
        <v>3873</v>
      </c>
      <c r="E613" s="60" t="s">
        <v>3874</v>
      </c>
      <c r="F613" s="61">
        <v>-852</v>
      </c>
      <c r="G613" s="60" t="s">
        <v>57</v>
      </c>
      <c r="H613" s="60" t="s">
        <v>85</v>
      </c>
      <c r="I613" s="60" t="s">
        <v>59</v>
      </c>
      <c r="J613">
        <f>VLOOKUP(B613,自助退!B:F,5,FALSE)</f>
        <v>852</v>
      </c>
      <c r="K613" s="40" t="str">
        <f t="shared" si="9"/>
        <v/>
      </c>
    </row>
    <row r="614" spans="1:11" hidden="1">
      <c r="A614" s="62">
        <v>42913.704062500001</v>
      </c>
      <c r="B614" s="60">
        <v>435666</v>
      </c>
      <c r="C614" s="60" t="s">
        <v>3877</v>
      </c>
      <c r="D614" s="60" t="s">
        <v>3878</v>
      </c>
      <c r="E614" s="60" t="s">
        <v>3879</v>
      </c>
      <c r="F614" s="61">
        <v>-608</v>
      </c>
      <c r="G614" s="60" t="s">
        <v>57</v>
      </c>
      <c r="H614" s="60" t="s">
        <v>69</v>
      </c>
      <c r="I614" s="60" t="s">
        <v>59</v>
      </c>
      <c r="J614">
        <f>VLOOKUP(B614,自助退!B:F,5,FALSE)</f>
        <v>608</v>
      </c>
      <c r="K614" s="40" t="str">
        <f t="shared" si="9"/>
        <v/>
      </c>
    </row>
    <row r="615" spans="1:11" hidden="1">
      <c r="A615" s="62">
        <v>42913.704293981478</v>
      </c>
      <c r="B615" s="60">
        <v>435686</v>
      </c>
      <c r="C615" s="60" t="s">
        <v>3882</v>
      </c>
      <c r="D615" s="60" t="s">
        <v>3883</v>
      </c>
      <c r="E615" s="60" t="s">
        <v>3884</v>
      </c>
      <c r="F615" s="61">
        <v>-1934</v>
      </c>
      <c r="G615" s="60" t="s">
        <v>57</v>
      </c>
      <c r="H615" s="60" t="s">
        <v>76</v>
      </c>
      <c r="I615" s="60" t="s">
        <v>59</v>
      </c>
      <c r="J615">
        <f>VLOOKUP(B615,自助退!B:F,5,FALSE)</f>
        <v>1934</v>
      </c>
      <c r="K615" s="40" t="str">
        <f t="shared" si="9"/>
        <v/>
      </c>
    </row>
    <row r="616" spans="1:11" hidden="1">
      <c r="A616" s="62">
        <v>42913.706886574073</v>
      </c>
      <c r="B616" s="60">
        <v>435774</v>
      </c>
      <c r="C616" s="60" t="s">
        <v>3887</v>
      </c>
      <c r="D616" s="60" t="s">
        <v>3888</v>
      </c>
      <c r="E616" s="60" t="s">
        <v>3889</v>
      </c>
      <c r="F616" s="61">
        <v>-1700</v>
      </c>
      <c r="G616" s="60" t="s">
        <v>57</v>
      </c>
      <c r="H616" s="60" t="s">
        <v>76</v>
      </c>
      <c r="I616" s="60" t="s">
        <v>59</v>
      </c>
      <c r="J616">
        <f>VLOOKUP(B616,自助退!B:F,5,FALSE)</f>
        <v>1700</v>
      </c>
      <c r="K616" s="40" t="str">
        <f t="shared" si="9"/>
        <v/>
      </c>
    </row>
    <row r="617" spans="1:11" hidden="1">
      <c r="A617" s="62">
        <v>42913.709456018521</v>
      </c>
      <c r="B617" s="60">
        <v>435875</v>
      </c>
      <c r="C617" s="60" t="s">
        <v>3892</v>
      </c>
      <c r="D617" s="60" t="s">
        <v>3893</v>
      </c>
      <c r="E617" s="60" t="s">
        <v>3894</v>
      </c>
      <c r="F617" s="61">
        <v>-500</v>
      </c>
      <c r="G617" s="60" t="s">
        <v>57</v>
      </c>
      <c r="H617" s="60" t="s">
        <v>113</v>
      </c>
      <c r="I617" s="60" t="s">
        <v>59</v>
      </c>
      <c r="J617">
        <f>VLOOKUP(B617,自助退!B:F,5,FALSE)</f>
        <v>500</v>
      </c>
      <c r="K617" s="40" t="str">
        <f t="shared" si="9"/>
        <v/>
      </c>
    </row>
    <row r="618" spans="1:11" hidden="1">
      <c r="A618" s="62">
        <v>42913.710659722223</v>
      </c>
      <c r="B618" s="60">
        <v>435919</v>
      </c>
      <c r="C618" s="60" t="s">
        <v>3897</v>
      </c>
      <c r="D618" s="60" t="s">
        <v>3898</v>
      </c>
      <c r="E618" s="60" t="s">
        <v>3899</v>
      </c>
      <c r="F618" s="61">
        <v>-14</v>
      </c>
      <c r="G618" s="60" t="s">
        <v>57</v>
      </c>
      <c r="H618" s="60" t="s">
        <v>116</v>
      </c>
      <c r="I618" s="60" t="s">
        <v>59</v>
      </c>
      <c r="J618">
        <f>VLOOKUP(B618,自助退!B:F,5,FALSE)</f>
        <v>14</v>
      </c>
      <c r="K618" s="40" t="str">
        <f t="shared" si="9"/>
        <v/>
      </c>
    </row>
    <row r="619" spans="1:11" hidden="1">
      <c r="A619" s="62">
        <v>42913.712500000001</v>
      </c>
      <c r="B619" s="60">
        <v>435983</v>
      </c>
      <c r="C619" s="60" t="s">
        <v>3902</v>
      </c>
      <c r="D619" s="60" t="s">
        <v>3903</v>
      </c>
      <c r="E619" s="60" t="s">
        <v>3904</v>
      </c>
      <c r="F619" s="61">
        <v>-2100</v>
      </c>
      <c r="G619" s="60" t="s">
        <v>57</v>
      </c>
      <c r="H619" s="60" t="s">
        <v>90</v>
      </c>
      <c r="I619" s="60" t="s">
        <v>59</v>
      </c>
      <c r="J619">
        <f>VLOOKUP(B619,自助退!B:F,5,FALSE)</f>
        <v>2100</v>
      </c>
      <c r="K619" s="40" t="str">
        <f t="shared" si="9"/>
        <v/>
      </c>
    </row>
    <row r="620" spans="1:11" hidden="1">
      <c r="A620" s="62">
        <v>42913.750821759262</v>
      </c>
      <c r="B620" s="60">
        <v>436632</v>
      </c>
      <c r="C620" s="60" t="s">
        <v>3907</v>
      </c>
      <c r="D620" s="60" t="s">
        <v>3908</v>
      </c>
      <c r="E620" s="60" t="s">
        <v>3909</v>
      </c>
      <c r="F620" s="61">
        <v>-20</v>
      </c>
      <c r="G620" s="60" t="s">
        <v>57</v>
      </c>
      <c r="H620" s="60" t="s">
        <v>85</v>
      </c>
      <c r="I620" s="60" t="s">
        <v>59</v>
      </c>
      <c r="J620">
        <f>VLOOKUP(B620,自助退!B:F,5,FALSE)</f>
        <v>20</v>
      </c>
      <c r="K620" s="40" t="str">
        <f t="shared" si="9"/>
        <v/>
      </c>
    </row>
    <row r="621" spans="1:11" hidden="1">
      <c r="A621" s="62">
        <v>42914.371539351851</v>
      </c>
      <c r="B621" s="60">
        <v>440251</v>
      </c>
      <c r="C621" s="60" t="s">
        <v>3912</v>
      </c>
      <c r="D621" s="60" t="s">
        <v>3913</v>
      </c>
      <c r="E621" s="60" t="s">
        <v>3914</v>
      </c>
      <c r="F621" s="61">
        <v>-16</v>
      </c>
      <c r="G621" s="60" t="s">
        <v>57</v>
      </c>
      <c r="H621" s="60" t="s">
        <v>82</v>
      </c>
      <c r="I621" s="60" t="s">
        <v>59</v>
      </c>
      <c r="J621">
        <f>VLOOKUP(B621,自助退!B:F,5,FALSE)</f>
        <v>16</v>
      </c>
      <c r="K621" s="40" t="str">
        <f t="shared" si="9"/>
        <v/>
      </c>
    </row>
    <row r="622" spans="1:11" hidden="1">
      <c r="A622" s="62">
        <v>42914.392118055555</v>
      </c>
      <c r="B622" s="60">
        <v>441877</v>
      </c>
      <c r="C622" s="60" t="s">
        <v>3917</v>
      </c>
      <c r="D622" s="60" t="s">
        <v>3918</v>
      </c>
      <c r="E622" s="60" t="s">
        <v>3919</v>
      </c>
      <c r="F622" s="61">
        <v>-27</v>
      </c>
      <c r="G622" s="60" t="s">
        <v>57</v>
      </c>
      <c r="H622" s="60" t="s">
        <v>79</v>
      </c>
      <c r="I622" s="60" t="s">
        <v>59</v>
      </c>
      <c r="J622">
        <f>VLOOKUP(B622,自助退!B:F,5,FALSE)</f>
        <v>27</v>
      </c>
      <c r="K622" s="40" t="str">
        <f t="shared" si="9"/>
        <v/>
      </c>
    </row>
    <row r="623" spans="1:11" hidden="1">
      <c r="A623" s="62">
        <v>42914.399710648147</v>
      </c>
      <c r="B623" s="60">
        <v>442435</v>
      </c>
      <c r="C623" s="60"/>
      <c r="D623" s="60" t="s">
        <v>3923</v>
      </c>
      <c r="E623" s="60" t="s">
        <v>3924</v>
      </c>
      <c r="F623" s="61">
        <v>-2107</v>
      </c>
      <c r="G623" s="60" t="s">
        <v>57</v>
      </c>
      <c r="H623" s="60" t="s">
        <v>77</v>
      </c>
      <c r="I623" s="60" t="s">
        <v>95</v>
      </c>
      <c r="J623">
        <f>VLOOKUP(B623,自助退!B:F,5,FALSE)</f>
        <v>2107</v>
      </c>
      <c r="K623" s="40" t="str">
        <f t="shared" si="9"/>
        <v/>
      </c>
    </row>
    <row r="624" spans="1:11" hidden="1">
      <c r="A624" s="62">
        <v>42914.404965277776</v>
      </c>
      <c r="B624" s="60">
        <v>442835</v>
      </c>
      <c r="C624" s="60" t="s">
        <v>3927</v>
      </c>
      <c r="D624" s="60" t="s">
        <v>3928</v>
      </c>
      <c r="E624" s="60" t="s">
        <v>3929</v>
      </c>
      <c r="F624" s="61">
        <v>-21</v>
      </c>
      <c r="G624" s="60" t="s">
        <v>57</v>
      </c>
      <c r="H624" s="60" t="s">
        <v>78</v>
      </c>
      <c r="I624" s="60" t="s">
        <v>59</v>
      </c>
      <c r="J624">
        <f>VLOOKUP(B624,自助退!B:F,5,FALSE)</f>
        <v>21</v>
      </c>
      <c r="K624" s="40" t="str">
        <f t="shared" si="9"/>
        <v/>
      </c>
    </row>
    <row r="625" spans="1:11" hidden="1">
      <c r="A625" s="62">
        <v>42914.405682870369</v>
      </c>
      <c r="B625" s="60">
        <v>442890</v>
      </c>
      <c r="C625" s="60"/>
      <c r="D625" s="60" t="s">
        <v>3933</v>
      </c>
      <c r="E625" s="60" t="s">
        <v>3934</v>
      </c>
      <c r="F625" s="61">
        <v>-500</v>
      </c>
      <c r="G625" s="60" t="s">
        <v>57</v>
      </c>
      <c r="H625" s="60" t="s">
        <v>72</v>
      </c>
      <c r="I625" s="60" t="s">
        <v>95</v>
      </c>
      <c r="J625">
        <f>VLOOKUP(B625,自助退!B:F,5,FALSE)</f>
        <v>500</v>
      </c>
      <c r="K625" s="40" t="str">
        <f t="shared" si="9"/>
        <v/>
      </c>
    </row>
    <row r="626" spans="1:11" hidden="1">
      <c r="A626" s="62">
        <v>42914.412326388891</v>
      </c>
      <c r="B626" s="60">
        <v>443419</v>
      </c>
      <c r="C626" s="60" t="s">
        <v>3937</v>
      </c>
      <c r="D626" s="60" t="s">
        <v>3938</v>
      </c>
      <c r="E626" s="60" t="s">
        <v>3939</v>
      </c>
      <c r="F626" s="61">
        <v>-2415</v>
      </c>
      <c r="G626" s="60" t="s">
        <v>57</v>
      </c>
      <c r="H626" s="60" t="s">
        <v>80</v>
      </c>
      <c r="I626" s="60" t="s">
        <v>59</v>
      </c>
      <c r="J626">
        <f>VLOOKUP(B626,自助退!B:F,5,FALSE)</f>
        <v>2415</v>
      </c>
      <c r="K626" s="40" t="str">
        <f t="shared" si="9"/>
        <v/>
      </c>
    </row>
    <row r="627" spans="1:11" hidden="1">
      <c r="A627" s="62">
        <v>42914.419479166667</v>
      </c>
      <c r="B627" s="60">
        <v>443943</v>
      </c>
      <c r="C627" s="60" t="s">
        <v>3942</v>
      </c>
      <c r="D627" s="60" t="s">
        <v>3943</v>
      </c>
      <c r="E627" s="60" t="s">
        <v>3944</v>
      </c>
      <c r="F627" s="61">
        <v>-500</v>
      </c>
      <c r="G627" s="60" t="s">
        <v>57</v>
      </c>
      <c r="H627" s="60" t="s">
        <v>68</v>
      </c>
      <c r="I627" s="60" t="s">
        <v>59</v>
      </c>
      <c r="J627">
        <f>VLOOKUP(B627,自助退!B:F,5,FALSE)</f>
        <v>500</v>
      </c>
      <c r="K627" s="40" t="str">
        <f t="shared" si="9"/>
        <v/>
      </c>
    </row>
    <row r="628" spans="1:11" hidden="1">
      <c r="A628" s="62">
        <v>42914.420381944445</v>
      </c>
      <c r="B628" s="60">
        <v>444010</v>
      </c>
      <c r="C628" s="60" t="s">
        <v>3947</v>
      </c>
      <c r="D628" s="60" t="s">
        <v>3948</v>
      </c>
      <c r="E628" s="60" t="s">
        <v>3949</v>
      </c>
      <c r="F628" s="61">
        <v>-505</v>
      </c>
      <c r="G628" s="60" t="s">
        <v>57</v>
      </c>
      <c r="H628" s="60" t="s">
        <v>81</v>
      </c>
      <c r="I628" s="60" t="s">
        <v>59</v>
      </c>
      <c r="J628">
        <f>VLOOKUP(B628,自助退!B:F,5,FALSE)</f>
        <v>505</v>
      </c>
      <c r="K628" s="40" t="str">
        <f t="shared" si="9"/>
        <v/>
      </c>
    </row>
    <row r="629" spans="1:11" hidden="1">
      <c r="A629" s="62">
        <v>42914.424340277779</v>
      </c>
      <c r="B629" s="60">
        <v>444287</v>
      </c>
      <c r="C629" s="60"/>
      <c r="D629" s="60" t="s">
        <v>3953</v>
      </c>
      <c r="E629" s="60" t="s">
        <v>3954</v>
      </c>
      <c r="F629" s="61">
        <v>-228</v>
      </c>
      <c r="G629" s="60" t="s">
        <v>57</v>
      </c>
      <c r="H629" s="60" t="s">
        <v>85</v>
      </c>
      <c r="I629" s="60" t="s">
        <v>95</v>
      </c>
      <c r="J629">
        <f>VLOOKUP(B629,自助退!B:F,5,FALSE)</f>
        <v>228</v>
      </c>
      <c r="K629" s="40" t="str">
        <f t="shared" si="9"/>
        <v/>
      </c>
    </row>
    <row r="630" spans="1:11" hidden="1">
      <c r="A630" s="62">
        <v>42914.425173611111</v>
      </c>
      <c r="B630" s="60">
        <v>444343</v>
      </c>
      <c r="C630" s="60" t="s">
        <v>3957</v>
      </c>
      <c r="D630" s="60" t="s">
        <v>3958</v>
      </c>
      <c r="E630" s="60" t="s">
        <v>3959</v>
      </c>
      <c r="F630" s="61">
        <v>-923</v>
      </c>
      <c r="G630" s="60" t="s">
        <v>57</v>
      </c>
      <c r="H630" s="60" t="s">
        <v>71</v>
      </c>
      <c r="I630" s="60" t="s">
        <v>59</v>
      </c>
      <c r="J630">
        <f>VLOOKUP(B630,自助退!B:F,5,FALSE)</f>
        <v>923</v>
      </c>
      <c r="K630" s="40" t="str">
        <f t="shared" si="9"/>
        <v/>
      </c>
    </row>
    <row r="631" spans="1:11" hidden="1">
      <c r="A631" s="62">
        <v>42914.425474537034</v>
      </c>
      <c r="B631" s="60">
        <v>444368</v>
      </c>
      <c r="C631" s="60" t="s">
        <v>3962</v>
      </c>
      <c r="D631" s="60" t="s">
        <v>3963</v>
      </c>
      <c r="E631" s="60" t="s">
        <v>3964</v>
      </c>
      <c r="F631" s="61">
        <v>-65</v>
      </c>
      <c r="G631" s="60" t="s">
        <v>57</v>
      </c>
      <c r="H631" s="60" t="s">
        <v>79</v>
      </c>
      <c r="I631" s="60" t="s">
        <v>59</v>
      </c>
      <c r="J631">
        <f>VLOOKUP(B631,自助退!B:F,5,FALSE)</f>
        <v>65</v>
      </c>
      <c r="K631" s="40" t="str">
        <f t="shared" ref="K631:K694" si="10">IF(J631=F631*-1,"",1)</f>
        <v/>
      </c>
    </row>
    <row r="632" spans="1:11" hidden="1">
      <c r="A632" s="62">
        <v>42914.429826388892</v>
      </c>
      <c r="B632" s="60">
        <v>444695</v>
      </c>
      <c r="C632" s="60" t="s">
        <v>3967</v>
      </c>
      <c r="D632" s="60" t="s">
        <v>3968</v>
      </c>
      <c r="E632" s="60" t="s">
        <v>3969</v>
      </c>
      <c r="F632" s="61">
        <v>-681</v>
      </c>
      <c r="G632" s="60" t="s">
        <v>57</v>
      </c>
      <c r="H632" s="60" t="s">
        <v>116</v>
      </c>
      <c r="I632" s="60" t="s">
        <v>59</v>
      </c>
      <c r="J632">
        <f>VLOOKUP(B632,自助退!B:F,5,FALSE)</f>
        <v>681</v>
      </c>
      <c r="K632" s="40" t="str">
        <f t="shared" si="10"/>
        <v/>
      </c>
    </row>
    <row r="633" spans="1:11" hidden="1">
      <c r="A633" s="62">
        <v>42914.434513888889</v>
      </c>
      <c r="B633" s="60">
        <v>445082</v>
      </c>
      <c r="C633" s="60" t="s">
        <v>3972</v>
      </c>
      <c r="D633" s="60" t="s">
        <v>568</v>
      </c>
      <c r="E633" s="60" t="s">
        <v>309</v>
      </c>
      <c r="F633" s="61">
        <v>-3000</v>
      </c>
      <c r="G633" s="60" t="s">
        <v>57</v>
      </c>
      <c r="H633" s="60" t="s">
        <v>70</v>
      </c>
      <c r="I633" s="60" t="s">
        <v>59</v>
      </c>
      <c r="J633">
        <f>VLOOKUP(B633,自助退!B:F,5,FALSE)</f>
        <v>3000</v>
      </c>
      <c r="K633" s="40" t="str">
        <f t="shared" si="10"/>
        <v/>
      </c>
    </row>
    <row r="634" spans="1:11" hidden="1">
      <c r="A634" s="62">
        <v>42914.445648148147</v>
      </c>
      <c r="B634" s="60">
        <v>445937</v>
      </c>
      <c r="C634" s="60"/>
      <c r="D634" s="60" t="s">
        <v>3976</v>
      </c>
      <c r="E634" s="60" t="s">
        <v>3977</v>
      </c>
      <c r="F634" s="61">
        <v>-1659</v>
      </c>
      <c r="G634" s="60" t="s">
        <v>57</v>
      </c>
      <c r="H634" s="60" t="s">
        <v>60</v>
      </c>
      <c r="I634" s="60" t="s">
        <v>95</v>
      </c>
      <c r="J634">
        <f>VLOOKUP(B634,自助退!B:F,5,FALSE)</f>
        <v>1659</v>
      </c>
      <c r="K634" s="40" t="str">
        <f t="shared" si="10"/>
        <v/>
      </c>
    </row>
    <row r="635" spans="1:11" hidden="1">
      <c r="A635" s="62">
        <v>42914.451585648145</v>
      </c>
      <c r="B635" s="60">
        <v>446360</v>
      </c>
      <c r="C635" s="60" t="s">
        <v>3980</v>
      </c>
      <c r="D635" s="60" t="s">
        <v>3981</v>
      </c>
      <c r="E635" s="60" t="s">
        <v>3982</v>
      </c>
      <c r="F635" s="61">
        <v>-635</v>
      </c>
      <c r="G635" s="60" t="s">
        <v>57</v>
      </c>
      <c r="H635" s="60" t="s">
        <v>90</v>
      </c>
      <c r="I635" s="60" t="s">
        <v>59</v>
      </c>
      <c r="J635">
        <f>VLOOKUP(B635,自助退!B:F,5,FALSE)</f>
        <v>635</v>
      </c>
      <c r="K635" s="40" t="str">
        <f t="shared" si="10"/>
        <v/>
      </c>
    </row>
    <row r="636" spans="1:11" hidden="1">
      <c r="A636" s="62">
        <v>42914.45521990741</v>
      </c>
      <c r="B636" s="60">
        <v>446628</v>
      </c>
      <c r="C636" s="60"/>
      <c r="D636" s="60" t="s">
        <v>3986</v>
      </c>
      <c r="E636" s="60" t="s">
        <v>3987</v>
      </c>
      <c r="F636" s="61">
        <v>-158</v>
      </c>
      <c r="G636" s="60" t="s">
        <v>57</v>
      </c>
      <c r="H636" s="60" t="s">
        <v>86</v>
      </c>
      <c r="I636" s="60" t="s">
        <v>95</v>
      </c>
      <c r="J636">
        <f>VLOOKUP(B636,自助退!B:F,5,FALSE)</f>
        <v>158</v>
      </c>
      <c r="K636" s="40" t="str">
        <f t="shared" si="10"/>
        <v/>
      </c>
    </row>
    <row r="637" spans="1:11" hidden="1">
      <c r="A637" s="62">
        <v>42914.455405092594</v>
      </c>
      <c r="B637" s="60">
        <v>446639</v>
      </c>
      <c r="C637" s="60" t="s">
        <v>3990</v>
      </c>
      <c r="D637" s="60" t="s">
        <v>3991</v>
      </c>
      <c r="E637" s="60" t="s">
        <v>3992</v>
      </c>
      <c r="F637" s="61">
        <v>-747</v>
      </c>
      <c r="G637" s="60" t="s">
        <v>57</v>
      </c>
      <c r="H637" s="60" t="s">
        <v>66</v>
      </c>
      <c r="I637" s="60" t="s">
        <v>59</v>
      </c>
      <c r="J637">
        <f>VLOOKUP(B637,自助退!B:F,5,FALSE)</f>
        <v>747</v>
      </c>
      <c r="K637" s="40" t="str">
        <f t="shared" si="10"/>
        <v/>
      </c>
    </row>
    <row r="638" spans="1:11" hidden="1">
      <c r="A638" s="62">
        <v>42914.456435185188</v>
      </c>
      <c r="B638" s="60">
        <v>446706</v>
      </c>
      <c r="C638" s="60" t="s">
        <v>3995</v>
      </c>
      <c r="D638" s="60" t="s">
        <v>3996</v>
      </c>
      <c r="E638" s="60" t="s">
        <v>3997</v>
      </c>
      <c r="F638" s="61">
        <v>-115</v>
      </c>
      <c r="G638" s="60" t="s">
        <v>57</v>
      </c>
      <c r="H638" s="60" t="s">
        <v>67</v>
      </c>
      <c r="I638" s="60" t="s">
        <v>59</v>
      </c>
      <c r="J638">
        <f>VLOOKUP(B638,自助退!B:F,5,FALSE)</f>
        <v>115</v>
      </c>
      <c r="K638" s="40" t="str">
        <f t="shared" si="10"/>
        <v/>
      </c>
    </row>
    <row r="639" spans="1:11" hidden="1">
      <c r="A639" s="62">
        <v>42914.458113425928</v>
      </c>
      <c r="B639" s="60">
        <v>446830</v>
      </c>
      <c r="C639" s="60" t="s">
        <v>4000</v>
      </c>
      <c r="D639" s="60" t="s">
        <v>4001</v>
      </c>
      <c r="E639" s="60" t="s">
        <v>4002</v>
      </c>
      <c r="F639" s="61">
        <v>-147</v>
      </c>
      <c r="G639" s="60" t="s">
        <v>57</v>
      </c>
      <c r="H639" s="60" t="s">
        <v>94</v>
      </c>
      <c r="I639" s="60" t="s">
        <v>59</v>
      </c>
      <c r="J639">
        <f>VLOOKUP(B639,自助退!B:F,5,FALSE)</f>
        <v>147</v>
      </c>
      <c r="K639" s="40" t="str">
        <f t="shared" si="10"/>
        <v/>
      </c>
    </row>
    <row r="640" spans="1:11" hidden="1">
      <c r="A640" s="62">
        <v>42914.459409722222</v>
      </c>
      <c r="B640" s="60">
        <v>446916</v>
      </c>
      <c r="C640" s="60" t="s">
        <v>4005</v>
      </c>
      <c r="D640" s="60" t="s">
        <v>4006</v>
      </c>
      <c r="E640" s="60" t="s">
        <v>4007</v>
      </c>
      <c r="F640" s="61">
        <v>-95</v>
      </c>
      <c r="G640" s="60" t="s">
        <v>57</v>
      </c>
      <c r="H640" s="60" t="s">
        <v>67</v>
      </c>
      <c r="I640" s="60" t="s">
        <v>59</v>
      </c>
      <c r="J640">
        <f>VLOOKUP(B640,自助退!B:F,5,FALSE)</f>
        <v>95</v>
      </c>
      <c r="K640" s="40" t="str">
        <f t="shared" si="10"/>
        <v/>
      </c>
    </row>
    <row r="641" spans="1:11" hidden="1">
      <c r="A641" s="62">
        <v>42914.462858796294</v>
      </c>
      <c r="B641" s="60">
        <v>447146</v>
      </c>
      <c r="C641" s="60" t="s">
        <v>4010</v>
      </c>
      <c r="D641" s="60" t="s">
        <v>4011</v>
      </c>
      <c r="E641" s="60" t="s">
        <v>4012</v>
      </c>
      <c r="F641" s="61">
        <v>-48</v>
      </c>
      <c r="G641" s="60" t="s">
        <v>57</v>
      </c>
      <c r="H641" s="60" t="s">
        <v>75</v>
      </c>
      <c r="I641" s="60" t="s">
        <v>59</v>
      </c>
      <c r="J641">
        <f>VLOOKUP(B641,自助退!B:F,5,FALSE)</f>
        <v>48</v>
      </c>
      <c r="K641" s="40" t="str">
        <f t="shared" si="10"/>
        <v/>
      </c>
    </row>
    <row r="642" spans="1:11" hidden="1">
      <c r="A642" s="62">
        <v>42914.474282407406</v>
      </c>
      <c r="B642" s="60">
        <v>447785</v>
      </c>
      <c r="C642" s="60"/>
      <c r="D642" s="60" t="s">
        <v>4016</v>
      </c>
      <c r="E642" s="60" t="s">
        <v>4017</v>
      </c>
      <c r="F642" s="61">
        <v>-15</v>
      </c>
      <c r="G642" s="60" t="s">
        <v>57</v>
      </c>
      <c r="H642" s="60" t="s">
        <v>65</v>
      </c>
      <c r="I642" s="60" t="s">
        <v>95</v>
      </c>
      <c r="J642">
        <f>VLOOKUP(B642,自助退!B:F,5,FALSE)</f>
        <v>15</v>
      </c>
      <c r="K642" s="40" t="str">
        <f t="shared" si="10"/>
        <v/>
      </c>
    </row>
    <row r="643" spans="1:11" hidden="1">
      <c r="A643" s="62">
        <v>42914.475057870368</v>
      </c>
      <c r="B643" s="60">
        <v>447836</v>
      </c>
      <c r="C643" s="60" t="s">
        <v>4020</v>
      </c>
      <c r="D643" s="60" t="s">
        <v>4021</v>
      </c>
      <c r="E643" s="60" t="s">
        <v>4022</v>
      </c>
      <c r="F643" s="61">
        <v>-91</v>
      </c>
      <c r="G643" s="60" t="s">
        <v>57</v>
      </c>
      <c r="H643" s="60" t="s">
        <v>73</v>
      </c>
      <c r="I643" s="60" t="s">
        <v>59</v>
      </c>
      <c r="J643">
        <f>VLOOKUP(B643,自助退!B:F,5,FALSE)</f>
        <v>91</v>
      </c>
      <c r="K643" s="40" t="str">
        <f t="shared" si="10"/>
        <v/>
      </c>
    </row>
    <row r="644" spans="1:11" hidden="1">
      <c r="A644" s="62">
        <v>42914.475381944445</v>
      </c>
      <c r="B644" s="60">
        <v>447849</v>
      </c>
      <c r="C644" s="60" t="s">
        <v>4025</v>
      </c>
      <c r="D644" s="60" t="s">
        <v>4026</v>
      </c>
      <c r="E644" s="60" t="s">
        <v>4027</v>
      </c>
      <c r="F644" s="61">
        <v>-123</v>
      </c>
      <c r="G644" s="60" t="s">
        <v>57</v>
      </c>
      <c r="H644" s="60" t="s">
        <v>73</v>
      </c>
      <c r="I644" s="60" t="s">
        <v>59</v>
      </c>
      <c r="J644">
        <f>VLOOKUP(B644,自助退!B:F,5,FALSE)</f>
        <v>123</v>
      </c>
      <c r="K644" s="40" t="str">
        <f t="shared" si="10"/>
        <v/>
      </c>
    </row>
    <row r="645" spans="1:11" hidden="1">
      <c r="A645" s="62">
        <v>42914.480231481481</v>
      </c>
      <c r="B645" s="60">
        <v>448092</v>
      </c>
      <c r="C645" s="60" t="s">
        <v>4030</v>
      </c>
      <c r="D645" s="60" t="s">
        <v>4031</v>
      </c>
      <c r="E645" s="60" t="s">
        <v>4032</v>
      </c>
      <c r="F645" s="61">
        <v>-97</v>
      </c>
      <c r="G645" s="60" t="s">
        <v>57</v>
      </c>
      <c r="H645" s="60" t="s">
        <v>113</v>
      </c>
      <c r="I645" s="60" t="s">
        <v>59</v>
      </c>
      <c r="J645">
        <f>VLOOKUP(B645,自助退!B:F,5,FALSE)</f>
        <v>97</v>
      </c>
      <c r="K645" s="40" t="str">
        <f t="shared" si="10"/>
        <v/>
      </c>
    </row>
    <row r="646" spans="1:11" hidden="1">
      <c r="A646" s="62">
        <v>42914.482118055559</v>
      </c>
      <c r="B646" s="60">
        <v>448173</v>
      </c>
      <c r="C646" s="60"/>
      <c r="D646" s="60" t="s">
        <v>4036</v>
      </c>
      <c r="E646" s="60" t="s">
        <v>4037</v>
      </c>
      <c r="F646" s="61">
        <v>-863</v>
      </c>
      <c r="G646" s="60" t="s">
        <v>57</v>
      </c>
      <c r="H646" s="60" t="s">
        <v>68</v>
      </c>
      <c r="I646" s="60" t="s">
        <v>95</v>
      </c>
      <c r="J646">
        <f>VLOOKUP(B646,自助退!B:F,5,FALSE)</f>
        <v>863</v>
      </c>
      <c r="K646" s="40" t="str">
        <f t="shared" si="10"/>
        <v/>
      </c>
    </row>
    <row r="647" spans="1:11" hidden="1">
      <c r="A647" s="62">
        <v>42914.482199074075</v>
      </c>
      <c r="B647" s="60">
        <v>448180</v>
      </c>
      <c r="C647" s="60"/>
      <c r="D647" s="60" t="s">
        <v>4041</v>
      </c>
      <c r="E647" s="60" t="s">
        <v>4042</v>
      </c>
      <c r="F647" s="61">
        <v>-750</v>
      </c>
      <c r="G647" s="60" t="s">
        <v>57</v>
      </c>
      <c r="H647" s="60" t="s">
        <v>67</v>
      </c>
      <c r="I647" s="60" t="s">
        <v>95</v>
      </c>
      <c r="J647">
        <f>VLOOKUP(B647,自助退!B:F,5,FALSE)</f>
        <v>750</v>
      </c>
      <c r="K647" s="40" t="str">
        <f t="shared" si="10"/>
        <v/>
      </c>
    </row>
    <row r="648" spans="1:11" hidden="1">
      <c r="A648" s="62">
        <v>42914.489479166667</v>
      </c>
      <c r="B648" s="60">
        <v>448524</v>
      </c>
      <c r="C648" s="60" t="s">
        <v>4045</v>
      </c>
      <c r="D648" s="60" t="s">
        <v>4046</v>
      </c>
      <c r="E648" s="60" t="s">
        <v>4047</v>
      </c>
      <c r="F648" s="61">
        <v>-131</v>
      </c>
      <c r="G648" s="60" t="s">
        <v>57</v>
      </c>
      <c r="H648" s="60" t="s">
        <v>85</v>
      </c>
      <c r="I648" s="60" t="s">
        <v>59</v>
      </c>
      <c r="J648">
        <f>VLOOKUP(B648,自助退!B:F,5,FALSE)</f>
        <v>131</v>
      </c>
      <c r="K648" s="40" t="str">
        <f t="shared" si="10"/>
        <v/>
      </c>
    </row>
    <row r="649" spans="1:11" hidden="1">
      <c r="A649" s="62">
        <v>42914.491967592592</v>
      </c>
      <c r="B649" s="60">
        <v>448617</v>
      </c>
      <c r="C649" s="60" t="s">
        <v>4050</v>
      </c>
      <c r="D649" s="60" t="s">
        <v>4051</v>
      </c>
      <c r="E649" s="60" t="s">
        <v>4052</v>
      </c>
      <c r="F649" s="61">
        <v>-2030</v>
      </c>
      <c r="G649" s="60" t="s">
        <v>57</v>
      </c>
      <c r="H649" s="60" t="s">
        <v>76</v>
      </c>
      <c r="I649" s="60" t="s">
        <v>59</v>
      </c>
      <c r="J649">
        <f>VLOOKUP(B649,自助退!B:F,5,FALSE)</f>
        <v>2030</v>
      </c>
      <c r="K649" s="40" t="str">
        <f t="shared" si="10"/>
        <v/>
      </c>
    </row>
    <row r="650" spans="1:11" hidden="1">
      <c r="A650" s="62">
        <v>42914.493460648147</v>
      </c>
      <c r="B650" s="60">
        <v>448673</v>
      </c>
      <c r="C650" s="60" t="s">
        <v>4055</v>
      </c>
      <c r="D650" s="60" t="s">
        <v>4056</v>
      </c>
      <c r="E650" s="60" t="s">
        <v>4057</v>
      </c>
      <c r="F650" s="61">
        <v>-189</v>
      </c>
      <c r="G650" s="60" t="s">
        <v>57</v>
      </c>
      <c r="H650" s="60" t="s">
        <v>88</v>
      </c>
      <c r="I650" s="60" t="s">
        <v>59</v>
      </c>
      <c r="J650">
        <f>VLOOKUP(B650,自助退!B:F,5,FALSE)</f>
        <v>189</v>
      </c>
      <c r="K650" s="40" t="str">
        <f t="shared" si="10"/>
        <v/>
      </c>
    </row>
    <row r="651" spans="1:11" hidden="1">
      <c r="A651" s="62">
        <v>42914.493807870371</v>
      </c>
      <c r="B651" s="60">
        <v>448687</v>
      </c>
      <c r="C651" s="60" t="s">
        <v>4060</v>
      </c>
      <c r="D651" s="60" t="s">
        <v>398</v>
      </c>
      <c r="E651" s="60" t="s">
        <v>323</v>
      </c>
      <c r="F651" s="61">
        <v>-363</v>
      </c>
      <c r="G651" s="60" t="s">
        <v>57</v>
      </c>
      <c r="H651" s="60" t="s">
        <v>67</v>
      </c>
      <c r="I651" s="60" t="s">
        <v>59</v>
      </c>
      <c r="J651">
        <f>VLOOKUP(B651,自助退!B:F,5,FALSE)</f>
        <v>363</v>
      </c>
      <c r="K651" s="40" t="str">
        <f t="shared" si="10"/>
        <v/>
      </c>
    </row>
    <row r="652" spans="1:11" hidden="1">
      <c r="A652" s="62">
        <v>42914.495787037034</v>
      </c>
      <c r="B652" s="60">
        <v>448737</v>
      </c>
      <c r="C652" s="60" t="s">
        <v>4063</v>
      </c>
      <c r="D652" s="60" t="s">
        <v>4064</v>
      </c>
      <c r="E652" s="60" t="s">
        <v>4065</v>
      </c>
      <c r="F652" s="61">
        <v>-500</v>
      </c>
      <c r="G652" s="60" t="s">
        <v>57</v>
      </c>
      <c r="H652" s="60" t="s">
        <v>74</v>
      </c>
      <c r="I652" s="60" t="s">
        <v>59</v>
      </c>
      <c r="J652">
        <f>VLOOKUP(B652,自助退!B:F,5,FALSE)</f>
        <v>500</v>
      </c>
      <c r="K652" s="40" t="str">
        <f t="shared" si="10"/>
        <v/>
      </c>
    </row>
    <row r="653" spans="1:11" hidden="1">
      <c r="A653" s="62">
        <v>42914.498067129629</v>
      </c>
      <c r="B653" s="60">
        <v>448807</v>
      </c>
      <c r="C653" s="60" t="s">
        <v>4068</v>
      </c>
      <c r="D653" s="60" t="s">
        <v>4069</v>
      </c>
      <c r="E653" s="60" t="s">
        <v>4070</v>
      </c>
      <c r="F653" s="61">
        <v>-500</v>
      </c>
      <c r="G653" s="60" t="s">
        <v>57</v>
      </c>
      <c r="H653" s="60" t="s">
        <v>66</v>
      </c>
      <c r="I653" s="60" t="s">
        <v>59</v>
      </c>
      <c r="J653">
        <f>VLOOKUP(B653,自助退!B:F,5,FALSE)</f>
        <v>500</v>
      </c>
      <c r="K653" s="40" t="str">
        <f t="shared" si="10"/>
        <v/>
      </c>
    </row>
    <row r="654" spans="1:11" hidden="1">
      <c r="A654" s="62">
        <v>42914.499988425923</v>
      </c>
      <c r="B654" s="60">
        <v>448857</v>
      </c>
      <c r="C654" s="60" t="s">
        <v>4073</v>
      </c>
      <c r="D654" s="60" t="s">
        <v>4069</v>
      </c>
      <c r="E654" s="60" t="s">
        <v>4070</v>
      </c>
      <c r="F654" s="61">
        <v>-100</v>
      </c>
      <c r="G654" s="60" t="s">
        <v>57</v>
      </c>
      <c r="H654" s="60" t="s">
        <v>66</v>
      </c>
      <c r="I654" s="60" t="s">
        <v>59</v>
      </c>
      <c r="J654">
        <f>VLOOKUP(B654,自助退!B:F,5,FALSE)</f>
        <v>100</v>
      </c>
      <c r="K654" s="40" t="str">
        <f t="shared" si="10"/>
        <v/>
      </c>
    </row>
    <row r="655" spans="1:11" hidden="1">
      <c r="A655" s="62">
        <v>42914.501851851855</v>
      </c>
      <c r="B655" s="60">
        <v>448898</v>
      </c>
      <c r="C655" s="60" t="s">
        <v>4076</v>
      </c>
      <c r="D655" s="60" t="s">
        <v>4077</v>
      </c>
      <c r="E655" s="60" t="s">
        <v>4078</v>
      </c>
      <c r="F655" s="61">
        <v>-2896</v>
      </c>
      <c r="G655" s="60" t="s">
        <v>57</v>
      </c>
      <c r="H655" s="60" t="s">
        <v>84</v>
      </c>
      <c r="I655" s="60" t="s">
        <v>59</v>
      </c>
      <c r="J655">
        <f>VLOOKUP(B655,自助退!B:F,5,FALSE)</f>
        <v>2896</v>
      </c>
      <c r="K655" s="40" t="str">
        <f t="shared" si="10"/>
        <v/>
      </c>
    </row>
    <row r="656" spans="1:11" hidden="1">
      <c r="A656" s="62">
        <v>42914.503032407411</v>
      </c>
      <c r="B656" s="60">
        <v>448928</v>
      </c>
      <c r="C656" s="60" t="s">
        <v>4081</v>
      </c>
      <c r="D656" s="60" t="s">
        <v>4082</v>
      </c>
      <c r="E656" s="60" t="s">
        <v>4083</v>
      </c>
      <c r="F656" s="61">
        <v>-59</v>
      </c>
      <c r="G656" s="60" t="s">
        <v>57</v>
      </c>
      <c r="H656" s="60" t="s">
        <v>84</v>
      </c>
      <c r="I656" s="60" t="s">
        <v>59</v>
      </c>
      <c r="J656">
        <f>VLOOKUP(B656,自助退!B:F,5,FALSE)</f>
        <v>59</v>
      </c>
      <c r="K656" s="40" t="str">
        <f t="shared" si="10"/>
        <v/>
      </c>
    </row>
    <row r="657" spans="1:11" hidden="1">
      <c r="A657" s="62">
        <v>42914.503321759257</v>
      </c>
      <c r="B657" s="60">
        <v>448929</v>
      </c>
      <c r="C657" s="60" t="s">
        <v>4086</v>
      </c>
      <c r="D657" s="60" t="s">
        <v>4069</v>
      </c>
      <c r="E657" s="60" t="s">
        <v>4070</v>
      </c>
      <c r="F657" s="61">
        <v>-200</v>
      </c>
      <c r="G657" s="60" t="s">
        <v>57</v>
      </c>
      <c r="H657" s="60" t="s">
        <v>76</v>
      </c>
      <c r="I657" s="60" t="s">
        <v>59</v>
      </c>
      <c r="J657">
        <f>VLOOKUP(B657,自助退!B:F,5,FALSE)</f>
        <v>200</v>
      </c>
      <c r="K657" s="40" t="str">
        <f t="shared" si="10"/>
        <v/>
      </c>
    </row>
    <row r="658" spans="1:11" hidden="1">
      <c r="A658" s="62">
        <v>42914.503564814811</v>
      </c>
      <c r="B658" s="60">
        <v>448933</v>
      </c>
      <c r="C658" s="60" t="s">
        <v>4089</v>
      </c>
      <c r="D658" s="60" t="s">
        <v>4069</v>
      </c>
      <c r="E658" s="60" t="s">
        <v>4070</v>
      </c>
      <c r="F658" s="61">
        <v>-300</v>
      </c>
      <c r="G658" s="60" t="s">
        <v>57</v>
      </c>
      <c r="H658" s="60" t="s">
        <v>76</v>
      </c>
      <c r="I658" s="60" t="s">
        <v>59</v>
      </c>
      <c r="J658">
        <f>VLOOKUP(B658,自助退!B:F,5,FALSE)</f>
        <v>300</v>
      </c>
      <c r="K658" s="40" t="str">
        <f t="shared" si="10"/>
        <v/>
      </c>
    </row>
    <row r="659" spans="1:11" hidden="1">
      <c r="A659" s="62">
        <v>42914.504548611112</v>
      </c>
      <c r="B659" s="60">
        <v>448955</v>
      </c>
      <c r="C659" s="60" t="s">
        <v>4092</v>
      </c>
      <c r="D659" s="60" t="s">
        <v>4093</v>
      </c>
      <c r="E659" s="60" t="s">
        <v>4094</v>
      </c>
      <c r="F659" s="61">
        <v>-216</v>
      </c>
      <c r="G659" s="60" t="s">
        <v>57</v>
      </c>
      <c r="H659" s="60" t="s">
        <v>73</v>
      </c>
      <c r="I659" s="60" t="s">
        <v>59</v>
      </c>
      <c r="J659">
        <f>VLOOKUP(B659,自助退!B:F,5,FALSE)</f>
        <v>216</v>
      </c>
      <c r="K659" s="40" t="str">
        <f t="shared" si="10"/>
        <v/>
      </c>
    </row>
    <row r="660" spans="1:11" hidden="1">
      <c r="A660" s="62">
        <v>42914.506435185183</v>
      </c>
      <c r="B660" s="60">
        <v>448978</v>
      </c>
      <c r="C660" s="60" t="s">
        <v>4097</v>
      </c>
      <c r="D660" s="60" t="s">
        <v>4098</v>
      </c>
      <c r="E660" s="60" t="s">
        <v>4099</v>
      </c>
      <c r="F660" s="61">
        <v>-313</v>
      </c>
      <c r="G660" s="60" t="s">
        <v>57</v>
      </c>
      <c r="H660" s="60" t="s">
        <v>68</v>
      </c>
      <c r="I660" s="60" t="s">
        <v>59</v>
      </c>
      <c r="J660">
        <f>VLOOKUP(B660,自助退!B:F,5,FALSE)</f>
        <v>313</v>
      </c>
      <c r="K660" s="40" t="str">
        <f t="shared" si="10"/>
        <v/>
      </c>
    </row>
    <row r="661" spans="1:11" hidden="1">
      <c r="A661" s="62">
        <v>42914.51085648148</v>
      </c>
      <c r="B661" s="60">
        <v>449046</v>
      </c>
      <c r="C661" s="60" t="s">
        <v>4102</v>
      </c>
      <c r="D661" s="60" t="s">
        <v>4103</v>
      </c>
      <c r="E661" s="60" t="s">
        <v>4104</v>
      </c>
      <c r="F661" s="61">
        <v>-700</v>
      </c>
      <c r="G661" s="60" t="s">
        <v>57</v>
      </c>
      <c r="H661" s="60" t="s">
        <v>84</v>
      </c>
      <c r="I661" s="60" t="s">
        <v>59</v>
      </c>
      <c r="J661">
        <f>VLOOKUP(B661,自助退!B:F,5,FALSE)</f>
        <v>700</v>
      </c>
      <c r="K661" s="40" t="str">
        <f t="shared" si="10"/>
        <v/>
      </c>
    </row>
    <row r="662" spans="1:11" hidden="1">
      <c r="A662" s="62">
        <v>42914.511944444443</v>
      </c>
      <c r="B662" s="60">
        <v>449064</v>
      </c>
      <c r="C662" s="60" t="s">
        <v>4107</v>
      </c>
      <c r="D662" s="60" t="s">
        <v>4108</v>
      </c>
      <c r="E662" s="60" t="s">
        <v>4109</v>
      </c>
      <c r="F662" s="61">
        <v>-300</v>
      </c>
      <c r="G662" s="60" t="s">
        <v>57</v>
      </c>
      <c r="H662" s="60" t="s">
        <v>89</v>
      </c>
      <c r="I662" s="60" t="s">
        <v>59</v>
      </c>
      <c r="J662">
        <f>VLOOKUP(B662,自助退!B:F,5,FALSE)</f>
        <v>300</v>
      </c>
      <c r="K662" s="40" t="str">
        <f t="shared" si="10"/>
        <v/>
      </c>
    </row>
    <row r="663" spans="1:11" hidden="1">
      <c r="A663" s="62">
        <v>42914.518113425926</v>
      </c>
      <c r="B663" s="60">
        <v>449131</v>
      </c>
      <c r="C663" s="60" t="s">
        <v>4112</v>
      </c>
      <c r="D663" s="60" t="s">
        <v>4113</v>
      </c>
      <c r="E663" s="60" t="s">
        <v>4114</v>
      </c>
      <c r="F663" s="61">
        <v>-195</v>
      </c>
      <c r="G663" s="60" t="s">
        <v>57</v>
      </c>
      <c r="H663" s="60" t="s">
        <v>75</v>
      </c>
      <c r="I663" s="60" t="s">
        <v>59</v>
      </c>
      <c r="J663">
        <f>VLOOKUP(B663,自助退!B:F,5,FALSE)</f>
        <v>195</v>
      </c>
      <c r="K663" s="40" t="str">
        <f t="shared" si="10"/>
        <v/>
      </c>
    </row>
    <row r="664" spans="1:11" hidden="1">
      <c r="A664" s="62">
        <v>42914.549178240741</v>
      </c>
      <c r="B664" s="60">
        <v>449382</v>
      </c>
      <c r="C664" s="60" t="s">
        <v>4117</v>
      </c>
      <c r="D664" s="60" t="s">
        <v>4082</v>
      </c>
      <c r="E664" s="60" t="s">
        <v>4083</v>
      </c>
      <c r="F664" s="61">
        <v>-440</v>
      </c>
      <c r="G664" s="60" t="s">
        <v>57</v>
      </c>
      <c r="H664" s="60" t="s">
        <v>74</v>
      </c>
      <c r="I664" s="60" t="s">
        <v>59</v>
      </c>
      <c r="J664">
        <f>VLOOKUP(B664,自助退!B:F,5,FALSE)</f>
        <v>440</v>
      </c>
      <c r="K664" s="40" t="str">
        <f t="shared" si="10"/>
        <v/>
      </c>
    </row>
    <row r="665" spans="1:11" hidden="1">
      <c r="A665" s="62">
        <v>42914.578090277777</v>
      </c>
      <c r="B665" s="60">
        <v>449669</v>
      </c>
      <c r="C665" s="60" t="s">
        <v>4120</v>
      </c>
      <c r="D665" s="60" t="s">
        <v>4121</v>
      </c>
      <c r="E665" s="60" t="s">
        <v>4122</v>
      </c>
      <c r="F665" s="61">
        <v>-537</v>
      </c>
      <c r="G665" s="60" t="s">
        <v>57</v>
      </c>
      <c r="H665" s="60" t="s">
        <v>85</v>
      </c>
      <c r="I665" s="60" t="s">
        <v>59</v>
      </c>
      <c r="J665">
        <f>VLOOKUP(B665,自助退!B:F,5,FALSE)</f>
        <v>537</v>
      </c>
      <c r="K665" s="40" t="str">
        <f t="shared" si="10"/>
        <v/>
      </c>
    </row>
    <row r="666" spans="1:11" hidden="1">
      <c r="A666" s="62">
        <v>42914.584340277775</v>
      </c>
      <c r="B666" s="60">
        <v>449793</v>
      </c>
      <c r="C666" s="60" t="s">
        <v>4125</v>
      </c>
      <c r="D666" s="60" t="s">
        <v>4126</v>
      </c>
      <c r="E666" s="60" t="s">
        <v>4127</v>
      </c>
      <c r="F666" s="61">
        <v>-4444</v>
      </c>
      <c r="G666" s="60" t="s">
        <v>57</v>
      </c>
      <c r="H666" s="60" t="s">
        <v>85</v>
      </c>
      <c r="I666" s="60" t="s">
        <v>59</v>
      </c>
      <c r="J666">
        <f>VLOOKUP(B666,自助退!B:F,5,FALSE)</f>
        <v>4444</v>
      </c>
      <c r="K666" s="40" t="str">
        <f t="shared" si="10"/>
        <v/>
      </c>
    </row>
    <row r="667" spans="1:11" hidden="1">
      <c r="A667" s="62">
        <v>42914.589594907404</v>
      </c>
      <c r="B667" s="60">
        <v>449988</v>
      </c>
      <c r="C667" s="60" t="s">
        <v>4130</v>
      </c>
      <c r="D667" s="60" t="s">
        <v>4131</v>
      </c>
      <c r="E667" s="60" t="s">
        <v>4132</v>
      </c>
      <c r="F667" s="61">
        <v>-5</v>
      </c>
      <c r="G667" s="60" t="s">
        <v>57</v>
      </c>
      <c r="H667" s="60" t="s">
        <v>61</v>
      </c>
      <c r="I667" s="60" t="s">
        <v>59</v>
      </c>
      <c r="J667">
        <f>VLOOKUP(B667,自助退!B:F,5,FALSE)</f>
        <v>5</v>
      </c>
      <c r="K667" s="40" t="str">
        <f t="shared" si="10"/>
        <v/>
      </c>
    </row>
    <row r="668" spans="1:11" hidden="1">
      <c r="A668" s="62">
        <v>42914.593958333331</v>
      </c>
      <c r="B668" s="60">
        <v>450171</v>
      </c>
      <c r="C668" s="60" t="s">
        <v>4135</v>
      </c>
      <c r="D668" s="60" t="s">
        <v>4136</v>
      </c>
      <c r="E668" s="60" t="s">
        <v>4137</v>
      </c>
      <c r="F668" s="61">
        <v>-93</v>
      </c>
      <c r="G668" s="60" t="s">
        <v>57</v>
      </c>
      <c r="H668" s="60" t="s">
        <v>72</v>
      </c>
      <c r="I668" s="60" t="s">
        <v>59</v>
      </c>
      <c r="J668">
        <f>VLOOKUP(B668,自助退!B:F,5,FALSE)</f>
        <v>93</v>
      </c>
      <c r="K668" s="40" t="str">
        <f t="shared" si="10"/>
        <v/>
      </c>
    </row>
    <row r="669" spans="1:11" hidden="1">
      <c r="A669" s="62">
        <v>42914.619479166664</v>
      </c>
      <c r="B669" s="60">
        <v>451715</v>
      </c>
      <c r="C669" s="60" t="s">
        <v>4140</v>
      </c>
      <c r="D669" s="60" t="s">
        <v>4141</v>
      </c>
      <c r="E669" s="60" t="s">
        <v>4142</v>
      </c>
      <c r="F669" s="61">
        <v>-9976</v>
      </c>
      <c r="G669" s="60" t="s">
        <v>57</v>
      </c>
      <c r="H669" s="60" t="s">
        <v>86</v>
      </c>
      <c r="I669" s="60" t="s">
        <v>59</v>
      </c>
      <c r="J669">
        <f>VLOOKUP(B669,自助退!B:F,5,FALSE)</f>
        <v>9976</v>
      </c>
      <c r="K669" s="40" t="str">
        <f t="shared" si="10"/>
        <v/>
      </c>
    </row>
    <row r="670" spans="1:11" hidden="1">
      <c r="A670" s="62">
        <v>42914.631504629629</v>
      </c>
      <c r="B670" s="60">
        <v>452461</v>
      </c>
      <c r="C670" s="60" t="s">
        <v>4145</v>
      </c>
      <c r="D670" s="60" t="s">
        <v>4146</v>
      </c>
      <c r="E670" s="60" t="s">
        <v>4147</v>
      </c>
      <c r="F670" s="61">
        <v>-1740</v>
      </c>
      <c r="G670" s="60" t="s">
        <v>57</v>
      </c>
      <c r="H670" s="60" t="s">
        <v>76</v>
      </c>
      <c r="I670" s="60" t="s">
        <v>59</v>
      </c>
      <c r="J670">
        <f>VLOOKUP(B670,自助退!B:F,5,FALSE)</f>
        <v>1740</v>
      </c>
      <c r="K670" s="40" t="str">
        <f t="shared" si="10"/>
        <v/>
      </c>
    </row>
    <row r="671" spans="1:11" hidden="1">
      <c r="A671" s="62">
        <v>42914.632847222223</v>
      </c>
      <c r="B671" s="60">
        <v>452541</v>
      </c>
      <c r="C671" s="60" t="s">
        <v>4150</v>
      </c>
      <c r="D671" s="60" t="s">
        <v>4151</v>
      </c>
      <c r="E671" s="60" t="s">
        <v>4152</v>
      </c>
      <c r="F671" s="61">
        <v>-494</v>
      </c>
      <c r="G671" s="60" t="s">
        <v>57</v>
      </c>
      <c r="H671" s="60" t="s">
        <v>84</v>
      </c>
      <c r="I671" s="60" t="s">
        <v>59</v>
      </c>
      <c r="J671">
        <f>VLOOKUP(B671,自助退!B:F,5,FALSE)</f>
        <v>494</v>
      </c>
      <c r="K671" s="40" t="str">
        <f t="shared" si="10"/>
        <v/>
      </c>
    </row>
    <row r="672" spans="1:11" hidden="1">
      <c r="A672" s="62">
        <v>42914.635972222219</v>
      </c>
      <c r="B672" s="60">
        <v>452720</v>
      </c>
      <c r="C672" s="60" t="s">
        <v>4155</v>
      </c>
      <c r="D672" s="60" t="s">
        <v>4156</v>
      </c>
      <c r="E672" s="60" t="s">
        <v>4157</v>
      </c>
      <c r="F672" s="61">
        <v>-113</v>
      </c>
      <c r="G672" s="60" t="s">
        <v>57</v>
      </c>
      <c r="H672" s="60" t="s">
        <v>64</v>
      </c>
      <c r="I672" s="60" t="s">
        <v>59</v>
      </c>
      <c r="J672">
        <f>VLOOKUP(B672,自助退!B:F,5,FALSE)</f>
        <v>113</v>
      </c>
      <c r="K672" s="40" t="str">
        <f t="shared" si="10"/>
        <v/>
      </c>
    </row>
    <row r="673" spans="1:11" hidden="1">
      <c r="A673" s="62">
        <v>42914.637372685182</v>
      </c>
      <c r="B673" s="60">
        <v>452807</v>
      </c>
      <c r="C673" s="60"/>
      <c r="D673" s="60" t="s">
        <v>4161</v>
      </c>
      <c r="E673" s="60" t="s">
        <v>4162</v>
      </c>
      <c r="F673" s="61">
        <v>-1952</v>
      </c>
      <c r="G673" s="60" t="s">
        <v>57</v>
      </c>
      <c r="H673" s="60" t="s">
        <v>66</v>
      </c>
      <c r="I673" s="60" t="s">
        <v>95</v>
      </c>
      <c r="J673">
        <f>VLOOKUP(B673,自助退!B:F,5,FALSE)</f>
        <v>1952</v>
      </c>
      <c r="K673" s="40" t="str">
        <f t="shared" si="10"/>
        <v/>
      </c>
    </row>
    <row r="674" spans="1:11" hidden="1">
      <c r="A674" s="62">
        <v>42914.640300925923</v>
      </c>
      <c r="B674" s="60">
        <v>452986</v>
      </c>
      <c r="C674" s="60" t="s">
        <v>4165</v>
      </c>
      <c r="D674" s="60" t="s">
        <v>4166</v>
      </c>
      <c r="E674" s="60" t="s">
        <v>4167</v>
      </c>
      <c r="F674" s="61">
        <v>-1001</v>
      </c>
      <c r="G674" s="60" t="s">
        <v>57</v>
      </c>
      <c r="H674" s="60" t="s">
        <v>71</v>
      </c>
      <c r="I674" s="60" t="s">
        <v>59</v>
      </c>
      <c r="J674">
        <f>VLOOKUP(B674,自助退!B:F,5,FALSE)</f>
        <v>1001</v>
      </c>
      <c r="K674" s="40" t="str">
        <f t="shared" si="10"/>
        <v/>
      </c>
    </row>
    <row r="675" spans="1:11" hidden="1">
      <c r="A675" s="62">
        <v>42914.644293981481</v>
      </c>
      <c r="B675" s="60">
        <v>453237</v>
      </c>
      <c r="C675" s="60" t="s">
        <v>4170</v>
      </c>
      <c r="D675" s="60" t="s">
        <v>4171</v>
      </c>
      <c r="E675" s="60" t="s">
        <v>4172</v>
      </c>
      <c r="F675" s="61">
        <v>-817</v>
      </c>
      <c r="G675" s="60" t="s">
        <v>57</v>
      </c>
      <c r="H675" s="60" t="s">
        <v>81</v>
      </c>
      <c r="I675" s="60" t="s">
        <v>59</v>
      </c>
      <c r="J675">
        <f>VLOOKUP(B675,自助退!B:F,5,FALSE)</f>
        <v>817</v>
      </c>
      <c r="K675" s="40" t="str">
        <f t="shared" si="10"/>
        <v/>
      </c>
    </row>
    <row r="676" spans="1:11" hidden="1">
      <c r="A676" s="62">
        <v>42914.644976851851</v>
      </c>
      <c r="B676" s="60">
        <v>453275</v>
      </c>
      <c r="C676" s="60" t="s">
        <v>4175</v>
      </c>
      <c r="D676" s="60" t="s">
        <v>4176</v>
      </c>
      <c r="E676" s="60" t="s">
        <v>4177</v>
      </c>
      <c r="F676" s="61">
        <v>-330</v>
      </c>
      <c r="G676" s="60" t="s">
        <v>57</v>
      </c>
      <c r="H676" s="60" t="s">
        <v>81</v>
      </c>
      <c r="I676" s="60" t="s">
        <v>59</v>
      </c>
      <c r="J676">
        <f>VLOOKUP(B676,自助退!B:F,5,FALSE)</f>
        <v>330</v>
      </c>
      <c r="K676" s="40" t="str">
        <f t="shared" si="10"/>
        <v/>
      </c>
    </row>
    <row r="677" spans="1:11" hidden="1">
      <c r="A677" s="62">
        <v>42914.645520833335</v>
      </c>
      <c r="B677" s="60">
        <v>453309</v>
      </c>
      <c r="C677" s="60" t="s">
        <v>4183</v>
      </c>
      <c r="D677" s="60" t="s">
        <v>4184</v>
      </c>
      <c r="E677" s="60" t="s">
        <v>4185</v>
      </c>
      <c r="F677" s="61">
        <v>-389</v>
      </c>
      <c r="G677" s="60" t="s">
        <v>57</v>
      </c>
      <c r="H677" s="60" t="s">
        <v>76</v>
      </c>
      <c r="I677" s="60" t="s">
        <v>59</v>
      </c>
      <c r="J677">
        <f>VLOOKUP(B677,自助退!B:F,5,FALSE)</f>
        <v>389</v>
      </c>
      <c r="K677" s="40" t="str">
        <f t="shared" si="10"/>
        <v/>
      </c>
    </row>
    <row r="678" spans="1:11" hidden="1">
      <c r="A678" s="62">
        <v>42914.645555555559</v>
      </c>
      <c r="B678" s="60">
        <v>453314</v>
      </c>
      <c r="C678" s="60" t="s">
        <v>4180</v>
      </c>
      <c r="D678" s="60" t="s">
        <v>3729</v>
      </c>
      <c r="E678" s="60" t="s">
        <v>3730</v>
      </c>
      <c r="F678" s="61">
        <v>-6000</v>
      </c>
      <c r="G678" s="60" t="s">
        <v>57</v>
      </c>
      <c r="H678" s="60" t="s">
        <v>74</v>
      </c>
      <c r="I678" s="60" t="s">
        <v>59</v>
      </c>
      <c r="J678">
        <f>VLOOKUP(B678,自助退!B:F,5,FALSE)</f>
        <v>6000</v>
      </c>
      <c r="K678" s="40" t="str">
        <f t="shared" si="10"/>
        <v/>
      </c>
    </row>
    <row r="679" spans="1:11" hidden="1">
      <c r="A679" s="62">
        <v>42914.646828703706</v>
      </c>
      <c r="B679" s="60">
        <v>453378</v>
      </c>
      <c r="C679" s="60" t="s">
        <v>4188</v>
      </c>
      <c r="D679" s="60" t="s">
        <v>4189</v>
      </c>
      <c r="E679" s="60" t="s">
        <v>4190</v>
      </c>
      <c r="F679" s="61">
        <v>-269</v>
      </c>
      <c r="G679" s="60" t="s">
        <v>57</v>
      </c>
      <c r="H679" s="60" t="s">
        <v>79</v>
      </c>
      <c r="I679" s="60" t="s">
        <v>59</v>
      </c>
      <c r="J679">
        <f>VLOOKUP(B679,自助退!B:F,5,FALSE)</f>
        <v>269</v>
      </c>
      <c r="K679" s="40" t="str">
        <f t="shared" si="10"/>
        <v/>
      </c>
    </row>
    <row r="680" spans="1:11" hidden="1">
      <c r="A680" s="62">
        <v>42914.648553240739</v>
      </c>
      <c r="B680" s="60">
        <v>453464</v>
      </c>
      <c r="C680" s="60" t="s">
        <v>4193</v>
      </c>
      <c r="D680" s="60" t="s">
        <v>4194</v>
      </c>
      <c r="E680" s="60" t="s">
        <v>4195</v>
      </c>
      <c r="F680" s="61">
        <v>-1000</v>
      </c>
      <c r="G680" s="60" t="s">
        <v>57</v>
      </c>
      <c r="H680" s="60" t="s">
        <v>71</v>
      </c>
      <c r="I680" s="60" t="s">
        <v>59</v>
      </c>
      <c r="J680">
        <f>VLOOKUP(B680,自助退!B:F,5,FALSE)</f>
        <v>1000</v>
      </c>
      <c r="K680" s="40" t="str">
        <f t="shared" si="10"/>
        <v/>
      </c>
    </row>
    <row r="681" spans="1:11" hidden="1">
      <c r="A681" s="62">
        <v>42914.649039351854</v>
      </c>
      <c r="B681" s="60">
        <v>453495</v>
      </c>
      <c r="C681" s="60" t="s">
        <v>4198</v>
      </c>
      <c r="D681" s="60" t="s">
        <v>4194</v>
      </c>
      <c r="E681" s="60" t="s">
        <v>4195</v>
      </c>
      <c r="F681" s="61">
        <v>-771</v>
      </c>
      <c r="G681" s="60" t="s">
        <v>57</v>
      </c>
      <c r="H681" s="60" t="s">
        <v>71</v>
      </c>
      <c r="I681" s="60" t="s">
        <v>59</v>
      </c>
      <c r="J681">
        <f>VLOOKUP(B681,自助退!B:F,5,FALSE)</f>
        <v>771</v>
      </c>
      <c r="K681" s="40" t="str">
        <f t="shared" si="10"/>
        <v/>
      </c>
    </row>
    <row r="682" spans="1:11" hidden="1">
      <c r="A682" s="62">
        <v>42914.652731481481</v>
      </c>
      <c r="B682" s="60">
        <v>453708</v>
      </c>
      <c r="C682" s="60" t="s">
        <v>4201</v>
      </c>
      <c r="D682" s="60" t="s">
        <v>4202</v>
      </c>
      <c r="E682" s="60" t="s">
        <v>4203</v>
      </c>
      <c r="F682" s="61">
        <v>-1000</v>
      </c>
      <c r="G682" s="60" t="s">
        <v>57</v>
      </c>
      <c r="H682" s="60" t="s">
        <v>72</v>
      </c>
      <c r="I682" s="60" t="s">
        <v>59</v>
      </c>
      <c r="J682">
        <f>VLOOKUP(B682,自助退!B:F,5,FALSE)</f>
        <v>1000</v>
      </c>
      <c r="K682" s="40" t="str">
        <f t="shared" si="10"/>
        <v/>
      </c>
    </row>
    <row r="683" spans="1:11" hidden="1">
      <c r="A683" s="62">
        <v>42914.655104166668</v>
      </c>
      <c r="B683" s="60">
        <v>453832</v>
      </c>
      <c r="C683" s="60" t="s">
        <v>4206</v>
      </c>
      <c r="D683" s="60" t="s">
        <v>4207</v>
      </c>
      <c r="E683" s="60" t="s">
        <v>4208</v>
      </c>
      <c r="F683" s="61">
        <v>-1000</v>
      </c>
      <c r="G683" s="60" t="s">
        <v>57</v>
      </c>
      <c r="H683" s="60" t="s">
        <v>81</v>
      </c>
      <c r="I683" s="60" t="s">
        <v>59</v>
      </c>
      <c r="J683">
        <f>VLOOKUP(B683,自助退!B:F,5,FALSE)</f>
        <v>1000</v>
      </c>
      <c r="K683" s="40" t="str">
        <f t="shared" si="10"/>
        <v/>
      </c>
    </row>
    <row r="684" spans="1:11" hidden="1">
      <c r="A684" s="62">
        <v>42914.662291666667</v>
      </c>
      <c r="B684" s="60">
        <v>454183</v>
      </c>
      <c r="C684" s="60" t="s">
        <v>4211</v>
      </c>
      <c r="D684" s="60" t="s">
        <v>4212</v>
      </c>
      <c r="E684" s="60" t="s">
        <v>4213</v>
      </c>
      <c r="F684" s="61">
        <v>-221</v>
      </c>
      <c r="G684" s="60" t="s">
        <v>57</v>
      </c>
      <c r="H684" s="60" t="s">
        <v>71</v>
      </c>
      <c r="I684" s="60" t="s">
        <v>59</v>
      </c>
      <c r="J684">
        <f>VLOOKUP(B684,自助退!B:F,5,FALSE)</f>
        <v>221</v>
      </c>
      <c r="K684" s="40" t="str">
        <f t="shared" si="10"/>
        <v/>
      </c>
    </row>
    <row r="685" spans="1:11" hidden="1">
      <c r="A685" s="62">
        <v>42914.666643518518</v>
      </c>
      <c r="B685" s="60">
        <v>454409</v>
      </c>
      <c r="C685" s="60" t="s">
        <v>4216</v>
      </c>
      <c r="D685" s="60" t="s">
        <v>4217</v>
      </c>
      <c r="E685" s="60" t="s">
        <v>4218</v>
      </c>
      <c r="F685" s="61">
        <v>-74</v>
      </c>
      <c r="G685" s="60" t="s">
        <v>57</v>
      </c>
      <c r="H685" s="60" t="s">
        <v>75</v>
      </c>
      <c r="I685" s="60" t="s">
        <v>59</v>
      </c>
      <c r="J685">
        <f>VLOOKUP(B685,自助退!B:F,5,FALSE)</f>
        <v>74</v>
      </c>
      <c r="K685" s="40" t="str">
        <f t="shared" si="10"/>
        <v/>
      </c>
    </row>
    <row r="686" spans="1:11" hidden="1">
      <c r="A686" s="62">
        <v>42914.668703703705</v>
      </c>
      <c r="B686" s="60">
        <v>454499</v>
      </c>
      <c r="C686" s="60" t="s">
        <v>4221</v>
      </c>
      <c r="D686" s="60" t="s">
        <v>4222</v>
      </c>
      <c r="E686" s="60" t="s">
        <v>4223</v>
      </c>
      <c r="F686" s="61">
        <v>-402</v>
      </c>
      <c r="G686" s="60" t="s">
        <v>57</v>
      </c>
      <c r="H686" s="60" t="s">
        <v>80</v>
      </c>
      <c r="I686" s="60" t="s">
        <v>59</v>
      </c>
      <c r="J686">
        <f>VLOOKUP(B686,自助退!B:F,5,FALSE)</f>
        <v>402</v>
      </c>
      <c r="K686" s="40" t="str">
        <f t="shared" si="10"/>
        <v/>
      </c>
    </row>
    <row r="687" spans="1:11" hidden="1">
      <c r="A687" s="62">
        <v>42914.669351851851</v>
      </c>
      <c r="B687" s="60">
        <v>454546</v>
      </c>
      <c r="C687" s="60" t="s">
        <v>4226</v>
      </c>
      <c r="D687" s="60" t="s">
        <v>4227</v>
      </c>
      <c r="E687" s="60" t="s">
        <v>4228</v>
      </c>
      <c r="F687" s="61">
        <v>-746</v>
      </c>
      <c r="G687" s="60" t="s">
        <v>57</v>
      </c>
      <c r="H687" s="60" t="s">
        <v>79</v>
      </c>
      <c r="I687" s="60" t="s">
        <v>59</v>
      </c>
      <c r="J687">
        <f>VLOOKUP(B687,自助退!B:F,5,FALSE)</f>
        <v>746</v>
      </c>
      <c r="K687" s="40" t="str">
        <f t="shared" si="10"/>
        <v/>
      </c>
    </row>
    <row r="688" spans="1:11" hidden="1">
      <c r="A688" s="62">
        <v>42914.67019675926</v>
      </c>
      <c r="B688" s="60">
        <v>454583</v>
      </c>
      <c r="C688" s="60" t="s">
        <v>4231</v>
      </c>
      <c r="D688" s="60" t="s">
        <v>4232</v>
      </c>
      <c r="E688" s="60" t="s">
        <v>4233</v>
      </c>
      <c r="F688" s="61">
        <v>-151</v>
      </c>
      <c r="G688" s="60" t="s">
        <v>57</v>
      </c>
      <c r="H688" s="60" t="s">
        <v>66</v>
      </c>
      <c r="I688" s="60" t="s">
        <v>59</v>
      </c>
      <c r="J688">
        <f>VLOOKUP(B688,自助退!B:F,5,FALSE)</f>
        <v>151</v>
      </c>
      <c r="K688" s="40" t="str">
        <f t="shared" si="10"/>
        <v/>
      </c>
    </row>
    <row r="689" spans="1:11" hidden="1">
      <c r="A689" s="62">
        <v>42914.672719907408</v>
      </c>
      <c r="B689" s="60">
        <v>454697</v>
      </c>
      <c r="C689" s="60" t="s">
        <v>4236</v>
      </c>
      <c r="D689" s="60" t="s">
        <v>4237</v>
      </c>
      <c r="E689" s="60" t="s">
        <v>4238</v>
      </c>
      <c r="F689" s="61">
        <v>-516</v>
      </c>
      <c r="G689" s="60" t="s">
        <v>57</v>
      </c>
      <c r="H689" s="60" t="s">
        <v>80</v>
      </c>
      <c r="I689" s="60" t="s">
        <v>59</v>
      </c>
      <c r="J689">
        <f>VLOOKUP(B689,自助退!B:F,5,FALSE)</f>
        <v>516</v>
      </c>
      <c r="K689" s="40" t="str">
        <f t="shared" si="10"/>
        <v/>
      </c>
    </row>
    <row r="690" spans="1:11" hidden="1">
      <c r="A690" s="62">
        <v>42914.677754629629</v>
      </c>
      <c r="B690" s="60">
        <v>454910</v>
      </c>
      <c r="C690" s="60" t="s">
        <v>4241</v>
      </c>
      <c r="D690" s="60" t="s">
        <v>4242</v>
      </c>
      <c r="E690" s="60" t="s">
        <v>4243</v>
      </c>
      <c r="F690" s="61">
        <v>-1174</v>
      </c>
      <c r="G690" s="60" t="s">
        <v>57</v>
      </c>
      <c r="H690" s="60" t="s">
        <v>86</v>
      </c>
      <c r="I690" s="60" t="s">
        <v>59</v>
      </c>
      <c r="J690">
        <f>VLOOKUP(B690,自助退!B:F,5,FALSE)</f>
        <v>1174</v>
      </c>
      <c r="K690" s="40" t="str">
        <f t="shared" si="10"/>
        <v/>
      </c>
    </row>
    <row r="691" spans="1:11" hidden="1">
      <c r="A691" s="62">
        <v>42914.682326388887</v>
      </c>
      <c r="B691" s="60">
        <v>455064</v>
      </c>
      <c r="C691" s="60" t="s">
        <v>4246</v>
      </c>
      <c r="D691" s="60" t="s">
        <v>4247</v>
      </c>
      <c r="E691" s="60" t="s">
        <v>4248</v>
      </c>
      <c r="F691" s="61">
        <v>-1500</v>
      </c>
      <c r="G691" s="60" t="s">
        <v>57</v>
      </c>
      <c r="H691" s="60" t="s">
        <v>71</v>
      </c>
      <c r="I691" s="60" t="s">
        <v>59</v>
      </c>
      <c r="J691">
        <f>VLOOKUP(B691,自助退!B:F,5,FALSE)</f>
        <v>1500</v>
      </c>
      <c r="K691" s="40" t="str">
        <f t="shared" si="10"/>
        <v/>
      </c>
    </row>
    <row r="692" spans="1:11" hidden="1">
      <c r="A692" s="62">
        <v>42914.687488425923</v>
      </c>
      <c r="B692" s="60">
        <v>455316</v>
      </c>
      <c r="C692" s="60" t="s">
        <v>4251</v>
      </c>
      <c r="D692" s="60" t="s">
        <v>4252</v>
      </c>
      <c r="E692" s="60" t="s">
        <v>4253</v>
      </c>
      <c r="F692" s="61">
        <v>-26</v>
      </c>
      <c r="G692" s="60" t="s">
        <v>57</v>
      </c>
      <c r="H692" s="60" t="s">
        <v>84</v>
      </c>
      <c r="I692" s="60" t="s">
        <v>59</v>
      </c>
      <c r="J692">
        <f>VLOOKUP(B692,自助退!B:F,5,FALSE)</f>
        <v>26</v>
      </c>
      <c r="K692" s="40" t="str">
        <f t="shared" si="10"/>
        <v/>
      </c>
    </row>
    <row r="693" spans="1:11" hidden="1">
      <c r="A693" s="62">
        <v>42914.693437499998</v>
      </c>
      <c r="B693" s="60">
        <v>455568</v>
      </c>
      <c r="C693" s="60" t="s">
        <v>4256</v>
      </c>
      <c r="D693" s="60" t="s">
        <v>4257</v>
      </c>
      <c r="E693" s="60" t="s">
        <v>4258</v>
      </c>
      <c r="F693" s="61">
        <v>-500</v>
      </c>
      <c r="G693" s="60" t="s">
        <v>57</v>
      </c>
      <c r="H693" s="60" t="s">
        <v>76</v>
      </c>
      <c r="I693" s="60" t="s">
        <v>59</v>
      </c>
      <c r="J693">
        <f>VLOOKUP(B693,自助退!B:F,5,FALSE)</f>
        <v>500</v>
      </c>
      <c r="K693" s="40" t="str">
        <f t="shared" si="10"/>
        <v/>
      </c>
    </row>
    <row r="694" spans="1:11" hidden="1">
      <c r="A694" s="62">
        <v>42914.694826388892</v>
      </c>
      <c r="B694" s="60">
        <v>455629</v>
      </c>
      <c r="C694" s="60" t="s">
        <v>4261</v>
      </c>
      <c r="D694" s="60" t="s">
        <v>4262</v>
      </c>
      <c r="E694" s="60" t="s">
        <v>4263</v>
      </c>
      <c r="F694" s="61">
        <v>-362</v>
      </c>
      <c r="G694" s="60" t="s">
        <v>57</v>
      </c>
      <c r="H694" s="60" t="s">
        <v>66</v>
      </c>
      <c r="I694" s="60" t="s">
        <v>59</v>
      </c>
      <c r="J694">
        <f>VLOOKUP(B694,自助退!B:F,5,FALSE)</f>
        <v>362</v>
      </c>
      <c r="K694" s="40" t="str">
        <f t="shared" si="10"/>
        <v/>
      </c>
    </row>
    <row r="695" spans="1:11" hidden="1">
      <c r="A695" s="62">
        <v>42914.71020833333</v>
      </c>
      <c r="B695" s="60">
        <v>456229</v>
      </c>
      <c r="C695" s="60" t="s">
        <v>4266</v>
      </c>
      <c r="D695" s="60" t="s">
        <v>3948</v>
      </c>
      <c r="E695" s="60" t="s">
        <v>3949</v>
      </c>
      <c r="F695" s="61">
        <v>-500</v>
      </c>
      <c r="G695" s="60" t="s">
        <v>57</v>
      </c>
      <c r="H695" s="60" t="s">
        <v>71</v>
      </c>
      <c r="I695" s="60" t="s">
        <v>59</v>
      </c>
      <c r="J695">
        <f>VLOOKUP(B695,自助退!B:F,5,FALSE)</f>
        <v>500</v>
      </c>
      <c r="K695" s="40" t="str">
        <f t="shared" ref="K695:K758" si="11">IF(J695=F695*-1,"",1)</f>
        <v/>
      </c>
    </row>
    <row r="696" spans="1:11" hidden="1">
      <c r="A696" s="62">
        <v>42914.710277777776</v>
      </c>
      <c r="B696" s="60">
        <v>456235</v>
      </c>
      <c r="C696" s="60" t="s">
        <v>4269</v>
      </c>
      <c r="D696" s="60" t="s">
        <v>4270</v>
      </c>
      <c r="E696" s="60" t="s">
        <v>4271</v>
      </c>
      <c r="F696" s="61">
        <v>-43</v>
      </c>
      <c r="G696" s="60" t="s">
        <v>57</v>
      </c>
      <c r="H696" s="60" t="s">
        <v>90</v>
      </c>
      <c r="I696" s="60" t="s">
        <v>59</v>
      </c>
      <c r="J696">
        <f>VLOOKUP(B696,自助退!B:F,5,FALSE)</f>
        <v>43</v>
      </c>
      <c r="K696" s="40" t="str">
        <f t="shared" si="11"/>
        <v/>
      </c>
    </row>
    <row r="697" spans="1:11" hidden="1">
      <c r="A697" s="62">
        <v>42914.716261574074</v>
      </c>
      <c r="B697" s="60">
        <v>456450</v>
      </c>
      <c r="C697" s="60"/>
      <c r="D697" s="60" t="s">
        <v>4275</v>
      </c>
      <c r="E697" s="60" t="s">
        <v>4276</v>
      </c>
      <c r="F697" s="61">
        <v>-675</v>
      </c>
      <c r="G697" s="60" t="s">
        <v>57</v>
      </c>
      <c r="H697" s="60" t="s">
        <v>76</v>
      </c>
      <c r="I697" s="60" t="s">
        <v>95</v>
      </c>
      <c r="J697">
        <f>VLOOKUP(B697,自助退!B:F,5,FALSE)</f>
        <v>675</v>
      </c>
      <c r="K697" s="40" t="str">
        <f t="shared" si="11"/>
        <v/>
      </c>
    </row>
    <row r="698" spans="1:11" hidden="1">
      <c r="A698" s="62">
        <v>42914.718449074076</v>
      </c>
      <c r="B698" s="60">
        <v>456503</v>
      </c>
      <c r="C698" s="60" t="s">
        <v>4279</v>
      </c>
      <c r="D698" s="60" t="s">
        <v>4280</v>
      </c>
      <c r="E698" s="60" t="s">
        <v>4281</v>
      </c>
      <c r="F698" s="61">
        <v>-61</v>
      </c>
      <c r="G698" s="60" t="s">
        <v>57</v>
      </c>
      <c r="H698" s="60" t="s">
        <v>76</v>
      </c>
      <c r="I698" s="60" t="s">
        <v>59</v>
      </c>
      <c r="J698">
        <f>VLOOKUP(B698,自助退!B:F,5,FALSE)</f>
        <v>61</v>
      </c>
      <c r="K698" s="40" t="str">
        <f t="shared" si="11"/>
        <v/>
      </c>
    </row>
    <row r="699" spans="1:11" hidden="1">
      <c r="A699" s="62">
        <v>42914.725115740737</v>
      </c>
      <c r="B699" s="60">
        <v>456707</v>
      </c>
      <c r="C699" s="60" t="s">
        <v>4284</v>
      </c>
      <c r="D699" s="60" t="s">
        <v>4285</v>
      </c>
      <c r="E699" s="60" t="s">
        <v>4286</v>
      </c>
      <c r="F699" s="61">
        <v>-100</v>
      </c>
      <c r="G699" s="60" t="s">
        <v>57</v>
      </c>
      <c r="H699" s="60" t="s">
        <v>94</v>
      </c>
      <c r="I699" s="60" t="s">
        <v>59</v>
      </c>
      <c r="J699">
        <f>VLOOKUP(B699,自助退!B:F,5,FALSE)</f>
        <v>100</v>
      </c>
      <c r="K699" s="40" t="str">
        <f t="shared" si="11"/>
        <v/>
      </c>
    </row>
    <row r="700" spans="1:11" hidden="1">
      <c r="A700" s="62">
        <v>42914.731979166667</v>
      </c>
      <c r="B700" s="60">
        <v>456849</v>
      </c>
      <c r="C700" s="60" t="s">
        <v>4289</v>
      </c>
      <c r="D700" s="60" t="s">
        <v>4290</v>
      </c>
      <c r="E700" s="60" t="s">
        <v>4291</v>
      </c>
      <c r="F700" s="61">
        <v>-420</v>
      </c>
      <c r="G700" s="60" t="s">
        <v>57</v>
      </c>
      <c r="H700" s="60" t="s">
        <v>80</v>
      </c>
      <c r="I700" s="60" t="s">
        <v>59</v>
      </c>
      <c r="J700">
        <f>VLOOKUP(B700,自助退!B:F,5,FALSE)</f>
        <v>420</v>
      </c>
      <c r="K700" s="40" t="str">
        <f t="shared" si="11"/>
        <v/>
      </c>
    </row>
    <row r="701" spans="1:11" hidden="1">
      <c r="A701" s="62">
        <v>42914.736134259256</v>
      </c>
      <c r="B701" s="60">
        <v>456945</v>
      </c>
      <c r="C701" s="60" t="s">
        <v>4294</v>
      </c>
      <c r="D701" s="60" t="s">
        <v>4295</v>
      </c>
      <c r="E701" s="60" t="s">
        <v>4296</v>
      </c>
      <c r="F701" s="61">
        <v>-596</v>
      </c>
      <c r="G701" s="60" t="s">
        <v>57</v>
      </c>
      <c r="H701" s="60" t="s">
        <v>74</v>
      </c>
      <c r="I701" s="60" t="s">
        <v>59</v>
      </c>
      <c r="J701">
        <f>VLOOKUP(B701,自助退!B:F,5,FALSE)</f>
        <v>596</v>
      </c>
      <c r="K701" s="40" t="str">
        <f t="shared" si="11"/>
        <v/>
      </c>
    </row>
    <row r="702" spans="1:11" hidden="1">
      <c r="A702" s="62">
        <v>42914.746342592596</v>
      </c>
      <c r="B702" s="60">
        <v>457081</v>
      </c>
      <c r="C702" s="60" t="s">
        <v>4299</v>
      </c>
      <c r="D702" s="60" t="s">
        <v>4300</v>
      </c>
      <c r="E702" s="60" t="s">
        <v>4301</v>
      </c>
      <c r="F702" s="61">
        <v>-494</v>
      </c>
      <c r="G702" s="60" t="s">
        <v>57</v>
      </c>
      <c r="H702" s="60" t="s">
        <v>60</v>
      </c>
      <c r="I702" s="60" t="s">
        <v>59</v>
      </c>
      <c r="J702">
        <f>VLOOKUP(B702,自助退!B:F,5,FALSE)</f>
        <v>494</v>
      </c>
      <c r="K702" s="40" t="str">
        <f t="shared" si="11"/>
        <v/>
      </c>
    </row>
    <row r="703" spans="1:11" hidden="1">
      <c r="A703" s="62">
        <v>42914.753657407404</v>
      </c>
      <c r="B703" s="60">
        <v>457150</v>
      </c>
      <c r="C703" s="60" t="s">
        <v>4304</v>
      </c>
      <c r="D703" s="60" t="s">
        <v>4305</v>
      </c>
      <c r="E703" s="60" t="s">
        <v>4306</v>
      </c>
      <c r="F703" s="61">
        <v>-60</v>
      </c>
      <c r="G703" s="60" t="s">
        <v>57</v>
      </c>
      <c r="H703" s="60" t="s">
        <v>71</v>
      </c>
      <c r="I703" s="60" t="s">
        <v>59</v>
      </c>
      <c r="J703">
        <f>VLOOKUP(B703,自助退!B:F,5,FALSE)</f>
        <v>60</v>
      </c>
      <c r="K703" s="40" t="str">
        <f t="shared" si="11"/>
        <v/>
      </c>
    </row>
    <row r="704" spans="1:11" hidden="1">
      <c r="A704" s="62">
        <v>42914.763240740744</v>
      </c>
      <c r="B704" s="60">
        <v>457226</v>
      </c>
      <c r="C704" s="60"/>
      <c r="D704" s="60" t="s">
        <v>4310</v>
      </c>
      <c r="E704" s="60" t="s">
        <v>4311</v>
      </c>
      <c r="F704" s="61">
        <v>-230</v>
      </c>
      <c r="G704" s="60" t="s">
        <v>57</v>
      </c>
      <c r="H704" s="60" t="s">
        <v>64</v>
      </c>
      <c r="I704" s="60" t="s">
        <v>95</v>
      </c>
      <c r="J704">
        <f>VLOOKUP(B704,自助退!B:F,5,FALSE)</f>
        <v>230</v>
      </c>
      <c r="K704" s="40" t="str">
        <f t="shared" si="11"/>
        <v/>
      </c>
    </row>
    <row r="705" spans="1:11" hidden="1">
      <c r="A705" s="62">
        <v>42915.318657407406</v>
      </c>
      <c r="B705" s="60">
        <v>458101</v>
      </c>
      <c r="C705" s="60" t="s">
        <v>4314</v>
      </c>
      <c r="D705" s="60" t="s">
        <v>4315</v>
      </c>
      <c r="E705" s="60" t="s">
        <v>4316</v>
      </c>
      <c r="F705" s="61">
        <v>-1000</v>
      </c>
      <c r="G705" s="60" t="s">
        <v>57</v>
      </c>
      <c r="H705" s="60" t="s">
        <v>80</v>
      </c>
      <c r="I705" s="60" t="s">
        <v>59</v>
      </c>
      <c r="J705">
        <f>VLOOKUP(B705,自助退!B:F,5,FALSE)</f>
        <v>1000</v>
      </c>
      <c r="K705" s="40" t="str">
        <f t="shared" si="11"/>
        <v/>
      </c>
    </row>
    <row r="706" spans="1:11" hidden="1">
      <c r="A706" s="62">
        <v>42915.341412037036</v>
      </c>
      <c r="B706" s="60">
        <v>458716</v>
      </c>
      <c r="C706" s="60" t="s">
        <v>4319</v>
      </c>
      <c r="D706" s="60" t="s">
        <v>4320</v>
      </c>
      <c r="E706" s="60" t="s">
        <v>4321</v>
      </c>
      <c r="F706" s="61">
        <v>-86</v>
      </c>
      <c r="G706" s="60" t="s">
        <v>57</v>
      </c>
      <c r="H706" s="60" t="s">
        <v>79</v>
      </c>
      <c r="I706" s="60" t="s">
        <v>59</v>
      </c>
      <c r="J706">
        <f>VLOOKUP(B706,自助退!B:F,5,FALSE)</f>
        <v>86</v>
      </c>
      <c r="K706" s="40" t="str">
        <f t="shared" si="11"/>
        <v/>
      </c>
    </row>
    <row r="707" spans="1:11" hidden="1">
      <c r="A707" s="62">
        <v>42915.346689814818</v>
      </c>
      <c r="B707" s="60">
        <v>458988</v>
      </c>
      <c r="C707" s="60"/>
      <c r="D707" s="60" t="s">
        <v>4325</v>
      </c>
      <c r="E707" s="60" t="s">
        <v>4326</v>
      </c>
      <c r="F707" s="61">
        <v>-500</v>
      </c>
      <c r="G707" s="60" t="s">
        <v>57</v>
      </c>
      <c r="H707" s="60" t="s">
        <v>66</v>
      </c>
      <c r="I707" s="60" t="s">
        <v>95</v>
      </c>
      <c r="J707">
        <f>VLOOKUP(B707,自助退!B:F,5,FALSE)</f>
        <v>500</v>
      </c>
      <c r="K707" s="40" t="str">
        <f t="shared" si="11"/>
        <v/>
      </c>
    </row>
    <row r="708" spans="1:11" hidden="1">
      <c r="A708" s="62">
        <v>42915.356342592589</v>
      </c>
      <c r="B708" s="60">
        <v>459673</v>
      </c>
      <c r="C708" s="60"/>
      <c r="D708" s="60" t="s">
        <v>4330</v>
      </c>
      <c r="E708" s="60" t="s">
        <v>4331</v>
      </c>
      <c r="F708" s="61">
        <v>-600</v>
      </c>
      <c r="G708" s="60" t="s">
        <v>57</v>
      </c>
      <c r="H708" s="60" t="s">
        <v>65</v>
      </c>
      <c r="I708" s="60" t="s">
        <v>95</v>
      </c>
      <c r="J708">
        <f>VLOOKUP(B708,自助退!B:F,5,FALSE)</f>
        <v>600</v>
      </c>
      <c r="K708" s="40" t="str">
        <f t="shared" si="11"/>
        <v/>
      </c>
    </row>
    <row r="709" spans="1:11" hidden="1">
      <c r="A709" s="62">
        <v>42915.364988425928</v>
      </c>
      <c r="B709" s="60">
        <v>460384</v>
      </c>
      <c r="C709" s="60" t="s">
        <v>4334</v>
      </c>
      <c r="D709" s="60" t="s">
        <v>4335</v>
      </c>
      <c r="E709" s="60" t="s">
        <v>4336</v>
      </c>
      <c r="F709" s="61">
        <v>-46</v>
      </c>
      <c r="G709" s="60" t="s">
        <v>57</v>
      </c>
      <c r="H709" s="60" t="s">
        <v>73</v>
      </c>
      <c r="I709" s="60" t="s">
        <v>59</v>
      </c>
      <c r="J709">
        <f>VLOOKUP(B709,自助退!B:F,5,FALSE)</f>
        <v>46</v>
      </c>
      <c r="K709" s="40" t="str">
        <f t="shared" si="11"/>
        <v/>
      </c>
    </row>
    <row r="710" spans="1:11" hidden="1">
      <c r="A710" s="62">
        <v>42915.379513888889</v>
      </c>
      <c r="B710" s="60">
        <v>461507</v>
      </c>
      <c r="C710" s="60" t="s">
        <v>4339</v>
      </c>
      <c r="D710" s="60" t="s">
        <v>4340</v>
      </c>
      <c r="E710" s="60" t="s">
        <v>4341</v>
      </c>
      <c r="F710" s="61">
        <v>-160</v>
      </c>
      <c r="G710" s="60" t="s">
        <v>57</v>
      </c>
      <c r="H710" s="60" t="s">
        <v>113</v>
      </c>
      <c r="I710" s="60" t="s">
        <v>59</v>
      </c>
      <c r="J710">
        <f>VLOOKUP(B710,自助退!B:F,5,FALSE)</f>
        <v>160</v>
      </c>
      <c r="K710" s="40" t="str">
        <f t="shared" si="11"/>
        <v/>
      </c>
    </row>
    <row r="711" spans="1:11" hidden="1">
      <c r="A711" s="62">
        <v>42915.382928240739</v>
      </c>
      <c r="B711" s="60">
        <v>461768</v>
      </c>
      <c r="C711" s="60"/>
      <c r="D711" s="60" t="s">
        <v>4345</v>
      </c>
      <c r="E711" s="60" t="s">
        <v>4346</v>
      </c>
      <c r="F711" s="61">
        <v>-500</v>
      </c>
      <c r="G711" s="60" t="s">
        <v>57</v>
      </c>
      <c r="H711" s="60" t="s">
        <v>78</v>
      </c>
      <c r="I711" s="60" t="s">
        <v>95</v>
      </c>
      <c r="J711">
        <f>VLOOKUP(B711,自助退!B:F,5,FALSE)</f>
        <v>500</v>
      </c>
      <c r="K711" s="40" t="str">
        <f t="shared" si="11"/>
        <v/>
      </c>
    </row>
    <row r="712" spans="1:11" hidden="1">
      <c r="A712" s="62">
        <v>42915.393495370372</v>
      </c>
      <c r="B712" s="60">
        <v>462651</v>
      </c>
      <c r="C712" s="60" t="s">
        <v>4349</v>
      </c>
      <c r="D712" s="60" t="s">
        <v>4350</v>
      </c>
      <c r="E712" s="60" t="s">
        <v>4351</v>
      </c>
      <c r="F712" s="61">
        <v>-482</v>
      </c>
      <c r="G712" s="60" t="s">
        <v>57</v>
      </c>
      <c r="H712" s="60" t="s">
        <v>72</v>
      </c>
      <c r="I712" s="60" t="s">
        <v>59</v>
      </c>
      <c r="J712">
        <f>VLOOKUP(B712,自助退!B:F,5,FALSE)</f>
        <v>482</v>
      </c>
      <c r="K712" s="40" t="str">
        <f t="shared" si="11"/>
        <v/>
      </c>
    </row>
    <row r="713" spans="1:11" hidden="1">
      <c r="A713" s="62">
        <v>42915.394884259258</v>
      </c>
      <c r="B713" s="60">
        <v>462757</v>
      </c>
      <c r="C713" s="60" t="s">
        <v>4354</v>
      </c>
      <c r="D713" s="60" t="s">
        <v>4355</v>
      </c>
      <c r="E713" s="60" t="s">
        <v>4356</v>
      </c>
      <c r="F713" s="61">
        <v>-300</v>
      </c>
      <c r="G713" s="60" t="s">
        <v>57</v>
      </c>
      <c r="H713" s="60" t="s">
        <v>65</v>
      </c>
      <c r="I713" s="60" t="s">
        <v>59</v>
      </c>
      <c r="J713">
        <f>VLOOKUP(B713,自助退!B:F,5,FALSE)</f>
        <v>300</v>
      </c>
      <c r="K713" s="40" t="str">
        <f t="shared" si="11"/>
        <v/>
      </c>
    </row>
    <row r="714" spans="1:11" hidden="1">
      <c r="A714" s="62">
        <v>42915.396203703705</v>
      </c>
      <c r="B714" s="60">
        <v>462867</v>
      </c>
      <c r="C714" s="60" t="s">
        <v>4359</v>
      </c>
      <c r="D714" s="60" t="s">
        <v>4360</v>
      </c>
      <c r="E714" s="60" t="s">
        <v>4361</v>
      </c>
      <c r="F714" s="61">
        <v>-1996</v>
      </c>
      <c r="G714" s="60" t="s">
        <v>57</v>
      </c>
      <c r="H714" s="60" t="s">
        <v>93</v>
      </c>
      <c r="I714" s="60" t="s">
        <v>59</v>
      </c>
      <c r="J714">
        <f>VLOOKUP(B714,自助退!B:F,5,FALSE)</f>
        <v>1996</v>
      </c>
      <c r="K714" s="40" t="str">
        <f t="shared" si="11"/>
        <v/>
      </c>
    </row>
    <row r="715" spans="1:11" hidden="1">
      <c r="A715" s="62">
        <v>42915.396967592591</v>
      </c>
      <c r="B715" s="60">
        <v>462923</v>
      </c>
      <c r="C715" s="60"/>
      <c r="D715" s="60" t="s">
        <v>4365</v>
      </c>
      <c r="E715" s="60" t="s">
        <v>4366</v>
      </c>
      <c r="F715" s="61">
        <v>-446</v>
      </c>
      <c r="G715" s="60" t="s">
        <v>57</v>
      </c>
      <c r="H715" s="60" t="s">
        <v>73</v>
      </c>
      <c r="I715" s="60" t="s">
        <v>95</v>
      </c>
      <c r="J715">
        <f>VLOOKUP(B715,自助退!B:F,5,FALSE)</f>
        <v>446</v>
      </c>
      <c r="K715" s="40" t="str">
        <f t="shared" si="11"/>
        <v/>
      </c>
    </row>
    <row r="716" spans="1:11" hidden="1">
      <c r="A716" s="62">
        <v>42915.403692129628</v>
      </c>
      <c r="B716" s="60">
        <v>463491</v>
      </c>
      <c r="C716" s="60" t="s">
        <v>4369</v>
      </c>
      <c r="D716" s="60" t="s">
        <v>4370</v>
      </c>
      <c r="E716" s="60" t="s">
        <v>4371</v>
      </c>
      <c r="F716" s="61">
        <v>-650</v>
      </c>
      <c r="G716" s="60" t="s">
        <v>57</v>
      </c>
      <c r="H716" s="60" t="s">
        <v>69</v>
      </c>
      <c r="I716" s="60" t="s">
        <v>59</v>
      </c>
      <c r="J716">
        <f>VLOOKUP(B716,自助退!B:F,5,FALSE)</f>
        <v>650</v>
      </c>
      <c r="K716" s="40" t="str">
        <f t="shared" si="11"/>
        <v/>
      </c>
    </row>
    <row r="717" spans="1:11" hidden="1">
      <c r="A717" s="62">
        <v>42915.409768518519</v>
      </c>
      <c r="B717" s="60">
        <v>463932</v>
      </c>
      <c r="C717" s="60" t="s">
        <v>4374</v>
      </c>
      <c r="D717" s="60" t="s">
        <v>4375</v>
      </c>
      <c r="E717" s="60" t="s">
        <v>4376</v>
      </c>
      <c r="F717" s="61">
        <v>-996</v>
      </c>
      <c r="G717" s="60" t="s">
        <v>57</v>
      </c>
      <c r="H717" s="60" t="s">
        <v>73</v>
      </c>
      <c r="I717" s="60" t="s">
        <v>59</v>
      </c>
      <c r="J717">
        <f>VLOOKUP(B717,自助退!B:F,5,FALSE)</f>
        <v>996</v>
      </c>
      <c r="K717" s="40" t="str">
        <f t="shared" si="11"/>
        <v/>
      </c>
    </row>
    <row r="718" spans="1:11" hidden="1">
      <c r="A718" s="62">
        <v>42915.412719907406</v>
      </c>
      <c r="B718" s="60">
        <v>464134</v>
      </c>
      <c r="C718" s="60" t="s">
        <v>4379</v>
      </c>
      <c r="D718" s="60" t="s">
        <v>4380</v>
      </c>
      <c r="E718" s="60" t="s">
        <v>4381</v>
      </c>
      <c r="F718" s="61">
        <v>-172</v>
      </c>
      <c r="G718" s="60" t="s">
        <v>57</v>
      </c>
      <c r="H718" s="60" t="s">
        <v>80</v>
      </c>
      <c r="I718" s="60" t="s">
        <v>59</v>
      </c>
      <c r="J718">
        <f>VLOOKUP(B718,自助退!B:F,5,FALSE)</f>
        <v>172</v>
      </c>
      <c r="K718" s="40" t="str">
        <f t="shared" si="11"/>
        <v/>
      </c>
    </row>
    <row r="719" spans="1:11" hidden="1">
      <c r="A719" s="62">
        <v>42915.413078703707</v>
      </c>
      <c r="B719" s="60">
        <v>464164</v>
      </c>
      <c r="C719" s="60" t="s">
        <v>4384</v>
      </c>
      <c r="D719" s="60" t="s">
        <v>4380</v>
      </c>
      <c r="E719" s="60" t="s">
        <v>4381</v>
      </c>
      <c r="F719" s="61">
        <v>-200</v>
      </c>
      <c r="G719" s="60" t="s">
        <v>57</v>
      </c>
      <c r="H719" s="60" t="s">
        <v>80</v>
      </c>
      <c r="I719" s="60" t="s">
        <v>59</v>
      </c>
      <c r="J719">
        <f>VLOOKUP(B719,自助退!B:F,5,FALSE)</f>
        <v>200</v>
      </c>
      <c r="K719" s="40" t="str">
        <f t="shared" si="11"/>
        <v/>
      </c>
    </row>
    <row r="720" spans="1:11" hidden="1">
      <c r="A720" s="62">
        <v>42915.433067129627</v>
      </c>
      <c r="B720" s="60">
        <v>465693</v>
      </c>
      <c r="C720" s="60"/>
      <c r="D720" s="60" t="s">
        <v>4393</v>
      </c>
      <c r="E720" s="60" t="s">
        <v>4394</v>
      </c>
      <c r="F720" s="61">
        <v>-136</v>
      </c>
      <c r="G720" s="60" t="s">
        <v>57</v>
      </c>
      <c r="H720" s="60" t="s">
        <v>76</v>
      </c>
      <c r="I720" s="60" t="s">
        <v>95</v>
      </c>
      <c r="J720">
        <f>VLOOKUP(B720,自助退!B:F,5,FALSE)</f>
        <v>136</v>
      </c>
      <c r="K720" s="40" t="str">
        <f t="shared" si="11"/>
        <v/>
      </c>
    </row>
    <row r="721" spans="1:11" hidden="1">
      <c r="A721" s="62">
        <v>42915.433078703703</v>
      </c>
      <c r="B721" s="60">
        <v>465697</v>
      </c>
      <c r="C721" s="60" t="s">
        <v>4387</v>
      </c>
      <c r="D721" s="60" t="s">
        <v>4388</v>
      </c>
      <c r="E721" s="60" t="s">
        <v>4389</v>
      </c>
      <c r="F721" s="61">
        <v>-200</v>
      </c>
      <c r="G721" s="60" t="s">
        <v>57</v>
      </c>
      <c r="H721" s="60" t="s">
        <v>73</v>
      </c>
      <c r="I721" s="60" t="s">
        <v>59</v>
      </c>
      <c r="J721">
        <f>VLOOKUP(B721,自助退!B:F,5,FALSE)</f>
        <v>200</v>
      </c>
      <c r="K721" s="40" t="str">
        <f t="shared" si="11"/>
        <v/>
      </c>
    </row>
    <row r="722" spans="1:11" hidden="1">
      <c r="A722" s="62">
        <v>42915.433553240742</v>
      </c>
      <c r="B722" s="60">
        <v>465736</v>
      </c>
      <c r="C722" s="60" t="s">
        <v>4397</v>
      </c>
      <c r="D722" s="60" t="s">
        <v>4398</v>
      </c>
      <c r="E722" s="60" t="s">
        <v>4399</v>
      </c>
      <c r="F722" s="61">
        <v>-1600</v>
      </c>
      <c r="G722" s="60" t="s">
        <v>57</v>
      </c>
      <c r="H722" s="60" t="s">
        <v>81</v>
      </c>
      <c r="I722" s="60" t="s">
        <v>59</v>
      </c>
      <c r="J722">
        <f>VLOOKUP(B722,自助退!B:F,5,FALSE)</f>
        <v>1600</v>
      </c>
      <c r="K722" s="40" t="str">
        <f t="shared" si="11"/>
        <v/>
      </c>
    </row>
    <row r="723" spans="1:11" hidden="1">
      <c r="A723" s="62">
        <v>42915.437743055554</v>
      </c>
      <c r="B723" s="60">
        <v>466077</v>
      </c>
      <c r="C723" s="60" t="s">
        <v>4402</v>
      </c>
      <c r="D723" s="60" t="s">
        <v>4403</v>
      </c>
      <c r="E723" s="60" t="s">
        <v>4404</v>
      </c>
      <c r="F723" s="61">
        <v>-29</v>
      </c>
      <c r="G723" s="60" t="s">
        <v>57</v>
      </c>
      <c r="H723" s="60" t="s">
        <v>76</v>
      </c>
      <c r="I723" s="60" t="s">
        <v>59</v>
      </c>
      <c r="J723">
        <f>VLOOKUP(B723,自助退!B:F,5,FALSE)</f>
        <v>29</v>
      </c>
      <c r="K723" s="40" t="str">
        <f t="shared" si="11"/>
        <v/>
      </c>
    </row>
    <row r="724" spans="1:11" hidden="1">
      <c r="A724" s="62">
        <v>42915.44127314815</v>
      </c>
      <c r="B724" s="60">
        <v>466313</v>
      </c>
      <c r="C724" s="60" t="s">
        <v>4407</v>
      </c>
      <c r="D724" s="60" t="s">
        <v>4408</v>
      </c>
      <c r="E724" s="60" t="s">
        <v>4409</v>
      </c>
      <c r="F724" s="61">
        <v>-247</v>
      </c>
      <c r="G724" s="60" t="s">
        <v>57</v>
      </c>
      <c r="H724" s="60" t="s">
        <v>67</v>
      </c>
      <c r="I724" s="60" t="s">
        <v>59</v>
      </c>
      <c r="J724">
        <f>VLOOKUP(B724,自助退!B:F,5,FALSE)</f>
        <v>247</v>
      </c>
      <c r="K724" s="40" t="str">
        <f t="shared" si="11"/>
        <v/>
      </c>
    </row>
    <row r="725" spans="1:11" hidden="1">
      <c r="A725" s="62">
        <v>42915.451631944445</v>
      </c>
      <c r="B725" s="60">
        <v>466946</v>
      </c>
      <c r="C725" s="60"/>
      <c r="D725" s="60" t="s">
        <v>4413</v>
      </c>
      <c r="E725" s="60" t="s">
        <v>4414</v>
      </c>
      <c r="F725" s="61">
        <v>-1688</v>
      </c>
      <c r="G725" s="60" t="s">
        <v>57</v>
      </c>
      <c r="H725" s="60" t="s">
        <v>78</v>
      </c>
      <c r="I725" s="60" t="s">
        <v>95</v>
      </c>
      <c r="J725">
        <f>VLOOKUP(B725,自助退!B:F,5,FALSE)</f>
        <v>1688</v>
      </c>
      <c r="K725" s="40" t="str">
        <f t="shared" si="11"/>
        <v/>
      </c>
    </row>
    <row r="726" spans="1:11" hidden="1">
      <c r="A726" s="62">
        <v>42915.457673611112</v>
      </c>
      <c r="B726" s="60">
        <v>467337</v>
      </c>
      <c r="C726" s="60" t="s">
        <v>4417</v>
      </c>
      <c r="D726" s="60" t="s">
        <v>4418</v>
      </c>
      <c r="E726" s="60" t="s">
        <v>4419</v>
      </c>
      <c r="F726" s="61">
        <v>-197</v>
      </c>
      <c r="G726" s="60" t="s">
        <v>57</v>
      </c>
      <c r="H726" s="60" t="s">
        <v>60</v>
      </c>
      <c r="I726" s="60" t="s">
        <v>59</v>
      </c>
      <c r="J726">
        <f>VLOOKUP(B726,自助退!B:F,5,FALSE)</f>
        <v>197</v>
      </c>
      <c r="K726" s="40" t="str">
        <f t="shared" si="11"/>
        <v/>
      </c>
    </row>
    <row r="727" spans="1:11" hidden="1">
      <c r="A727" s="62">
        <v>42915.459606481483</v>
      </c>
      <c r="B727" s="60">
        <v>467478</v>
      </c>
      <c r="C727" s="60" t="s">
        <v>4422</v>
      </c>
      <c r="D727" s="60" t="s">
        <v>4423</v>
      </c>
      <c r="E727" s="60" t="s">
        <v>4424</v>
      </c>
      <c r="F727" s="61">
        <v>-412</v>
      </c>
      <c r="G727" s="60" t="s">
        <v>57</v>
      </c>
      <c r="H727" s="60" t="s">
        <v>70</v>
      </c>
      <c r="I727" s="60" t="s">
        <v>59</v>
      </c>
      <c r="J727">
        <f>VLOOKUP(B727,自助退!B:F,5,FALSE)</f>
        <v>412</v>
      </c>
      <c r="K727" s="40" t="str">
        <f t="shared" si="11"/>
        <v/>
      </c>
    </row>
    <row r="728" spans="1:11" hidden="1">
      <c r="A728" s="62">
        <v>42915.462071759262</v>
      </c>
      <c r="B728" s="60">
        <v>467623</v>
      </c>
      <c r="C728" s="60" t="s">
        <v>4427</v>
      </c>
      <c r="D728" s="60" t="s">
        <v>4428</v>
      </c>
      <c r="E728" s="60" t="s">
        <v>4429</v>
      </c>
      <c r="F728" s="61">
        <v>-1000</v>
      </c>
      <c r="G728" s="60" t="s">
        <v>57</v>
      </c>
      <c r="H728" s="60" t="s">
        <v>63</v>
      </c>
      <c r="I728" s="60" t="s">
        <v>59</v>
      </c>
      <c r="J728">
        <f>VLOOKUP(B728,自助退!B:F,5,FALSE)</f>
        <v>1000</v>
      </c>
      <c r="K728" s="40" t="str">
        <f t="shared" si="11"/>
        <v/>
      </c>
    </row>
    <row r="729" spans="1:11" hidden="1">
      <c r="A729" s="62">
        <v>42915.465092592596</v>
      </c>
      <c r="B729" s="60">
        <v>467815</v>
      </c>
      <c r="C729" s="60"/>
      <c r="D729" s="60" t="s">
        <v>4433</v>
      </c>
      <c r="E729" s="60" t="s">
        <v>4434</v>
      </c>
      <c r="F729" s="61">
        <v>-486</v>
      </c>
      <c r="G729" s="60" t="s">
        <v>57</v>
      </c>
      <c r="H729" s="60" t="s">
        <v>67</v>
      </c>
      <c r="I729" s="60" t="s">
        <v>95</v>
      </c>
      <c r="J729">
        <f>VLOOKUP(B729,自助退!B:F,5,FALSE)</f>
        <v>486</v>
      </c>
      <c r="K729" s="40" t="str">
        <f t="shared" si="11"/>
        <v/>
      </c>
    </row>
    <row r="730" spans="1:11" hidden="1">
      <c r="A730" s="62">
        <v>42915.474236111113</v>
      </c>
      <c r="B730" s="60">
        <v>468330</v>
      </c>
      <c r="C730" s="60"/>
      <c r="D730" s="60" t="s">
        <v>4438</v>
      </c>
      <c r="E730" s="60" t="s">
        <v>4439</v>
      </c>
      <c r="F730" s="61">
        <v>-145</v>
      </c>
      <c r="G730" s="60" t="s">
        <v>57</v>
      </c>
      <c r="H730" s="60" t="s">
        <v>67</v>
      </c>
      <c r="I730" s="60" t="s">
        <v>95</v>
      </c>
      <c r="J730">
        <f>VLOOKUP(B730,自助退!B:F,5,FALSE)</f>
        <v>145</v>
      </c>
      <c r="K730" s="40" t="str">
        <f t="shared" si="11"/>
        <v/>
      </c>
    </row>
    <row r="731" spans="1:11" hidden="1">
      <c r="A731" s="62">
        <v>42915.477280092593</v>
      </c>
      <c r="B731" s="60">
        <v>468490</v>
      </c>
      <c r="C731" s="60" t="s">
        <v>4442</v>
      </c>
      <c r="D731" s="60" t="s">
        <v>4443</v>
      </c>
      <c r="E731" s="60" t="s">
        <v>4444</v>
      </c>
      <c r="F731" s="61">
        <v>-796</v>
      </c>
      <c r="G731" s="60" t="s">
        <v>57</v>
      </c>
      <c r="H731" s="60" t="s">
        <v>80</v>
      </c>
      <c r="I731" s="60" t="s">
        <v>59</v>
      </c>
      <c r="J731">
        <f>VLOOKUP(B731,自助退!B:F,5,FALSE)</f>
        <v>796</v>
      </c>
      <c r="K731" s="40" t="str">
        <f t="shared" si="11"/>
        <v/>
      </c>
    </row>
    <row r="732" spans="1:11" hidden="1">
      <c r="A732" s="62">
        <v>42915.480358796296</v>
      </c>
      <c r="B732" s="60">
        <v>468659</v>
      </c>
      <c r="C732" s="60" t="s">
        <v>4447</v>
      </c>
      <c r="D732" s="60" t="s">
        <v>4448</v>
      </c>
      <c r="E732" s="60" t="s">
        <v>4449</v>
      </c>
      <c r="F732" s="61">
        <v>-406</v>
      </c>
      <c r="G732" s="60" t="s">
        <v>57</v>
      </c>
      <c r="H732" s="60" t="s">
        <v>69</v>
      </c>
      <c r="I732" s="60" t="s">
        <v>59</v>
      </c>
      <c r="J732">
        <f>VLOOKUP(B732,自助退!B:F,5,FALSE)</f>
        <v>406</v>
      </c>
      <c r="K732" s="40" t="str">
        <f t="shared" si="11"/>
        <v/>
      </c>
    </row>
    <row r="733" spans="1:11" hidden="1">
      <c r="A733" s="62">
        <v>42915.483680555553</v>
      </c>
      <c r="B733" s="60">
        <v>468826</v>
      </c>
      <c r="C733" s="60" t="s">
        <v>4452</v>
      </c>
      <c r="D733" s="60" t="s">
        <v>4453</v>
      </c>
      <c r="E733" s="60" t="s">
        <v>4454</v>
      </c>
      <c r="F733" s="61">
        <v>-2199</v>
      </c>
      <c r="G733" s="60" t="s">
        <v>57</v>
      </c>
      <c r="H733" s="60" t="s">
        <v>64</v>
      </c>
      <c r="I733" s="60" t="s">
        <v>59</v>
      </c>
      <c r="J733">
        <f>VLOOKUP(B733,自助退!B:F,5,FALSE)</f>
        <v>2199</v>
      </c>
      <c r="K733" s="40" t="str">
        <f t="shared" si="11"/>
        <v/>
      </c>
    </row>
    <row r="734" spans="1:11" hidden="1">
      <c r="A734" s="62">
        <v>42915.49560185185</v>
      </c>
      <c r="B734" s="60">
        <v>469291</v>
      </c>
      <c r="C734" s="60" t="s">
        <v>4457</v>
      </c>
      <c r="D734" s="60" t="s">
        <v>4458</v>
      </c>
      <c r="E734" s="60" t="s">
        <v>4459</v>
      </c>
      <c r="F734" s="61">
        <v>-247</v>
      </c>
      <c r="G734" s="60" t="s">
        <v>57</v>
      </c>
      <c r="H734" s="60" t="s">
        <v>69</v>
      </c>
      <c r="I734" s="60" t="s">
        <v>59</v>
      </c>
      <c r="J734">
        <f>VLOOKUP(B734,自助退!B:F,5,FALSE)</f>
        <v>247</v>
      </c>
      <c r="K734" s="40" t="str">
        <f t="shared" si="11"/>
        <v/>
      </c>
    </row>
    <row r="735" spans="1:11" hidden="1">
      <c r="A735" s="62">
        <v>42915.498888888891</v>
      </c>
      <c r="B735" s="60">
        <v>469400</v>
      </c>
      <c r="C735" s="60" t="s">
        <v>4462</v>
      </c>
      <c r="D735" s="60" t="s">
        <v>4463</v>
      </c>
      <c r="E735" s="60" t="s">
        <v>4464</v>
      </c>
      <c r="F735" s="61">
        <v>-64</v>
      </c>
      <c r="G735" s="60" t="s">
        <v>57</v>
      </c>
      <c r="H735" s="60" t="s">
        <v>90</v>
      </c>
      <c r="I735" s="60" t="s">
        <v>59</v>
      </c>
      <c r="J735">
        <f>VLOOKUP(B735,自助退!B:F,5,FALSE)</f>
        <v>64</v>
      </c>
      <c r="K735" s="40" t="str">
        <f t="shared" si="11"/>
        <v/>
      </c>
    </row>
    <row r="736" spans="1:11" hidden="1">
      <c r="A736" s="62">
        <v>42915.499768518515</v>
      </c>
      <c r="B736" s="60">
        <v>469423</v>
      </c>
      <c r="C736" s="60" t="s">
        <v>4467</v>
      </c>
      <c r="D736" s="60" t="s">
        <v>4468</v>
      </c>
      <c r="E736" s="60" t="s">
        <v>4469</v>
      </c>
      <c r="F736" s="61">
        <v>-495</v>
      </c>
      <c r="G736" s="60" t="s">
        <v>57</v>
      </c>
      <c r="H736" s="60" t="s">
        <v>69</v>
      </c>
      <c r="I736" s="60" t="s">
        <v>59</v>
      </c>
      <c r="J736">
        <f>VLOOKUP(B736,自助退!B:F,5,FALSE)</f>
        <v>495</v>
      </c>
      <c r="K736" s="40" t="str">
        <f t="shared" si="11"/>
        <v/>
      </c>
    </row>
    <row r="737" spans="1:11" hidden="1">
      <c r="A737" s="62">
        <v>42915.507835648146</v>
      </c>
      <c r="B737" s="60">
        <v>469582</v>
      </c>
      <c r="C737" s="60" t="s">
        <v>4472</v>
      </c>
      <c r="D737" s="60" t="s">
        <v>3650</v>
      </c>
      <c r="E737" s="60" t="s">
        <v>3651</v>
      </c>
      <c r="F737" s="61">
        <v>-370</v>
      </c>
      <c r="G737" s="60" t="s">
        <v>57</v>
      </c>
      <c r="H737" s="60" t="s">
        <v>80</v>
      </c>
      <c r="I737" s="60" t="s">
        <v>59</v>
      </c>
      <c r="J737">
        <f>VLOOKUP(B737,自助退!B:F,5,FALSE)</f>
        <v>370</v>
      </c>
      <c r="K737" s="40" t="str">
        <f t="shared" si="11"/>
        <v/>
      </c>
    </row>
    <row r="738" spans="1:11" hidden="1">
      <c r="A738" s="62">
        <v>42915.517951388887</v>
      </c>
      <c r="B738" s="60">
        <v>469786</v>
      </c>
      <c r="C738" s="60" t="s">
        <v>4475</v>
      </c>
      <c r="D738" s="60" t="s">
        <v>4476</v>
      </c>
      <c r="E738" s="60" t="s">
        <v>4477</v>
      </c>
      <c r="F738" s="61">
        <v>-403</v>
      </c>
      <c r="G738" s="60" t="s">
        <v>57</v>
      </c>
      <c r="H738" s="60" t="s">
        <v>68</v>
      </c>
      <c r="I738" s="60" t="s">
        <v>59</v>
      </c>
      <c r="J738">
        <f>VLOOKUP(B738,自助退!B:F,5,FALSE)</f>
        <v>403</v>
      </c>
      <c r="K738" s="40" t="str">
        <f t="shared" si="11"/>
        <v/>
      </c>
    </row>
    <row r="739" spans="1:11" hidden="1">
      <c r="A739" s="62">
        <v>42915.518738425926</v>
      </c>
      <c r="B739" s="60">
        <v>469795</v>
      </c>
      <c r="C739" s="60" t="s">
        <v>4480</v>
      </c>
      <c r="D739" s="60" t="s">
        <v>4481</v>
      </c>
      <c r="E739" s="60" t="s">
        <v>4482</v>
      </c>
      <c r="F739" s="61">
        <v>-18</v>
      </c>
      <c r="G739" s="60" t="s">
        <v>57</v>
      </c>
      <c r="H739" s="60" t="s">
        <v>4673</v>
      </c>
      <c r="I739" s="60" t="s">
        <v>59</v>
      </c>
      <c r="J739">
        <f>VLOOKUP(B739,自助退!B:F,5,FALSE)</f>
        <v>18</v>
      </c>
      <c r="K739" s="40" t="str">
        <f t="shared" si="11"/>
        <v/>
      </c>
    </row>
    <row r="740" spans="1:11" hidden="1">
      <c r="A740" s="62">
        <v>42915.552094907405</v>
      </c>
      <c r="B740" s="60">
        <v>470035</v>
      </c>
      <c r="C740" s="60" t="s">
        <v>4485</v>
      </c>
      <c r="D740" s="60" t="s">
        <v>3054</v>
      </c>
      <c r="E740" s="60" t="s">
        <v>3055</v>
      </c>
      <c r="F740" s="61">
        <v>-10</v>
      </c>
      <c r="G740" s="60" t="s">
        <v>57</v>
      </c>
      <c r="H740" s="60" t="s">
        <v>81</v>
      </c>
      <c r="I740" s="60" t="s">
        <v>59</v>
      </c>
      <c r="J740">
        <f>VLOOKUP(B740,自助退!B:F,5,FALSE)</f>
        <v>10</v>
      </c>
      <c r="K740" s="40" t="str">
        <f t="shared" si="11"/>
        <v/>
      </c>
    </row>
    <row r="741" spans="1:11" hidden="1">
      <c r="A741" s="62">
        <v>42915.5862037037</v>
      </c>
      <c r="B741" s="60">
        <v>470409</v>
      </c>
      <c r="C741" s="60" t="s">
        <v>4488</v>
      </c>
      <c r="D741" s="60" t="s">
        <v>4489</v>
      </c>
      <c r="E741" s="60" t="s">
        <v>4490</v>
      </c>
      <c r="F741" s="61">
        <v>-1700</v>
      </c>
      <c r="G741" s="60" t="s">
        <v>57</v>
      </c>
      <c r="H741" s="60" t="s">
        <v>73</v>
      </c>
      <c r="I741" s="60" t="s">
        <v>59</v>
      </c>
      <c r="J741">
        <f>VLOOKUP(B741,自助退!B:F,5,FALSE)</f>
        <v>1700</v>
      </c>
      <c r="K741" s="40" t="str">
        <f t="shared" si="11"/>
        <v/>
      </c>
    </row>
    <row r="742" spans="1:11" hidden="1">
      <c r="A742" s="62">
        <v>42915.58861111111</v>
      </c>
      <c r="B742" s="60">
        <v>470474</v>
      </c>
      <c r="C742" s="60" t="s">
        <v>4493</v>
      </c>
      <c r="D742" s="60" t="s">
        <v>4494</v>
      </c>
      <c r="E742" s="60" t="s">
        <v>4495</v>
      </c>
      <c r="F742" s="61">
        <v>-8200</v>
      </c>
      <c r="G742" s="60" t="s">
        <v>57</v>
      </c>
      <c r="H742" s="60" t="s">
        <v>80</v>
      </c>
      <c r="I742" s="60" t="s">
        <v>59</v>
      </c>
      <c r="J742">
        <f>VLOOKUP(B742,自助退!B:F,5,FALSE)</f>
        <v>8200</v>
      </c>
      <c r="K742" s="40" t="str">
        <f t="shared" si="11"/>
        <v/>
      </c>
    </row>
    <row r="743" spans="1:11" hidden="1">
      <c r="A743" s="62">
        <v>42915.590729166666</v>
      </c>
      <c r="B743" s="60">
        <v>470541</v>
      </c>
      <c r="C743" s="60" t="s">
        <v>4498</v>
      </c>
      <c r="D743" s="60" t="s">
        <v>4499</v>
      </c>
      <c r="E743" s="60" t="s">
        <v>4500</v>
      </c>
      <c r="F743" s="61">
        <v>-1400</v>
      </c>
      <c r="G743" s="60" t="s">
        <v>57</v>
      </c>
      <c r="H743" s="60" t="s">
        <v>73</v>
      </c>
      <c r="I743" s="60" t="s">
        <v>59</v>
      </c>
      <c r="J743">
        <f>VLOOKUP(B743,自助退!B:F,5,FALSE)</f>
        <v>1400</v>
      </c>
      <c r="K743" s="40" t="str">
        <f t="shared" si="11"/>
        <v/>
      </c>
    </row>
    <row r="744" spans="1:11" hidden="1">
      <c r="A744" s="62">
        <v>42915.593263888892</v>
      </c>
      <c r="B744" s="60">
        <v>470651</v>
      </c>
      <c r="C744" s="60" t="s">
        <v>4503</v>
      </c>
      <c r="D744" s="60" t="s">
        <v>4504</v>
      </c>
      <c r="E744" s="60" t="s">
        <v>4505</v>
      </c>
      <c r="F744" s="61">
        <v>-100</v>
      </c>
      <c r="G744" s="60" t="s">
        <v>57</v>
      </c>
      <c r="H744" s="60" t="s">
        <v>81</v>
      </c>
      <c r="I744" s="60" t="s">
        <v>59</v>
      </c>
      <c r="J744">
        <f>VLOOKUP(B744,自助退!B:F,5,FALSE)</f>
        <v>100</v>
      </c>
      <c r="K744" s="40" t="str">
        <f t="shared" si="11"/>
        <v/>
      </c>
    </row>
    <row r="745" spans="1:11" hidden="1">
      <c r="A745" s="62">
        <v>42915.597071759257</v>
      </c>
      <c r="B745" s="60">
        <v>470815</v>
      </c>
      <c r="C745" s="60" t="s">
        <v>4508</v>
      </c>
      <c r="D745" s="60" t="s">
        <v>4509</v>
      </c>
      <c r="E745" s="60" t="s">
        <v>4510</v>
      </c>
      <c r="F745" s="61">
        <v>-204</v>
      </c>
      <c r="G745" s="60" t="s">
        <v>57</v>
      </c>
      <c r="H745" s="60" t="s">
        <v>70</v>
      </c>
      <c r="I745" s="60" t="s">
        <v>59</v>
      </c>
      <c r="J745">
        <f>VLOOKUP(B745,自助退!B:F,5,FALSE)</f>
        <v>204</v>
      </c>
      <c r="K745" s="40" t="str">
        <f t="shared" si="11"/>
        <v/>
      </c>
    </row>
    <row r="746" spans="1:11" hidden="1">
      <c r="A746" s="62">
        <v>42915.60255787037</v>
      </c>
      <c r="B746" s="60">
        <v>471113</v>
      </c>
      <c r="C746" s="60" t="s">
        <v>4513</v>
      </c>
      <c r="D746" s="60" t="s">
        <v>4514</v>
      </c>
      <c r="E746" s="60" t="s">
        <v>4515</v>
      </c>
      <c r="F746" s="61">
        <v>-39</v>
      </c>
      <c r="G746" s="60" t="s">
        <v>57</v>
      </c>
      <c r="H746" s="60" t="s">
        <v>85</v>
      </c>
      <c r="I746" s="60" t="s">
        <v>59</v>
      </c>
      <c r="J746">
        <f>VLOOKUP(B746,自助退!B:F,5,FALSE)</f>
        <v>39</v>
      </c>
      <c r="K746" s="40" t="str">
        <f t="shared" si="11"/>
        <v/>
      </c>
    </row>
    <row r="747" spans="1:11" hidden="1">
      <c r="A747" s="62">
        <v>42915.60497685185</v>
      </c>
      <c r="B747" s="60">
        <v>471241</v>
      </c>
      <c r="C747" s="60" t="s">
        <v>4518</v>
      </c>
      <c r="D747" s="60" t="s">
        <v>4519</v>
      </c>
      <c r="E747" s="60" t="s">
        <v>4520</v>
      </c>
      <c r="F747" s="61">
        <v>-4361</v>
      </c>
      <c r="G747" s="60" t="s">
        <v>57</v>
      </c>
      <c r="H747" s="60" t="s">
        <v>64</v>
      </c>
      <c r="I747" s="60" t="s">
        <v>59</v>
      </c>
      <c r="J747">
        <f>VLOOKUP(B747,自助退!B:F,5,FALSE)</f>
        <v>4361</v>
      </c>
      <c r="K747" s="40" t="str">
        <f t="shared" si="11"/>
        <v/>
      </c>
    </row>
    <row r="748" spans="1:11" hidden="1">
      <c r="A748" s="62">
        <v>42915.615925925929</v>
      </c>
      <c r="B748" s="60">
        <v>471802</v>
      </c>
      <c r="C748" s="60" t="s">
        <v>4523</v>
      </c>
      <c r="D748" s="60" t="s">
        <v>4524</v>
      </c>
      <c r="E748" s="60" t="s">
        <v>4525</v>
      </c>
      <c r="F748" s="61">
        <v>-120</v>
      </c>
      <c r="G748" s="60" t="s">
        <v>57</v>
      </c>
      <c r="H748" s="60" t="s">
        <v>71</v>
      </c>
      <c r="I748" s="60" t="s">
        <v>59</v>
      </c>
      <c r="J748">
        <f>VLOOKUP(B748,自助退!B:F,5,FALSE)</f>
        <v>120</v>
      </c>
      <c r="K748" s="40" t="str">
        <f t="shared" si="11"/>
        <v/>
      </c>
    </row>
    <row r="749" spans="1:11" hidden="1">
      <c r="A749" s="62">
        <v>42915.619884259257</v>
      </c>
      <c r="B749" s="60">
        <v>472015</v>
      </c>
      <c r="C749" s="60" t="s">
        <v>4528</v>
      </c>
      <c r="D749" s="60" t="s">
        <v>4529</v>
      </c>
      <c r="E749" s="60" t="s">
        <v>4530</v>
      </c>
      <c r="F749" s="61">
        <v>-550</v>
      </c>
      <c r="G749" s="60" t="s">
        <v>57</v>
      </c>
      <c r="H749" s="60" t="s">
        <v>79</v>
      </c>
      <c r="I749" s="60" t="s">
        <v>59</v>
      </c>
      <c r="J749">
        <f>VLOOKUP(B749,自助退!B:F,5,FALSE)</f>
        <v>550</v>
      </c>
      <c r="K749" s="40" t="str">
        <f t="shared" si="11"/>
        <v/>
      </c>
    </row>
    <row r="750" spans="1:11" hidden="1">
      <c r="A750" s="62">
        <v>42915.625648148147</v>
      </c>
      <c r="B750" s="60">
        <v>472341</v>
      </c>
      <c r="C750" s="60" t="s">
        <v>4533</v>
      </c>
      <c r="D750" s="60" t="s">
        <v>4534</v>
      </c>
      <c r="E750" s="60" t="s">
        <v>4535</v>
      </c>
      <c r="F750" s="61">
        <v>-354</v>
      </c>
      <c r="G750" s="60" t="s">
        <v>57</v>
      </c>
      <c r="H750" s="60" t="s">
        <v>4675</v>
      </c>
      <c r="I750" s="60" t="s">
        <v>59</v>
      </c>
      <c r="J750">
        <f>VLOOKUP(B750,自助退!B:F,5,FALSE)</f>
        <v>354</v>
      </c>
      <c r="K750" s="40" t="str">
        <f t="shared" si="11"/>
        <v/>
      </c>
    </row>
    <row r="751" spans="1:11" hidden="1">
      <c r="A751" s="62">
        <v>42915.627025462964</v>
      </c>
      <c r="B751" s="60">
        <v>472407</v>
      </c>
      <c r="C751" s="60" t="s">
        <v>4538</v>
      </c>
      <c r="D751" s="60" t="s">
        <v>4539</v>
      </c>
      <c r="E751" s="60" t="s">
        <v>4540</v>
      </c>
      <c r="F751" s="61">
        <v>-275</v>
      </c>
      <c r="G751" s="60" t="s">
        <v>57</v>
      </c>
      <c r="H751" s="60" t="s">
        <v>86</v>
      </c>
      <c r="I751" s="60" t="s">
        <v>59</v>
      </c>
      <c r="J751">
        <f>VLOOKUP(B751,自助退!B:F,5,FALSE)</f>
        <v>275</v>
      </c>
      <c r="K751" s="40" t="str">
        <f t="shared" si="11"/>
        <v/>
      </c>
    </row>
    <row r="752" spans="1:11" hidden="1">
      <c r="A752" s="62">
        <v>42915.629652777781</v>
      </c>
      <c r="B752" s="60">
        <v>472574</v>
      </c>
      <c r="C752" s="60" t="s">
        <v>4543</v>
      </c>
      <c r="D752" s="60" t="s">
        <v>4544</v>
      </c>
      <c r="E752" s="60" t="s">
        <v>4545</v>
      </c>
      <c r="F752" s="61">
        <v>-1200</v>
      </c>
      <c r="G752" s="60" t="s">
        <v>57</v>
      </c>
      <c r="H752" s="60" t="s">
        <v>80</v>
      </c>
      <c r="I752" s="60" t="s">
        <v>59</v>
      </c>
      <c r="J752">
        <f>VLOOKUP(B752,自助退!B:F,5,FALSE)</f>
        <v>1200</v>
      </c>
      <c r="K752" s="40" t="str">
        <f t="shared" si="11"/>
        <v/>
      </c>
    </row>
    <row r="753" spans="1:11" hidden="1">
      <c r="A753" s="62">
        <v>42915.63689814815</v>
      </c>
      <c r="B753" s="60">
        <v>472923</v>
      </c>
      <c r="C753" s="60" t="s">
        <v>4548</v>
      </c>
      <c r="D753" s="60" t="s">
        <v>4549</v>
      </c>
      <c r="E753" s="60" t="s">
        <v>4550</v>
      </c>
      <c r="F753" s="61">
        <v>-12</v>
      </c>
      <c r="G753" s="60" t="s">
        <v>57</v>
      </c>
      <c r="H753" s="60" t="s">
        <v>87</v>
      </c>
      <c r="I753" s="60" t="s">
        <v>59</v>
      </c>
      <c r="J753">
        <f>VLOOKUP(B753,自助退!B:F,5,FALSE)</f>
        <v>12</v>
      </c>
      <c r="K753" s="40" t="str">
        <f t="shared" si="11"/>
        <v/>
      </c>
    </row>
    <row r="754" spans="1:11" hidden="1">
      <c r="A754" s="62">
        <v>42915.6403587963</v>
      </c>
      <c r="B754" s="60">
        <v>473122</v>
      </c>
      <c r="C754" s="60" t="s">
        <v>4553</v>
      </c>
      <c r="D754" s="60" t="s">
        <v>4554</v>
      </c>
      <c r="E754" s="60" t="s">
        <v>4555</v>
      </c>
      <c r="F754" s="61">
        <v>-500</v>
      </c>
      <c r="G754" s="60" t="s">
        <v>57</v>
      </c>
      <c r="H754" s="60" t="s">
        <v>69</v>
      </c>
      <c r="I754" s="60" t="s">
        <v>59</v>
      </c>
      <c r="J754">
        <f>VLOOKUP(B754,自助退!B:F,5,FALSE)</f>
        <v>500</v>
      </c>
      <c r="K754" s="40" t="str">
        <f t="shared" si="11"/>
        <v/>
      </c>
    </row>
    <row r="755" spans="1:11" hidden="1">
      <c r="A755" s="62">
        <v>42915.641076388885</v>
      </c>
      <c r="B755" s="60">
        <v>473165</v>
      </c>
      <c r="C755" s="60" t="s">
        <v>4558</v>
      </c>
      <c r="D755" s="60" t="s">
        <v>4559</v>
      </c>
      <c r="E755" s="60" t="s">
        <v>4560</v>
      </c>
      <c r="F755" s="61">
        <v>-142</v>
      </c>
      <c r="G755" s="60" t="s">
        <v>57</v>
      </c>
      <c r="H755" s="60" t="s">
        <v>71</v>
      </c>
      <c r="I755" s="60" t="s">
        <v>59</v>
      </c>
      <c r="J755">
        <f>VLOOKUP(B755,自助退!B:F,5,FALSE)</f>
        <v>142</v>
      </c>
      <c r="K755" s="40" t="str">
        <f t="shared" si="11"/>
        <v/>
      </c>
    </row>
    <row r="756" spans="1:11" hidden="1">
      <c r="A756" s="62">
        <v>42915.641250000001</v>
      </c>
      <c r="B756" s="60">
        <v>473175</v>
      </c>
      <c r="C756" s="60" t="s">
        <v>4563</v>
      </c>
      <c r="D756" s="60" t="s">
        <v>4564</v>
      </c>
      <c r="E756" s="60" t="s">
        <v>4565</v>
      </c>
      <c r="F756" s="61">
        <v>-2400</v>
      </c>
      <c r="G756" s="60" t="s">
        <v>57</v>
      </c>
      <c r="H756" s="60" t="s">
        <v>69</v>
      </c>
      <c r="I756" s="60" t="s">
        <v>59</v>
      </c>
      <c r="J756">
        <f>VLOOKUP(B756,自助退!B:F,5,FALSE)</f>
        <v>2400</v>
      </c>
      <c r="K756" s="40" t="str">
        <f t="shared" si="11"/>
        <v/>
      </c>
    </row>
    <row r="757" spans="1:11" hidden="1">
      <c r="A757" s="62">
        <v>42915.642627314817</v>
      </c>
      <c r="B757" s="60">
        <v>473239</v>
      </c>
      <c r="C757" s="60" t="s">
        <v>4568</v>
      </c>
      <c r="D757" s="60" t="s">
        <v>4569</v>
      </c>
      <c r="E757" s="60" t="s">
        <v>4570</v>
      </c>
      <c r="F757" s="61">
        <v>-1000</v>
      </c>
      <c r="G757" s="60" t="s">
        <v>57</v>
      </c>
      <c r="H757" s="60" t="s">
        <v>63</v>
      </c>
      <c r="I757" s="60" t="s">
        <v>59</v>
      </c>
      <c r="J757">
        <f>VLOOKUP(B757,自助退!B:F,5,FALSE)</f>
        <v>1000</v>
      </c>
      <c r="K757" s="40" t="str">
        <f t="shared" si="11"/>
        <v/>
      </c>
    </row>
    <row r="758" spans="1:11" hidden="1">
      <c r="A758" s="62">
        <v>42915.649375000001</v>
      </c>
      <c r="B758" s="60">
        <v>473595</v>
      </c>
      <c r="C758" s="60" t="s">
        <v>4573</v>
      </c>
      <c r="D758" s="60" t="s">
        <v>4574</v>
      </c>
      <c r="E758" s="60" t="s">
        <v>4575</v>
      </c>
      <c r="F758" s="61">
        <v>-492</v>
      </c>
      <c r="G758" s="60" t="s">
        <v>57</v>
      </c>
      <c r="H758" s="60" t="s">
        <v>63</v>
      </c>
      <c r="I758" s="60" t="s">
        <v>59</v>
      </c>
      <c r="J758">
        <f>VLOOKUP(B758,自助退!B:F,5,FALSE)</f>
        <v>492</v>
      </c>
      <c r="K758" s="40" t="str">
        <f t="shared" si="11"/>
        <v/>
      </c>
    </row>
    <row r="759" spans="1:11" hidden="1">
      <c r="A759" s="62">
        <v>42915.651018518518</v>
      </c>
      <c r="B759" s="60">
        <v>473689</v>
      </c>
      <c r="C759" s="60" t="s">
        <v>4578</v>
      </c>
      <c r="D759" s="60" t="s">
        <v>4579</v>
      </c>
      <c r="E759" s="60" t="s">
        <v>4580</v>
      </c>
      <c r="F759" s="61">
        <v>-20</v>
      </c>
      <c r="G759" s="60" t="s">
        <v>57</v>
      </c>
      <c r="H759" s="60" t="s">
        <v>71</v>
      </c>
      <c r="I759" s="60" t="s">
        <v>59</v>
      </c>
      <c r="J759">
        <f>VLOOKUP(B759,自助退!B:F,5,FALSE)</f>
        <v>20</v>
      </c>
      <c r="K759" s="40" t="str">
        <f t="shared" ref="K759:K777" si="12">IF(J759=F759*-1,"",1)</f>
        <v/>
      </c>
    </row>
    <row r="760" spans="1:11" hidden="1">
      <c r="A760" s="62">
        <v>42915.65892361111</v>
      </c>
      <c r="B760" s="60">
        <v>474100</v>
      </c>
      <c r="C760" s="60" t="s">
        <v>4583</v>
      </c>
      <c r="D760" s="60" t="s">
        <v>4584</v>
      </c>
      <c r="E760" s="60" t="s">
        <v>4585</v>
      </c>
      <c r="F760" s="61">
        <v>-190</v>
      </c>
      <c r="G760" s="60" t="s">
        <v>57</v>
      </c>
      <c r="H760" s="60" t="s">
        <v>85</v>
      </c>
      <c r="I760" s="60" t="s">
        <v>59</v>
      </c>
      <c r="J760">
        <f>VLOOKUP(B760,自助退!B:F,5,FALSE)</f>
        <v>190</v>
      </c>
      <c r="K760" s="40" t="str">
        <f t="shared" si="12"/>
        <v/>
      </c>
    </row>
    <row r="761" spans="1:11" hidden="1">
      <c r="A761" s="62">
        <v>42915.662951388891</v>
      </c>
      <c r="B761" s="60">
        <v>474269</v>
      </c>
      <c r="C761" s="60" t="s">
        <v>4588</v>
      </c>
      <c r="D761" s="60" t="s">
        <v>4589</v>
      </c>
      <c r="E761" s="60" t="s">
        <v>4590</v>
      </c>
      <c r="F761" s="61">
        <v>-100</v>
      </c>
      <c r="G761" s="60" t="s">
        <v>57</v>
      </c>
      <c r="H761" s="60" t="s">
        <v>62</v>
      </c>
      <c r="I761" s="60" t="s">
        <v>59</v>
      </c>
      <c r="J761">
        <f>VLOOKUP(B761,自助退!B:F,5,FALSE)</f>
        <v>100</v>
      </c>
      <c r="K761" s="40" t="str">
        <f t="shared" si="12"/>
        <v/>
      </c>
    </row>
    <row r="762" spans="1:11" hidden="1">
      <c r="A762" s="62">
        <v>42915.671724537038</v>
      </c>
      <c r="B762" s="60">
        <v>474660</v>
      </c>
      <c r="C762" s="60" t="s">
        <v>4593</v>
      </c>
      <c r="D762" s="60" t="s">
        <v>4594</v>
      </c>
      <c r="E762" s="60" t="s">
        <v>4595</v>
      </c>
      <c r="F762" s="61">
        <v>-7</v>
      </c>
      <c r="G762" s="60" t="s">
        <v>57</v>
      </c>
      <c r="H762" s="60" t="s">
        <v>77</v>
      </c>
      <c r="I762" s="60" t="s">
        <v>59</v>
      </c>
      <c r="J762">
        <f>VLOOKUP(B762,自助退!B:F,5,FALSE)</f>
        <v>7</v>
      </c>
      <c r="K762" s="40" t="str">
        <f t="shared" si="12"/>
        <v/>
      </c>
    </row>
    <row r="763" spans="1:11" hidden="1">
      <c r="A763" s="62">
        <v>42915.68005787037</v>
      </c>
      <c r="B763" s="60">
        <v>475020</v>
      </c>
      <c r="C763" s="60" t="s">
        <v>4598</v>
      </c>
      <c r="D763" s="60" t="s">
        <v>4599</v>
      </c>
      <c r="E763" s="60" t="s">
        <v>4600</v>
      </c>
      <c r="F763" s="61">
        <v>-1865</v>
      </c>
      <c r="G763" s="60" t="s">
        <v>57</v>
      </c>
      <c r="H763" s="60" t="s">
        <v>72</v>
      </c>
      <c r="I763" s="60" t="s">
        <v>59</v>
      </c>
      <c r="J763">
        <f>VLOOKUP(B763,自助退!B:F,5,FALSE)</f>
        <v>1865</v>
      </c>
      <c r="K763" s="40" t="str">
        <f t="shared" si="12"/>
        <v/>
      </c>
    </row>
    <row r="764" spans="1:11" hidden="1">
      <c r="A764" s="62">
        <v>42915.681539351855</v>
      </c>
      <c r="B764" s="60">
        <v>475080</v>
      </c>
      <c r="C764" s="60" t="s">
        <v>4603</v>
      </c>
      <c r="D764" s="60" t="s">
        <v>4604</v>
      </c>
      <c r="E764" s="60" t="s">
        <v>4605</v>
      </c>
      <c r="F764" s="61">
        <v>-740</v>
      </c>
      <c r="G764" s="60" t="s">
        <v>57</v>
      </c>
      <c r="H764" s="60" t="s">
        <v>69</v>
      </c>
      <c r="I764" s="60" t="s">
        <v>59</v>
      </c>
      <c r="J764">
        <f>VLOOKUP(B764,自助退!B:F,5,FALSE)</f>
        <v>740</v>
      </c>
      <c r="K764" s="40" t="str">
        <f t="shared" si="12"/>
        <v/>
      </c>
    </row>
    <row r="765" spans="1:11" hidden="1">
      <c r="A765" s="62">
        <v>42915.684374999997</v>
      </c>
      <c r="B765" s="60">
        <v>475203</v>
      </c>
      <c r="C765" s="60" t="s">
        <v>4608</v>
      </c>
      <c r="D765" s="60" t="s">
        <v>4609</v>
      </c>
      <c r="E765" s="60" t="s">
        <v>4610</v>
      </c>
      <c r="F765" s="61">
        <v>-1265</v>
      </c>
      <c r="G765" s="60" t="s">
        <v>57</v>
      </c>
      <c r="H765" s="60" t="s">
        <v>79</v>
      </c>
      <c r="I765" s="60" t="s">
        <v>59</v>
      </c>
      <c r="J765">
        <f>VLOOKUP(B765,自助退!B:F,5,FALSE)</f>
        <v>1265</v>
      </c>
      <c r="K765" s="40" t="str">
        <f t="shared" si="12"/>
        <v/>
      </c>
    </row>
    <row r="766" spans="1:11" hidden="1">
      <c r="A766" s="62">
        <v>42915.685034722221</v>
      </c>
      <c r="B766" s="60">
        <v>475243</v>
      </c>
      <c r="C766" s="60" t="s">
        <v>4613</v>
      </c>
      <c r="D766" s="60" t="s">
        <v>4614</v>
      </c>
      <c r="E766" s="60" t="s">
        <v>4615</v>
      </c>
      <c r="F766" s="61">
        <v>-56</v>
      </c>
      <c r="G766" s="60" t="s">
        <v>57</v>
      </c>
      <c r="H766" s="60" t="s">
        <v>69</v>
      </c>
      <c r="I766" s="60" t="s">
        <v>59</v>
      </c>
      <c r="J766">
        <f>VLOOKUP(B766,自助退!B:F,5,FALSE)</f>
        <v>56</v>
      </c>
      <c r="K766" s="40" t="str">
        <f t="shared" si="12"/>
        <v/>
      </c>
    </row>
    <row r="767" spans="1:11" hidden="1">
      <c r="A767" s="62">
        <v>42915.689571759256</v>
      </c>
      <c r="B767" s="60">
        <v>475419</v>
      </c>
      <c r="C767" s="60" t="s">
        <v>4618</v>
      </c>
      <c r="D767" s="60" t="s">
        <v>4619</v>
      </c>
      <c r="E767" s="60" t="s">
        <v>4620</v>
      </c>
      <c r="F767" s="61">
        <v>-500</v>
      </c>
      <c r="G767" s="60" t="s">
        <v>57</v>
      </c>
      <c r="H767" s="60" t="s">
        <v>64</v>
      </c>
      <c r="I767" s="60" t="s">
        <v>59</v>
      </c>
      <c r="J767">
        <f>VLOOKUP(B767,自助退!B:F,5,FALSE)</f>
        <v>500</v>
      </c>
      <c r="K767" s="40" t="str">
        <f t="shared" si="12"/>
        <v/>
      </c>
    </row>
    <row r="768" spans="1:11" hidden="1">
      <c r="A768" s="62">
        <v>42915.693020833336</v>
      </c>
      <c r="B768" s="60">
        <v>475583</v>
      </c>
      <c r="C768" s="60" t="s">
        <v>4623</v>
      </c>
      <c r="D768" s="60" t="s">
        <v>4624</v>
      </c>
      <c r="E768" s="60" t="s">
        <v>4625</v>
      </c>
      <c r="F768" s="61">
        <v>-31</v>
      </c>
      <c r="G768" s="60" t="s">
        <v>57</v>
      </c>
      <c r="H768" s="60" t="s">
        <v>116</v>
      </c>
      <c r="I768" s="60" t="s">
        <v>59</v>
      </c>
      <c r="J768">
        <f>VLOOKUP(B768,自助退!B:F,5,FALSE)</f>
        <v>31</v>
      </c>
      <c r="K768" s="40" t="str">
        <f t="shared" si="12"/>
        <v/>
      </c>
    </row>
    <row r="769" spans="1:11" hidden="1">
      <c r="A769" s="62">
        <v>42915.697453703702</v>
      </c>
      <c r="B769" s="60">
        <v>475775</v>
      </c>
      <c r="C769" s="60" t="s">
        <v>4628</v>
      </c>
      <c r="D769" s="60" t="s">
        <v>4629</v>
      </c>
      <c r="E769" s="60" t="s">
        <v>4630</v>
      </c>
      <c r="F769" s="61">
        <v>-71</v>
      </c>
      <c r="G769" s="60" t="s">
        <v>57</v>
      </c>
      <c r="H769" s="60" t="s">
        <v>71</v>
      </c>
      <c r="I769" s="60" t="s">
        <v>59</v>
      </c>
      <c r="J769">
        <f>VLOOKUP(B769,自助退!B:F,5,FALSE)</f>
        <v>71</v>
      </c>
      <c r="K769" s="40" t="str">
        <f t="shared" si="12"/>
        <v/>
      </c>
    </row>
    <row r="770" spans="1:11" hidden="1">
      <c r="A770" s="62">
        <v>42915.703356481485</v>
      </c>
      <c r="B770" s="60">
        <v>476018</v>
      </c>
      <c r="C770" s="60" t="s">
        <v>4633</v>
      </c>
      <c r="D770" s="60" t="s">
        <v>4634</v>
      </c>
      <c r="E770" s="60" t="s">
        <v>4635</v>
      </c>
      <c r="F770" s="61">
        <v>-2132</v>
      </c>
      <c r="G770" s="60" t="s">
        <v>57</v>
      </c>
      <c r="H770" s="60" t="s">
        <v>82</v>
      </c>
      <c r="I770" s="60" t="s">
        <v>59</v>
      </c>
      <c r="J770">
        <f>VLOOKUP(B770,自助退!B:F,5,FALSE)</f>
        <v>2132</v>
      </c>
      <c r="K770" s="40" t="str">
        <f t="shared" si="12"/>
        <v/>
      </c>
    </row>
    <row r="771" spans="1:11" hidden="1">
      <c r="A771" s="62">
        <v>42915.709074074075</v>
      </c>
      <c r="B771" s="60">
        <v>476189</v>
      </c>
      <c r="C771" s="60" t="s">
        <v>4638</v>
      </c>
      <c r="D771" s="60" t="s">
        <v>4639</v>
      </c>
      <c r="E771" s="60" t="s">
        <v>4640</v>
      </c>
      <c r="F771" s="61">
        <v>-72</v>
      </c>
      <c r="G771" s="60" t="s">
        <v>57</v>
      </c>
      <c r="H771" s="60" t="s">
        <v>74</v>
      </c>
      <c r="I771" s="60" t="s">
        <v>59</v>
      </c>
      <c r="J771">
        <f>VLOOKUP(B771,自助退!B:F,5,FALSE)</f>
        <v>72</v>
      </c>
      <c r="K771" s="40" t="str">
        <f t="shared" si="12"/>
        <v/>
      </c>
    </row>
    <row r="772" spans="1:11" hidden="1">
      <c r="A772" s="62">
        <v>42915.712476851855</v>
      </c>
      <c r="B772" s="60">
        <v>476288</v>
      </c>
      <c r="C772" s="60" t="s">
        <v>4643</v>
      </c>
      <c r="D772" s="60" t="s">
        <v>4644</v>
      </c>
      <c r="E772" s="60" t="s">
        <v>4645</v>
      </c>
      <c r="F772" s="61">
        <v>-74</v>
      </c>
      <c r="G772" s="60" t="s">
        <v>57</v>
      </c>
      <c r="H772" s="60" t="s">
        <v>79</v>
      </c>
      <c r="I772" s="60" t="s">
        <v>59</v>
      </c>
      <c r="J772">
        <f>VLOOKUP(B772,自助退!B:F,5,FALSE)</f>
        <v>74</v>
      </c>
      <c r="K772" s="40" t="str">
        <f t="shared" si="12"/>
        <v/>
      </c>
    </row>
    <row r="773" spans="1:11" hidden="1">
      <c r="A773" s="62">
        <v>42915.721053240741</v>
      </c>
      <c r="B773" s="60">
        <v>476498</v>
      </c>
      <c r="C773" s="60" t="s">
        <v>4648</v>
      </c>
      <c r="D773" s="60" t="s">
        <v>4649</v>
      </c>
      <c r="E773" s="60" t="s">
        <v>4650</v>
      </c>
      <c r="F773" s="61">
        <v>-973</v>
      </c>
      <c r="G773" s="60" t="s">
        <v>57</v>
      </c>
      <c r="H773" s="60" t="s">
        <v>4674</v>
      </c>
      <c r="I773" s="60" t="s">
        <v>59</v>
      </c>
      <c r="J773">
        <f>VLOOKUP(B773,自助退!B:F,5,FALSE)</f>
        <v>973</v>
      </c>
      <c r="K773" s="40" t="str">
        <f t="shared" si="12"/>
        <v/>
      </c>
    </row>
    <row r="774" spans="1:11" hidden="1">
      <c r="A774" s="62">
        <v>42915.72415509259</v>
      </c>
      <c r="B774" s="60">
        <v>476574</v>
      </c>
      <c r="C774" s="60" t="s">
        <v>4653</v>
      </c>
      <c r="D774" s="60" t="s">
        <v>4654</v>
      </c>
      <c r="E774" s="60" t="s">
        <v>4655</v>
      </c>
      <c r="F774" s="61">
        <v>-12</v>
      </c>
      <c r="G774" s="60" t="s">
        <v>57</v>
      </c>
      <c r="H774" s="60" t="s">
        <v>69</v>
      </c>
      <c r="I774" s="60" t="s">
        <v>59</v>
      </c>
      <c r="J774">
        <f>VLOOKUP(B774,自助退!B:F,5,FALSE)</f>
        <v>12</v>
      </c>
      <c r="K774" s="40" t="str">
        <f t="shared" si="12"/>
        <v/>
      </c>
    </row>
    <row r="775" spans="1:11" hidden="1">
      <c r="A775" s="62">
        <v>42915.730740740742</v>
      </c>
      <c r="B775" s="60">
        <v>476685</v>
      </c>
      <c r="C775" s="60" t="s">
        <v>4658</v>
      </c>
      <c r="D775" s="60" t="s">
        <v>4659</v>
      </c>
      <c r="E775" s="60" t="s">
        <v>4660</v>
      </c>
      <c r="F775" s="61">
        <v>-800</v>
      </c>
      <c r="G775" s="60" t="s">
        <v>57</v>
      </c>
      <c r="H775" s="60" t="s">
        <v>73</v>
      </c>
      <c r="I775" s="60" t="s">
        <v>59</v>
      </c>
      <c r="J775">
        <f>VLOOKUP(B775,自助退!B:F,5,FALSE)</f>
        <v>800</v>
      </c>
      <c r="K775" s="40" t="str">
        <f t="shared" si="12"/>
        <v/>
      </c>
    </row>
    <row r="776" spans="1:11" hidden="1">
      <c r="A776" s="62">
        <v>42915.735601851855</v>
      </c>
      <c r="B776" s="60">
        <v>476747</v>
      </c>
      <c r="C776" s="60" t="s">
        <v>4663</v>
      </c>
      <c r="D776" s="60" t="s">
        <v>4664</v>
      </c>
      <c r="E776" s="60" t="s">
        <v>4665</v>
      </c>
      <c r="F776" s="61">
        <v>-1276</v>
      </c>
      <c r="G776" s="60" t="s">
        <v>57</v>
      </c>
      <c r="H776" s="60" t="s">
        <v>74</v>
      </c>
      <c r="I776" s="60" t="s">
        <v>59</v>
      </c>
      <c r="J776">
        <f>VLOOKUP(B776,自助退!B:F,5,FALSE)</f>
        <v>1276</v>
      </c>
      <c r="K776" s="40" t="str">
        <f t="shared" si="12"/>
        <v/>
      </c>
    </row>
    <row r="777" spans="1:11" hidden="1">
      <c r="A777" s="62">
        <v>42915.74150462963</v>
      </c>
      <c r="B777" s="60">
        <v>476825</v>
      </c>
      <c r="C777" s="60" t="s">
        <v>4668</v>
      </c>
      <c r="D777" s="60" t="s">
        <v>4669</v>
      </c>
      <c r="E777" s="60" t="s">
        <v>4670</v>
      </c>
      <c r="F777" s="61">
        <v>-5000</v>
      </c>
      <c r="G777" s="60" t="s">
        <v>57</v>
      </c>
      <c r="H777" s="60" t="s">
        <v>74</v>
      </c>
      <c r="I777" s="60" t="s">
        <v>59</v>
      </c>
      <c r="J777">
        <f>VLOOKUP(B777,自助退!B:F,5,FALSE)</f>
        <v>5000</v>
      </c>
      <c r="K777" s="40" t="str">
        <f t="shared" si="12"/>
        <v/>
      </c>
    </row>
    <row r="778" spans="1:11">
      <c r="A778" s="62">
        <v>42916.277928240743</v>
      </c>
      <c r="B778" s="60">
        <v>477626</v>
      </c>
      <c r="C778" s="60" t="s">
        <v>4968</v>
      </c>
      <c r="D778" s="60" t="s">
        <v>5589</v>
      </c>
      <c r="E778" s="60" t="s">
        <v>5590</v>
      </c>
      <c r="F778" s="61">
        <v>-855</v>
      </c>
      <c r="G778" s="60" t="s">
        <v>57</v>
      </c>
      <c r="H778" s="60" t="s">
        <v>72</v>
      </c>
      <c r="I778" s="60" t="s">
        <v>59</v>
      </c>
      <c r="J778" t="e">
        <f>VLOOKUP(B778,自助退!B:F,5,FALSE)</f>
        <v>#N/A</v>
      </c>
      <c r="K778" s="40" t="e">
        <f t="shared" ref="K778:K841" si="13">IF(J778=F778*-1,"",1)</f>
        <v>#N/A</v>
      </c>
    </row>
    <row r="779" spans="1:11">
      <c r="A779" s="62">
        <v>42916.35628472222</v>
      </c>
      <c r="B779" s="60">
        <v>479355</v>
      </c>
      <c r="C779" s="60" t="s">
        <v>4969</v>
      </c>
      <c r="D779" s="60" t="s">
        <v>5591</v>
      </c>
      <c r="E779" s="60" t="s">
        <v>5592</v>
      </c>
      <c r="F779" s="61">
        <v>-500</v>
      </c>
      <c r="G779" s="60" t="s">
        <v>57</v>
      </c>
      <c r="H779" s="60" t="s">
        <v>73</v>
      </c>
      <c r="I779" s="60" t="s">
        <v>59</v>
      </c>
      <c r="J779" t="e">
        <f>VLOOKUP(B779,自助退!B:F,5,FALSE)</f>
        <v>#N/A</v>
      </c>
      <c r="K779" s="40" t="e">
        <f t="shared" si="13"/>
        <v>#N/A</v>
      </c>
    </row>
    <row r="780" spans="1:11">
      <c r="A780" s="62">
        <v>42916.375092592592</v>
      </c>
      <c r="B780" s="60">
        <v>480655</v>
      </c>
      <c r="C780" s="60" t="s">
        <v>4970</v>
      </c>
      <c r="D780" s="60" t="s">
        <v>5593</v>
      </c>
      <c r="E780" s="60" t="s">
        <v>5594</v>
      </c>
      <c r="F780" s="61">
        <v>-500</v>
      </c>
      <c r="G780" s="60" t="s">
        <v>57</v>
      </c>
      <c r="H780" s="60" t="s">
        <v>84</v>
      </c>
      <c r="I780" s="60" t="s">
        <v>59</v>
      </c>
      <c r="J780" t="e">
        <f>VLOOKUP(B780,自助退!B:F,5,FALSE)</f>
        <v>#N/A</v>
      </c>
      <c r="K780" s="40" t="e">
        <f t="shared" si="13"/>
        <v>#N/A</v>
      </c>
    </row>
    <row r="781" spans="1:11">
      <c r="A781" s="62">
        <v>42916.385416666664</v>
      </c>
      <c r="B781" s="60">
        <v>481455</v>
      </c>
      <c r="C781" s="60" t="s">
        <v>4971</v>
      </c>
      <c r="D781" s="60" t="s">
        <v>5595</v>
      </c>
      <c r="E781" s="60" t="s">
        <v>5596</v>
      </c>
      <c r="F781" s="61">
        <v>-520</v>
      </c>
      <c r="G781" s="60" t="s">
        <v>57</v>
      </c>
      <c r="H781" s="60" t="s">
        <v>69</v>
      </c>
      <c r="I781" s="60" t="s">
        <v>59</v>
      </c>
      <c r="J781" t="e">
        <f>VLOOKUP(B781,自助退!B:F,5,FALSE)</f>
        <v>#N/A</v>
      </c>
      <c r="K781" s="40" t="e">
        <f t="shared" si="13"/>
        <v>#N/A</v>
      </c>
    </row>
    <row r="782" spans="1:11">
      <c r="A782" s="62">
        <v>42916.389143518521</v>
      </c>
      <c r="B782" s="60">
        <v>481743</v>
      </c>
      <c r="C782" s="60" t="s">
        <v>4972</v>
      </c>
      <c r="D782" s="60" t="s">
        <v>5597</v>
      </c>
      <c r="E782" s="60" t="s">
        <v>5598</v>
      </c>
      <c r="F782" s="61">
        <v>-1481</v>
      </c>
      <c r="G782" s="60" t="s">
        <v>57</v>
      </c>
      <c r="H782" s="60" t="s">
        <v>87</v>
      </c>
      <c r="I782" s="60" t="s">
        <v>59</v>
      </c>
      <c r="J782" t="e">
        <f>VLOOKUP(B782,自助退!B:F,5,FALSE)</f>
        <v>#N/A</v>
      </c>
      <c r="K782" s="40" t="e">
        <f t="shared" si="13"/>
        <v>#N/A</v>
      </c>
    </row>
    <row r="783" spans="1:11">
      <c r="A783" s="62">
        <v>42916.394837962966</v>
      </c>
      <c r="B783" s="60">
        <v>482158</v>
      </c>
      <c r="C783" s="60" t="s">
        <v>4973</v>
      </c>
      <c r="D783" s="60" t="s">
        <v>5599</v>
      </c>
      <c r="E783" s="60" t="s">
        <v>5600</v>
      </c>
      <c r="F783" s="61">
        <v>-1400</v>
      </c>
      <c r="G783" s="60" t="s">
        <v>57</v>
      </c>
      <c r="H783" s="60" t="s">
        <v>82</v>
      </c>
      <c r="I783" s="60" t="s">
        <v>59</v>
      </c>
      <c r="J783" t="e">
        <f>VLOOKUP(B783,自助退!B:F,5,FALSE)</f>
        <v>#N/A</v>
      </c>
      <c r="K783" s="40" t="e">
        <f t="shared" si="13"/>
        <v>#N/A</v>
      </c>
    </row>
    <row r="784" spans="1:11">
      <c r="A784" s="62">
        <v>42916.412361111114</v>
      </c>
      <c r="B784" s="60">
        <v>483361</v>
      </c>
      <c r="C784" s="60" t="s">
        <v>4974</v>
      </c>
      <c r="D784" s="60" t="s">
        <v>5601</v>
      </c>
      <c r="E784" s="60" t="s">
        <v>5602</v>
      </c>
      <c r="F784" s="61">
        <v>-3000</v>
      </c>
      <c r="G784" s="60" t="s">
        <v>57</v>
      </c>
      <c r="H784" s="60" t="s">
        <v>64</v>
      </c>
      <c r="I784" s="60" t="s">
        <v>59</v>
      </c>
      <c r="J784" t="e">
        <f>VLOOKUP(B784,自助退!B:F,5,FALSE)</f>
        <v>#N/A</v>
      </c>
      <c r="K784" s="40" t="e">
        <f t="shared" si="13"/>
        <v>#N/A</v>
      </c>
    </row>
    <row r="785" spans="1:11">
      <c r="A785" s="62">
        <v>42916.432349537034</v>
      </c>
      <c r="B785" s="60">
        <v>484669</v>
      </c>
      <c r="C785" s="60" t="s">
        <v>4975</v>
      </c>
      <c r="D785" s="60" t="s">
        <v>5603</v>
      </c>
      <c r="E785" s="60" t="s">
        <v>5604</v>
      </c>
      <c r="F785" s="61">
        <v>-832</v>
      </c>
      <c r="G785" s="60" t="s">
        <v>57</v>
      </c>
      <c r="H785" s="60" t="s">
        <v>68</v>
      </c>
      <c r="I785" s="60" t="s">
        <v>59</v>
      </c>
      <c r="J785" t="e">
        <f>VLOOKUP(B785,自助退!B:F,5,FALSE)</f>
        <v>#N/A</v>
      </c>
      <c r="K785" s="40" t="e">
        <f t="shared" si="13"/>
        <v>#N/A</v>
      </c>
    </row>
    <row r="786" spans="1:11">
      <c r="A786" s="62">
        <v>42916.433622685188</v>
      </c>
      <c r="B786" s="60">
        <v>484739</v>
      </c>
      <c r="C786" s="60" t="s">
        <v>4976</v>
      </c>
      <c r="D786" s="60" t="s">
        <v>5605</v>
      </c>
      <c r="E786" s="60" t="s">
        <v>5606</v>
      </c>
      <c r="F786" s="61">
        <v>-157</v>
      </c>
      <c r="G786" s="60" t="s">
        <v>57</v>
      </c>
      <c r="H786" s="60" t="s">
        <v>63</v>
      </c>
      <c r="I786" s="60" t="s">
        <v>59</v>
      </c>
      <c r="J786" t="e">
        <f>VLOOKUP(B786,自助退!B:F,5,FALSE)</f>
        <v>#N/A</v>
      </c>
      <c r="K786" s="40" t="e">
        <f t="shared" si="13"/>
        <v>#N/A</v>
      </c>
    </row>
    <row r="787" spans="1:11">
      <c r="A787" s="62">
        <v>42916.439652777779</v>
      </c>
      <c r="B787" s="60">
        <v>485165</v>
      </c>
      <c r="C787" s="60" t="s">
        <v>4977</v>
      </c>
      <c r="D787" s="60" t="s">
        <v>5607</v>
      </c>
      <c r="E787" s="60" t="s">
        <v>5608</v>
      </c>
      <c r="F787" s="61">
        <v>-3000</v>
      </c>
      <c r="G787" s="60" t="s">
        <v>57</v>
      </c>
      <c r="H787" s="60" t="s">
        <v>74</v>
      </c>
      <c r="I787" s="60" t="s">
        <v>59</v>
      </c>
      <c r="J787" t="e">
        <f>VLOOKUP(B787,自助退!B:F,5,FALSE)</f>
        <v>#N/A</v>
      </c>
      <c r="K787" s="40" t="e">
        <f t="shared" si="13"/>
        <v>#N/A</v>
      </c>
    </row>
    <row r="788" spans="1:11">
      <c r="A788" s="62">
        <v>42916.451655092591</v>
      </c>
      <c r="B788" s="60">
        <v>485856</v>
      </c>
      <c r="C788" s="60" t="s">
        <v>4978</v>
      </c>
      <c r="D788" s="60" t="s">
        <v>5609</v>
      </c>
      <c r="E788" s="60" t="s">
        <v>5610</v>
      </c>
      <c r="F788" s="61">
        <v>-115</v>
      </c>
      <c r="G788" s="60" t="s">
        <v>57</v>
      </c>
      <c r="H788" s="60" t="s">
        <v>80</v>
      </c>
      <c r="I788" s="60" t="s">
        <v>59</v>
      </c>
      <c r="J788" t="e">
        <f>VLOOKUP(B788,自助退!B:F,5,FALSE)</f>
        <v>#N/A</v>
      </c>
      <c r="K788" s="40" t="e">
        <f t="shared" si="13"/>
        <v>#N/A</v>
      </c>
    </row>
    <row r="789" spans="1:11">
      <c r="A789" s="62">
        <v>42916.453750000001</v>
      </c>
      <c r="B789" s="60">
        <v>485997</v>
      </c>
      <c r="C789" s="60" t="s">
        <v>4979</v>
      </c>
      <c r="D789" s="60" t="s">
        <v>5611</v>
      </c>
      <c r="E789" s="60" t="s">
        <v>5612</v>
      </c>
      <c r="F789" s="61">
        <v>-72</v>
      </c>
      <c r="G789" s="60" t="s">
        <v>57</v>
      </c>
      <c r="H789" s="60" t="s">
        <v>81</v>
      </c>
      <c r="I789" s="60" t="s">
        <v>59</v>
      </c>
      <c r="J789" t="e">
        <f>VLOOKUP(B789,自助退!B:F,5,FALSE)</f>
        <v>#N/A</v>
      </c>
      <c r="K789" s="40" t="e">
        <f t="shared" si="13"/>
        <v>#N/A</v>
      </c>
    </row>
    <row r="790" spans="1:11">
      <c r="A790" s="62">
        <v>42916.454768518517</v>
      </c>
      <c r="B790" s="60">
        <v>486080</v>
      </c>
      <c r="C790" s="60" t="s">
        <v>4980</v>
      </c>
      <c r="D790" s="60" t="s">
        <v>5613</v>
      </c>
      <c r="E790" s="60" t="s">
        <v>5614</v>
      </c>
      <c r="F790" s="61">
        <v>-138</v>
      </c>
      <c r="G790" s="60" t="s">
        <v>57</v>
      </c>
      <c r="H790" s="60" t="s">
        <v>81</v>
      </c>
      <c r="I790" s="60" t="s">
        <v>59</v>
      </c>
      <c r="J790" t="e">
        <f>VLOOKUP(B790,自助退!B:F,5,FALSE)</f>
        <v>#N/A</v>
      </c>
      <c r="K790" s="40" t="e">
        <f t="shared" si="13"/>
        <v>#N/A</v>
      </c>
    </row>
    <row r="791" spans="1:11">
      <c r="A791" s="62">
        <v>42916.459340277775</v>
      </c>
      <c r="B791" s="60">
        <v>486337</v>
      </c>
      <c r="C791" s="60" t="s">
        <v>4981</v>
      </c>
      <c r="D791" s="60" t="s">
        <v>5615</v>
      </c>
      <c r="E791" s="60" t="s">
        <v>5616</v>
      </c>
      <c r="F791" s="61">
        <v>-2055</v>
      </c>
      <c r="G791" s="60" t="s">
        <v>57</v>
      </c>
      <c r="H791" s="60" t="s">
        <v>77</v>
      </c>
      <c r="I791" s="60" t="s">
        <v>59</v>
      </c>
      <c r="J791" t="e">
        <f>VLOOKUP(B791,自助退!B:F,5,FALSE)</f>
        <v>#N/A</v>
      </c>
      <c r="K791" s="40" t="e">
        <f t="shared" si="13"/>
        <v>#N/A</v>
      </c>
    </row>
    <row r="792" spans="1:11">
      <c r="A792" s="62">
        <v>42916.46434027778</v>
      </c>
      <c r="B792" s="60">
        <v>486616</v>
      </c>
      <c r="C792" s="60" t="s">
        <v>4982</v>
      </c>
      <c r="D792" s="60" t="s">
        <v>5617</v>
      </c>
      <c r="E792" s="60" t="s">
        <v>5618</v>
      </c>
      <c r="F792" s="61">
        <v>-1500</v>
      </c>
      <c r="G792" s="60" t="s">
        <v>57</v>
      </c>
      <c r="H792" s="60" t="s">
        <v>68</v>
      </c>
      <c r="I792" s="60" t="s">
        <v>59</v>
      </c>
      <c r="J792" t="e">
        <f>VLOOKUP(B792,自助退!B:F,5,FALSE)</f>
        <v>#N/A</v>
      </c>
      <c r="K792" s="40" t="e">
        <f t="shared" si="13"/>
        <v>#N/A</v>
      </c>
    </row>
    <row r="793" spans="1:11">
      <c r="A793" s="62">
        <v>42916.464537037034</v>
      </c>
      <c r="B793" s="60">
        <v>486623</v>
      </c>
      <c r="C793" s="60" t="s">
        <v>4983</v>
      </c>
      <c r="D793" s="60" t="s">
        <v>5619</v>
      </c>
      <c r="E793" s="60" t="s">
        <v>5620</v>
      </c>
      <c r="F793" s="61">
        <v>-3000</v>
      </c>
      <c r="G793" s="60" t="s">
        <v>57</v>
      </c>
      <c r="H793" s="60" t="s">
        <v>85</v>
      </c>
      <c r="I793" s="60" t="s">
        <v>59</v>
      </c>
      <c r="J793" t="e">
        <f>VLOOKUP(B793,自助退!B:F,5,FALSE)</f>
        <v>#N/A</v>
      </c>
      <c r="K793" s="40" t="e">
        <f t="shared" si="13"/>
        <v>#N/A</v>
      </c>
    </row>
    <row r="794" spans="1:11">
      <c r="A794" s="62">
        <v>42916.466377314813</v>
      </c>
      <c r="B794" s="60">
        <v>486725</v>
      </c>
      <c r="C794" s="60" t="s">
        <v>4984</v>
      </c>
      <c r="D794" s="60" t="s">
        <v>5621</v>
      </c>
      <c r="E794" s="60" t="s">
        <v>5622</v>
      </c>
      <c r="F794" s="61">
        <v>-247</v>
      </c>
      <c r="G794" s="60" t="s">
        <v>57</v>
      </c>
      <c r="H794" s="60" t="s">
        <v>4673</v>
      </c>
      <c r="I794" s="60" t="s">
        <v>59</v>
      </c>
      <c r="J794" t="e">
        <f>VLOOKUP(B794,自助退!B:F,5,FALSE)</f>
        <v>#N/A</v>
      </c>
      <c r="K794" s="40" t="e">
        <f t="shared" si="13"/>
        <v>#N/A</v>
      </c>
    </row>
    <row r="795" spans="1:11">
      <c r="A795" s="62">
        <v>42916.466435185182</v>
      </c>
      <c r="B795" s="60">
        <v>486730</v>
      </c>
      <c r="C795" s="60" t="s">
        <v>4985</v>
      </c>
      <c r="D795" s="60" t="s">
        <v>5623</v>
      </c>
      <c r="E795" s="60" t="s">
        <v>5624</v>
      </c>
      <c r="F795" s="61">
        <v>-100</v>
      </c>
      <c r="G795" s="60" t="s">
        <v>57</v>
      </c>
      <c r="H795" s="60" t="s">
        <v>68</v>
      </c>
      <c r="I795" s="60" t="s">
        <v>59</v>
      </c>
      <c r="J795" t="e">
        <f>VLOOKUP(B795,自助退!B:F,5,FALSE)</f>
        <v>#N/A</v>
      </c>
      <c r="K795" s="40" t="e">
        <f t="shared" si="13"/>
        <v>#N/A</v>
      </c>
    </row>
    <row r="796" spans="1:11">
      <c r="A796" s="62">
        <v>42916.470671296294</v>
      </c>
      <c r="B796" s="60">
        <v>486994</v>
      </c>
      <c r="C796" s="60"/>
      <c r="D796" s="60" t="s">
        <v>5625</v>
      </c>
      <c r="E796" s="60" t="s">
        <v>5626</v>
      </c>
      <c r="F796" s="61">
        <v>-615</v>
      </c>
      <c r="G796" s="60" t="s">
        <v>57</v>
      </c>
      <c r="H796" s="60" t="s">
        <v>4675</v>
      </c>
      <c r="I796" s="60" t="s">
        <v>95</v>
      </c>
      <c r="J796" t="e">
        <f>VLOOKUP(B796,自助退!B:F,5,FALSE)</f>
        <v>#N/A</v>
      </c>
      <c r="K796" s="40" t="e">
        <f t="shared" si="13"/>
        <v>#N/A</v>
      </c>
    </row>
    <row r="797" spans="1:11">
      <c r="A797" s="62">
        <v>42916.472326388888</v>
      </c>
      <c r="B797" s="60">
        <v>487093</v>
      </c>
      <c r="C797" s="60" t="s">
        <v>4987</v>
      </c>
      <c r="D797" s="60" t="s">
        <v>5627</v>
      </c>
      <c r="E797" s="60" t="s">
        <v>5628</v>
      </c>
      <c r="F797" s="61">
        <v>-2665</v>
      </c>
      <c r="G797" s="60" t="s">
        <v>57</v>
      </c>
      <c r="H797" s="60" t="s">
        <v>72</v>
      </c>
      <c r="I797" s="60" t="s">
        <v>59</v>
      </c>
      <c r="J797" t="e">
        <f>VLOOKUP(B797,自助退!B:F,5,FALSE)</f>
        <v>#N/A</v>
      </c>
      <c r="K797" s="40" t="e">
        <f t="shared" si="13"/>
        <v>#N/A</v>
      </c>
    </row>
    <row r="798" spans="1:11">
      <c r="A798" s="62">
        <v>42916.47755787037</v>
      </c>
      <c r="B798" s="60">
        <v>487336</v>
      </c>
      <c r="C798" s="60" t="s">
        <v>4988</v>
      </c>
      <c r="D798" s="60" t="s">
        <v>5629</v>
      </c>
      <c r="E798" s="60" t="s">
        <v>5630</v>
      </c>
      <c r="F798" s="61">
        <v>-550</v>
      </c>
      <c r="G798" s="60" t="s">
        <v>57</v>
      </c>
      <c r="H798" s="60" t="s">
        <v>71</v>
      </c>
      <c r="I798" s="60" t="s">
        <v>59</v>
      </c>
      <c r="J798" t="e">
        <f>VLOOKUP(B798,自助退!B:F,5,FALSE)</f>
        <v>#N/A</v>
      </c>
      <c r="K798" s="40" t="e">
        <f t="shared" si="13"/>
        <v>#N/A</v>
      </c>
    </row>
    <row r="799" spans="1:11">
      <c r="A799" s="62">
        <v>42916.477962962963</v>
      </c>
      <c r="B799" s="60">
        <v>487363</v>
      </c>
      <c r="C799" s="60" t="s">
        <v>4989</v>
      </c>
      <c r="D799" s="60" t="s">
        <v>5631</v>
      </c>
      <c r="E799" s="60" t="s">
        <v>5632</v>
      </c>
      <c r="F799" s="61">
        <v>-95</v>
      </c>
      <c r="G799" s="60" t="s">
        <v>57</v>
      </c>
      <c r="H799" s="60" t="s">
        <v>85</v>
      </c>
      <c r="I799" s="60" t="s">
        <v>59</v>
      </c>
      <c r="J799" t="e">
        <f>VLOOKUP(B799,自助退!B:F,5,FALSE)</f>
        <v>#N/A</v>
      </c>
      <c r="K799" s="40" t="e">
        <f t="shared" si="13"/>
        <v>#N/A</v>
      </c>
    </row>
    <row r="800" spans="1:11">
      <c r="A800" s="62">
        <v>42916.479166666664</v>
      </c>
      <c r="B800" s="60">
        <v>487434</v>
      </c>
      <c r="C800" s="60" t="s">
        <v>4990</v>
      </c>
      <c r="D800" s="60" t="s">
        <v>5633</v>
      </c>
      <c r="E800" s="60" t="s">
        <v>5634</v>
      </c>
      <c r="F800" s="61">
        <v>-50</v>
      </c>
      <c r="G800" s="60" t="s">
        <v>57</v>
      </c>
      <c r="H800" s="60" t="s">
        <v>64</v>
      </c>
      <c r="I800" s="60" t="s">
        <v>59</v>
      </c>
      <c r="J800" t="e">
        <f>VLOOKUP(B800,自助退!B:F,5,FALSE)</f>
        <v>#N/A</v>
      </c>
      <c r="K800" s="40" t="e">
        <f t="shared" si="13"/>
        <v>#N/A</v>
      </c>
    </row>
    <row r="801" spans="1:11">
      <c r="A801" s="62">
        <v>42916.48982638889</v>
      </c>
      <c r="B801" s="60">
        <v>487803</v>
      </c>
      <c r="C801" s="60" t="s">
        <v>4991</v>
      </c>
      <c r="D801" s="60" t="s">
        <v>5635</v>
      </c>
      <c r="E801" s="60" t="s">
        <v>5636</v>
      </c>
      <c r="F801" s="61">
        <v>-47</v>
      </c>
      <c r="G801" s="60" t="s">
        <v>57</v>
      </c>
      <c r="H801" s="60" t="s">
        <v>77</v>
      </c>
      <c r="I801" s="60" t="s">
        <v>59</v>
      </c>
      <c r="J801" t="e">
        <f>VLOOKUP(B801,自助退!B:F,5,FALSE)</f>
        <v>#N/A</v>
      </c>
      <c r="K801" s="40" t="e">
        <f t="shared" si="13"/>
        <v>#N/A</v>
      </c>
    </row>
    <row r="802" spans="1:11">
      <c r="A802" s="62">
        <v>42916.490162037036</v>
      </c>
      <c r="B802" s="60">
        <v>487827</v>
      </c>
      <c r="C802" s="60" t="s">
        <v>4992</v>
      </c>
      <c r="D802" s="60" t="s">
        <v>5637</v>
      </c>
      <c r="E802" s="60" t="s">
        <v>5638</v>
      </c>
      <c r="F802" s="61">
        <v>-85</v>
      </c>
      <c r="G802" s="60" t="s">
        <v>57</v>
      </c>
      <c r="H802" s="60" t="s">
        <v>77</v>
      </c>
      <c r="I802" s="60" t="s">
        <v>59</v>
      </c>
      <c r="J802" t="e">
        <f>VLOOKUP(B802,自助退!B:F,5,FALSE)</f>
        <v>#N/A</v>
      </c>
      <c r="K802" s="40" t="e">
        <f t="shared" si="13"/>
        <v>#N/A</v>
      </c>
    </row>
    <row r="803" spans="1:11">
      <c r="A803" s="62">
        <v>42916.493460648147</v>
      </c>
      <c r="B803" s="60">
        <v>487924</v>
      </c>
      <c r="C803" s="60" t="s">
        <v>4993</v>
      </c>
      <c r="D803" s="60" t="s">
        <v>5639</v>
      </c>
      <c r="E803" s="60" t="s">
        <v>5640</v>
      </c>
      <c r="F803" s="61">
        <v>-862</v>
      </c>
      <c r="G803" s="60" t="s">
        <v>57</v>
      </c>
      <c r="H803" s="60" t="s">
        <v>79</v>
      </c>
      <c r="I803" s="60" t="s">
        <v>59</v>
      </c>
      <c r="J803" t="e">
        <f>VLOOKUP(B803,自助退!B:F,5,FALSE)</f>
        <v>#N/A</v>
      </c>
      <c r="K803" s="40" t="e">
        <f t="shared" si="13"/>
        <v>#N/A</v>
      </c>
    </row>
    <row r="804" spans="1:11">
      <c r="A804" s="62">
        <v>42916.507928240739</v>
      </c>
      <c r="B804" s="60">
        <v>488219</v>
      </c>
      <c r="C804" s="60" t="s">
        <v>4994</v>
      </c>
      <c r="D804" s="60" t="s">
        <v>5641</v>
      </c>
      <c r="E804" s="60" t="s">
        <v>5642</v>
      </c>
      <c r="F804" s="61">
        <v>-652</v>
      </c>
      <c r="G804" s="60" t="s">
        <v>57</v>
      </c>
      <c r="H804" s="60" t="s">
        <v>90</v>
      </c>
      <c r="I804" s="60" t="s">
        <v>59</v>
      </c>
      <c r="J804" t="e">
        <f>VLOOKUP(B804,自助退!B:F,5,FALSE)</f>
        <v>#N/A</v>
      </c>
      <c r="K804" s="40" t="e">
        <f t="shared" si="13"/>
        <v>#N/A</v>
      </c>
    </row>
    <row r="805" spans="1:11">
      <c r="A805" s="62">
        <v>42916.51703703704</v>
      </c>
      <c r="B805" s="60">
        <v>488325</v>
      </c>
      <c r="C805" s="60" t="s">
        <v>4995</v>
      </c>
      <c r="D805" s="60" t="s">
        <v>5643</v>
      </c>
      <c r="E805" s="60" t="s">
        <v>5644</v>
      </c>
      <c r="F805" s="61">
        <v>-1900</v>
      </c>
      <c r="G805" s="60" t="s">
        <v>57</v>
      </c>
      <c r="H805" s="60" t="s">
        <v>69</v>
      </c>
      <c r="I805" s="60" t="s">
        <v>59</v>
      </c>
      <c r="J805" t="e">
        <f>VLOOKUP(B805,自助退!B:F,5,FALSE)</f>
        <v>#N/A</v>
      </c>
      <c r="K805" s="40" t="e">
        <f t="shared" si="13"/>
        <v>#N/A</v>
      </c>
    </row>
    <row r="806" spans="1:11">
      <c r="A806" s="62">
        <v>42916.522349537037</v>
      </c>
      <c r="B806" s="60">
        <v>488356</v>
      </c>
      <c r="C806" s="60" t="s">
        <v>4996</v>
      </c>
      <c r="D806" s="60" t="s">
        <v>5645</v>
      </c>
      <c r="E806" s="60" t="s">
        <v>5646</v>
      </c>
      <c r="F806" s="61">
        <v>-350</v>
      </c>
      <c r="G806" s="60" t="s">
        <v>57</v>
      </c>
      <c r="H806" s="60" t="s">
        <v>69</v>
      </c>
      <c r="I806" s="60" t="s">
        <v>59</v>
      </c>
      <c r="J806" t="e">
        <f>VLOOKUP(B806,自助退!B:F,5,FALSE)</f>
        <v>#N/A</v>
      </c>
      <c r="K806" s="40" t="e">
        <f t="shared" si="13"/>
        <v>#N/A</v>
      </c>
    </row>
    <row r="807" spans="1:11">
      <c r="A807" s="62">
        <v>42916.544722222221</v>
      </c>
      <c r="B807" s="60">
        <v>488487</v>
      </c>
      <c r="C807" s="60" t="s">
        <v>4997</v>
      </c>
      <c r="D807" s="60" t="s">
        <v>5647</v>
      </c>
      <c r="E807" s="60" t="s">
        <v>5648</v>
      </c>
      <c r="F807" s="61">
        <v>-319</v>
      </c>
      <c r="G807" s="60" t="s">
        <v>57</v>
      </c>
      <c r="H807" s="60" t="s">
        <v>68</v>
      </c>
      <c r="I807" s="60" t="s">
        <v>59</v>
      </c>
      <c r="J807" t="e">
        <f>VLOOKUP(B807,自助退!B:F,5,FALSE)</f>
        <v>#N/A</v>
      </c>
      <c r="K807" s="40" t="e">
        <f t="shared" si="13"/>
        <v>#N/A</v>
      </c>
    </row>
    <row r="808" spans="1:11">
      <c r="A808" s="62">
        <v>42916.546238425923</v>
      </c>
      <c r="B808" s="60">
        <v>488492</v>
      </c>
      <c r="C808" s="60" t="s">
        <v>4998</v>
      </c>
      <c r="D808" s="60" t="s">
        <v>5649</v>
      </c>
      <c r="E808" s="60" t="s">
        <v>5650</v>
      </c>
      <c r="F808" s="61">
        <v>-519</v>
      </c>
      <c r="G808" s="60" t="s">
        <v>57</v>
      </c>
      <c r="H808" s="60" t="s">
        <v>82</v>
      </c>
      <c r="I808" s="60" t="s">
        <v>59</v>
      </c>
      <c r="J808" t="e">
        <f>VLOOKUP(B808,自助退!B:F,5,FALSE)</f>
        <v>#N/A</v>
      </c>
      <c r="K808" s="40" t="e">
        <f t="shared" si="13"/>
        <v>#N/A</v>
      </c>
    </row>
    <row r="809" spans="1:11">
      <c r="A809" s="62">
        <v>42916.574340277781</v>
      </c>
      <c r="B809" s="60">
        <v>488692</v>
      </c>
      <c r="C809" s="60" t="s">
        <v>4999</v>
      </c>
      <c r="D809" s="60" t="s">
        <v>5651</v>
      </c>
      <c r="E809" s="60" t="s">
        <v>5652</v>
      </c>
      <c r="F809" s="61">
        <v>-100</v>
      </c>
      <c r="G809" s="60" t="s">
        <v>57</v>
      </c>
      <c r="H809" s="60" t="s">
        <v>82</v>
      </c>
      <c r="I809" s="60" t="s">
        <v>59</v>
      </c>
      <c r="J809" t="e">
        <f>VLOOKUP(B809,自助退!B:F,5,FALSE)</f>
        <v>#N/A</v>
      </c>
      <c r="K809" s="40" t="e">
        <f t="shared" si="13"/>
        <v>#N/A</v>
      </c>
    </row>
    <row r="810" spans="1:11">
      <c r="A810" s="62">
        <v>42916.580243055556</v>
      </c>
      <c r="B810" s="60">
        <v>488793</v>
      </c>
      <c r="C810" s="60" t="s">
        <v>5000</v>
      </c>
      <c r="D810" s="60" t="s">
        <v>5653</v>
      </c>
      <c r="E810" s="60" t="s">
        <v>5654</v>
      </c>
      <c r="F810" s="61">
        <v>-154</v>
      </c>
      <c r="G810" s="60" t="s">
        <v>57</v>
      </c>
      <c r="H810" s="60" t="s">
        <v>71</v>
      </c>
      <c r="I810" s="60" t="s">
        <v>59</v>
      </c>
      <c r="J810" t="e">
        <f>VLOOKUP(B810,自助退!B:F,5,FALSE)</f>
        <v>#N/A</v>
      </c>
      <c r="K810" s="40" t="e">
        <f t="shared" si="13"/>
        <v>#N/A</v>
      </c>
    </row>
    <row r="811" spans="1:11">
      <c r="A811" s="62">
        <v>42916.581180555557</v>
      </c>
      <c r="B811" s="60">
        <v>488809</v>
      </c>
      <c r="C811" s="60" t="s">
        <v>5001</v>
      </c>
      <c r="D811" s="60" t="s">
        <v>5655</v>
      </c>
      <c r="E811" s="60" t="s">
        <v>5656</v>
      </c>
      <c r="F811" s="61">
        <v>-1713</v>
      </c>
      <c r="G811" s="60" t="s">
        <v>57</v>
      </c>
      <c r="H811" s="60" t="s">
        <v>5657</v>
      </c>
      <c r="I811" s="60" t="s">
        <v>59</v>
      </c>
      <c r="J811" t="e">
        <f>VLOOKUP(B811,自助退!B:F,5,FALSE)</f>
        <v>#N/A</v>
      </c>
      <c r="K811" s="40" t="e">
        <f t="shared" si="13"/>
        <v>#N/A</v>
      </c>
    </row>
    <row r="812" spans="1:11">
      <c r="A812" s="62">
        <v>42916.597453703704</v>
      </c>
      <c r="B812" s="60">
        <v>489352</v>
      </c>
      <c r="C812" s="60" t="s">
        <v>5002</v>
      </c>
      <c r="D812" s="60" t="s">
        <v>5658</v>
      </c>
      <c r="E812" s="60" t="s">
        <v>5659</v>
      </c>
      <c r="F812" s="61">
        <v>-237</v>
      </c>
      <c r="G812" s="60" t="s">
        <v>57</v>
      </c>
      <c r="H812" s="60" t="s">
        <v>79</v>
      </c>
      <c r="I812" s="60" t="s">
        <v>59</v>
      </c>
      <c r="J812" t="e">
        <f>VLOOKUP(B812,自助退!B:F,5,FALSE)</f>
        <v>#N/A</v>
      </c>
      <c r="K812" s="40" t="e">
        <f t="shared" si="13"/>
        <v>#N/A</v>
      </c>
    </row>
    <row r="813" spans="1:11">
      <c r="A813" s="62">
        <v>42916.605543981481</v>
      </c>
      <c r="B813" s="60">
        <v>489700</v>
      </c>
      <c r="C813" s="60" t="s">
        <v>5003</v>
      </c>
      <c r="D813" s="60" t="s">
        <v>5660</v>
      </c>
      <c r="E813" s="60" t="s">
        <v>5661</v>
      </c>
      <c r="F813" s="61">
        <v>-2190</v>
      </c>
      <c r="G813" s="60" t="s">
        <v>57</v>
      </c>
      <c r="H813" s="60" t="s">
        <v>81</v>
      </c>
      <c r="I813" s="60" t="s">
        <v>59</v>
      </c>
      <c r="J813" t="e">
        <f>VLOOKUP(B813,自助退!B:F,5,FALSE)</f>
        <v>#N/A</v>
      </c>
      <c r="K813" s="40" t="e">
        <f t="shared" si="13"/>
        <v>#N/A</v>
      </c>
    </row>
    <row r="814" spans="1:11">
      <c r="A814" s="62">
        <v>42916.61173611111</v>
      </c>
      <c r="B814" s="60">
        <v>489958</v>
      </c>
      <c r="C814" s="60" t="s">
        <v>5004</v>
      </c>
      <c r="D814" s="60" t="s">
        <v>5662</v>
      </c>
      <c r="E814" s="60" t="s">
        <v>5663</v>
      </c>
      <c r="F814" s="61">
        <v>-444</v>
      </c>
      <c r="G814" s="60" t="s">
        <v>57</v>
      </c>
      <c r="H814" s="60" t="s">
        <v>63</v>
      </c>
      <c r="I814" s="60" t="s">
        <v>59</v>
      </c>
      <c r="J814" t="e">
        <f>VLOOKUP(B814,自助退!B:F,5,FALSE)</f>
        <v>#N/A</v>
      </c>
      <c r="K814" s="40" t="e">
        <f t="shared" si="13"/>
        <v>#N/A</v>
      </c>
    </row>
    <row r="815" spans="1:11">
      <c r="A815" s="62">
        <v>42916.614768518521</v>
      </c>
      <c r="B815" s="60">
        <v>490108</v>
      </c>
      <c r="C815" s="60" t="s">
        <v>5005</v>
      </c>
      <c r="D815" s="60" t="s">
        <v>5664</v>
      </c>
      <c r="E815" s="60" t="s">
        <v>5665</v>
      </c>
      <c r="F815" s="61">
        <v>-1700</v>
      </c>
      <c r="G815" s="60" t="s">
        <v>57</v>
      </c>
      <c r="H815" s="60" t="s">
        <v>88</v>
      </c>
      <c r="I815" s="60" t="s">
        <v>59</v>
      </c>
      <c r="J815" t="e">
        <f>VLOOKUP(B815,自助退!B:F,5,FALSE)</f>
        <v>#N/A</v>
      </c>
      <c r="K815" s="40" t="e">
        <f t="shared" si="13"/>
        <v>#N/A</v>
      </c>
    </row>
    <row r="816" spans="1:11">
      <c r="A816" s="62">
        <v>42916.616481481484</v>
      </c>
      <c r="B816" s="60">
        <v>490203</v>
      </c>
      <c r="C816" s="60" t="s">
        <v>5006</v>
      </c>
      <c r="D816" s="60" t="s">
        <v>5666</v>
      </c>
      <c r="E816" s="60" t="s">
        <v>5667</v>
      </c>
      <c r="F816" s="61">
        <v>-577</v>
      </c>
      <c r="G816" s="60" t="s">
        <v>57</v>
      </c>
      <c r="H816" s="60" t="s">
        <v>69</v>
      </c>
      <c r="I816" s="60" t="s">
        <v>59</v>
      </c>
      <c r="J816" t="e">
        <f>VLOOKUP(B816,自助退!B:F,5,FALSE)</f>
        <v>#N/A</v>
      </c>
      <c r="K816" s="40" t="e">
        <f t="shared" si="13"/>
        <v>#N/A</v>
      </c>
    </row>
    <row r="817" spans="1:11">
      <c r="A817" s="62">
        <v>42916.616539351853</v>
      </c>
      <c r="B817" s="60">
        <v>490207</v>
      </c>
      <c r="C817" s="60" t="s">
        <v>5007</v>
      </c>
      <c r="D817" s="60" t="s">
        <v>5668</v>
      </c>
      <c r="E817" s="60" t="s">
        <v>5669</v>
      </c>
      <c r="F817" s="61">
        <v>-200</v>
      </c>
      <c r="G817" s="60" t="s">
        <v>57</v>
      </c>
      <c r="H817" s="60" t="s">
        <v>74</v>
      </c>
      <c r="I817" s="60" t="s">
        <v>59</v>
      </c>
      <c r="J817" t="e">
        <f>VLOOKUP(B817,自助退!B:F,5,FALSE)</f>
        <v>#N/A</v>
      </c>
      <c r="K817" s="40" t="e">
        <f t="shared" si="13"/>
        <v>#N/A</v>
      </c>
    </row>
    <row r="818" spans="1:11">
      <c r="A818" s="62">
        <v>42916.61928240741</v>
      </c>
      <c r="B818" s="60">
        <v>490359</v>
      </c>
      <c r="C818" s="60" t="s">
        <v>5008</v>
      </c>
      <c r="D818" s="60" t="s">
        <v>5670</v>
      </c>
      <c r="E818" s="60" t="s">
        <v>5671</v>
      </c>
      <c r="F818" s="61">
        <v>-1021</v>
      </c>
      <c r="G818" s="60" t="s">
        <v>57</v>
      </c>
      <c r="H818" s="60" t="s">
        <v>64</v>
      </c>
      <c r="I818" s="60" t="s">
        <v>59</v>
      </c>
      <c r="J818" t="e">
        <f>VLOOKUP(B818,自助退!B:F,5,FALSE)</f>
        <v>#N/A</v>
      </c>
      <c r="K818" s="40" t="e">
        <f t="shared" si="13"/>
        <v>#N/A</v>
      </c>
    </row>
    <row r="819" spans="1:11">
      <c r="A819" s="62">
        <v>42916.622800925928</v>
      </c>
      <c r="B819" s="60">
        <v>490510</v>
      </c>
      <c r="C819" s="60" t="s">
        <v>5009</v>
      </c>
      <c r="D819" s="60" t="s">
        <v>5672</v>
      </c>
      <c r="E819" s="60" t="s">
        <v>5673</v>
      </c>
      <c r="F819" s="61">
        <v>-89</v>
      </c>
      <c r="G819" s="60" t="s">
        <v>57</v>
      </c>
      <c r="H819" s="60" t="s">
        <v>73</v>
      </c>
      <c r="I819" s="60" t="s">
        <v>59</v>
      </c>
      <c r="J819" t="e">
        <f>VLOOKUP(B819,自助退!B:F,5,FALSE)</f>
        <v>#N/A</v>
      </c>
      <c r="K819" s="40" t="e">
        <f t="shared" si="13"/>
        <v>#N/A</v>
      </c>
    </row>
    <row r="820" spans="1:11">
      <c r="A820" s="62">
        <v>42916.622893518521</v>
      </c>
      <c r="B820" s="60">
        <v>490515</v>
      </c>
      <c r="C820" s="60"/>
      <c r="D820" s="60" t="s">
        <v>5674</v>
      </c>
      <c r="E820" s="60" t="s">
        <v>4032</v>
      </c>
      <c r="F820" s="61">
        <v>-519</v>
      </c>
      <c r="G820" s="60" t="s">
        <v>57</v>
      </c>
      <c r="H820" s="60" t="s">
        <v>76</v>
      </c>
      <c r="I820" s="60" t="s">
        <v>95</v>
      </c>
      <c r="J820" t="e">
        <f>VLOOKUP(B820,自助退!B:F,5,FALSE)</f>
        <v>#N/A</v>
      </c>
      <c r="K820" s="40" t="e">
        <f t="shared" si="13"/>
        <v>#N/A</v>
      </c>
    </row>
    <row r="821" spans="1:11">
      <c r="A821" s="62">
        <v>42916.624826388892</v>
      </c>
      <c r="B821" s="60">
        <v>490613</v>
      </c>
      <c r="C821" s="60" t="s">
        <v>5011</v>
      </c>
      <c r="D821" s="60" t="s">
        <v>5675</v>
      </c>
      <c r="E821" s="60" t="s">
        <v>5676</v>
      </c>
      <c r="F821" s="61">
        <v>-100</v>
      </c>
      <c r="G821" s="60" t="s">
        <v>57</v>
      </c>
      <c r="H821" s="60" t="s">
        <v>94</v>
      </c>
      <c r="I821" s="60" t="s">
        <v>59</v>
      </c>
      <c r="J821" t="e">
        <f>VLOOKUP(B821,自助退!B:F,5,FALSE)</f>
        <v>#N/A</v>
      </c>
      <c r="K821" s="40" t="e">
        <f t="shared" si="13"/>
        <v>#N/A</v>
      </c>
    </row>
    <row r="822" spans="1:11">
      <c r="A822" s="62">
        <v>42916.62841435185</v>
      </c>
      <c r="B822" s="60">
        <v>490813</v>
      </c>
      <c r="C822" s="60" t="s">
        <v>5012</v>
      </c>
      <c r="D822" s="60" t="s">
        <v>5677</v>
      </c>
      <c r="E822" s="60" t="s">
        <v>5678</v>
      </c>
      <c r="F822" s="61">
        <v>-289</v>
      </c>
      <c r="G822" s="60" t="s">
        <v>57</v>
      </c>
      <c r="H822" s="60" t="s">
        <v>85</v>
      </c>
      <c r="I822" s="60" t="s">
        <v>59</v>
      </c>
      <c r="J822" t="e">
        <f>VLOOKUP(B822,自助退!B:F,5,FALSE)</f>
        <v>#N/A</v>
      </c>
      <c r="K822" s="40" t="e">
        <f t="shared" si="13"/>
        <v>#N/A</v>
      </c>
    </row>
    <row r="823" spans="1:11">
      <c r="A823" s="62">
        <v>42916.638032407405</v>
      </c>
      <c r="B823" s="60">
        <v>491232</v>
      </c>
      <c r="C823" s="60" t="s">
        <v>5013</v>
      </c>
      <c r="D823" s="60" t="s">
        <v>5679</v>
      </c>
      <c r="E823" s="60" t="s">
        <v>5680</v>
      </c>
      <c r="F823" s="61">
        <v>-900</v>
      </c>
      <c r="G823" s="60" t="s">
        <v>57</v>
      </c>
      <c r="H823" s="60" t="s">
        <v>75</v>
      </c>
      <c r="I823" s="60" t="s">
        <v>59</v>
      </c>
      <c r="J823" t="e">
        <f>VLOOKUP(B823,自助退!B:F,5,FALSE)</f>
        <v>#N/A</v>
      </c>
      <c r="K823" s="40" t="e">
        <f t="shared" si="13"/>
        <v>#N/A</v>
      </c>
    </row>
    <row r="824" spans="1:11">
      <c r="A824" s="62">
        <v>42916.640277777777</v>
      </c>
      <c r="B824" s="60">
        <v>491318</v>
      </c>
      <c r="C824" s="60" t="s">
        <v>5014</v>
      </c>
      <c r="D824" s="60" t="s">
        <v>5681</v>
      </c>
      <c r="E824" s="60" t="s">
        <v>5682</v>
      </c>
      <c r="F824" s="61">
        <v>-1801</v>
      </c>
      <c r="G824" s="60" t="s">
        <v>57</v>
      </c>
      <c r="H824" s="60" t="s">
        <v>80</v>
      </c>
      <c r="I824" s="60" t="s">
        <v>59</v>
      </c>
      <c r="J824" t="e">
        <f>VLOOKUP(B824,自助退!B:F,5,FALSE)</f>
        <v>#N/A</v>
      </c>
      <c r="K824" s="40" t="e">
        <f t="shared" si="13"/>
        <v>#N/A</v>
      </c>
    </row>
    <row r="825" spans="1:11">
      <c r="A825" s="62">
        <v>42916.652789351851</v>
      </c>
      <c r="B825" s="60">
        <v>491894</v>
      </c>
      <c r="C825" s="60" t="s">
        <v>5015</v>
      </c>
      <c r="D825" s="60" t="s">
        <v>5683</v>
      </c>
      <c r="E825" s="60" t="s">
        <v>5684</v>
      </c>
      <c r="F825" s="61">
        <v>-225</v>
      </c>
      <c r="G825" s="60" t="s">
        <v>57</v>
      </c>
      <c r="H825" s="60" t="s">
        <v>88</v>
      </c>
      <c r="I825" s="60" t="s">
        <v>59</v>
      </c>
      <c r="J825" t="e">
        <f>VLOOKUP(B825,自助退!B:F,5,FALSE)</f>
        <v>#N/A</v>
      </c>
      <c r="K825" s="40" t="e">
        <f t="shared" si="13"/>
        <v>#N/A</v>
      </c>
    </row>
    <row r="826" spans="1:11">
      <c r="A826" s="62">
        <v>42916.669236111113</v>
      </c>
      <c r="B826" s="60">
        <v>492593</v>
      </c>
      <c r="C826" s="60" t="s">
        <v>5016</v>
      </c>
      <c r="D826" s="60" t="s">
        <v>5685</v>
      </c>
      <c r="E826" s="60" t="s">
        <v>5686</v>
      </c>
      <c r="F826" s="61">
        <v>-788</v>
      </c>
      <c r="G826" s="60" t="s">
        <v>57</v>
      </c>
      <c r="H826" s="60" t="s">
        <v>87</v>
      </c>
      <c r="I826" s="60" t="s">
        <v>59</v>
      </c>
      <c r="J826" t="e">
        <f>VLOOKUP(B826,自助退!B:F,5,FALSE)</f>
        <v>#N/A</v>
      </c>
      <c r="K826" s="40" t="e">
        <f t="shared" si="13"/>
        <v>#N/A</v>
      </c>
    </row>
    <row r="827" spans="1:11">
      <c r="A827" s="62">
        <v>42916.669907407406</v>
      </c>
      <c r="B827" s="60">
        <v>492626</v>
      </c>
      <c r="C827" s="60" t="s">
        <v>5017</v>
      </c>
      <c r="D827" s="60" t="s">
        <v>5685</v>
      </c>
      <c r="E827" s="60" t="s">
        <v>5686</v>
      </c>
      <c r="F827" s="61">
        <v>-6</v>
      </c>
      <c r="G827" s="60" t="s">
        <v>57</v>
      </c>
      <c r="H827" s="60" t="s">
        <v>87</v>
      </c>
      <c r="I827" s="60" t="s">
        <v>59</v>
      </c>
      <c r="J827" t="e">
        <f>VLOOKUP(B827,自助退!B:F,5,FALSE)</f>
        <v>#N/A</v>
      </c>
      <c r="K827" s="40" t="e">
        <f t="shared" si="13"/>
        <v>#N/A</v>
      </c>
    </row>
    <row r="828" spans="1:11">
      <c r="A828" s="62">
        <v>42916.670370370368</v>
      </c>
      <c r="B828" s="60">
        <v>492638</v>
      </c>
      <c r="C828" s="60" t="s">
        <v>5018</v>
      </c>
      <c r="D828" s="60" t="s">
        <v>765</v>
      </c>
      <c r="E828" s="60" t="s">
        <v>766</v>
      </c>
      <c r="F828" s="61">
        <v>-698</v>
      </c>
      <c r="G828" s="60" t="s">
        <v>57</v>
      </c>
      <c r="H828" s="60" t="s">
        <v>64</v>
      </c>
      <c r="I828" s="60" t="s">
        <v>59</v>
      </c>
      <c r="J828" t="e">
        <f>VLOOKUP(B828,自助退!B:F,5,FALSE)</f>
        <v>#N/A</v>
      </c>
      <c r="K828" s="40" t="e">
        <f t="shared" si="13"/>
        <v>#N/A</v>
      </c>
    </row>
    <row r="829" spans="1:11">
      <c r="A829" s="62">
        <v>42916.670983796299</v>
      </c>
      <c r="B829" s="60">
        <v>492651</v>
      </c>
      <c r="C829" s="60" t="s">
        <v>5019</v>
      </c>
      <c r="D829" s="60" t="s">
        <v>5687</v>
      </c>
      <c r="E829" s="60" t="s">
        <v>5688</v>
      </c>
      <c r="F829" s="61">
        <v>-54</v>
      </c>
      <c r="G829" s="60" t="s">
        <v>57</v>
      </c>
      <c r="H829" s="60" t="s">
        <v>89</v>
      </c>
      <c r="I829" s="60" t="s">
        <v>59</v>
      </c>
      <c r="J829" t="e">
        <f>VLOOKUP(B829,自助退!B:F,5,FALSE)</f>
        <v>#N/A</v>
      </c>
      <c r="K829" s="40" t="e">
        <f t="shared" si="13"/>
        <v>#N/A</v>
      </c>
    </row>
    <row r="830" spans="1:11">
      <c r="A830" s="62">
        <v>42916.673171296294</v>
      </c>
      <c r="B830" s="60">
        <v>492731</v>
      </c>
      <c r="C830" s="60" t="s">
        <v>5020</v>
      </c>
      <c r="D830" s="60" t="s">
        <v>5689</v>
      </c>
      <c r="E830" s="60" t="s">
        <v>5690</v>
      </c>
      <c r="F830" s="61">
        <v>-600</v>
      </c>
      <c r="G830" s="60" t="s">
        <v>57</v>
      </c>
      <c r="H830" s="60" t="s">
        <v>81</v>
      </c>
      <c r="I830" s="60" t="s">
        <v>59</v>
      </c>
      <c r="J830" t="e">
        <f>VLOOKUP(B830,自助退!B:F,5,FALSE)</f>
        <v>#N/A</v>
      </c>
      <c r="K830" s="40" t="e">
        <f t="shared" si="13"/>
        <v>#N/A</v>
      </c>
    </row>
    <row r="831" spans="1:11">
      <c r="A831" s="62">
        <v>42916.67386574074</v>
      </c>
      <c r="B831" s="60">
        <v>492749</v>
      </c>
      <c r="C831" s="60" t="s">
        <v>5021</v>
      </c>
      <c r="D831" s="60" t="s">
        <v>5691</v>
      </c>
      <c r="E831" s="60" t="s">
        <v>5692</v>
      </c>
      <c r="F831" s="61">
        <v>-180</v>
      </c>
      <c r="G831" s="60" t="s">
        <v>57</v>
      </c>
      <c r="H831" s="60" t="s">
        <v>81</v>
      </c>
      <c r="I831" s="60" t="s">
        <v>59</v>
      </c>
      <c r="J831" t="e">
        <f>VLOOKUP(B831,自助退!B:F,5,FALSE)</f>
        <v>#N/A</v>
      </c>
      <c r="K831" s="40" t="e">
        <f t="shared" si="13"/>
        <v>#N/A</v>
      </c>
    </row>
    <row r="832" spans="1:11">
      <c r="A832" s="62">
        <v>42916.68141203704</v>
      </c>
      <c r="B832" s="60">
        <v>493041</v>
      </c>
      <c r="C832" s="60" t="s">
        <v>5022</v>
      </c>
      <c r="D832" s="60" t="s">
        <v>5693</v>
      </c>
      <c r="E832" s="60" t="s">
        <v>5694</v>
      </c>
      <c r="F832" s="61">
        <v>-1020</v>
      </c>
      <c r="G832" s="60" t="s">
        <v>57</v>
      </c>
      <c r="H832" s="60" t="s">
        <v>79</v>
      </c>
      <c r="I832" s="60" t="s">
        <v>59</v>
      </c>
      <c r="J832" t="e">
        <f>VLOOKUP(B832,自助退!B:F,5,FALSE)</f>
        <v>#N/A</v>
      </c>
      <c r="K832" s="40" t="e">
        <f t="shared" si="13"/>
        <v>#N/A</v>
      </c>
    </row>
    <row r="833" spans="1:11">
      <c r="A833" s="62">
        <v>42916.683807870373</v>
      </c>
      <c r="B833" s="60">
        <v>493159</v>
      </c>
      <c r="C833" s="60" t="s">
        <v>5023</v>
      </c>
      <c r="D833" s="60" t="s">
        <v>5695</v>
      </c>
      <c r="E833" s="60" t="s">
        <v>5696</v>
      </c>
      <c r="F833" s="61">
        <v>-900</v>
      </c>
      <c r="G833" s="60" t="s">
        <v>57</v>
      </c>
      <c r="H833" s="60" t="s">
        <v>60</v>
      </c>
      <c r="I833" s="60" t="s">
        <v>59</v>
      </c>
      <c r="J833" t="e">
        <f>VLOOKUP(B833,自助退!B:F,5,FALSE)</f>
        <v>#N/A</v>
      </c>
      <c r="K833" s="40" t="e">
        <f t="shared" si="13"/>
        <v>#N/A</v>
      </c>
    </row>
    <row r="834" spans="1:11">
      <c r="A834" s="62">
        <v>42916.684907407405</v>
      </c>
      <c r="B834" s="60">
        <v>493201</v>
      </c>
      <c r="C834" s="60" t="s">
        <v>5024</v>
      </c>
      <c r="D834" s="60" t="s">
        <v>5697</v>
      </c>
      <c r="E834" s="60" t="s">
        <v>5698</v>
      </c>
      <c r="F834" s="61">
        <v>-4308</v>
      </c>
      <c r="G834" s="60" t="s">
        <v>57</v>
      </c>
      <c r="H834" s="60" t="s">
        <v>90</v>
      </c>
      <c r="I834" s="60" t="s">
        <v>59</v>
      </c>
      <c r="J834" t="e">
        <f>VLOOKUP(B834,自助退!B:F,5,FALSE)</f>
        <v>#N/A</v>
      </c>
      <c r="K834" s="40" t="e">
        <f t="shared" si="13"/>
        <v>#N/A</v>
      </c>
    </row>
    <row r="835" spans="1:11">
      <c r="A835" s="62">
        <v>42916.689155092594</v>
      </c>
      <c r="B835" s="60">
        <v>493358</v>
      </c>
      <c r="C835" s="60" t="s">
        <v>5025</v>
      </c>
      <c r="D835" s="60" t="s">
        <v>5699</v>
      </c>
      <c r="E835" s="60" t="s">
        <v>5700</v>
      </c>
      <c r="F835" s="61">
        <v>-430</v>
      </c>
      <c r="G835" s="60" t="s">
        <v>57</v>
      </c>
      <c r="H835" s="60" t="s">
        <v>60</v>
      </c>
      <c r="I835" s="60" t="s">
        <v>59</v>
      </c>
      <c r="J835" t="e">
        <f>VLOOKUP(B835,自助退!B:F,5,FALSE)</f>
        <v>#N/A</v>
      </c>
      <c r="K835" s="40" t="e">
        <f t="shared" si="13"/>
        <v>#N/A</v>
      </c>
    </row>
    <row r="836" spans="1:11">
      <c r="A836" s="62">
        <v>42916.704351851855</v>
      </c>
      <c r="B836" s="60">
        <v>493792</v>
      </c>
      <c r="C836" s="60" t="s">
        <v>5026</v>
      </c>
      <c r="D836" s="60" t="s">
        <v>5701</v>
      </c>
      <c r="E836" s="60" t="s">
        <v>5702</v>
      </c>
      <c r="F836" s="61">
        <v>-707</v>
      </c>
      <c r="G836" s="60" t="s">
        <v>57</v>
      </c>
      <c r="H836" s="60" t="s">
        <v>82</v>
      </c>
      <c r="I836" s="60" t="s">
        <v>59</v>
      </c>
      <c r="J836" t="e">
        <f>VLOOKUP(B836,自助退!B:F,5,FALSE)</f>
        <v>#N/A</v>
      </c>
      <c r="K836" s="40" t="e">
        <f t="shared" si="13"/>
        <v>#N/A</v>
      </c>
    </row>
    <row r="837" spans="1:11">
      <c r="A837" s="62">
        <v>42916.719282407408</v>
      </c>
      <c r="B837" s="60">
        <v>494089</v>
      </c>
      <c r="C837" s="60" t="s">
        <v>5027</v>
      </c>
      <c r="D837" s="60" t="s">
        <v>5703</v>
      </c>
      <c r="E837" s="60" t="s">
        <v>5704</v>
      </c>
      <c r="F837" s="61">
        <v>-800</v>
      </c>
      <c r="G837" s="60" t="s">
        <v>57</v>
      </c>
      <c r="H837" s="60" t="s">
        <v>75</v>
      </c>
      <c r="I837" s="60" t="s">
        <v>59</v>
      </c>
      <c r="J837" t="e">
        <f>VLOOKUP(B837,自助退!B:F,5,FALSE)</f>
        <v>#N/A</v>
      </c>
      <c r="K837" s="40" t="e">
        <f t="shared" si="13"/>
        <v>#N/A</v>
      </c>
    </row>
    <row r="838" spans="1:11">
      <c r="A838" s="62">
        <v>42916.720891203702</v>
      </c>
      <c r="B838" s="60">
        <v>494115</v>
      </c>
      <c r="C838" s="60" t="s">
        <v>5028</v>
      </c>
      <c r="D838" s="60" t="s">
        <v>5705</v>
      </c>
      <c r="E838" s="60" t="s">
        <v>5706</v>
      </c>
      <c r="F838" s="61">
        <v>-96</v>
      </c>
      <c r="G838" s="60" t="s">
        <v>57</v>
      </c>
      <c r="H838" s="60" t="s">
        <v>71</v>
      </c>
      <c r="I838" s="60" t="s">
        <v>59</v>
      </c>
      <c r="J838" t="e">
        <f>VLOOKUP(B838,自助退!B:F,5,FALSE)</f>
        <v>#N/A</v>
      </c>
      <c r="K838" s="40" t="e">
        <f t="shared" si="13"/>
        <v>#N/A</v>
      </c>
    </row>
    <row r="839" spans="1:11">
      <c r="A839" s="62">
        <v>42916.724872685183</v>
      </c>
      <c r="B839" s="60">
        <v>494169</v>
      </c>
      <c r="C839" s="60" t="s">
        <v>5029</v>
      </c>
      <c r="D839" s="60" t="s">
        <v>5707</v>
      </c>
      <c r="E839" s="60" t="s">
        <v>5708</v>
      </c>
      <c r="F839" s="61">
        <v>-516</v>
      </c>
      <c r="G839" s="60" t="s">
        <v>57</v>
      </c>
      <c r="H839" s="60" t="s">
        <v>76</v>
      </c>
      <c r="I839" s="60" t="s">
        <v>59</v>
      </c>
      <c r="J839" t="e">
        <f>VLOOKUP(B839,自助退!B:F,5,FALSE)</f>
        <v>#N/A</v>
      </c>
      <c r="K839" s="40" t="e">
        <f t="shared" si="13"/>
        <v>#N/A</v>
      </c>
    </row>
    <row r="840" spans="1:11">
      <c r="A840" s="62">
        <v>42916.726111111115</v>
      </c>
      <c r="B840" s="60">
        <v>494176</v>
      </c>
      <c r="C840" s="60" t="s">
        <v>5030</v>
      </c>
      <c r="D840" s="60" t="s">
        <v>5709</v>
      </c>
      <c r="E840" s="60" t="s">
        <v>5710</v>
      </c>
      <c r="F840" s="61">
        <v>-179</v>
      </c>
      <c r="G840" s="60" t="s">
        <v>57</v>
      </c>
      <c r="H840" s="60" t="s">
        <v>83</v>
      </c>
      <c r="I840" s="60" t="s">
        <v>59</v>
      </c>
      <c r="J840" t="e">
        <f>VLOOKUP(B840,自助退!B:F,5,FALSE)</f>
        <v>#N/A</v>
      </c>
      <c r="K840" s="40" t="e">
        <f t="shared" si="13"/>
        <v>#N/A</v>
      </c>
    </row>
    <row r="841" spans="1:11">
      <c r="A841" s="62">
        <v>42916.746666666666</v>
      </c>
      <c r="B841" s="60">
        <v>494334</v>
      </c>
      <c r="C841" s="60" t="s">
        <v>5031</v>
      </c>
      <c r="D841" s="60" t="s">
        <v>5711</v>
      </c>
      <c r="E841" s="60" t="s">
        <v>5712</v>
      </c>
      <c r="F841" s="61">
        <v>-40</v>
      </c>
      <c r="G841" s="60" t="s">
        <v>57</v>
      </c>
      <c r="H841" s="60" t="s">
        <v>83</v>
      </c>
      <c r="I841" s="60" t="s">
        <v>59</v>
      </c>
      <c r="J841" t="e">
        <f>VLOOKUP(B841,自助退!B:F,5,FALSE)</f>
        <v>#N/A</v>
      </c>
      <c r="K841" s="40" t="e">
        <f t="shared" si="13"/>
        <v>#N/A</v>
      </c>
    </row>
    <row r="842" spans="1:11">
      <c r="A842" s="62">
        <v>42916.762245370373</v>
      </c>
      <c r="B842" s="60">
        <v>494416</v>
      </c>
      <c r="C842" s="60" t="s">
        <v>5032</v>
      </c>
      <c r="D842" s="60" t="s">
        <v>5713</v>
      </c>
      <c r="E842" s="60" t="s">
        <v>5714</v>
      </c>
      <c r="F842" s="61">
        <v>-500</v>
      </c>
      <c r="G842" s="60" t="s">
        <v>57</v>
      </c>
      <c r="H842" s="60" t="s">
        <v>68</v>
      </c>
      <c r="I842" s="60" t="s">
        <v>59</v>
      </c>
      <c r="J842" t="e">
        <f>VLOOKUP(B842,自助退!B:F,5,FALSE)</f>
        <v>#N/A</v>
      </c>
      <c r="K842" s="40" t="e">
        <f t="shared" ref="K842:K844" si="14">IF(J842=F842*-1,"",1)</f>
        <v>#N/A</v>
      </c>
    </row>
    <row r="843" spans="1:11">
      <c r="A843" s="62">
        <v>42916.807766203703</v>
      </c>
      <c r="B843" s="60">
        <v>494550</v>
      </c>
      <c r="C843" s="60" t="s">
        <v>5033</v>
      </c>
      <c r="D843" s="60" t="s">
        <v>5715</v>
      </c>
      <c r="E843" s="60" t="s">
        <v>5716</v>
      </c>
      <c r="F843" s="61">
        <v>-751</v>
      </c>
      <c r="G843" s="60" t="s">
        <v>57</v>
      </c>
      <c r="H843" s="60" t="s">
        <v>81</v>
      </c>
      <c r="I843" s="60" t="s">
        <v>59</v>
      </c>
      <c r="J843" t="e">
        <f>VLOOKUP(B843,自助退!B:F,5,FALSE)</f>
        <v>#N/A</v>
      </c>
      <c r="K843" s="40" t="e">
        <f t="shared" si="14"/>
        <v>#N/A</v>
      </c>
    </row>
    <row r="844" spans="1:11">
      <c r="A844" s="62">
        <v>42916.839953703704</v>
      </c>
      <c r="B844" s="60">
        <v>494608</v>
      </c>
      <c r="C844" s="60" t="s">
        <v>5034</v>
      </c>
      <c r="D844" s="60" t="s">
        <v>5697</v>
      </c>
      <c r="E844" s="60" t="s">
        <v>5698</v>
      </c>
      <c r="F844" s="61">
        <v>-2836</v>
      </c>
      <c r="G844" s="60" t="s">
        <v>57</v>
      </c>
      <c r="H844" s="60" t="s">
        <v>90</v>
      </c>
      <c r="I844" s="60" t="s">
        <v>59</v>
      </c>
      <c r="J844" t="e">
        <f>VLOOKUP(B844,自助退!B:F,5,FALSE)</f>
        <v>#N/A</v>
      </c>
      <c r="K844" s="40" t="e">
        <f t="shared" si="14"/>
        <v>#N/A</v>
      </c>
    </row>
  </sheetData>
  <autoFilter ref="A1:K844">
    <filterColumn colId="0">
      <filters>
        <dateGroupItem year="2017" month="6" day="30" dateTimeGrouping="day"/>
      </filters>
    </filterColumn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0"/>
  <sheetViews>
    <sheetView zoomScale="80" zoomScaleNormal="80" workbookViewId="0">
      <pane ySplit="1" topLeftCell="A750" activePane="bottomLeft" state="frozen"/>
      <selection pane="bottomLeft" activeCell="F1" sqref="F1:F1048576"/>
    </sheetView>
  </sheetViews>
  <sheetFormatPr defaultRowHeight="13.5"/>
  <cols>
    <col min="1" max="1" width="20.75" style="58" customWidth="1"/>
    <col min="2" max="2" width="9.625" style="57" customWidth="1"/>
    <col min="3" max="3" width="13.5" style="41" customWidth="1"/>
    <col min="4" max="4" width="17.25" style="41" bestFit="1" customWidth="1"/>
    <col min="5" max="5" width="6.375" style="41" customWidth="1"/>
    <col min="6" max="6" width="8" style="56" customWidth="1"/>
    <col min="7" max="9" width="9" style="41"/>
    <col min="10" max="11" width="9.375" style="41" bestFit="1" customWidth="1"/>
    <col min="12" max="13" width="18.375" style="41" bestFit="1" customWidth="1"/>
    <col min="14" max="14" width="9" style="41"/>
    <col min="15" max="15" width="7.125" style="41" bestFit="1" customWidth="1"/>
    <col min="16" max="16" width="11" style="56" customWidth="1"/>
    <col min="17" max="17" width="10" style="41" customWidth="1"/>
    <col min="18" max="18" width="9" style="41" customWidth="1"/>
    <col min="19" max="16384" width="9" style="41"/>
  </cols>
  <sheetData>
    <row r="1" spans="1:18">
      <c r="A1" s="17" t="s">
        <v>33</v>
      </c>
      <c r="B1" t="s">
        <v>39</v>
      </c>
      <c r="C1" t="s">
        <v>42</v>
      </c>
      <c r="D1" t="s">
        <v>34</v>
      </c>
      <c r="E1" t="s">
        <v>35</v>
      </c>
      <c r="F1" t="s">
        <v>36</v>
      </c>
      <c r="G1" t="s">
        <v>41</v>
      </c>
      <c r="H1" t="s">
        <v>37</v>
      </c>
      <c r="I1" t="s">
        <v>43</v>
      </c>
      <c r="J1" t="s">
        <v>44</v>
      </c>
      <c r="K1" t="s">
        <v>45</v>
      </c>
      <c r="L1" t="s">
        <v>47</v>
      </c>
      <c r="M1" t="s">
        <v>48</v>
      </c>
      <c r="N1" s="39" t="s">
        <v>2057</v>
      </c>
      <c r="O1" s="39" t="s">
        <v>2058</v>
      </c>
      <c r="P1" s="55" t="s">
        <v>2059</v>
      </c>
      <c r="Q1" s="39" t="s">
        <v>2060</v>
      </c>
      <c r="R1" s="39"/>
    </row>
    <row r="2" spans="1:18" customFormat="1" ht="14.25">
      <c r="A2" s="17">
        <v>42902.322569444441</v>
      </c>
      <c r="B2">
        <v>231469</v>
      </c>
      <c r="C2" t="s">
        <v>361</v>
      </c>
      <c r="D2" t="s">
        <v>362</v>
      </c>
      <c r="F2" s="15">
        <v>300</v>
      </c>
      <c r="G2" t="s">
        <v>57</v>
      </c>
      <c r="H2" t="s">
        <v>57</v>
      </c>
      <c r="I2" t="s">
        <v>96</v>
      </c>
      <c r="J2" t="s">
        <v>46</v>
      </c>
      <c r="K2" t="s">
        <v>97</v>
      </c>
      <c r="L2" t="s">
        <v>1034</v>
      </c>
      <c r="M2" t="s">
        <v>1035</v>
      </c>
      <c r="N2">
        <f>VLOOKUP(B2,HIS退!B:F,5,FALSE)</f>
        <v>-300</v>
      </c>
      <c r="O2" t="str">
        <f>IF(N2=F2*-1,"",1)</f>
        <v/>
      </c>
      <c r="P2" s="43">
        <f>VLOOKUP(C2,银行退!D:G,4,FALSE)</f>
        <v>300</v>
      </c>
      <c r="Q2" t="str">
        <f>IF(P2=F2,"",1)</f>
        <v/>
      </c>
      <c r="R2" t="e">
        <f>VLOOKUP(C2,银行退!D:J,7,FALSE)</f>
        <v>#N/A</v>
      </c>
    </row>
    <row r="3" spans="1:18" customFormat="1" ht="14.25">
      <c r="A3" s="17">
        <v>42902.369097222225</v>
      </c>
      <c r="B3">
        <v>234133</v>
      </c>
      <c r="C3" t="s">
        <v>364</v>
      </c>
      <c r="D3" t="s">
        <v>365</v>
      </c>
      <c r="F3" s="15">
        <v>978</v>
      </c>
      <c r="G3" t="s">
        <v>57</v>
      </c>
      <c r="H3" t="s">
        <v>57</v>
      </c>
      <c r="I3" t="s">
        <v>96</v>
      </c>
      <c r="J3" t="s">
        <v>46</v>
      </c>
      <c r="K3" t="s">
        <v>97</v>
      </c>
      <c r="L3" t="s">
        <v>1036</v>
      </c>
      <c r="M3" t="s">
        <v>1037</v>
      </c>
      <c r="N3">
        <f>VLOOKUP(B3,HIS退!B:F,5,FALSE)</f>
        <v>-978</v>
      </c>
      <c r="O3" t="str">
        <f t="shared" ref="O3:O66" si="0">IF(N3=F3*-1,"",1)</f>
        <v/>
      </c>
      <c r="P3" s="43">
        <f>VLOOKUP(C3,银行退!D:G,4,FALSE)</f>
        <v>978</v>
      </c>
      <c r="Q3" t="str">
        <f t="shared" ref="Q3:Q66" si="1">IF(P3=F3,"",1)</f>
        <v/>
      </c>
      <c r="R3" t="e">
        <f>VLOOKUP(C3,银行退!D:J,7,FALSE)</f>
        <v>#N/A</v>
      </c>
    </row>
    <row r="4" spans="1:18" customFormat="1" ht="14.25">
      <c r="A4" s="17">
        <v>42902.369444444441</v>
      </c>
      <c r="B4">
        <v>234166</v>
      </c>
      <c r="C4" t="s">
        <v>367</v>
      </c>
      <c r="D4" t="s">
        <v>368</v>
      </c>
      <c r="F4" s="15">
        <v>1604</v>
      </c>
      <c r="G4" t="s">
        <v>57</v>
      </c>
      <c r="H4" t="s">
        <v>57</v>
      </c>
      <c r="I4" t="s">
        <v>96</v>
      </c>
      <c r="J4" t="s">
        <v>46</v>
      </c>
      <c r="K4" t="s">
        <v>97</v>
      </c>
      <c r="L4" t="s">
        <v>1038</v>
      </c>
      <c r="M4" t="s">
        <v>1039</v>
      </c>
      <c r="N4">
        <f>VLOOKUP(B4,HIS退!B:F,5,FALSE)</f>
        <v>-1604</v>
      </c>
      <c r="O4" t="str">
        <f t="shared" si="0"/>
        <v/>
      </c>
      <c r="P4" s="43">
        <f>VLOOKUP(C4,银行退!D:G,4,FALSE)</f>
        <v>1604</v>
      </c>
      <c r="Q4" t="str">
        <f t="shared" si="1"/>
        <v/>
      </c>
      <c r="R4" t="e">
        <f>VLOOKUP(C4,银行退!D:J,7,FALSE)</f>
        <v>#N/A</v>
      </c>
    </row>
    <row r="5" spans="1:18" ht="14.25">
      <c r="A5" s="17">
        <v>42902.381666666668</v>
      </c>
      <c r="B5">
        <v>235193</v>
      </c>
      <c r="C5" t="s">
        <v>370</v>
      </c>
      <c r="D5" t="s">
        <v>371</v>
      </c>
      <c r="E5"/>
      <c r="F5" s="15">
        <v>564</v>
      </c>
      <c r="G5" t="s">
        <v>57</v>
      </c>
      <c r="H5" t="s">
        <v>57</v>
      </c>
      <c r="I5" t="s">
        <v>96</v>
      </c>
      <c r="J5" t="s">
        <v>360</v>
      </c>
      <c r="K5" t="s">
        <v>97</v>
      </c>
      <c r="L5" t="s">
        <v>1040</v>
      </c>
      <c r="M5" t="s">
        <v>1041</v>
      </c>
      <c r="N5" s="41">
        <f>VLOOKUP(B5,HIS退!B:F,5,FALSE)</f>
        <v>-564</v>
      </c>
      <c r="O5" s="41" t="str">
        <f t="shared" si="0"/>
        <v/>
      </c>
      <c r="P5" s="56">
        <f>VLOOKUP(C5,银行退!D:G,4,FALSE)</f>
        <v>564</v>
      </c>
      <c r="Q5" s="41" t="str">
        <f t="shared" si="1"/>
        <v/>
      </c>
      <c r="R5" s="41">
        <f>VLOOKUP(C5,银行退!D:J,7,FALSE)</f>
        <v>1</v>
      </c>
    </row>
    <row r="6" spans="1:18" customFormat="1" ht="14.25">
      <c r="A6" s="17">
        <v>42902.388171296298</v>
      </c>
      <c r="B6">
        <v>235734</v>
      </c>
      <c r="C6" t="s">
        <v>372</v>
      </c>
      <c r="D6" t="s">
        <v>373</v>
      </c>
      <c r="F6" s="15">
        <v>17</v>
      </c>
      <c r="G6" t="s">
        <v>57</v>
      </c>
      <c r="H6" t="s">
        <v>57</v>
      </c>
      <c r="I6" t="s">
        <v>96</v>
      </c>
      <c r="J6" t="s">
        <v>46</v>
      </c>
      <c r="K6" t="s">
        <v>97</v>
      </c>
      <c r="L6" t="s">
        <v>1042</v>
      </c>
      <c r="M6" t="s">
        <v>1043</v>
      </c>
      <c r="N6">
        <f>VLOOKUP(B6,HIS退!B:F,5,FALSE)</f>
        <v>-17</v>
      </c>
      <c r="O6" t="str">
        <f t="shared" si="0"/>
        <v/>
      </c>
      <c r="P6" s="43">
        <f>VLOOKUP(C6,银行退!D:G,4,FALSE)</f>
        <v>17</v>
      </c>
      <c r="Q6" t="str">
        <f t="shared" si="1"/>
        <v/>
      </c>
      <c r="R6" t="e">
        <f>VLOOKUP(C6,银行退!D:J,7,FALSE)</f>
        <v>#N/A</v>
      </c>
    </row>
    <row r="7" spans="1:18" customFormat="1" ht="14.25">
      <c r="A7" s="17">
        <v>42902.390717592592</v>
      </c>
      <c r="B7">
        <v>235929</v>
      </c>
      <c r="C7" t="s">
        <v>375</v>
      </c>
      <c r="D7" t="s">
        <v>376</v>
      </c>
      <c r="F7" s="15">
        <v>400</v>
      </c>
      <c r="G7" t="s">
        <v>57</v>
      </c>
      <c r="H7" t="s">
        <v>57</v>
      </c>
      <c r="I7" t="s">
        <v>96</v>
      </c>
      <c r="J7" t="s">
        <v>46</v>
      </c>
      <c r="K7" t="s">
        <v>97</v>
      </c>
      <c r="L7" t="s">
        <v>1044</v>
      </c>
      <c r="M7" t="s">
        <v>1045</v>
      </c>
      <c r="N7">
        <f>VLOOKUP(B7,HIS退!B:F,5,FALSE)</f>
        <v>-400</v>
      </c>
      <c r="O7" t="str">
        <f t="shared" si="0"/>
        <v/>
      </c>
      <c r="P7" s="43">
        <f>VLOOKUP(C7,银行退!D:G,4,FALSE)</f>
        <v>400</v>
      </c>
      <c r="Q7" t="str">
        <f t="shared" si="1"/>
        <v/>
      </c>
      <c r="R7" t="e">
        <f>VLOOKUP(C7,银行退!D:J,7,FALSE)</f>
        <v>#N/A</v>
      </c>
    </row>
    <row r="8" spans="1:18" customFormat="1" ht="14.25">
      <c r="A8" s="17">
        <v>42902.395324074074</v>
      </c>
      <c r="B8">
        <v>236295</v>
      </c>
      <c r="C8" t="s">
        <v>378</v>
      </c>
      <c r="D8" t="s">
        <v>379</v>
      </c>
      <c r="F8" s="15">
        <v>46</v>
      </c>
      <c r="G8" t="s">
        <v>57</v>
      </c>
      <c r="H8" t="s">
        <v>57</v>
      </c>
      <c r="I8" t="s">
        <v>96</v>
      </c>
      <c r="J8" t="s">
        <v>46</v>
      </c>
      <c r="K8" t="s">
        <v>97</v>
      </c>
      <c r="L8" t="s">
        <v>1046</v>
      </c>
      <c r="M8" t="s">
        <v>1047</v>
      </c>
      <c r="N8">
        <f>VLOOKUP(B8,HIS退!B:F,5,FALSE)</f>
        <v>-46</v>
      </c>
      <c r="O8" t="str">
        <f t="shared" si="0"/>
        <v/>
      </c>
      <c r="P8" s="43">
        <f>VLOOKUP(C8,银行退!D:G,4,FALSE)</f>
        <v>46</v>
      </c>
      <c r="Q8" t="str">
        <f t="shared" si="1"/>
        <v/>
      </c>
      <c r="R8" t="e">
        <f>VLOOKUP(C8,银行退!D:J,7,FALSE)</f>
        <v>#N/A</v>
      </c>
    </row>
    <row r="9" spans="1:18" customFormat="1" ht="14.25">
      <c r="A9" s="17">
        <v>42902.403958333336</v>
      </c>
      <c r="B9">
        <v>237012</v>
      </c>
      <c r="C9" t="s">
        <v>381</v>
      </c>
      <c r="D9" t="s">
        <v>382</v>
      </c>
      <c r="F9" s="15">
        <v>1468</v>
      </c>
      <c r="G9" t="s">
        <v>57</v>
      </c>
      <c r="H9" t="s">
        <v>57</v>
      </c>
      <c r="I9" t="s">
        <v>96</v>
      </c>
      <c r="J9" t="s">
        <v>46</v>
      </c>
      <c r="K9" t="s">
        <v>97</v>
      </c>
      <c r="L9" t="s">
        <v>1048</v>
      </c>
      <c r="M9" t="s">
        <v>1049</v>
      </c>
      <c r="N9">
        <f>VLOOKUP(B9,HIS退!B:F,5,FALSE)</f>
        <v>-1468</v>
      </c>
      <c r="O9" t="str">
        <f t="shared" si="0"/>
        <v/>
      </c>
      <c r="P9" s="43">
        <f>VLOOKUP(C9,银行退!D:G,4,FALSE)</f>
        <v>1468</v>
      </c>
      <c r="Q9" t="str">
        <f t="shared" si="1"/>
        <v/>
      </c>
      <c r="R9" t="e">
        <f>VLOOKUP(C9,银行退!D:J,7,FALSE)</f>
        <v>#N/A</v>
      </c>
    </row>
    <row r="10" spans="1:18" customFormat="1" ht="14.25">
      <c r="A10" s="17">
        <v>42902.410474537035</v>
      </c>
      <c r="B10">
        <v>237510</v>
      </c>
      <c r="C10" t="s">
        <v>387</v>
      </c>
      <c r="D10" t="s">
        <v>388</v>
      </c>
      <c r="F10" s="15">
        <v>600</v>
      </c>
      <c r="G10" t="s">
        <v>57</v>
      </c>
      <c r="H10" t="s">
        <v>57</v>
      </c>
      <c r="I10" t="s">
        <v>96</v>
      </c>
      <c r="J10" t="s">
        <v>46</v>
      </c>
      <c r="K10" t="s">
        <v>97</v>
      </c>
      <c r="L10" t="s">
        <v>1050</v>
      </c>
      <c r="M10" t="s">
        <v>1051</v>
      </c>
      <c r="N10">
        <f>VLOOKUP(B10,HIS退!B:F,5,FALSE)</f>
        <v>-600</v>
      </c>
      <c r="O10" t="str">
        <f t="shared" si="0"/>
        <v/>
      </c>
      <c r="P10" s="43">
        <f>VLOOKUP(C10,银行退!D:G,4,FALSE)</f>
        <v>600</v>
      </c>
      <c r="Q10" t="str">
        <f t="shared" si="1"/>
        <v/>
      </c>
      <c r="R10" t="e">
        <f>VLOOKUP(C10,银行退!D:J,7,FALSE)</f>
        <v>#N/A</v>
      </c>
    </row>
    <row r="11" spans="1:18" customFormat="1" ht="14.25">
      <c r="A11" s="17">
        <v>42902.410567129627</v>
      </c>
      <c r="B11">
        <v>237491</v>
      </c>
      <c r="C11" t="s">
        <v>384</v>
      </c>
      <c r="D11" t="s">
        <v>385</v>
      </c>
      <c r="F11" s="15">
        <v>328</v>
      </c>
      <c r="G11" t="s">
        <v>57</v>
      </c>
      <c r="H11" t="s">
        <v>57</v>
      </c>
      <c r="I11" t="s">
        <v>96</v>
      </c>
      <c r="J11" t="s">
        <v>46</v>
      </c>
      <c r="K11" t="s">
        <v>97</v>
      </c>
      <c r="L11" t="s">
        <v>1052</v>
      </c>
      <c r="M11" t="s">
        <v>1053</v>
      </c>
      <c r="N11">
        <f>VLOOKUP(B11,HIS退!B:F,5,FALSE)</f>
        <v>-328</v>
      </c>
      <c r="O11" t="str">
        <f t="shared" si="0"/>
        <v/>
      </c>
      <c r="P11" s="43">
        <f>VLOOKUP(C11,银行退!D:G,4,FALSE)</f>
        <v>328</v>
      </c>
      <c r="Q11" t="str">
        <f t="shared" si="1"/>
        <v/>
      </c>
      <c r="R11" t="e">
        <f>VLOOKUP(C11,银行退!D:J,7,FALSE)</f>
        <v>#N/A</v>
      </c>
    </row>
    <row r="12" spans="1:18" customFormat="1" ht="14.25">
      <c r="A12" s="17">
        <v>42902.418541666666</v>
      </c>
      <c r="B12">
        <v>238140</v>
      </c>
      <c r="C12" t="s">
        <v>390</v>
      </c>
      <c r="D12" t="s">
        <v>391</v>
      </c>
      <c r="F12" s="15">
        <v>8411</v>
      </c>
      <c r="G12" t="s">
        <v>57</v>
      </c>
      <c r="H12" t="s">
        <v>57</v>
      </c>
      <c r="I12" t="s">
        <v>96</v>
      </c>
      <c r="J12" t="s">
        <v>46</v>
      </c>
      <c r="K12" t="s">
        <v>97</v>
      </c>
      <c r="L12" t="s">
        <v>1054</v>
      </c>
      <c r="M12" t="s">
        <v>1055</v>
      </c>
      <c r="N12">
        <f>VLOOKUP(B12,HIS退!B:F,5,FALSE)</f>
        <v>-8411</v>
      </c>
      <c r="O12" t="str">
        <f t="shared" si="0"/>
        <v/>
      </c>
      <c r="P12" s="43">
        <f>VLOOKUP(C12,银行退!D:G,4,FALSE)</f>
        <v>8411</v>
      </c>
      <c r="Q12" t="str">
        <f t="shared" si="1"/>
        <v/>
      </c>
      <c r="R12" t="e">
        <f>VLOOKUP(C12,银行退!D:J,7,FALSE)</f>
        <v>#N/A</v>
      </c>
    </row>
    <row r="13" spans="1:18" ht="14.25">
      <c r="A13" s="17">
        <v>42902.422777777778</v>
      </c>
      <c r="B13">
        <v>238488</v>
      </c>
      <c r="C13" t="s">
        <v>1056</v>
      </c>
      <c r="D13" t="s">
        <v>393</v>
      </c>
      <c r="E13"/>
      <c r="F13" s="15">
        <v>800</v>
      </c>
      <c r="G13" t="s">
        <v>57</v>
      </c>
      <c r="H13" t="s">
        <v>57</v>
      </c>
      <c r="I13" t="s">
        <v>96</v>
      </c>
      <c r="J13" t="s">
        <v>360</v>
      </c>
      <c r="K13" t="s">
        <v>97</v>
      </c>
      <c r="L13" t="s">
        <v>1057</v>
      </c>
      <c r="M13" t="s">
        <v>1058</v>
      </c>
      <c r="N13" s="41">
        <f>VLOOKUP(B13,HIS退!B:F,5,FALSE)</f>
        <v>-800</v>
      </c>
      <c r="O13" s="41" t="str">
        <f t="shared" si="0"/>
        <v/>
      </c>
      <c r="P13" s="56">
        <f>VLOOKUP(C13,银行退!D:G,4,FALSE)</f>
        <v>800</v>
      </c>
      <c r="Q13" s="41" t="str">
        <f t="shared" si="1"/>
        <v/>
      </c>
      <c r="R13" s="41">
        <f>VLOOKUP(C13,银行退!D:J,7,FALSE)</f>
        <v>1</v>
      </c>
    </row>
    <row r="14" spans="1:18" customFormat="1" ht="14.25">
      <c r="A14" s="17">
        <v>42902.423391203702</v>
      </c>
      <c r="B14">
        <v>238523</v>
      </c>
      <c r="C14" t="s">
        <v>394</v>
      </c>
      <c r="D14" t="s">
        <v>395</v>
      </c>
      <c r="F14" s="15">
        <v>800</v>
      </c>
      <c r="G14" t="s">
        <v>57</v>
      </c>
      <c r="H14" t="s">
        <v>57</v>
      </c>
      <c r="I14" t="s">
        <v>96</v>
      </c>
      <c r="J14" t="s">
        <v>46</v>
      </c>
      <c r="K14" t="s">
        <v>97</v>
      </c>
      <c r="L14" t="s">
        <v>1059</v>
      </c>
      <c r="M14" t="s">
        <v>1060</v>
      </c>
      <c r="N14">
        <f>VLOOKUP(B14,HIS退!B:F,5,FALSE)</f>
        <v>-800</v>
      </c>
      <c r="O14" t="str">
        <f t="shared" si="0"/>
        <v/>
      </c>
      <c r="P14" s="43">
        <f>VLOOKUP(C14,银行退!D:G,4,FALSE)</f>
        <v>800</v>
      </c>
      <c r="Q14" t="str">
        <f t="shared" si="1"/>
        <v/>
      </c>
      <c r="R14" t="e">
        <f>VLOOKUP(C14,银行退!D:J,7,FALSE)</f>
        <v>#N/A</v>
      </c>
    </row>
    <row r="15" spans="1:18" ht="14.25">
      <c r="A15" s="17">
        <v>42902.424849537034</v>
      </c>
      <c r="B15">
        <v>238661</v>
      </c>
      <c r="C15" t="s">
        <v>397</v>
      </c>
      <c r="D15" t="s">
        <v>398</v>
      </c>
      <c r="E15"/>
      <c r="F15" s="15">
        <v>363</v>
      </c>
      <c r="G15" t="s">
        <v>57</v>
      </c>
      <c r="H15" t="s">
        <v>57</v>
      </c>
      <c r="I15" t="s">
        <v>96</v>
      </c>
      <c r="J15" t="s">
        <v>360</v>
      </c>
      <c r="K15" t="s">
        <v>97</v>
      </c>
      <c r="L15" t="s">
        <v>1061</v>
      </c>
      <c r="M15" t="s">
        <v>1062</v>
      </c>
      <c r="N15" s="41">
        <f>VLOOKUP(B15,HIS退!B:F,5,FALSE)</f>
        <v>-363</v>
      </c>
      <c r="O15" s="41" t="str">
        <f t="shared" si="0"/>
        <v/>
      </c>
      <c r="P15" s="56">
        <f>VLOOKUP(C15,银行退!D:G,4,FALSE)</f>
        <v>363</v>
      </c>
      <c r="Q15" s="41" t="str">
        <f t="shared" si="1"/>
        <v/>
      </c>
      <c r="R15" s="41">
        <f>VLOOKUP(C15,银行退!D:J,7,FALSE)</f>
        <v>1</v>
      </c>
    </row>
    <row r="16" spans="1:18" customFormat="1" ht="14.25">
      <c r="A16" s="17">
        <v>42902.429201388892</v>
      </c>
      <c r="B16">
        <v>239000</v>
      </c>
      <c r="C16" t="s">
        <v>399</v>
      </c>
      <c r="D16" t="s">
        <v>400</v>
      </c>
      <c r="F16" s="15">
        <v>450</v>
      </c>
      <c r="G16" t="s">
        <v>57</v>
      </c>
      <c r="H16" t="s">
        <v>57</v>
      </c>
      <c r="I16" t="s">
        <v>96</v>
      </c>
      <c r="J16" t="s">
        <v>46</v>
      </c>
      <c r="K16" t="s">
        <v>97</v>
      </c>
      <c r="L16" t="s">
        <v>1063</v>
      </c>
      <c r="M16" t="s">
        <v>1064</v>
      </c>
      <c r="N16">
        <f>VLOOKUP(B16,HIS退!B:F,5,FALSE)</f>
        <v>-450</v>
      </c>
      <c r="O16" t="str">
        <f t="shared" si="0"/>
        <v/>
      </c>
      <c r="P16" s="43">
        <f>VLOOKUP(C16,银行退!D:G,4,FALSE)</f>
        <v>450</v>
      </c>
      <c r="Q16" t="str">
        <f t="shared" si="1"/>
        <v/>
      </c>
      <c r="R16" t="e">
        <f>VLOOKUP(C16,银行退!D:J,7,FALSE)</f>
        <v>#N/A</v>
      </c>
    </row>
    <row r="17" spans="1:18" ht="14.25">
      <c r="A17" s="17">
        <v>42902.432592592595</v>
      </c>
      <c r="B17">
        <v>239243</v>
      </c>
      <c r="C17" t="s">
        <v>402</v>
      </c>
      <c r="D17" t="s">
        <v>403</v>
      </c>
      <c r="E17"/>
      <c r="F17" s="15">
        <v>4</v>
      </c>
      <c r="G17" t="s">
        <v>57</v>
      </c>
      <c r="H17" t="s">
        <v>57</v>
      </c>
      <c r="I17" t="s">
        <v>96</v>
      </c>
      <c r="J17" t="s">
        <v>360</v>
      </c>
      <c r="K17" t="s">
        <v>97</v>
      </c>
      <c r="L17" t="s">
        <v>1065</v>
      </c>
      <c r="M17" t="s">
        <v>1066</v>
      </c>
      <c r="N17" s="41">
        <f>VLOOKUP(B17,HIS退!B:F,5,FALSE)</f>
        <v>-4</v>
      </c>
      <c r="O17" s="41" t="str">
        <f t="shared" si="0"/>
        <v/>
      </c>
      <c r="P17" s="56">
        <f>VLOOKUP(C17,银行退!D:G,4,FALSE)</f>
        <v>4</v>
      </c>
      <c r="Q17" s="41" t="str">
        <f t="shared" si="1"/>
        <v/>
      </c>
      <c r="R17" s="41">
        <f>VLOOKUP(C17,银行退!D:J,7,FALSE)</f>
        <v>1</v>
      </c>
    </row>
    <row r="18" spans="1:18" ht="14.25">
      <c r="A18" s="17">
        <v>42902.442939814813</v>
      </c>
      <c r="B18">
        <v>239988</v>
      </c>
      <c r="C18" t="s">
        <v>404</v>
      </c>
      <c r="D18" t="s">
        <v>405</v>
      </c>
      <c r="E18"/>
      <c r="F18" s="15">
        <v>612</v>
      </c>
      <c r="G18" t="s">
        <v>57</v>
      </c>
      <c r="H18" t="s">
        <v>57</v>
      </c>
      <c r="I18" t="s">
        <v>96</v>
      </c>
      <c r="J18" t="s">
        <v>360</v>
      </c>
      <c r="K18" t="s">
        <v>97</v>
      </c>
      <c r="L18" t="s">
        <v>1067</v>
      </c>
      <c r="M18" t="s">
        <v>1068</v>
      </c>
      <c r="N18" s="41">
        <f>VLOOKUP(B18,HIS退!B:F,5,FALSE)</f>
        <v>-612</v>
      </c>
      <c r="O18" s="41" t="str">
        <f t="shared" si="0"/>
        <v/>
      </c>
      <c r="P18" s="56">
        <f>VLOOKUP(C18,银行退!D:G,4,FALSE)</f>
        <v>612</v>
      </c>
      <c r="Q18" s="41" t="str">
        <f t="shared" si="1"/>
        <v/>
      </c>
      <c r="R18" s="41">
        <f>VLOOKUP(C18,银行退!D:J,7,FALSE)</f>
        <v>1</v>
      </c>
    </row>
    <row r="19" spans="1:18" customFormat="1" ht="14.25">
      <c r="A19" s="17">
        <v>42902.455879629626</v>
      </c>
      <c r="B19">
        <v>240770</v>
      </c>
      <c r="C19" t="s">
        <v>406</v>
      </c>
      <c r="D19" t="s">
        <v>407</v>
      </c>
      <c r="F19" s="15">
        <v>259</v>
      </c>
      <c r="G19" t="s">
        <v>57</v>
      </c>
      <c r="H19" t="s">
        <v>57</v>
      </c>
      <c r="I19" t="s">
        <v>96</v>
      </c>
      <c r="J19" t="s">
        <v>46</v>
      </c>
      <c r="K19" t="s">
        <v>97</v>
      </c>
      <c r="L19" t="s">
        <v>1069</v>
      </c>
      <c r="M19" t="s">
        <v>1070</v>
      </c>
      <c r="N19">
        <f>VLOOKUP(B19,HIS退!B:F,5,FALSE)</f>
        <v>-259</v>
      </c>
      <c r="O19" t="str">
        <f t="shared" si="0"/>
        <v/>
      </c>
      <c r="P19" s="43">
        <f>VLOOKUP(C19,银行退!D:G,4,FALSE)</f>
        <v>259</v>
      </c>
      <c r="Q19" t="str">
        <f t="shared" si="1"/>
        <v/>
      </c>
      <c r="R19" t="e">
        <f>VLOOKUP(C19,银行退!D:J,7,FALSE)</f>
        <v>#N/A</v>
      </c>
    </row>
    <row r="20" spans="1:18" s="52" customFormat="1" ht="14.25">
      <c r="A20" s="17">
        <v>42902.459664351853</v>
      </c>
      <c r="B20">
        <v>241018</v>
      </c>
      <c r="C20" t="s">
        <v>409</v>
      </c>
      <c r="D20" t="s">
        <v>410</v>
      </c>
      <c r="E20"/>
      <c r="F20" s="15">
        <v>86</v>
      </c>
      <c r="G20" t="s">
        <v>57</v>
      </c>
      <c r="H20" t="s">
        <v>57</v>
      </c>
      <c r="I20" t="s">
        <v>96</v>
      </c>
      <c r="J20" t="s">
        <v>46</v>
      </c>
      <c r="K20" t="s">
        <v>97</v>
      </c>
      <c r="L20" t="s">
        <v>1071</v>
      </c>
      <c r="M20" t="s">
        <v>1072</v>
      </c>
      <c r="N20">
        <f>VLOOKUP(B20,HIS退!B:F,5,FALSE)</f>
        <v>-86</v>
      </c>
      <c r="O20" t="str">
        <f t="shared" si="0"/>
        <v/>
      </c>
      <c r="P20" s="43">
        <f>VLOOKUP(C20,银行退!D:G,4,FALSE)</f>
        <v>86</v>
      </c>
      <c r="Q20" t="str">
        <f t="shared" si="1"/>
        <v/>
      </c>
      <c r="R20" t="e">
        <f>VLOOKUP(C20,银行退!D:J,7,FALSE)</f>
        <v>#N/A</v>
      </c>
    </row>
    <row r="21" spans="1:18" customFormat="1" ht="14.25">
      <c r="A21" s="17">
        <v>42902.460069444445</v>
      </c>
      <c r="B21">
        <v>241041</v>
      </c>
      <c r="C21" t="s">
        <v>412</v>
      </c>
      <c r="D21" t="s">
        <v>413</v>
      </c>
      <c r="F21" s="15">
        <v>115</v>
      </c>
      <c r="G21" t="s">
        <v>57</v>
      </c>
      <c r="H21" t="s">
        <v>57</v>
      </c>
      <c r="I21" t="s">
        <v>96</v>
      </c>
      <c r="J21" t="s">
        <v>46</v>
      </c>
      <c r="K21" t="s">
        <v>97</v>
      </c>
      <c r="L21" t="s">
        <v>1073</v>
      </c>
      <c r="M21" t="s">
        <v>1074</v>
      </c>
      <c r="N21">
        <f>VLOOKUP(B21,HIS退!B:F,5,FALSE)</f>
        <v>-115</v>
      </c>
      <c r="O21" t="str">
        <f t="shared" si="0"/>
        <v/>
      </c>
      <c r="P21" s="43">
        <f>VLOOKUP(C21,银行退!D:G,4,FALSE)</f>
        <v>115</v>
      </c>
      <c r="Q21" t="str">
        <f t="shared" si="1"/>
        <v/>
      </c>
      <c r="R21" t="e">
        <f>VLOOKUP(C21,银行退!D:J,7,FALSE)</f>
        <v>#N/A</v>
      </c>
    </row>
    <row r="22" spans="1:18" customFormat="1" ht="14.25">
      <c r="A22" s="17">
        <v>42902.461030092592</v>
      </c>
      <c r="B22">
        <v>241111</v>
      </c>
      <c r="C22" t="s">
        <v>415</v>
      </c>
      <c r="D22" t="s">
        <v>416</v>
      </c>
      <c r="F22" s="15">
        <v>72</v>
      </c>
      <c r="G22" t="s">
        <v>57</v>
      </c>
      <c r="H22" t="s">
        <v>57</v>
      </c>
      <c r="I22" t="s">
        <v>96</v>
      </c>
      <c r="J22" t="s">
        <v>46</v>
      </c>
      <c r="K22" t="s">
        <v>97</v>
      </c>
      <c r="L22" t="s">
        <v>1075</v>
      </c>
      <c r="M22" t="s">
        <v>1076</v>
      </c>
      <c r="N22">
        <f>VLOOKUP(B22,HIS退!B:F,5,FALSE)</f>
        <v>-72</v>
      </c>
      <c r="O22" t="str">
        <f t="shared" si="0"/>
        <v/>
      </c>
      <c r="P22" s="43">
        <f>VLOOKUP(C22,银行退!D:G,4,FALSE)</f>
        <v>72</v>
      </c>
      <c r="Q22" t="str">
        <f t="shared" si="1"/>
        <v/>
      </c>
      <c r="R22" t="e">
        <f>VLOOKUP(C22,银行退!D:J,7,FALSE)</f>
        <v>#N/A</v>
      </c>
    </row>
    <row r="23" spans="1:18" customFormat="1" ht="14.25">
      <c r="A23" s="17">
        <v>42902.465567129628</v>
      </c>
      <c r="B23">
        <v>241389</v>
      </c>
      <c r="C23" t="s">
        <v>418</v>
      </c>
      <c r="D23" t="s">
        <v>419</v>
      </c>
      <c r="F23" s="15">
        <v>2000</v>
      </c>
      <c r="G23" t="s">
        <v>57</v>
      </c>
      <c r="H23" t="s">
        <v>57</v>
      </c>
      <c r="I23" t="s">
        <v>96</v>
      </c>
      <c r="J23" t="s">
        <v>46</v>
      </c>
      <c r="K23" t="s">
        <v>97</v>
      </c>
      <c r="L23" t="s">
        <v>1077</v>
      </c>
      <c r="M23" t="s">
        <v>1078</v>
      </c>
      <c r="N23">
        <f>VLOOKUP(B23,HIS退!B:F,5,FALSE)</f>
        <v>-2000</v>
      </c>
      <c r="O23" t="str">
        <f t="shared" si="0"/>
        <v/>
      </c>
      <c r="P23" s="43">
        <f>VLOOKUP(C23,银行退!D:G,4,FALSE)</f>
        <v>2000</v>
      </c>
      <c r="Q23" t="str">
        <f t="shared" si="1"/>
        <v/>
      </c>
      <c r="R23" t="e">
        <f>VLOOKUP(C23,银行退!D:J,7,FALSE)</f>
        <v>#N/A</v>
      </c>
    </row>
    <row r="24" spans="1:18" customFormat="1" ht="14.25">
      <c r="A24" s="17">
        <v>42902.470277777778</v>
      </c>
      <c r="B24">
        <v>241690</v>
      </c>
      <c r="C24" t="s">
        <v>421</v>
      </c>
      <c r="D24" t="s">
        <v>422</v>
      </c>
      <c r="F24" s="15">
        <v>38</v>
      </c>
      <c r="G24" t="s">
        <v>57</v>
      </c>
      <c r="H24" t="s">
        <v>57</v>
      </c>
      <c r="I24" t="s">
        <v>96</v>
      </c>
      <c r="J24" t="s">
        <v>46</v>
      </c>
      <c r="K24" t="s">
        <v>97</v>
      </c>
      <c r="L24" t="s">
        <v>1079</v>
      </c>
      <c r="M24" t="s">
        <v>1080</v>
      </c>
      <c r="N24">
        <f>VLOOKUP(B24,HIS退!B:F,5,FALSE)</f>
        <v>-38</v>
      </c>
      <c r="O24" t="str">
        <f t="shared" si="0"/>
        <v/>
      </c>
      <c r="P24" s="43">
        <f>VLOOKUP(C24,银行退!D:G,4,FALSE)</f>
        <v>38</v>
      </c>
      <c r="Q24" t="str">
        <f t="shared" si="1"/>
        <v/>
      </c>
      <c r="R24" t="e">
        <f>VLOOKUP(C24,银行退!D:J,7,FALSE)</f>
        <v>#N/A</v>
      </c>
    </row>
    <row r="25" spans="1:18" customFormat="1" ht="14.25">
      <c r="A25" s="17">
        <v>42902.475543981483</v>
      </c>
      <c r="B25">
        <v>242004</v>
      </c>
      <c r="C25" t="s">
        <v>427</v>
      </c>
      <c r="D25" t="s">
        <v>428</v>
      </c>
      <c r="F25" s="15">
        <v>165</v>
      </c>
      <c r="G25" t="s">
        <v>57</v>
      </c>
      <c r="H25" t="s">
        <v>57</v>
      </c>
      <c r="I25" t="s">
        <v>96</v>
      </c>
      <c r="J25" t="s">
        <v>46</v>
      </c>
      <c r="K25" t="s">
        <v>97</v>
      </c>
      <c r="L25" t="s">
        <v>1081</v>
      </c>
      <c r="M25" t="s">
        <v>1082</v>
      </c>
      <c r="N25">
        <f>VLOOKUP(B25,HIS退!B:F,5,FALSE)</f>
        <v>-165</v>
      </c>
      <c r="O25" t="str">
        <f t="shared" si="0"/>
        <v/>
      </c>
      <c r="P25" s="43">
        <f>VLOOKUP(C25,银行退!D:G,4,FALSE)</f>
        <v>165</v>
      </c>
      <c r="Q25" t="str">
        <f t="shared" si="1"/>
        <v/>
      </c>
      <c r="R25" t="e">
        <f>VLOOKUP(C25,银行退!D:J,7,FALSE)</f>
        <v>#N/A</v>
      </c>
    </row>
    <row r="26" spans="1:18" s="52" customFormat="1" ht="14.25">
      <c r="A26" s="17">
        <v>42902.475601851853</v>
      </c>
      <c r="B26">
        <v>241974</v>
      </c>
      <c r="C26" t="s">
        <v>424</v>
      </c>
      <c r="D26" t="s">
        <v>425</v>
      </c>
      <c r="E26"/>
      <c r="F26" s="15">
        <v>1019</v>
      </c>
      <c r="G26" t="s">
        <v>57</v>
      </c>
      <c r="H26" t="s">
        <v>57</v>
      </c>
      <c r="I26" t="s">
        <v>96</v>
      </c>
      <c r="J26" t="s">
        <v>46</v>
      </c>
      <c r="K26" t="s">
        <v>97</v>
      </c>
      <c r="L26" t="s">
        <v>1083</v>
      </c>
      <c r="M26" t="s">
        <v>1084</v>
      </c>
      <c r="N26">
        <f>VLOOKUP(B26,HIS退!B:F,5,FALSE)</f>
        <v>-1019</v>
      </c>
      <c r="O26" t="str">
        <f t="shared" si="0"/>
        <v/>
      </c>
      <c r="P26" s="43">
        <f>VLOOKUP(C26,银行退!D:G,4,FALSE)</f>
        <v>1019</v>
      </c>
      <c r="Q26" t="str">
        <f t="shared" si="1"/>
        <v/>
      </c>
      <c r="R26" t="e">
        <f>VLOOKUP(C26,银行退!D:J,7,FALSE)</f>
        <v>#N/A</v>
      </c>
    </row>
    <row r="27" spans="1:18" ht="14.25">
      <c r="A27" s="17">
        <v>42902.476967592593</v>
      </c>
      <c r="B27">
        <v>242065</v>
      </c>
      <c r="C27" t="s">
        <v>430</v>
      </c>
      <c r="D27" t="s">
        <v>431</v>
      </c>
      <c r="E27"/>
      <c r="F27" s="15">
        <v>406</v>
      </c>
      <c r="G27" t="s">
        <v>57</v>
      </c>
      <c r="H27" t="s">
        <v>57</v>
      </c>
      <c r="I27" t="s">
        <v>96</v>
      </c>
      <c r="J27" t="s">
        <v>360</v>
      </c>
      <c r="K27" t="s">
        <v>97</v>
      </c>
      <c r="L27" t="s">
        <v>1085</v>
      </c>
      <c r="M27" t="s">
        <v>1086</v>
      </c>
      <c r="N27" s="41">
        <f>VLOOKUP(B27,HIS退!B:F,5,FALSE)</f>
        <v>-406</v>
      </c>
      <c r="O27" s="41" t="str">
        <f t="shared" si="0"/>
        <v/>
      </c>
      <c r="P27" s="56">
        <f>VLOOKUP(C27,银行退!D:G,4,FALSE)</f>
        <v>406</v>
      </c>
      <c r="Q27" s="41" t="str">
        <f t="shared" si="1"/>
        <v/>
      </c>
      <c r="R27" s="41">
        <f>VLOOKUP(C27,银行退!D:J,7,FALSE)</f>
        <v>1</v>
      </c>
    </row>
    <row r="28" spans="1:18" ht="14.25">
      <c r="A28" s="17">
        <v>42902.477361111109</v>
      </c>
      <c r="B28">
        <v>242085</v>
      </c>
      <c r="C28" t="s">
        <v>432</v>
      </c>
      <c r="D28" t="s">
        <v>433</v>
      </c>
      <c r="E28"/>
      <c r="F28" s="15">
        <v>755</v>
      </c>
      <c r="G28" t="s">
        <v>57</v>
      </c>
      <c r="H28" t="s">
        <v>57</v>
      </c>
      <c r="I28" t="s">
        <v>96</v>
      </c>
      <c r="J28" t="s">
        <v>360</v>
      </c>
      <c r="K28" t="s">
        <v>97</v>
      </c>
      <c r="L28" t="s">
        <v>1087</v>
      </c>
      <c r="M28" t="s">
        <v>1088</v>
      </c>
      <c r="N28" s="41">
        <f>VLOOKUP(B28,HIS退!B:F,5,FALSE)</f>
        <v>-755</v>
      </c>
      <c r="O28" s="41" t="str">
        <f t="shared" si="0"/>
        <v/>
      </c>
      <c r="P28" s="56">
        <f>VLOOKUP(C28,银行退!D:G,4,FALSE)</f>
        <v>755</v>
      </c>
      <c r="Q28" s="41" t="str">
        <f t="shared" si="1"/>
        <v/>
      </c>
      <c r="R28" s="41">
        <f>VLOOKUP(C28,银行退!D:J,7,FALSE)</f>
        <v>1</v>
      </c>
    </row>
    <row r="29" spans="1:18" customFormat="1" ht="14.25">
      <c r="A29" s="17">
        <v>42902.490787037037</v>
      </c>
      <c r="B29">
        <v>242688</v>
      </c>
      <c r="C29" t="s">
        <v>434</v>
      </c>
      <c r="D29" t="s">
        <v>435</v>
      </c>
      <c r="F29" s="15">
        <v>265</v>
      </c>
      <c r="G29" t="s">
        <v>57</v>
      </c>
      <c r="H29" t="s">
        <v>57</v>
      </c>
      <c r="I29" t="s">
        <v>96</v>
      </c>
      <c r="J29" t="s">
        <v>46</v>
      </c>
      <c r="K29" t="s">
        <v>97</v>
      </c>
      <c r="L29" t="s">
        <v>1089</v>
      </c>
      <c r="M29" t="s">
        <v>1090</v>
      </c>
      <c r="N29">
        <f>VLOOKUP(B29,HIS退!B:F,5,FALSE)</f>
        <v>-265</v>
      </c>
      <c r="O29" t="str">
        <f t="shared" si="0"/>
        <v/>
      </c>
      <c r="P29" s="43">
        <f>VLOOKUP(C29,银行退!D:G,4,FALSE)</f>
        <v>265</v>
      </c>
      <c r="Q29" t="str">
        <f t="shared" si="1"/>
        <v/>
      </c>
      <c r="R29" t="e">
        <f>VLOOKUP(C29,银行退!D:J,7,FALSE)</f>
        <v>#N/A</v>
      </c>
    </row>
    <row r="30" spans="1:18" ht="14.25">
      <c r="A30" s="17">
        <v>42902.496099537035</v>
      </c>
      <c r="B30">
        <v>242872</v>
      </c>
      <c r="C30" t="s">
        <v>436</v>
      </c>
      <c r="D30" t="s">
        <v>437</v>
      </c>
      <c r="E30"/>
      <c r="F30" s="15">
        <v>420</v>
      </c>
      <c r="G30" t="s">
        <v>57</v>
      </c>
      <c r="H30" t="s">
        <v>57</v>
      </c>
      <c r="I30" t="s">
        <v>96</v>
      </c>
      <c r="J30" t="s">
        <v>360</v>
      </c>
      <c r="K30" t="s">
        <v>97</v>
      </c>
      <c r="L30" t="s">
        <v>1091</v>
      </c>
      <c r="M30" t="s">
        <v>1092</v>
      </c>
      <c r="N30" s="41">
        <f>VLOOKUP(B30,HIS退!B:F,5,FALSE)</f>
        <v>-420</v>
      </c>
      <c r="O30" s="41" t="str">
        <f t="shared" si="0"/>
        <v/>
      </c>
      <c r="P30" s="56">
        <f>VLOOKUP(C30,银行退!D:G,4,FALSE)</f>
        <v>420</v>
      </c>
      <c r="Q30" s="41" t="str">
        <f t="shared" si="1"/>
        <v/>
      </c>
      <c r="R30" s="41">
        <f>VLOOKUP(C30,银行退!D:J,7,FALSE)</f>
        <v>1</v>
      </c>
    </row>
    <row r="31" spans="1:18" customFormat="1" ht="14.25">
      <c r="A31" s="17">
        <v>42902.496412037035</v>
      </c>
      <c r="B31">
        <v>242884</v>
      </c>
      <c r="C31" t="s">
        <v>438</v>
      </c>
      <c r="D31" t="s">
        <v>439</v>
      </c>
      <c r="F31" s="15">
        <v>583</v>
      </c>
      <c r="G31" t="s">
        <v>57</v>
      </c>
      <c r="H31" t="s">
        <v>57</v>
      </c>
      <c r="I31" t="s">
        <v>96</v>
      </c>
      <c r="J31" t="s">
        <v>46</v>
      </c>
      <c r="K31" t="s">
        <v>97</v>
      </c>
      <c r="L31" t="s">
        <v>1093</v>
      </c>
      <c r="M31" t="s">
        <v>1094</v>
      </c>
      <c r="N31">
        <f>VLOOKUP(B31,HIS退!B:F,5,FALSE)</f>
        <v>-583</v>
      </c>
      <c r="O31" t="str">
        <f t="shared" si="0"/>
        <v/>
      </c>
      <c r="P31" s="43">
        <f>VLOOKUP(C31,银行退!D:G,4,FALSE)</f>
        <v>583</v>
      </c>
      <c r="Q31" t="str">
        <f t="shared" si="1"/>
        <v/>
      </c>
      <c r="R31" t="e">
        <f>VLOOKUP(C31,银行退!D:J,7,FALSE)</f>
        <v>#N/A</v>
      </c>
    </row>
    <row r="32" spans="1:18" customFormat="1" ht="14.25">
      <c r="A32" s="17">
        <v>42902.496701388889</v>
      </c>
      <c r="B32">
        <v>242908</v>
      </c>
      <c r="C32" t="s">
        <v>441</v>
      </c>
      <c r="D32" t="s">
        <v>442</v>
      </c>
      <c r="F32" s="15">
        <v>206</v>
      </c>
      <c r="G32" t="s">
        <v>57</v>
      </c>
      <c r="H32" t="s">
        <v>57</v>
      </c>
      <c r="I32" t="s">
        <v>96</v>
      </c>
      <c r="J32" t="s">
        <v>46</v>
      </c>
      <c r="K32" t="s">
        <v>97</v>
      </c>
      <c r="L32" t="s">
        <v>1095</v>
      </c>
      <c r="M32" t="s">
        <v>1096</v>
      </c>
      <c r="N32">
        <f>VLOOKUP(B32,HIS退!B:F,5,FALSE)</f>
        <v>-206</v>
      </c>
      <c r="O32" t="str">
        <f t="shared" si="0"/>
        <v/>
      </c>
      <c r="P32" s="43">
        <f>VLOOKUP(C32,银行退!D:G,4,FALSE)</f>
        <v>206</v>
      </c>
      <c r="Q32" t="str">
        <f t="shared" si="1"/>
        <v/>
      </c>
      <c r="R32" t="e">
        <f>VLOOKUP(C32,银行退!D:J,7,FALSE)</f>
        <v>#N/A</v>
      </c>
    </row>
    <row r="33" spans="1:18" ht="14.25">
      <c r="A33" s="17">
        <v>42902.49863425926</v>
      </c>
      <c r="B33">
        <v>242992</v>
      </c>
      <c r="C33" t="s">
        <v>444</v>
      </c>
      <c r="D33" t="s">
        <v>445</v>
      </c>
      <c r="E33"/>
      <c r="F33" s="15">
        <v>702</v>
      </c>
      <c r="G33" t="s">
        <v>57</v>
      </c>
      <c r="H33" t="s">
        <v>57</v>
      </c>
      <c r="I33" t="s">
        <v>96</v>
      </c>
      <c r="J33" t="s">
        <v>360</v>
      </c>
      <c r="K33" t="s">
        <v>97</v>
      </c>
      <c r="L33" t="s">
        <v>1097</v>
      </c>
      <c r="M33" t="s">
        <v>1098</v>
      </c>
      <c r="N33" s="41">
        <f>VLOOKUP(B33,HIS退!B:F,5,FALSE)</f>
        <v>-702</v>
      </c>
      <c r="O33" s="41" t="str">
        <f t="shared" si="0"/>
        <v/>
      </c>
      <c r="P33" s="56">
        <f>VLOOKUP(C33,银行退!D:G,4,FALSE)</f>
        <v>702</v>
      </c>
      <c r="Q33" s="41" t="str">
        <f t="shared" si="1"/>
        <v/>
      </c>
      <c r="R33" s="41">
        <f>VLOOKUP(C33,银行退!D:J,7,FALSE)</f>
        <v>1</v>
      </c>
    </row>
    <row r="34" spans="1:18" customFormat="1" ht="14.25">
      <c r="A34" s="17">
        <v>42902.499456018515</v>
      </c>
      <c r="B34">
        <v>243002</v>
      </c>
      <c r="C34" t="s">
        <v>446</v>
      </c>
      <c r="D34" t="s">
        <v>447</v>
      </c>
      <c r="F34" s="15">
        <v>450</v>
      </c>
      <c r="G34" t="s">
        <v>57</v>
      </c>
      <c r="H34" t="s">
        <v>57</v>
      </c>
      <c r="I34" t="s">
        <v>96</v>
      </c>
      <c r="J34" t="s">
        <v>46</v>
      </c>
      <c r="K34" t="s">
        <v>97</v>
      </c>
      <c r="L34" t="s">
        <v>1099</v>
      </c>
      <c r="M34" t="s">
        <v>1100</v>
      </c>
      <c r="N34">
        <f>VLOOKUP(B34,HIS退!B:F,5,FALSE)</f>
        <v>-450</v>
      </c>
      <c r="O34" t="str">
        <f t="shared" si="0"/>
        <v/>
      </c>
      <c r="P34" s="43">
        <f>VLOOKUP(C34,银行退!D:G,4,FALSE)</f>
        <v>450</v>
      </c>
      <c r="Q34" t="str">
        <f t="shared" si="1"/>
        <v/>
      </c>
      <c r="R34" t="e">
        <f>VLOOKUP(C34,银行退!D:J,7,FALSE)</f>
        <v>#N/A</v>
      </c>
    </row>
    <row r="35" spans="1:18" customFormat="1" ht="14.25">
      <c r="A35" s="17">
        <v>42902.524039351854</v>
      </c>
      <c r="B35">
        <v>243391</v>
      </c>
      <c r="C35" t="s">
        <v>449</v>
      </c>
      <c r="D35" t="s">
        <v>450</v>
      </c>
      <c r="F35" s="15">
        <v>200</v>
      </c>
      <c r="G35" t="s">
        <v>57</v>
      </c>
      <c r="H35" t="s">
        <v>57</v>
      </c>
      <c r="I35" t="s">
        <v>96</v>
      </c>
      <c r="J35" t="s">
        <v>46</v>
      </c>
      <c r="K35" t="s">
        <v>97</v>
      </c>
      <c r="L35" t="s">
        <v>1101</v>
      </c>
      <c r="M35" t="s">
        <v>1102</v>
      </c>
      <c r="N35">
        <f>VLOOKUP(B35,HIS退!B:F,5,FALSE)</f>
        <v>-200</v>
      </c>
      <c r="O35" t="str">
        <f t="shared" si="0"/>
        <v/>
      </c>
      <c r="P35" s="43">
        <f>VLOOKUP(C35,银行退!D:G,4,FALSE)</f>
        <v>200</v>
      </c>
      <c r="Q35" t="str">
        <f t="shared" si="1"/>
        <v/>
      </c>
      <c r="R35" t="e">
        <f>VLOOKUP(C35,银行退!D:J,7,FALSE)</f>
        <v>#N/A</v>
      </c>
    </row>
    <row r="36" spans="1:18" ht="14.25">
      <c r="A36" s="17">
        <v>42902.53564814815</v>
      </c>
      <c r="B36">
        <v>243473</v>
      </c>
      <c r="C36" t="s">
        <v>452</v>
      </c>
      <c r="D36" t="s">
        <v>453</v>
      </c>
      <c r="E36"/>
      <c r="F36" s="15">
        <v>882</v>
      </c>
      <c r="G36" t="s">
        <v>57</v>
      </c>
      <c r="H36" t="s">
        <v>57</v>
      </c>
      <c r="I36" t="s">
        <v>96</v>
      </c>
      <c r="J36" t="s">
        <v>360</v>
      </c>
      <c r="K36" t="s">
        <v>97</v>
      </c>
      <c r="L36" t="s">
        <v>1103</v>
      </c>
      <c r="M36" t="s">
        <v>1104</v>
      </c>
      <c r="N36" s="41">
        <f>VLOOKUP(B36,HIS退!B:F,5,FALSE)</f>
        <v>-882</v>
      </c>
      <c r="O36" s="41" t="str">
        <f t="shared" si="0"/>
        <v/>
      </c>
      <c r="P36" s="56">
        <f>VLOOKUP(C36,银行退!D:G,4,FALSE)</f>
        <v>882</v>
      </c>
      <c r="Q36" s="41" t="str">
        <f t="shared" si="1"/>
        <v/>
      </c>
      <c r="R36" s="41">
        <f>VLOOKUP(C36,银行退!D:J,7,FALSE)</f>
        <v>1</v>
      </c>
    </row>
    <row r="37" spans="1:18" customFormat="1" ht="14.25">
      <c r="A37" s="17">
        <v>42902.568206018521</v>
      </c>
      <c r="B37">
        <v>243737</v>
      </c>
      <c r="C37" t="s">
        <v>454</v>
      </c>
      <c r="D37" t="s">
        <v>455</v>
      </c>
      <c r="F37" s="15">
        <v>6780</v>
      </c>
      <c r="G37" t="s">
        <v>57</v>
      </c>
      <c r="H37" t="s">
        <v>57</v>
      </c>
      <c r="I37" t="s">
        <v>96</v>
      </c>
      <c r="J37" t="s">
        <v>46</v>
      </c>
      <c r="K37" t="s">
        <v>97</v>
      </c>
      <c r="L37" t="s">
        <v>1105</v>
      </c>
      <c r="M37" t="s">
        <v>1106</v>
      </c>
      <c r="N37">
        <f>VLOOKUP(B37,HIS退!B:F,5,FALSE)</f>
        <v>-6780</v>
      </c>
      <c r="O37" t="str">
        <f t="shared" si="0"/>
        <v/>
      </c>
      <c r="P37" s="43">
        <f>VLOOKUP(C37,银行退!D:G,4,FALSE)</f>
        <v>6780</v>
      </c>
      <c r="Q37" t="str">
        <f t="shared" si="1"/>
        <v/>
      </c>
      <c r="R37" t="e">
        <f>VLOOKUP(C37,银行退!D:J,7,FALSE)</f>
        <v>#N/A</v>
      </c>
    </row>
    <row r="38" spans="1:18" customFormat="1" ht="14.25">
      <c r="A38" s="17">
        <v>42902.603101851855</v>
      </c>
      <c r="B38">
        <v>244745</v>
      </c>
      <c r="C38" t="s">
        <v>457</v>
      </c>
      <c r="D38" t="s">
        <v>458</v>
      </c>
      <c r="F38" s="15">
        <v>475</v>
      </c>
      <c r="G38" t="s">
        <v>57</v>
      </c>
      <c r="H38" t="s">
        <v>57</v>
      </c>
      <c r="I38" t="s">
        <v>96</v>
      </c>
      <c r="J38" t="s">
        <v>46</v>
      </c>
      <c r="K38" t="s">
        <v>97</v>
      </c>
      <c r="L38" t="s">
        <v>1107</v>
      </c>
      <c r="M38" t="s">
        <v>1108</v>
      </c>
      <c r="N38">
        <f>VLOOKUP(B38,HIS退!B:F,5,FALSE)</f>
        <v>-475</v>
      </c>
      <c r="O38" t="str">
        <f t="shared" si="0"/>
        <v/>
      </c>
      <c r="P38" s="43">
        <f>VLOOKUP(C38,银行退!D:G,4,FALSE)</f>
        <v>475</v>
      </c>
      <c r="Q38" t="str">
        <f t="shared" si="1"/>
        <v/>
      </c>
      <c r="R38" t="e">
        <f>VLOOKUP(C38,银行退!D:J,7,FALSE)</f>
        <v>#N/A</v>
      </c>
    </row>
    <row r="39" spans="1:18" customFormat="1" ht="14.25">
      <c r="A39" s="17">
        <v>42902.603206018517</v>
      </c>
      <c r="B39">
        <v>244752</v>
      </c>
      <c r="C39" t="s">
        <v>460</v>
      </c>
      <c r="D39" t="s">
        <v>461</v>
      </c>
      <c r="F39" s="15">
        <v>65</v>
      </c>
      <c r="G39" t="s">
        <v>57</v>
      </c>
      <c r="H39" t="s">
        <v>57</v>
      </c>
      <c r="I39" t="s">
        <v>96</v>
      </c>
      <c r="J39" t="s">
        <v>46</v>
      </c>
      <c r="K39" t="s">
        <v>97</v>
      </c>
      <c r="L39" t="s">
        <v>1109</v>
      </c>
      <c r="M39" t="s">
        <v>1110</v>
      </c>
      <c r="N39">
        <f>VLOOKUP(B39,HIS退!B:F,5,FALSE)</f>
        <v>-65</v>
      </c>
      <c r="O39" t="str">
        <f t="shared" si="0"/>
        <v/>
      </c>
      <c r="P39" s="43">
        <f>VLOOKUP(C39,银行退!D:G,4,FALSE)</f>
        <v>65</v>
      </c>
      <c r="Q39" t="str">
        <f t="shared" si="1"/>
        <v/>
      </c>
      <c r="R39" t="e">
        <f>VLOOKUP(C39,银行退!D:J,7,FALSE)</f>
        <v>#N/A</v>
      </c>
    </row>
    <row r="40" spans="1:18" customFormat="1" ht="14.25">
      <c r="A40" s="17">
        <v>42902.608935185184</v>
      </c>
      <c r="B40">
        <v>245076</v>
      </c>
      <c r="C40" t="s">
        <v>463</v>
      </c>
      <c r="D40" t="s">
        <v>464</v>
      </c>
      <c r="F40" s="15">
        <v>200</v>
      </c>
      <c r="G40" t="s">
        <v>57</v>
      </c>
      <c r="H40" t="s">
        <v>57</v>
      </c>
      <c r="I40" t="s">
        <v>96</v>
      </c>
      <c r="J40" t="s">
        <v>46</v>
      </c>
      <c r="K40" t="s">
        <v>97</v>
      </c>
      <c r="L40" t="s">
        <v>1111</v>
      </c>
      <c r="M40" t="s">
        <v>1112</v>
      </c>
      <c r="N40">
        <f>VLOOKUP(B40,HIS退!B:F,5,FALSE)</f>
        <v>-200</v>
      </c>
      <c r="O40" t="str">
        <f t="shared" si="0"/>
        <v/>
      </c>
      <c r="P40" s="43">
        <f>VLOOKUP(C40,银行退!D:G,4,FALSE)</f>
        <v>200</v>
      </c>
      <c r="Q40" t="str">
        <f t="shared" si="1"/>
        <v/>
      </c>
      <c r="R40" t="e">
        <f>VLOOKUP(C40,银行退!D:J,7,FALSE)</f>
        <v>#N/A</v>
      </c>
    </row>
    <row r="41" spans="1:18" ht="14.25">
      <c r="A41" s="17">
        <v>42902.609409722223</v>
      </c>
      <c r="B41">
        <v>245108</v>
      </c>
      <c r="C41" t="s">
        <v>465</v>
      </c>
      <c r="D41" t="s">
        <v>464</v>
      </c>
      <c r="E41"/>
      <c r="F41" s="15">
        <v>250</v>
      </c>
      <c r="G41" t="s">
        <v>57</v>
      </c>
      <c r="H41" t="s">
        <v>57</v>
      </c>
      <c r="I41" t="s">
        <v>96</v>
      </c>
      <c r="J41" t="s">
        <v>360</v>
      </c>
      <c r="K41" t="s">
        <v>97</v>
      </c>
      <c r="L41" t="s">
        <v>1113</v>
      </c>
      <c r="M41" t="s">
        <v>1114</v>
      </c>
      <c r="N41" s="41">
        <f>VLOOKUP(B41,HIS退!B:F,5,FALSE)</f>
        <v>-250</v>
      </c>
      <c r="O41" s="41" t="str">
        <f t="shared" si="0"/>
        <v/>
      </c>
      <c r="P41" s="56">
        <f>VLOOKUP(C41,银行退!D:G,4,FALSE)</f>
        <v>250</v>
      </c>
      <c r="Q41" s="41" t="str">
        <f t="shared" si="1"/>
        <v/>
      </c>
      <c r="R41" s="41">
        <f>VLOOKUP(C41,银行退!D:J,7,FALSE)</f>
        <v>1</v>
      </c>
    </row>
    <row r="42" spans="1:18" customFormat="1" ht="14.25">
      <c r="A42" s="17">
        <v>42902.623287037037</v>
      </c>
      <c r="B42">
        <v>245863</v>
      </c>
      <c r="C42" t="s">
        <v>466</v>
      </c>
      <c r="D42" t="s">
        <v>467</v>
      </c>
      <c r="F42" s="15">
        <v>82</v>
      </c>
      <c r="G42" t="s">
        <v>57</v>
      </c>
      <c r="H42" t="s">
        <v>57</v>
      </c>
      <c r="I42" t="s">
        <v>96</v>
      </c>
      <c r="J42" t="s">
        <v>46</v>
      </c>
      <c r="K42" t="s">
        <v>97</v>
      </c>
      <c r="L42" t="s">
        <v>1115</v>
      </c>
      <c r="M42" t="s">
        <v>1116</v>
      </c>
      <c r="N42">
        <f>VLOOKUP(B42,HIS退!B:F,5,FALSE)</f>
        <v>-82</v>
      </c>
      <c r="O42" t="str">
        <f t="shared" si="0"/>
        <v/>
      </c>
      <c r="P42" s="43">
        <f>VLOOKUP(C42,银行退!D:G,4,FALSE)</f>
        <v>82</v>
      </c>
      <c r="Q42" t="str">
        <f t="shared" si="1"/>
        <v/>
      </c>
      <c r="R42" t="e">
        <f>VLOOKUP(C42,银行退!D:J,7,FALSE)</f>
        <v>#N/A</v>
      </c>
    </row>
    <row r="43" spans="1:18" customFormat="1" ht="14.25">
      <c r="A43" s="17">
        <v>42902.632013888891</v>
      </c>
      <c r="B43">
        <v>246353</v>
      </c>
      <c r="C43" t="s">
        <v>469</v>
      </c>
      <c r="D43" t="s">
        <v>470</v>
      </c>
      <c r="F43" s="15">
        <v>100</v>
      </c>
      <c r="G43" t="s">
        <v>57</v>
      </c>
      <c r="H43" t="s">
        <v>57</v>
      </c>
      <c r="I43" t="s">
        <v>96</v>
      </c>
      <c r="J43" t="s">
        <v>46</v>
      </c>
      <c r="K43" t="s">
        <v>97</v>
      </c>
      <c r="L43" t="s">
        <v>1117</v>
      </c>
      <c r="M43" t="s">
        <v>1118</v>
      </c>
      <c r="N43">
        <f>VLOOKUP(B43,HIS退!B:F,5,FALSE)</f>
        <v>-100</v>
      </c>
      <c r="O43" t="str">
        <f t="shared" si="0"/>
        <v/>
      </c>
      <c r="P43" s="43">
        <f>VLOOKUP(C43,银行退!D:G,4,FALSE)</f>
        <v>100</v>
      </c>
      <c r="Q43" t="str">
        <f t="shared" si="1"/>
        <v/>
      </c>
      <c r="R43" t="e">
        <f>VLOOKUP(C43,银行退!D:J,7,FALSE)</f>
        <v>#N/A</v>
      </c>
    </row>
    <row r="44" spans="1:18" customFormat="1" ht="14.25">
      <c r="A44" s="17">
        <v>42902.633368055554</v>
      </c>
      <c r="B44">
        <v>246398</v>
      </c>
      <c r="C44" t="s">
        <v>472</v>
      </c>
      <c r="D44" t="s">
        <v>473</v>
      </c>
      <c r="F44" s="15">
        <v>190</v>
      </c>
      <c r="G44" t="s">
        <v>57</v>
      </c>
      <c r="H44" t="s">
        <v>57</v>
      </c>
      <c r="I44" t="s">
        <v>96</v>
      </c>
      <c r="J44" t="s">
        <v>46</v>
      </c>
      <c r="K44" t="s">
        <v>97</v>
      </c>
      <c r="L44" t="s">
        <v>1119</v>
      </c>
      <c r="M44" t="s">
        <v>1120</v>
      </c>
      <c r="N44">
        <f>VLOOKUP(B44,HIS退!B:F,5,FALSE)</f>
        <v>-190</v>
      </c>
      <c r="O44" t="str">
        <f t="shared" si="0"/>
        <v/>
      </c>
      <c r="P44" s="43">
        <f>VLOOKUP(C44,银行退!D:G,4,FALSE)</f>
        <v>190</v>
      </c>
      <c r="Q44" t="str">
        <f t="shared" si="1"/>
        <v/>
      </c>
      <c r="R44" t="e">
        <f>VLOOKUP(C44,银行退!D:J,7,FALSE)</f>
        <v>#N/A</v>
      </c>
    </row>
    <row r="45" spans="1:18" customFormat="1" ht="14.25">
      <c r="A45" s="17">
        <v>42902.636631944442</v>
      </c>
      <c r="B45">
        <v>246572</v>
      </c>
      <c r="C45" t="s">
        <v>475</v>
      </c>
      <c r="D45" t="s">
        <v>476</v>
      </c>
      <c r="F45" s="15">
        <v>42</v>
      </c>
      <c r="G45" t="s">
        <v>57</v>
      </c>
      <c r="H45" t="s">
        <v>57</v>
      </c>
      <c r="I45" t="s">
        <v>96</v>
      </c>
      <c r="J45" t="s">
        <v>46</v>
      </c>
      <c r="K45" t="s">
        <v>97</v>
      </c>
      <c r="L45" t="s">
        <v>1121</v>
      </c>
      <c r="M45" t="s">
        <v>1122</v>
      </c>
      <c r="N45">
        <f>VLOOKUP(B45,HIS退!B:F,5,FALSE)</f>
        <v>-42</v>
      </c>
      <c r="O45" t="str">
        <f t="shared" si="0"/>
        <v/>
      </c>
      <c r="P45" s="43">
        <f>VLOOKUP(C45,银行退!D:G,4,FALSE)</f>
        <v>42</v>
      </c>
      <c r="Q45" t="str">
        <f t="shared" si="1"/>
        <v/>
      </c>
      <c r="R45" t="e">
        <f>VLOOKUP(C45,银行退!D:J,7,FALSE)</f>
        <v>#N/A</v>
      </c>
    </row>
    <row r="46" spans="1:18" customFormat="1" ht="14.25">
      <c r="A46" s="17">
        <v>42902.63795138889</v>
      </c>
      <c r="B46">
        <v>246663</v>
      </c>
      <c r="C46" t="s">
        <v>478</v>
      </c>
      <c r="D46" t="s">
        <v>479</v>
      </c>
      <c r="F46" s="15">
        <v>3</v>
      </c>
      <c r="G46" t="s">
        <v>57</v>
      </c>
      <c r="H46" t="s">
        <v>57</v>
      </c>
      <c r="I46" t="s">
        <v>96</v>
      </c>
      <c r="J46" t="s">
        <v>46</v>
      </c>
      <c r="K46" t="s">
        <v>97</v>
      </c>
      <c r="L46" t="s">
        <v>1123</v>
      </c>
      <c r="M46" t="s">
        <v>1124</v>
      </c>
      <c r="N46">
        <f>VLOOKUP(B46,HIS退!B:F,5,FALSE)</f>
        <v>-3</v>
      </c>
      <c r="O46" t="str">
        <f t="shared" si="0"/>
        <v/>
      </c>
      <c r="P46" s="43">
        <f>VLOOKUP(C46,银行退!D:G,4,FALSE)</f>
        <v>3</v>
      </c>
      <c r="Q46" t="str">
        <f t="shared" si="1"/>
        <v/>
      </c>
      <c r="R46" t="e">
        <f>VLOOKUP(C46,银行退!D:J,7,FALSE)</f>
        <v>#N/A</v>
      </c>
    </row>
    <row r="47" spans="1:18" customFormat="1" ht="14.25">
      <c r="A47" s="17">
        <v>42902.641226851854</v>
      </c>
      <c r="B47">
        <v>246844</v>
      </c>
      <c r="C47" t="s">
        <v>481</v>
      </c>
      <c r="D47" t="s">
        <v>482</v>
      </c>
      <c r="F47" s="15">
        <v>157</v>
      </c>
      <c r="G47" t="s">
        <v>57</v>
      </c>
      <c r="H47" t="s">
        <v>57</v>
      </c>
      <c r="I47" t="s">
        <v>96</v>
      </c>
      <c r="J47" t="s">
        <v>46</v>
      </c>
      <c r="K47" t="s">
        <v>97</v>
      </c>
      <c r="L47" t="s">
        <v>1125</v>
      </c>
      <c r="M47" t="s">
        <v>1126</v>
      </c>
      <c r="N47">
        <f>VLOOKUP(B47,HIS退!B:F,5,FALSE)</f>
        <v>-157</v>
      </c>
      <c r="O47" t="str">
        <f t="shared" si="0"/>
        <v/>
      </c>
      <c r="P47" s="43">
        <f>VLOOKUP(C47,银行退!D:G,4,FALSE)</f>
        <v>157</v>
      </c>
      <c r="Q47" t="str">
        <f t="shared" si="1"/>
        <v/>
      </c>
      <c r="R47" t="e">
        <f>VLOOKUP(C47,银行退!D:J,7,FALSE)</f>
        <v>#N/A</v>
      </c>
    </row>
    <row r="48" spans="1:18" ht="14.25">
      <c r="A48" s="17">
        <v>42902.643495370372</v>
      </c>
      <c r="B48">
        <v>246985</v>
      </c>
      <c r="C48" t="s">
        <v>484</v>
      </c>
      <c r="D48" t="s">
        <v>485</v>
      </c>
      <c r="E48"/>
      <c r="F48" s="15">
        <v>3200</v>
      </c>
      <c r="G48" t="s">
        <v>57</v>
      </c>
      <c r="H48" t="s">
        <v>57</v>
      </c>
      <c r="I48" t="s">
        <v>96</v>
      </c>
      <c r="J48" t="s">
        <v>360</v>
      </c>
      <c r="K48" t="s">
        <v>97</v>
      </c>
      <c r="L48" t="s">
        <v>1127</v>
      </c>
      <c r="M48" t="s">
        <v>1128</v>
      </c>
      <c r="N48" s="41">
        <f>VLOOKUP(B48,HIS退!B:F,5,FALSE)</f>
        <v>-3200</v>
      </c>
      <c r="O48" s="41" t="str">
        <f t="shared" si="0"/>
        <v/>
      </c>
      <c r="P48" s="56">
        <f>VLOOKUP(C48,银行退!D:G,4,FALSE)</f>
        <v>3200</v>
      </c>
      <c r="Q48" s="41" t="str">
        <f t="shared" si="1"/>
        <v/>
      </c>
      <c r="R48" s="41">
        <f>VLOOKUP(C48,银行退!D:J,7,FALSE)</f>
        <v>1</v>
      </c>
    </row>
    <row r="49" spans="1:18" customFormat="1" ht="14.25">
      <c r="A49" s="17">
        <v>42902.651782407411</v>
      </c>
      <c r="B49">
        <v>247421</v>
      </c>
      <c r="C49" t="s">
        <v>486</v>
      </c>
      <c r="D49" t="s">
        <v>487</v>
      </c>
      <c r="F49" s="15">
        <v>96</v>
      </c>
      <c r="G49" t="s">
        <v>57</v>
      </c>
      <c r="H49" t="s">
        <v>57</v>
      </c>
      <c r="I49" t="s">
        <v>96</v>
      </c>
      <c r="J49" t="s">
        <v>46</v>
      </c>
      <c r="K49" t="s">
        <v>97</v>
      </c>
      <c r="L49" t="s">
        <v>1129</v>
      </c>
      <c r="M49" t="s">
        <v>1130</v>
      </c>
      <c r="N49">
        <f>VLOOKUP(B49,HIS退!B:F,5,FALSE)</f>
        <v>-96</v>
      </c>
      <c r="O49" t="str">
        <f t="shared" si="0"/>
        <v/>
      </c>
      <c r="P49" s="43">
        <f>VLOOKUP(C49,银行退!D:G,4,FALSE)</f>
        <v>96</v>
      </c>
      <c r="Q49" t="str">
        <f t="shared" si="1"/>
        <v/>
      </c>
      <c r="R49" t="e">
        <f>VLOOKUP(C49,银行退!D:J,7,FALSE)</f>
        <v>#N/A</v>
      </c>
    </row>
    <row r="50" spans="1:18" customFormat="1" ht="14.25">
      <c r="A50" s="17">
        <v>42902.654560185183</v>
      </c>
      <c r="B50">
        <v>247573</v>
      </c>
      <c r="C50" t="s">
        <v>489</v>
      </c>
      <c r="D50" t="s">
        <v>490</v>
      </c>
      <c r="F50" s="15">
        <v>1000</v>
      </c>
      <c r="G50" t="s">
        <v>57</v>
      </c>
      <c r="H50" t="s">
        <v>57</v>
      </c>
      <c r="I50" t="s">
        <v>96</v>
      </c>
      <c r="J50" t="s">
        <v>46</v>
      </c>
      <c r="K50" t="s">
        <v>97</v>
      </c>
      <c r="L50" t="s">
        <v>1131</v>
      </c>
      <c r="M50" t="s">
        <v>1132</v>
      </c>
      <c r="N50">
        <f>VLOOKUP(B50,HIS退!B:F,5,FALSE)</f>
        <v>-1000</v>
      </c>
      <c r="O50" t="str">
        <f t="shared" si="0"/>
        <v/>
      </c>
      <c r="P50" s="43">
        <f>VLOOKUP(C50,银行退!D:G,4,FALSE)</f>
        <v>1000</v>
      </c>
      <c r="Q50" t="str">
        <f t="shared" si="1"/>
        <v/>
      </c>
      <c r="R50" t="e">
        <f>VLOOKUP(C50,银行退!D:J,7,FALSE)</f>
        <v>#N/A</v>
      </c>
    </row>
    <row r="51" spans="1:18" customFormat="1" ht="14.25">
      <c r="A51" s="17">
        <v>42902.659768518519</v>
      </c>
      <c r="B51">
        <v>247852</v>
      </c>
      <c r="C51" t="s">
        <v>492</v>
      </c>
      <c r="D51" t="s">
        <v>493</v>
      </c>
      <c r="F51" s="15">
        <v>1000</v>
      </c>
      <c r="G51" t="s">
        <v>57</v>
      </c>
      <c r="H51" t="s">
        <v>57</v>
      </c>
      <c r="I51" t="s">
        <v>96</v>
      </c>
      <c r="J51" t="s">
        <v>46</v>
      </c>
      <c r="K51" t="s">
        <v>97</v>
      </c>
      <c r="L51" t="s">
        <v>1133</v>
      </c>
      <c r="M51" t="s">
        <v>1134</v>
      </c>
      <c r="N51">
        <f>VLOOKUP(B51,HIS退!B:F,5,FALSE)</f>
        <v>-1000</v>
      </c>
      <c r="O51" t="str">
        <f t="shared" si="0"/>
        <v/>
      </c>
      <c r="P51" s="43">
        <f>VLOOKUP(C51,银行退!D:G,4,FALSE)</f>
        <v>1000</v>
      </c>
      <c r="Q51" t="str">
        <f t="shared" si="1"/>
        <v/>
      </c>
      <c r="R51" t="e">
        <f>VLOOKUP(C51,银行退!D:J,7,FALSE)</f>
        <v>#N/A</v>
      </c>
    </row>
    <row r="52" spans="1:18" customFormat="1" ht="14.25">
      <c r="A52" s="17">
        <v>42902.66265046296</v>
      </c>
      <c r="B52">
        <v>247954</v>
      </c>
      <c r="C52" t="s">
        <v>495</v>
      </c>
      <c r="D52" t="s">
        <v>496</v>
      </c>
      <c r="F52" s="15">
        <v>247</v>
      </c>
      <c r="G52" t="s">
        <v>57</v>
      </c>
      <c r="H52" t="s">
        <v>57</v>
      </c>
      <c r="I52" t="s">
        <v>96</v>
      </c>
      <c r="J52" t="s">
        <v>46</v>
      </c>
      <c r="K52" t="s">
        <v>97</v>
      </c>
      <c r="L52" t="s">
        <v>1135</v>
      </c>
      <c r="M52" t="s">
        <v>1136</v>
      </c>
      <c r="N52">
        <f>VLOOKUP(B52,HIS退!B:F,5,FALSE)</f>
        <v>-247</v>
      </c>
      <c r="O52" t="str">
        <f t="shared" si="0"/>
        <v/>
      </c>
      <c r="P52" s="43">
        <f>VLOOKUP(C52,银行退!D:G,4,FALSE)</f>
        <v>247</v>
      </c>
      <c r="Q52" t="str">
        <f t="shared" si="1"/>
        <v/>
      </c>
      <c r="R52" t="e">
        <f>VLOOKUP(C52,银行退!D:J,7,FALSE)</f>
        <v>#N/A</v>
      </c>
    </row>
    <row r="53" spans="1:18" customFormat="1" ht="14.25">
      <c r="A53" s="17">
        <v>42902.66479166667</v>
      </c>
      <c r="B53">
        <v>248069</v>
      </c>
      <c r="C53" t="s">
        <v>498</v>
      </c>
      <c r="D53" t="s">
        <v>499</v>
      </c>
      <c r="F53" s="15">
        <v>48</v>
      </c>
      <c r="G53" t="s">
        <v>57</v>
      </c>
      <c r="H53" t="s">
        <v>57</v>
      </c>
      <c r="I53" t="s">
        <v>96</v>
      </c>
      <c r="J53" t="s">
        <v>46</v>
      </c>
      <c r="K53" t="s">
        <v>97</v>
      </c>
      <c r="L53" t="s">
        <v>1137</v>
      </c>
      <c r="M53" t="s">
        <v>1138</v>
      </c>
      <c r="N53">
        <f>VLOOKUP(B53,HIS退!B:F,5,FALSE)</f>
        <v>-48</v>
      </c>
      <c r="O53" t="str">
        <f t="shared" si="0"/>
        <v/>
      </c>
      <c r="P53" s="43">
        <f>VLOOKUP(C53,银行退!D:G,4,FALSE)</f>
        <v>48</v>
      </c>
      <c r="Q53" t="str">
        <f t="shared" si="1"/>
        <v/>
      </c>
      <c r="R53" t="e">
        <f>VLOOKUP(C53,银行退!D:J,7,FALSE)</f>
        <v>#N/A</v>
      </c>
    </row>
    <row r="54" spans="1:18" customFormat="1" ht="14.25">
      <c r="A54" s="17">
        <v>42902.668113425927</v>
      </c>
      <c r="B54">
        <v>248252</v>
      </c>
      <c r="C54" t="s">
        <v>501</v>
      </c>
      <c r="D54" t="s">
        <v>502</v>
      </c>
      <c r="F54" s="15">
        <v>50</v>
      </c>
      <c r="G54" t="s">
        <v>57</v>
      </c>
      <c r="H54" t="s">
        <v>57</v>
      </c>
      <c r="I54" t="s">
        <v>96</v>
      </c>
      <c r="J54" t="s">
        <v>46</v>
      </c>
      <c r="K54" t="s">
        <v>97</v>
      </c>
      <c r="L54" t="s">
        <v>1139</v>
      </c>
      <c r="M54" t="s">
        <v>1140</v>
      </c>
      <c r="N54">
        <f>VLOOKUP(B54,HIS退!B:F,5,FALSE)</f>
        <v>-50</v>
      </c>
      <c r="O54" t="str">
        <f t="shared" si="0"/>
        <v/>
      </c>
      <c r="P54" s="43">
        <f>VLOOKUP(C54,银行退!D:G,4,FALSE)</f>
        <v>50</v>
      </c>
      <c r="Q54" t="str">
        <f t="shared" si="1"/>
        <v/>
      </c>
      <c r="R54" t="e">
        <f>VLOOKUP(C54,银行退!D:J,7,FALSE)</f>
        <v>#N/A</v>
      </c>
    </row>
    <row r="55" spans="1:18" customFormat="1" ht="14.25">
      <c r="A55" s="17">
        <v>42902.680891203701</v>
      </c>
      <c r="B55">
        <v>248869</v>
      </c>
      <c r="C55" t="s">
        <v>504</v>
      </c>
      <c r="D55" t="s">
        <v>505</v>
      </c>
      <c r="F55" s="15">
        <v>14</v>
      </c>
      <c r="G55" t="s">
        <v>57</v>
      </c>
      <c r="H55" t="s">
        <v>57</v>
      </c>
      <c r="I55" t="s">
        <v>96</v>
      </c>
      <c r="J55" t="s">
        <v>46</v>
      </c>
      <c r="K55" t="s">
        <v>97</v>
      </c>
      <c r="L55" t="s">
        <v>1141</v>
      </c>
      <c r="M55" t="s">
        <v>1142</v>
      </c>
      <c r="N55">
        <f>VLOOKUP(B55,HIS退!B:F,5,FALSE)</f>
        <v>-14</v>
      </c>
      <c r="O55" t="str">
        <f t="shared" si="0"/>
        <v/>
      </c>
      <c r="P55" s="43">
        <f>VLOOKUP(C55,银行退!D:G,4,FALSE)</f>
        <v>14</v>
      </c>
      <c r="Q55" t="str">
        <f t="shared" si="1"/>
        <v/>
      </c>
      <c r="R55" t="e">
        <f>VLOOKUP(C55,银行退!D:J,7,FALSE)</f>
        <v>#N/A</v>
      </c>
    </row>
    <row r="56" spans="1:18" customFormat="1" ht="14.25">
      <c r="A56" s="17">
        <v>42902.68178240741</v>
      </c>
      <c r="B56">
        <v>248891</v>
      </c>
      <c r="C56" t="s">
        <v>507</v>
      </c>
      <c r="D56" t="s">
        <v>53</v>
      </c>
      <c r="F56" s="15">
        <v>370</v>
      </c>
      <c r="G56" t="s">
        <v>57</v>
      </c>
      <c r="H56" t="s">
        <v>57</v>
      </c>
      <c r="I56" t="s">
        <v>96</v>
      </c>
      <c r="J56" t="s">
        <v>46</v>
      </c>
      <c r="K56" t="s">
        <v>97</v>
      </c>
      <c r="L56" t="s">
        <v>1143</v>
      </c>
      <c r="M56" t="s">
        <v>1144</v>
      </c>
      <c r="N56">
        <f>VLOOKUP(B56,HIS退!B:F,5,FALSE)</f>
        <v>-370</v>
      </c>
      <c r="O56" t="str">
        <f t="shared" si="0"/>
        <v/>
      </c>
      <c r="P56" s="43">
        <f>VLOOKUP(C56,银行退!D:G,4,FALSE)</f>
        <v>370</v>
      </c>
      <c r="Q56" t="str">
        <f t="shared" si="1"/>
        <v/>
      </c>
      <c r="R56" t="e">
        <f>VLOOKUP(C56,银行退!D:J,7,FALSE)</f>
        <v>#N/A</v>
      </c>
    </row>
    <row r="57" spans="1:18" customFormat="1" ht="14.25">
      <c r="A57" s="17">
        <v>42902.687789351854</v>
      </c>
      <c r="B57">
        <v>249220</v>
      </c>
      <c r="C57" t="s">
        <v>508</v>
      </c>
      <c r="D57" t="s">
        <v>509</v>
      </c>
      <c r="F57" s="15">
        <v>230</v>
      </c>
      <c r="G57" t="s">
        <v>57</v>
      </c>
      <c r="H57" t="s">
        <v>57</v>
      </c>
      <c r="I57" t="s">
        <v>96</v>
      </c>
      <c r="J57" t="s">
        <v>46</v>
      </c>
      <c r="K57" t="s">
        <v>97</v>
      </c>
      <c r="L57" t="s">
        <v>1145</v>
      </c>
      <c r="M57" t="s">
        <v>1146</v>
      </c>
      <c r="N57">
        <f>VLOOKUP(B57,HIS退!B:F,5,FALSE)</f>
        <v>-230</v>
      </c>
      <c r="O57" t="str">
        <f t="shared" si="0"/>
        <v/>
      </c>
      <c r="P57" s="43">
        <f>VLOOKUP(C57,银行退!D:G,4,FALSE)</f>
        <v>230</v>
      </c>
      <c r="Q57" t="str">
        <f t="shared" si="1"/>
        <v/>
      </c>
      <c r="R57" t="e">
        <f>VLOOKUP(C57,银行退!D:J,7,FALSE)</f>
        <v>#N/A</v>
      </c>
    </row>
    <row r="58" spans="1:18" customFormat="1" ht="14.25">
      <c r="A58" s="17">
        <v>42902.690462962964</v>
      </c>
      <c r="B58">
        <v>249300</v>
      </c>
      <c r="C58" t="s">
        <v>511</v>
      </c>
      <c r="D58" t="s">
        <v>512</v>
      </c>
      <c r="F58" s="15">
        <v>990</v>
      </c>
      <c r="G58" t="s">
        <v>57</v>
      </c>
      <c r="H58" t="s">
        <v>57</v>
      </c>
      <c r="I58" t="s">
        <v>96</v>
      </c>
      <c r="J58" t="s">
        <v>46</v>
      </c>
      <c r="K58" t="s">
        <v>97</v>
      </c>
      <c r="L58" t="s">
        <v>1147</v>
      </c>
      <c r="M58" t="s">
        <v>1148</v>
      </c>
      <c r="N58">
        <f>VLOOKUP(B58,HIS退!B:F,5,FALSE)</f>
        <v>-990</v>
      </c>
      <c r="O58" t="str">
        <f t="shared" si="0"/>
        <v/>
      </c>
      <c r="P58" s="43">
        <f>VLOOKUP(C58,银行退!D:G,4,FALSE)</f>
        <v>990</v>
      </c>
      <c r="Q58" t="str">
        <f t="shared" si="1"/>
        <v/>
      </c>
      <c r="R58" t="e">
        <f>VLOOKUP(C58,银行退!D:J,7,FALSE)</f>
        <v>#N/A</v>
      </c>
    </row>
    <row r="59" spans="1:18" customFormat="1" ht="14.25">
      <c r="A59" s="17">
        <v>42902.691643518519</v>
      </c>
      <c r="B59">
        <v>249343</v>
      </c>
      <c r="C59" t="s">
        <v>514</v>
      </c>
      <c r="D59" t="s">
        <v>515</v>
      </c>
      <c r="F59" s="15">
        <v>150</v>
      </c>
      <c r="G59" t="s">
        <v>57</v>
      </c>
      <c r="H59" t="s">
        <v>57</v>
      </c>
      <c r="I59" t="s">
        <v>96</v>
      </c>
      <c r="J59" t="s">
        <v>46</v>
      </c>
      <c r="K59" t="s">
        <v>97</v>
      </c>
      <c r="L59" t="s">
        <v>1149</v>
      </c>
      <c r="M59" t="s">
        <v>1150</v>
      </c>
      <c r="N59">
        <f>VLOOKUP(B59,HIS退!B:F,5,FALSE)</f>
        <v>-150</v>
      </c>
      <c r="O59" t="str">
        <f t="shared" si="0"/>
        <v/>
      </c>
      <c r="P59" s="43">
        <f>VLOOKUP(C59,银行退!D:G,4,FALSE)</f>
        <v>150</v>
      </c>
      <c r="Q59" t="str">
        <f t="shared" si="1"/>
        <v/>
      </c>
      <c r="R59" t="e">
        <f>VLOOKUP(C59,银行退!D:J,7,FALSE)</f>
        <v>#N/A</v>
      </c>
    </row>
    <row r="60" spans="1:18" customFormat="1" ht="14.25">
      <c r="A60" s="17">
        <v>42902.695</v>
      </c>
      <c r="B60">
        <v>249427</v>
      </c>
      <c r="C60" t="s">
        <v>517</v>
      </c>
      <c r="D60" t="s">
        <v>518</v>
      </c>
      <c r="F60" s="15">
        <v>256</v>
      </c>
      <c r="G60" t="s">
        <v>57</v>
      </c>
      <c r="H60" t="s">
        <v>57</v>
      </c>
      <c r="I60" t="s">
        <v>96</v>
      </c>
      <c r="J60" t="s">
        <v>46</v>
      </c>
      <c r="K60" t="s">
        <v>97</v>
      </c>
      <c r="L60" t="s">
        <v>1151</v>
      </c>
      <c r="M60" t="s">
        <v>1152</v>
      </c>
      <c r="N60">
        <f>VLOOKUP(B60,HIS退!B:F,5,FALSE)</f>
        <v>-256</v>
      </c>
      <c r="O60" t="str">
        <f t="shared" si="0"/>
        <v/>
      </c>
      <c r="P60" s="43">
        <f>VLOOKUP(C60,银行退!D:G,4,FALSE)</f>
        <v>256</v>
      </c>
      <c r="Q60" t="str">
        <f t="shared" si="1"/>
        <v/>
      </c>
      <c r="R60" t="e">
        <f>VLOOKUP(C60,银行退!D:J,7,FALSE)</f>
        <v>#N/A</v>
      </c>
    </row>
    <row r="61" spans="1:18" customFormat="1" ht="14.25">
      <c r="A61" s="17">
        <v>42902.69740740741</v>
      </c>
      <c r="B61">
        <v>249519</v>
      </c>
      <c r="C61" t="s">
        <v>520</v>
      </c>
      <c r="D61" t="s">
        <v>521</v>
      </c>
      <c r="F61" s="15">
        <v>19</v>
      </c>
      <c r="G61" t="s">
        <v>57</v>
      </c>
      <c r="H61" t="s">
        <v>57</v>
      </c>
      <c r="I61" t="s">
        <v>96</v>
      </c>
      <c r="J61" t="s">
        <v>46</v>
      </c>
      <c r="K61" t="s">
        <v>97</v>
      </c>
      <c r="L61" t="s">
        <v>1153</v>
      </c>
      <c r="M61" t="s">
        <v>1154</v>
      </c>
      <c r="N61">
        <f>VLOOKUP(B61,HIS退!B:F,5,FALSE)</f>
        <v>-19</v>
      </c>
      <c r="O61" t="str">
        <f t="shared" si="0"/>
        <v/>
      </c>
      <c r="P61" s="43">
        <f>VLOOKUP(C61,银行退!D:G,4,FALSE)</f>
        <v>19</v>
      </c>
      <c r="Q61" t="str">
        <f t="shared" si="1"/>
        <v/>
      </c>
      <c r="R61" t="e">
        <f>VLOOKUP(C61,银行退!D:J,7,FALSE)</f>
        <v>#N/A</v>
      </c>
    </row>
    <row r="62" spans="1:18" customFormat="1" ht="14.25">
      <c r="A62" s="17">
        <v>42902.705787037034</v>
      </c>
      <c r="B62">
        <v>249799</v>
      </c>
      <c r="C62" t="s">
        <v>523</v>
      </c>
      <c r="D62" t="s">
        <v>524</v>
      </c>
      <c r="F62" s="15">
        <v>3680</v>
      </c>
      <c r="G62" t="s">
        <v>57</v>
      </c>
      <c r="H62" t="s">
        <v>57</v>
      </c>
      <c r="I62" t="s">
        <v>96</v>
      </c>
      <c r="J62" t="s">
        <v>46</v>
      </c>
      <c r="K62" t="s">
        <v>97</v>
      </c>
      <c r="L62" t="s">
        <v>1155</v>
      </c>
      <c r="M62" t="s">
        <v>1156</v>
      </c>
      <c r="N62">
        <f>VLOOKUP(B62,HIS退!B:F,5,FALSE)</f>
        <v>-3680</v>
      </c>
      <c r="O62" t="str">
        <f t="shared" si="0"/>
        <v/>
      </c>
      <c r="P62" s="43">
        <f>VLOOKUP(C62,银行退!D:G,4,FALSE)</f>
        <v>3680</v>
      </c>
      <c r="Q62" t="str">
        <f t="shared" si="1"/>
        <v/>
      </c>
      <c r="R62" t="e">
        <f>VLOOKUP(C62,银行退!D:J,7,FALSE)</f>
        <v>#N/A</v>
      </c>
    </row>
    <row r="63" spans="1:18" customFormat="1" ht="14.25">
      <c r="A63" s="17">
        <v>42902.713750000003</v>
      </c>
      <c r="B63">
        <v>250025</v>
      </c>
      <c r="C63" t="s">
        <v>526</v>
      </c>
      <c r="D63" t="s">
        <v>527</v>
      </c>
      <c r="F63" s="15">
        <v>696</v>
      </c>
      <c r="G63" t="s">
        <v>57</v>
      </c>
      <c r="H63" t="s">
        <v>57</v>
      </c>
      <c r="I63" t="s">
        <v>96</v>
      </c>
      <c r="J63" t="s">
        <v>46</v>
      </c>
      <c r="K63" t="s">
        <v>97</v>
      </c>
      <c r="L63" t="s">
        <v>1157</v>
      </c>
      <c r="M63" t="s">
        <v>1158</v>
      </c>
      <c r="N63">
        <f>VLOOKUP(B63,HIS退!B:F,5,FALSE)</f>
        <v>-696</v>
      </c>
      <c r="O63" t="str">
        <f t="shared" si="0"/>
        <v/>
      </c>
      <c r="P63" s="43">
        <f>VLOOKUP(C63,银行退!D:G,4,FALSE)</f>
        <v>696</v>
      </c>
      <c r="Q63" t="str">
        <f t="shared" si="1"/>
        <v/>
      </c>
      <c r="R63" t="e">
        <f>VLOOKUP(C63,银行退!D:J,7,FALSE)</f>
        <v>#N/A</v>
      </c>
    </row>
    <row r="64" spans="1:18" s="52" customFormat="1" ht="14.25">
      <c r="A64" s="17">
        <v>42902.72488425926</v>
      </c>
      <c r="B64">
        <v>250266</v>
      </c>
      <c r="C64" t="s">
        <v>529</v>
      </c>
      <c r="D64" t="s">
        <v>530</v>
      </c>
      <c r="E64"/>
      <c r="F64" s="15">
        <v>80</v>
      </c>
      <c r="G64" t="s">
        <v>57</v>
      </c>
      <c r="H64" t="s">
        <v>57</v>
      </c>
      <c r="I64" t="s">
        <v>96</v>
      </c>
      <c r="J64" t="s">
        <v>46</v>
      </c>
      <c r="K64" t="s">
        <v>97</v>
      </c>
      <c r="L64" t="s">
        <v>1159</v>
      </c>
      <c r="M64" t="s">
        <v>1160</v>
      </c>
      <c r="N64">
        <f>VLOOKUP(B64,HIS退!B:F,5,FALSE)</f>
        <v>-80</v>
      </c>
      <c r="O64" t="str">
        <f t="shared" si="0"/>
        <v/>
      </c>
      <c r="P64" s="43">
        <f>VLOOKUP(C64,银行退!D:G,4,FALSE)</f>
        <v>80</v>
      </c>
      <c r="Q64" t="str">
        <f t="shared" si="1"/>
        <v/>
      </c>
      <c r="R64" t="e">
        <f>VLOOKUP(C64,银行退!D:J,7,FALSE)</f>
        <v>#N/A</v>
      </c>
    </row>
    <row r="65" spans="1:18" customFormat="1" ht="14.25">
      <c r="A65" s="17">
        <v>42902.727164351854</v>
      </c>
      <c r="B65">
        <v>250329</v>
      </c>
      <c r="C65" t="s">
        <v>532</v>
      </c>
      <c r="D65" t="s">
        <v>533</v>
      </c>
      <c r="F65" s="15">
        <v>250</v>
      </c>
      <c r="G65" t="s">
        <v>57</v>
      </c>
      <c r="H65" t="s">
        <v>57</v>
      </c>
      <c r="I65" t="s">
        <v>96</v>
      </c>
      <c r="J65" t="s">
        <v>46</v>
      </c>
      <c r="K65" t="s">
        <v>97</v>
      </c>
      <c r="L65" t="s">
        <v>1161</v>
      </c>
      <c r="M65" t="s">
        <v>1162</v>
      </c>
      <c r="N65">
        <f>VLOOKUP(B65,HIS退!B:F,5,FALSE)</f>
        <v>-250</v>
      </c>
      <c r="O65" t="str">
        <f t="shared" si="0"/>
        <v/>
      </c>
      <c r="P65" s="43">
        <f>VLOOKUP(C65,银行退!D:G,4,FALSE)</f>
        <v>250</v>
      </c>
      <c r="Q65" t="str">
        <f t="shared" si="1"/>
        <v/>
      </c>
      <c r="R65" t="e">
        <f>VLOOKUP(C65,银行退!D:J,7,FALSE)</f>
        <v>#N/A</v>
      </c>
    </row>
    <row r="66" spans="1:18" s="52" customFormat="1" ht="14.25">
      <c r="A66" s="17">
        <v>42902.761562500003</v>
      </c>
      <c r="B66">
        <v>250606</v>
      </c>
      <c r="C66" t="s">
        <v>535</v>
      </c>
      <c r="D66" t="s">
        <v>536</v>
      </c>
      <c r="E66"/>
      <c r="F66" s="15">
        <v>300</v>
      </c>
      <c r="G66" t="s">
        <v>57</v>
      </c>
      <c r="H66" t="s">
        <v>57</v>
      </c>
      <c r="I66" t="s">
        <v>96</v>
      </c>
      <c r="J66" t="s">
        <v>46</v>
      </c>
      <c r="K66" t="s">
        <v>97</v>
      </c>
      <c r="L66" t="s">
        <v>1163</v>
      </c>
      <c r="M66" t="s">
        <v>1164</v>
      </c>
      <c r="N66">
        <f>VLOOKUP(B66,HIS退!B:F,5,FALSE)</f>
        <v>-300</v>
      </c>
      <c r="O66" t="str">
        <f t="shared" si="0"/>
        <v/>
      </c>
      <c r="P66" s="43">
        <f>VLOOKUP(C66,银行退!D:G,4,FALSE)</f>
        <v>300</v>
      </c>
      <c r="Q66" t="str">
        <f t="shared" si="1"/>
        <v/>
      </c>
      <c r="R66" t="e">
        <f>VLOOKUP(C66,银行退!D:J,7,FALSE)</f>
        <v>#N/A</v>
      </c>
    </row>
    <row r="67" spans="1:18" ht="14.25">
      <c r="A67" s="17">
        <v>42903.335081018522</v>
      </c>
      <c r="B67">
        <v>251601</v>
      </c>
      <c r="C67" t="s">
        <v>538</v>
      </c>
      <c r="D67" t="s">
        <v>539</v>
      </c>
      <c r="E67"/>
      <c r="F67" s="15">
        <v>500</v>
      </c>
      <c r="G67" t="s">
        <v>57</v>
      </c>
      <c r="H67" t="s">
        <v>57</v>
      </c>
      <c r="I67" t="s">
        <v>96</v>
      </c>
      <c r="J67" t="s">
        <v>360</v>
      </c>
      <c r="K67" t="s">
        <v>97</v>
      </c>
      <c r="L67" t="s">
        <v>1165</v>
      </c>
      <c r="M67" t="s">
        <v>1166</v>
      </c>
      <c r="N67" s="41">
        <f>VLOOKUP(B67,HIS退!B:F,5,FALSE)</f>
        <v>-500</v>
      </c>
      <c r="O67" s="41" t="str">
        <f t="shared" ref="O67:O130" si="2">IF(N67=F67*-1,"",1)</f>
        <v/>
      </c>
      <c r="P67" s="56">
        <f>VLOOKUP(C67,银行退!D:G,4,FALSE)</f>
        <v>500</v>
      </c>
      <c r="Q67" s="41" t="str">
        <f t="shared" ref="Q67:Q130" si="3">IF(P67=F67,"",1)</f>
        <v/>
      </c>
      <c r="R67" s="41">
        <f>VLOOKUP(C67,银行退!D:J,7,FALSE)</f>
        <v>1</v>
      </c>
    </row>
    <row r="68" spans="1:18" s="52" customFormat="1" ht="14.25">
      <c r="A68" s="17">
        <v>42903.338113425925</v>
      </c>
      <c r="B68">
        <v>251671</v>
      </c>
      <c r="C68" t="s">
        <v>540</v>
      </c>
      <c r="D68" t="s">
        <v>541</v>
      </c>
      <c r="E68"/>
      <c r="F68" s="15">
        <v>4000</v>
      </c>
      <c r="G68" t="s">
        <v>57</v>
      </c>
      <c r="H68" t="s">
        <v>57</v>
      </c>
      <c r="I68" t="s">
        <v>96</v>
      </c>
      <c r="J68" t="s">
        <v>46</v>
      </c>
      <c r="K68" t="s">
        <v>97</v>
      </c>
      <c r="L68" t="s">
        <v>1167</v>
      </c>
      <c r="M68" t="s">
        <v>1168</v>
      </c>
      <c r="N68">
        <f>VLOOKUP(B68,HIS退!B:F,5,FALSE)</f>
        <v>-4000</v>
      </c>
      <c r="O68" t="str">
        <f t="shared" si="2"/>
        <v/>
      </c>
      <c r="P68" s="43">
        <f>VLOOKUP(C68,银行退!D:G,4,FALSE)</f>
        <v>4000</v>
      </c>
      <c r="Q68" t="str">
        <f t="shared" si="3"/>
        <v/>
      </c>
      <c r="R68" t="e">
        <f>VLOOKUP(C68,银行退!D:J,7,FALSE)</f>
        <v>#N/A</v>
      </c>
    </row>
    <row r="69" spans="1:18" customFormat="1" ht="14.25">
      <c r="A69" s="17">
        <v>42903.362905092596</v>
      </c>
      <c r="B69">
        <v>252412</v>
      </c>
      <c r="C69" t="s">
        <v>543</v>
      </c>
      <c r="D69" t="s">
        <v>544</v>
      </c>
      <c r="F69" s="15">
        <v>250</v>
      </c>
      <c r="G69" t="s">
        <v>57</v>
      </c>
      <c r="H69" t="s">
        <v>57</v>
      </c>
      <c r="I69" t="s">
        <v>96</v>
      </c>
      <c r="J69" t="s">
        <v>46</v>
      </c>
      <c r="K69" t="s">
        <v>97</v>
      </c>
      <c r="L69" t="s">
        <v>1169</v>
      </c>
      <c r="M69" t="s">
        <v>1170</v>
      </c>
      <c r="N69">
        <f>VLOOKUP(B69,HIS退!B:F,5,FALSE)</f>
        <v>-250</v>
      </c>
      <c r="O69" t="str">
        <f t="shared" si="2"/>
        <v/>
      </c>
      <c r="P69" s="43">
        <f>VLOOKUP(C69,银行退!D:G,4,FALSE)</f>
        <v>250</v>
      </c>
      <c r="Q69" t="str">
        <f t="shared" si="3"/>
        <v/>
      </c>
      <c r="R69" t="e">
        <f>VLOOKUP(C69,银行退!D:J,7,FALSE)</f>
        <v>#N/A</v>
      </c>
    </row>
    <row r="70" spans="1:18" customFormat="1" ht="14.25">
      <c r="A70" s="17">
        <v>42903.363657407404</v>
      </c>
      <c r="B70">
        <v>252441</v>
      </c>
      <c r="C70" t="s">
        <v>546</v>
      </c>
      <c r="D70" t="s">
        <v>547</v>
      </c>
      <c r="F70" s="15">
        <v>350</v>
      </c>
      <c r="G70" t="s">
        <v>57</v>
      </c>
      <c r="H70" t="s">
        <v>57</v>
      </c>
      <c r="I70" t="s">
        <v>96</v>
      </c>
      <c r="J70" t="s">
        <v>46</v>
      </c>
      <c r="K70" t="s">
        <v>97</v>
      </c>
      <c r="L70" t="s">
        <v>1171</v>
      </c>
      <c r="M70" t="s">
        <v>1172</v>
      </c>
      <c r="N70">
        <f>VLOOKUP(B70,HIS退!B:F,5,FALSE)</f>
        <v>-350</v>
      </c>
      <c r="O70" t="str">
        <f t="shared" si="2"/>
        <v/>
      </c>
      <c r="P70" s="43">
        <f>VLOOKUP(C70,银行退!D:G,4,FALSE)</f>
        <v>350</v>
      </c>
      <c r="Q70" t="str">
        <f t="shared" si="3"/>
        <v/>
      </c>
      <c r="R70" t="e">
        <f>VLOOKUP(C70,银行退!D:J,7,FALSE)</f>
        <v>#N/A</v>
      </c>
    </row>
    <row r="71" spans="1:18" customFormat="1" ht="14.25">
      <c r="A71" s="17">
        <v>42903.36891203704</v>
      </c>
      <c r="B71">
        <v>252634</v>
      </c>
      <c r="C71" t="s">
        <v>549</v>
      </c>
      <c r="D71" t="s">
        <v>550</v>
      </c>
      <c r="F71" s="15">
        <v>1000</v>
      </c>
      <c r="G71" t="s">
        <v>57</v>
      </c>
      <c r="H71" t="s">
        <v>57</v>
      </c>
      <c r="I71" t="s">
        <v>96</v>
      </c>
      <c r="J71" t="s">
        <v>46</v>
      </c>
      <c r="K71" t="s">
        <v>97</v>
      </c>
      <c r="L71" t="s">
        <v>1173</v>
      </c>
      <c r="M71" t="s">
        <v>1174</v>
      </c>
      <c r="N71">
        <f>VLOOKUP(B71,HIS退!B:F,5,FALSE)</f>
        <v>-1000</v>
      </c>
      <c r="O71" t="str">
        <f t="shared" si="2"/>
        <v/>
      </c>
      <c r="P71" s="43">
        <f>VLOOKUP(C71,银行退!D:G,4,FALSE)</f>
        <v>1000</v>
      </c>
      <c r="Q71" t="str">
        <f t="shared" si="3"/>
        <v/>
      </c>
      <c r="R71" t="e">
        <f>VLOOKUP(C71,银行退!D:J,7,FALSE)</f>
        <v>#N/A</v>
      </c>
    </row>
    <row r="72" spans="1:18" customFormat="1" ht="14.25">
      <c r="A72" s="17">
        <v>42903.369733796295</v>
      </c>
      <c r="B72">
        <v>252653</v>
      </c>
      <c r="C72" t="s">
        <v>552</v>
      </c>
      <c r="D72" t="s">
        <v>553</v>
      </c>
      <c r="F72" s="15">
        <v>114</v>
      </c>
      <c r="G72" t="s">
        <v>57</v>
      </c>
      <c r="H72" t="s">
        <v>57</v>
      </c>
      <c r="I72" t="s">
        <v>96</v>
      </c>
      <c r="J72" t="s">
        <v>46</v>
      </c>
      <c r="K72" t="s">
        <v>97</v>
      </c>
      <c r="L72" t="s">
        <v>1175</v>
      </c>
      <c r="M72" t="s">
        <v>1176</v>
      </c>
      <c r="N72">
        <f>VLOOKUP(B72,HIS退!B:F,5,FALSE)</f>
        <v>-114</v>
      </c>
      <c r="O72" t="str">
        <f t="shared" si="2"/>
        <v/>
      </c>
      <c r="P72" s="43">
        <f>VLOOKUP(C72,银行退!D:G,4,FALSE)</f>
        <v>114</v>
      </c>
      <c r="Q72" t="str">
        <f t="shared" si="3"/>
        <v/>
      </c>
      <c r="R72" t="e">
        <f>VLOOKUP(C72,银行退!D:J,7,FALSE)</f>
        <v>#N/A</v>
      </c>
    </row>
    <row r="73" spans="1:18" customFormat="1" ht="14.25">
      <c r="A73" s="17">
        <v>42903.403194444443</v>
      </c>
      <c r="B73">
        <v>253996</v>
      </c>
      <c r="C73" t="s">
        <v>555</v>
      </c>
      <c r="D73" t="s">
        <v>556</v>
      </c>
      <c r="F73" s="15">
        <v>1319</v>
      </c>
      <c r="G73" t="s">
        <v>57</v>
      </c>
      <c r="H73" t="s">
        <v>57</v>
      </c>
      <c r="I73" t="s">
        <v>96</v>
      </c>
      <c r="J73" t="s">
        <v>46</v>
      </c>
      <c r="K73" t="s">
        <v>97</v>
      </c>
      <c r="L73" t="s">
        <v>1177</v>
      </c>
      <c r="M73" t="s">
        <v>1178</v>
      </c>
      <c r="N73">
        <f>VLOOKUP(B73,HIS退!B:F,5,FALSE)</f>
        <v>-1319</v>
      </c>
      <c r="O73" t="str">
        <f t="shared" si="2"/>
        <v/>
      </c>
      <c r="P73" s="43">
        <f>VLOOKUP(C73,银行退!D:G,4,FALSE)</f>
        <v>1319</v>
      </c>
      <c r="Q73" t="str">
        <f t="shared" si="3"/>
        <v/>
      </c>
      <c r="R73" t="e">
        <f>VLOOKUP(C73,银行退!D:J,7,FALSE)</f>
        <v>#N/A</v>
      </c>
    </row>
    <row r="74" spans="1:18" customFormat="1" ht="14.25">
      <c r="A74" s="17">
        <v>42903.413738425923</v>
      </c>
      <c r="B74">
        <v>254407</v>
      </c>
      <c r="C74" t="s">
        <v>558</v>
      </c>
      <c r="D74" t="s">
        <v>559</v>
      </c>
      <c r="F74" s="15">
        <v>603</v>
      </c>
      <c r="G74" t="s">
        <v>57</v>
      </c>
      <c r="H74" t="s">
        <v>57</v>
      </c>
      <c r="I74" t="s">
        <v>96</v>
      </c>
      <c r="J74" t="s">
        <v>46</v>
      </c>
      <c r="K74" t="s">
        <v>97</v>
      </c>
      <c r="L74" t="s">
        <v>1179</v>
      </c>
      <c r="M74" t="s">
        <v>1180</v>
      </c>
      <c r="N74">
        <f>VLOOKUP(B74,HIS退!B:F,5,FALSE)</f>
        <v>-603</v>
      </c>
      <c r="O74" t="str">
        <f t="shared" si="2"/>
        <v/>
      </c>
      <c r="P74" s="43">
        <f>VLOOKUP(C74,银行退!D:G,4,FALSE)</f>
        <v>603</v>
      </c>
      <c r="Q74" t="str">
        <f t="shared" si="3"/>
        <v/>
      </c>
      <c r="R74" t="e">
        <f>VLOOKUP(C74,银行退!D:J,7,FALSE)</f>
        <v>#N/A</v>
      </c>
    </row>
    <row r="75" spans="1:18" ht="14.25">
      <c r="A75" s="17">
        <v>42903.414803240739</v>
      </c>
      <c r="B75">
        <v>254456</v>
      </c>
      <c r="C75" t="s">
        <v>560</v>
      </c>
      <c r="D75" t="s">
        <v>559</v>
      </c>
      <c r="E75"/>
      <c r="F75" s="15">
        <v>400</v>
      </c>
      <c r="G75" t="s">
        <v>57</v>
      </c>
      <c r="H75" t="s">
        <v>57</v>
      </c>
      <c r="I75" t="s">
        <v>96</v>
      </c>
      <c r="J75" t="s">
        <v>360</v>
      </c>
      <c r="K75" t="s">
        <v>97</v>
      </c>
      <c r="L75" t="s">
        <v>1181</v>
      </c>
      <c r="M75" t="s">
        <v>1182</v>
      </c>
      <c r="N75" s="41">
        <f>VLOOKUP(B75,HIS退!B:F,5,FALSE)</f>
        <v>-400</v>
      </c>
      <c r="O75" s="41" t="str">
        <f t="shared" si="2"/>
        <v/>
      </c>
      <c r="P75" s="56">
        <f>VLOOKUP(C75,银行退!D:G,4,FALSE)</f>
        <v>400</v>
      </c>
      <c r="Q75" s="41" t="str">
        <f t="shared" si="3"/>
        <v/>
      </c>
      <c r="R75" s="41">
        <f>VLOOKUP(C75,银行退!D:J,7,FALSE)</f>
        <v>1</v>
      </c>
    </row>
    <row r="76" spans="1:18" customFormat="1" ht="14.25">
      <c r="A76" s="17">
        <v>42903.466122685182</v>
      </c>
      <c r="B76">
        <v>256164</v>
      </c>
      <c r="C76" t="s">
        <v>561</v>
      </c>
      <c r="D76" t="s">
        <v>562</v>
      </c>
      <c r="F76" s="15">
        <v>322</v>
      </c>
      <c r="G76" t="s">
        <v>57</v>
      </c>
      <c r="H76" t="s">
        <v>57</v>
      </c>
      <c r="I76" t="s">
        <v>96</v>
      </c>
      <c r="J76" t="s">
        <v>46</v>
      </c>
      <c r="K76" t="s">
        <v>97</v>
      </c>
      <c r="L76" t="s">
        <v>1183</v>
      </c>
      <c r="M76" t="s">
        <v>1184</v>
      </c>
      <c r="N76">
        <f>VLOOKUP(B76,HIS退!B:F,5,FALSE)</f>
        <v>-322</v>
      </c>
      <c r="O76" t="str">
        <f t="shared" si="2"/>
        <v/>
      </c>
      <c r="P76" s="43">
        <f>VLOOKUP(C76,银行退!D:G,4,FALSE)</f>
        <v>322</v>
      </c>
      <c r="Q76" t="str">
        <f t="shared" si="3"/>
        <v/>
      </c>
      <c r="R76" t="e">
        <f>VLOOKUP(C76,银行退!D:J,7,FALSE)</f>
        <v>#N/A</v>
      </c>
    </row>
    <row r="77" spans="1:18" customFormat="1" ht="14.25">
      <c r="A77" s="17">
        <v>42903.467418981483</v>
      </c>
      <c r="B77">
        <v>256205</v>
      </c>
      <c r="C77" t="s">
        <v>564</v>
      </c>
      <c r="D77" t="s">
        <v>565</v>
      </c>
      <c r="F77" s="15">
        <v>89</v>
      </c>
      <c r="G77" t="s">
        <v>57</v>
      </c>
      <c r="H77" t="s">
        <v>57</v>
      </c>
      <c r="I77" t="s">
        <v>96</v>
      </c>
      <c r="J77" t="s">
        <v>46</v>
      </c>
      <c r="K77" t="s">
        <v>97</v>
      </c>
      <c r="L77" t="s">
        <v>1185</v>
      </c>
      <c r="M77" t="s">
        <v>1186</v>
      </c>
      <c r="N77">
        <f>VLOOKUP(B77,HIS退!B:F,5,FALSE)</f>
        <v>-89</v>
      </c>
      <c r="O77" t="str">
        <f t="shared" si="2"/>
        <v/>
      </c>
      <c r="P77" s="43">
        <f>VLOOKUP(C77,银行退!D:G,4,FALSE)</f>
        <v>89</v>
      </c>
      <c r="Q77" t="str">
        <f t="shared" si="3"/>
        <v/>
      </c>
      <c r="R77" t="e">
        <f>VLOOKUP(C77,银行退!D:J,7,FALSE)</f>
        <v>#N/A</v>
      </c>
    </row>
    <row r="78" spans="1:18" ht="14.25">
      <c r="A78" s="17">
        <v>42903.470277777778</v>
      </c>
      <c r="B78">
        <v>256298</v>
      </c>
      <c r="C78" t="s">
        <v>567</v>
      </c>
      <c r="D78" t="s">
        <v>568</v>
      </c>
      <c r="E78"/>
      <c r="F78" s="15">
        <v>3000</v>
      </c>
      <c r="G78" t="s">
        <v>57</v>
      </c>
      <c r="H78" t="s">
        <v>57</v>
      </c>
      <c r="I78" t="s">
        <v>96</v>
      </c>
      <c r="J78" t="s">
        <v>360</v>
      </c>
      <c r="K78" t="s">
        <v>97</v>
      </c>
      <c r="L78" t="s">
        <v>1187</v>
      </c>
      <c r="M78" t="s">
        <v>1188</v>
      </c>
      <c r="N78" s="41">
        <f>VLOOKUP(B78,HIS退!B:F,5,FALSE)</f>
        <v>-3000</v>
      </c>
      <c r="O78" s="41" t="str">
        <f t="shared" si="2"/>
        <v/>
      </c>
      <c r="P78" s="56">
        <f>VLOOKUP(C78,银行退!D:G,4,FALSE)</f>
        <v>3000</v>
      </c>
      <c r="Q78" s="41" t="str">
        <f t="shared" si="3"/>
        <v/>
      </c>
      <c r="R78" s="41">
        <f>VLOOKUP(C78,银行退!D:J,7,FALSE)</f>
        <v>1</v>
      </c>
    </row>
    <row r="79" spans="1:18" customFormat="1" ht="14.25">
      <c r="A79" s="17">
        <v>42903.473749999997</v>
      </c>
      <c r="B79">
        <v>256383</v>
      </c>
      <c r="C79" t="s">
        <v>569</v>
      </c>
      <c r="D79" t="s">
        <v>570</v>
      </c>
      <c r="F79" s="15">
        <v>500</v>
      </c>
      <c r="G79" t="s">
        <v>57</v>
      </c>
      <c r="H79" t="s">
        <v>57</v>
      </c>
      <c r="I79" t="s">
        <v>96</v>
      </c>
      <c r="J79" t="s">
        <v>46</v>
      </c>
      <c r="K79" t="s">
        <v>97</v>
      </c>
      <c r="L79" t="s">
        <v>1189</v>
      </c>
      <c r="M79" t="s">
        <v>1190</v>
      </c>
      <c r="N79">
        <f>VLOOKUP(B79,HIS退!B:F,5,FALSE)</f>
        <v>-500</v>
      </c>
      <c r="O79" t="str">
        <f t="shared" si="2"/>
        <v/>
      </c>
      <c r="P79" s="43">
        <f>VLOOKUP(C79,银行退!D:G,4,FALSE)</f>
        <v>500</v>
      </c>
      <c r="Q79" t="str">
        <f t="shared" si="3"/>
        <v/>
      </c>
      <c r="R79" t="e">
        <f>VLOOKUP(C79,银行退!D:J,7,FALSE)</f>
        <v>#N/A</v>
      </c>
    </row>
    <row r="80" spans="1:18" customFormat="1" ht="14.25">
      <c r="A80" s="17">
        <v>42903.47625</v>
      </c>
      <c r="B80">
        <v>256458</v>
      </c>
      <c r="C80" t="s">
        <v>572</v>
      </c>
      <c r="D80" t="s">
        <v>573</v>
      </c>
      <c r="F80" s="15">
        <v>2735</v>
      </c>
      <c r="G80" t="s">
        <v>57</v>
      </c>
      <c r="H80" t="s">
        <v>57</v>
      </c>
      <c r="I80" t="s">
        <v>96</v>
      </c>
      <c r="J80" t="s">
        <v>46</v>
      </c>
      <c r="K80" t="s">
        <v>97</v>
      </c>
      <c r="L80" t="s">
        <v>1191</v>
      </c>
      <c r="M80" t="s">
        <v>1192</v>
      </c>
      <c r="N80">
        <f>VLOOKUP(B80,HIS退!B:F,5,FALSE)</f>
        <v>-2735</v>
      </c>
      <c r="O80" t="str">
        <f t="shared" si="2"/>
        <v/>
      </c>
      <c r="P80" s="43">
        <f>VLOOKUP(C80,银行退!D:G,4,FALSE)</f>
        <v>2735</v>
      </c>
      <c r="Q80" t="str">
        <f t="shared" si="3"/>
        <v/>
      </c>
      <c r="R80" t="e">
        <f>VLOOKUP(C80,银行退!D:J,7,FALSE)</f>
        <v>#N/A</v>
      </c>
    </row>
    <row r="81" spans="1:18" customFormat="1" ht="14.25">
      <c r="A81" s="17">
        <v>42903.483969907407</v>
      </c>
      <c r="B81">
        <v>256625</v>
      </c>
      <c r="C81" t="s">
        <v>575</v>
      </c>
      <c r="D81" t="s">
        <v>576</v>
      </c>
      <c r="F81" s="15">
        <v>312</v>
      </c>
      <c r="G81" t="s">
        <v>57</v>
      </c>
      <c r="H81" t="s">
        <v>57</v>
      </c>
      <c r="I81" t="s">
        <v>96</v>
      </c>
      <c r="J81" t="s">
        <v>46</v>
      </c>
      <c r="K81" t="s">
        <v>97</v>
      </c>
      <c r="L81" t="s">
        <v>1193</v>
      </c>
      <c r="M81" t="s">
        <v>1194</v>
      </c>
      <c r="N81">
        <f>VLOOKUP(B81,HIS退!B:F,5,FALSE)</f>
        <v>-312</v>
      </c>
      <c r="O81" t="str">
        <f t="shared" si="2"/>
        <v/>
      </c>
      <c r="P81" s="43">
        <f>VLOOKUP(C81,银行退!D:G,4,FALSE)</f>
        <v>312</v>
      </c>
      <c r="Q81" t="str">
        <f t="shared" si="3"/>
        <v/>
      </c>
      <c r="R81" t="e">
        <f>VLOOKUP(C81,银行退!D:J,7,FALSE)</f>
        <v>#N/A</v>
      </c>
    </row>
    <row r="82" spans="1:18" ht="14.25">
      <c r="A82" s="17">
        <v>42903.501215277778</v>
      </c>
      <c r="B82">
        <v>256942</v>
      </c>
      <c r="C82" t="s">
        <v>578</v>
      </c>
      <c r="D82" t="s">
        <v>579</v>
      </c>
      <c r="E82"/>
      <c r="F82" s="15">
        <v>295</v>
      </c>
      <c r="G82" t="s">
        <v>57</v>
      </c>
      <c r="H82" t="s">
        <v>57</v>
      </c>
      <c r="I82" t="s">
        <v>96</v>
      </c>
      <c r="J82" t="s">
        <v>360</v>
      </c>
      <c r="K82" t="s">
        <v>97</v>
      </c>
      <c r="L82" t="s">
        <v>1195</v>
      </c>
      <c r="M82" t="s">
        <v>1196</v>
      </c>
      <c r="N82" s="41">
        <f>VLOOKUP(B82,HIS退!B:F,5,FALSE)</f>
        <v>-295</v>
      </c>
      <c r="O82" s="41" t="str">
        <f t="shared" si="2"/>
        <v/>
      </c>
      <c r="P82" s="56">
        <f>VLOOKUP(C82,银行退!D:G,4,FALSE)</f>
        <v>295</v>
      </c>
      <c r="Q82" s="41" t="str">
        <f t="shared" si="3"/>
        <v/>
      </c>
      <c r="R82" s="41">
        <f>VLOOKUP(C82,银行退!D:J,7,FALSE)</f>
        <v>1</v>
      </c>
    </row>
    <row r="83" spans="1:18" customFormat="1" ht="14.25">
      <c r="A83" s="17">
        <v>42903.503425925926</v>
      </c>
      <c r="B83">
        <v>256972</v>
      </c>
      <c r="C83" t="s">
        <v>580</v>
      </c>
      <c r="D83" t="s">
        <v>581</v>
      </c>
      <c r="F83" s="15">
        <v>900</v>
      </c>
      <c r="G83" t="s">
        <v>57</v>
      </c>
      <c r="H83" t="s">
        <v>57</v>
      </c>
      <c r="I83" t="s">
        <v>96</v>
      </c>
      <c r="J83" t="s">
        <v>46</v>
      </c>
      <c r="K83" t="s">
        <v>97</v>
      </c>
      <c r="L83" t="s">
        <v>1197</v>
      </c>
      <c r="M83" t="s">
        <v>1198</v>
      </c>
      <c r="N83">
        <f>VLOOKUP(B83,HIS退!B:F,5,FALSE)</f>
        <v>-900</v>
      </c>
      <c r="O83" t="str">
        <f t="shared" si="2"/>
        <v/>
      </c>
      <c r="P83" s="43">
        <f>VLOOKUP(C83,银行退!D:G,4,FALSE)</f>
        <v>900</v>
      </c>
      <c r="Q83" t="str">
        <f t="shared" si="3"/>
        <v/>
      </c>
      <c r="R83" t="e">
        <f>VLOOKUP(C83,银行退!D:J,7,FALSE)</f>
        <v>#N/A</v>
      </c>
    </row>
    <row r="84" spans="1:18" s="52" customFormat="1" ht="14.25">
      <c r="A84" s="17">
        <v>42903.506458333337</v>
      </c>
      <c r="B84">
        <v>257013</v>
      </c>
      <c r="C84" t="s">
        <v>583</v>
      </c>
      <c r="D84" t="s">
        <v>584</v>
      </c>
      <c r="E84"/>
      <c r="F84" s="15">
        <v>244</v>
      </c>
      <c r="G84" t="s">
        <v>57</v>
      </c>
      <c r="H84" t="s">
        <v>57</v>
      </c>
      <c r="I84" t="s">
        <v>96</v>
      </c>
      <c r="J84" t="s">
        <v>46</v>
      </c>
      <c r="K84" t="s">
        <v>97</v>
      </c>
      <c r="L84" t="s">
        <v>1199</v>
      </c>
      <c r="M84" t="s">
        <v>1200</v>
      </c>
      <c r="N84">
        <f>VLOOKUP(B84,HIS退!B:F,5,FALSE)</f>
        <v>-244</v>
      </c>
      <c r="O84" t="str">
        <f t="shared" si="2"/>
        <v/>
      </c>
      <c r="P84" s="43">
        <f>VLOOKUP(C84,银行退!D:G,4,FALSE)</f>
        <v>244</v>
      </c>
      <c r="Q84" t="str">
        <f t="shared" si="3"/>
        <v/>
      </c>
      <c r="R84" t="e">
        <f>VLOOKUP(C84,银行退!D:J,7,FALSE)</f>
        <v>#N/A</v>
      </c>
    </row>
    <row r="85" spans="1:18" customFormat="1" ht="14.25">
      <c r="A85" s="17">
        <v>42903.531331018516</v>
      </c>
      <c r="B85">
        <v>257249</v>
      </c>
      <c r="C85" t="s">
        <v>586</v>
      </c>
      <c r="D85" t="s">
        <v>587</v>
      </c>
      <c r="F85" s="15">
        <v>850</v>
      </c>
      <c r="G85" t="s">
        <v>57</v>
      </c>
      <c r="H85" t="s">
        <v>57</v>
      </c>
      <c r="I85" t="s">
        <v>96</v>
      </c>
      <c r="J85" t="s">
        <v>46</v>
      </c>
      <c r="K85" t="s">
        <v>97</v>
      </c>
      <c r="L85" t="s">
        <v>1201</v>
      </c>
      <c r="M85" t="s">
        <v>1202</v>
      </c>
      <c r="N85">
        <f>VLOOKUP(B85,HIS退!B:F,5,FALSE)</f>
        <v>-850</v>
      </c>
      <c r="O85" t="str">
        <f t="shared" si="2"/>
        <v/>
      </c>
      <c r="P85" s="43">
        <f>VLOOKUP(C85,银行退!D:G,4,FALSE)</f>
        <v>850</v>
      </c>
      <c r="Q85" t="str">
        <f t="shared" si="3"/>
        <v/>
      </c>
      <c r="R85" t="e">
        <f>VLOOKUP(C85,银行退!D:J,7,FALSE)</f>
        <v>#N/A</v>
      </c>
    </row>
    <row r="86" spans="1:18" s="52" customFormat="1" ht="14.25">
      <c r="A86" s="17">
        <v>42903.572488425925</v>
      </c>
      <c r="B86">
        <v>257390</v>
      </c>
      <c r="C86" t="s">
        <v>589</v>
      </c>
      <c r="D86" t="s">
        <v>590</v>
      </c>
      <c r="E86"/>
      <c r="F86" s="15">
        <v>2880</v>
      </c>
      <c r="G86" t="s">
        <v>57</v>
      </c>
      <c r="H86" t="s">
        <v>57</v>
      </c>
      <c r="I86" t="s">
        <v>96</v>
      </c>
      <c r="J86" t="s">
        <v>46</v>
      </c>
      <c r="K86" t="s">
        <v>97</v>
      </c>
      <c r="L86" t="s">
        <v>1203</v>
      </c>
      <c r="M86" t="s">
        <v>1204</v>
      </c>
      <c r="N86">
        <f>VLOOKUP(B86,HIS退!B:F,5,FALSE)</f>
        <v>-2880</v>
      </c>
      <c r="O86" t="str">
        <f t="shared" si="2"/>
        <v/>
      </c>
      <c r="P86" s="43">
        <f>VLOOKUP(C86,银行退!D:G,4,FALSE)</f>
        <v>2880</v>
      </c>
      <c r="Q86" t="str">
        <f t="shared" si="3"/>
        <v/>
      </c>
      <c r="R86" t="e">
        <f>VLOOKUP(C86,银行退!D:J,7,FALSE)</f>
        <v>#N/A</v>
      </c>
    </row>
    <row r="87" spans="1:18" customFormat="1" ht="14.25">
      <c r="A87" s="17">
        <v>42903.577407407407</v>
      </c>
      <c r="B87">
        <v>257425</v>
      </c>
      <c r="C87" t="s">
        <v>592</v>
      </c>
      <c r="D87" t="s">
        <v>593</v>
      </c>
      <c r="F87" s="15">
        <v>3090</v>
      </c>
      <c r="G87" t="s">
        <v>57</v>
      </c>
      <c r="H87" t="s">
        <v>57</v>
      </c>
      <c r="I87" t="s">
        <v>96</v>
      </c>
      <c r="J87" t="s">
        <v>46</v>
      </c>
      <c r="K87" t="s">
        <v>97</v>
      </c>
      <c r="L87" t="s">
        <v>1205</v>
      </c>
      <c r="M87" t="s">
        <v>1206</v>
      </c>
      <c r="N87">
        <f>VLOOKUP(B87,HIS退!B:F,5,FALSE)</f>
        <v>-3090</v>
      </c>
      <c r="O87" t="str">
        <f t="shared" si="2"/>
        <v/>
      </c>
      <c r="P87" s="43">
        <f>VLOOKUP(C87,银行退!D:G,4,FALSE)</f>
        <v>3090</v>
      </c>
      <c r="Q87" t="str">
        <f t="shared" si="3"/>
        <v/>
      </c>
      <c r="R87" t="e">
        <f>VLOOKUP(C87,银行退!D:J,7,FALSE)</f>
        <v>#N/A</v>
      </c>
    </row>
    <row r="88" spans="1:18" customFormat="1" ht="14.25">
      <c r="A88" s="17">
        <v>42903.600289351853</v>
      </c>
      <c r="B88">
        <v>257743</v>
      </c>
      <c r="C88" t="s">
        <v>595</v>
      </c>
      <c r="D88" t="s">
        <v>596</v>
      </c>
      <c r="F88" s="15">
        <v>80</v>
      </c>
      <c r="G88" t="s">
        <v>57</v>
      </c>
      <c r="H88" t="s">
        <v>57</v>
      </c>
      <c r="I88" t="s">
        <v>96</v>
      </c>
      <c r="J88" t="s">
        <v>46</v>
      </c>
      <c r="K88" t="s">
        <v>97</v>
      </c>
      <c r="L88" t="s">
        <v>1207</v>
      </c>
      <c r="M88" t="s">
        <v>1208</v>
      </c>
      <c r="N88">
        <f>VLOOKUP(B88,HIS退!B:F,5,FALSE)</f>
        <v>-80</v>
      </c>
      <c r="O88" t="str">
        <f t="shared" si="2"/>
        <v/>
      </c>
      <c r="P88" s="43">
        <f>VLOOKUP(C88,银行退!D:G,4,FALSE)</f>
        <v>80</v>
      </c>
      <c r="Q88" t="str">
        <f t="shared" si="3"/>
        <v/>
      </c>
      <c r="R88" t="e">
        <f>VLOOKUP(C88,银行退!D:J,7,FALSE)</f>
        <v>#N/A</v>
      </c>
    </row>
    <row r="89" spans="1:18" customFormat="1" ht="14.25">
      <c r="A89" s="17">
        <v>42903.641712962963</v>
      </c>
      <c r="B89">
        <v>258564</v>
      </c>
      <c r="C89" t="s">
        <v>598</v>
      </c>
      <c r="D89" t="s">
        <v>599</v>
      </c>
      <c r="F89" s="15">
        <v>500</v>
      </c>
      <c r="G89" t="s">
        <v>57</v>
      </c>
      <c r="H89" t="s">
        <v>57</v>
      </c>
      <c r="I89" t="s">
        <v>96</v>
      </c>
      <c r="J89" t="s">
        <v>46</v>
      </c>
      <c r="K89" t="s">
        <v>97</v>
      </c>
      <c r="L89" t="s">
        <v>1209</v>
      </c>
      <c r="M89" t="s">
        <v>1210</v>
      </c>
      <c r="N89">
        <f>VLOOKUP(B89,HIS退!B:F,5,FALSE)</f>
        <v>-500</v>
      </c>
      <c r="O89" t="str">
        <f t="shared" si="2"/>
        <v/>
      </c>
      <c r="P89" s="43">
        <f>VLOOKUP(C89,银行退!D:G,4,FALSE)</f>
        <v>500</v>
      </c>
      <c r="Q89" t="str">
        <f t="shared" si="3"/>
        <v/>
      </c>
      <c r="R89" t="e">
        <f>VLOOKUP(C89,银行退!D:J,7,FALSE)</f>
        <v>#N/A</v>
      </c>
    </row>
    <row r="90" spans="1:18" customFormat="1" ht="14.25">
      <c r="A90" s="17">
        <v>42903.657708333332</v>
      </c>
      <c r="B90">
        <v>258818</v>
      </c>
      <c r="C90" t="s">
        <v>601</v>
      </c>
      <c r="D90" t="s">
        <v>602</v>
      </c>
      <c r="F90" s="15">
        <v>150</v>
      </c>
      <c r="G90" t="s">
        <v>57</v>
      </c>
      <c r="H90" t="s">
        <v>57</v>
      </c>
      <c r="I90" t="s">
        <v>96</v>
      </c>
      <c r="J90" t="s">
        <v>46</v>
      </c>
      <c r="K90" t="s">
        <v>97</v>
      </c>
      <c r="L90" t="s">
        <v>1211</v>
      </c>
      <c r="M90" t="s">
        <v>1212</v>
      </c>
      <c r="N90">
        <f>VLOOKUP(B90,HIS退!B:F,5,FALSE)</f>
        <v>-150</v>
      </c>
      <c r="O90" t="str">
        <f t="shared" si="2"/>
        <v/>
      </c>
      <c r="P90" s="43">
        <f>VLOOKUP(C90,银行退!D:G,4,FALSE)</f>
        <v>150</v>
      </c>
      <c r="Q90" t="str">
        <f t="shared" si="3"/>
        <v/>
      </c>
      <c r="R90" t="e">
        <f>VLOOKUP(C90,银行退!D:J,7,FALSE)</f>
        <v>#N/A</v>
      </c>
    </row>
    <row r="91" spans="1:18" customFormat="1" ht="14.25">
      <c r="A91" s="17">
        <v>42903.659629629627</v>
      </c>
      <c r="B91">
        <v>258849</v>
      </c>
      <c r="C91" t="s">
        <v>604</v>
      </c>
      <c r="D91" t="s">
        <v>50</v>
      </c>
      <c r="F91" s="15">
        <v>9999</v>
      </c>
      <c r="G91" t="s">
        <v>57</v>
      </c>
      <c r="H91" t="s">
        <v>57</v>
      </c>
      <c r="I91" t="s">
        <v>96</v>
      </c>
      <c r="J91" t="s">
        <v>46</v>
      </c>
      <c r="K91" t="s">
        <v>97</v>
      </c>
      <c r="L91" t="s">
        <v>1213</v>
      </c>
      <c r="M91" t="s">
        <v>1214</v>
      </c>
      <c r="N91">
        <f>VLOOKUP(B91,HIS退!B:F,5,FALSE)</f>
        <v>-9999</v>
      </c>
      <c r="O91" t="str">
        <f t="shared" si="2"/>
        <v/>
      </c>
      <c r="P91" s="43">
        <f>VLOOKUP(C91,银行退!D:G,4,FALSE)</f>
        <v>9999</v>
      </c>
      <c r="Q91" t="str">
        <f t="shared" si="3"/>
        <v/>
      </c>
      <c r="R91" t="e">
        <f>VLOOKUP(C91,银行退!D:J,7,FALSE)</f>
        <v>#N/A</v>
      </c>
    </row>
    <row r="92" spans="1:18" customFormat="1" ht="14.25">
      <c r="A92" s="17">
        <v>42903.659872685188</v>
      </c>
      <c r="B92">
        <v>258852</v>
      </c>
      <c r="C92" t="s">
        <v>605</v>
      </c>
      <c r="D92" t="s">
        <v>50</v>
      </c>
      <c r="F92" s="15">
        <v>1</v>
      </c>
      <c r="G92" t="s">
        <v>57</v>
      </c>
      <c r="H92" t="s">
        <v>57</v>
      </c>
      <c r="I92" t="s">
        <v>96</v>
      </c>
      <c r="J92" t="s">
        <v>46</v>
      </c>
      <c r="K92" t="s">
        <v>97</v>
      </c>
      <c r="L92" t="s">
        <v>1215</v>
      </c>
      <c r="M92" t="s">
        <v>1216</v>
      </c>
      <c r="N92">
        <f>VLOOKUP(B92,HIS退!B:F,5,FALSE)</f>
        <v>-1</v>
      </c>
      <c r="O92" t="str">
        <f t="shared" si="2"/>
        <v/>
      </c>
      <c r="P92" s="43">
        <f>VLOOKUP(C92,银行退!D:G,4,FALSE)</f>
        <v>1</v>
      </c>
      <c r="Q92" t="str">
        <f t="shared" si="3"/>
        <v/>
      </c>
      <c r="R92" t="e">
        <f>VLOOKUP(C92,银行退!D:J,7,FALSE)</f>
        <v>#N/A</v>
      </c>
    </row>
    <row r="93" spans="1:18" customFormat="1" ht="14.25">
      <c r="A93" s="17">
        <v>42903.661099537036</v>
      </c>
      <c r="B93">
        <v>258871</v>
      </c>
      <c r="C93" t="s">
        <v>606</v>
      </c>
      <c r="D93" t="s">
        <v>607</v>
      </c>
      <c r="F93" s="15">
        <v>32</v>
      </c>
      <c r="G93" t="s">
        <v>57</v>
      </c>
      <c r="H93" t="s">
        <v>57</v>
      </c>
      <c r="I93" t="s">
        <v>96</v>
      </c>
      <c r="J93" t="s">
        <v>46</v>
      </c>
      <c r="K93" t="s">
        <v>97</v>
      </c>
      <c r="L93" t="s">
        <v>1217</v>
      </c>
      <c r="M93" t="s">
        <v>1218</v>
      </c>
      <c r="N93">
        <f>VLOOKUP(B93,HIS退!B:F,5,FALSE)</f>
        <v>-32</v>
      </c>
      <c r="O93" t="str">
        <f t="shared" si="2"/>
        <v/>
      </c>
      <c r="P93" s="43">
        <f>VLOOKUP(C93,银行退!D:G,4,FALSE)</f>
        <v>32</v>
      </c>
      <c r="Q93" t="str">
        <f t="shared" si="3"/>
        <v/>
      </c>
      <c r="R93" t="e">
        <f>VLOOKUP(C93,银行退!D:J,7,FALSE)</f>
        <v>#N/A</v>
      </c>
    </row>
    <row r="94" spans="1:18" s="52" customFormat="1" ht="14.25">
      <c r="A94" s="17">
        <v>42903.661562499998</v>
      </c>
      <c r="B94">
        <v>258878</v>
      </c>
      <c r="C94" t="s">
        <v>609</v>
      </c>
      <c r="D94" t="s">
        <v>610</v>
      </c>
      <c r="E94"/>
      <c r="F94" s="15">
        <v>1000</v>
      </c>
      <c r="G94" t="s">
        <v>57</v>
      </c>
      <c r="H94" t="s">
        <v>57</v>
      </c>
      <c r="I94" t="s">
        <v>96</v>
      </c>
      <c r="J94" t="s">
        <v>46</v>
      </c>
      <c r="K94" t="s">
        <v>97</v>
      </c>
      <c r="L94" t="s">
        <v>1219</v>
      </c>
      <c r="M94" t="s">
        <v>1220</v>
      </c>
      <c r="N94">
        <f>VLOOKUP(B94,HIS退!B:F,5,FALSE)</f>
        <v>-1000</v>
      </c>
      <c r="O94" t="str">
        <f t="shared" si="2"/>
        <v/>
      </c>
      <c r="P94" s="43">
        <f>VLOOKUP(C94,银行退!D:G,4,FALSE)</f>
        <v>1000</v>
      </c>
      <c r="Q94" t="str">
        <f t="shared" si="3"/>
        <v/>
      </c>
      <c r="R94" t="e">
        <f>VLOOKUP(C94,银行退!D:J,7,FALSE)</f>
        <v>#N/A</v>
      </c>
    </row>
    <row r="95" spans="1:18" customFormat="1" ht="14.25">
      <c r="A95" s="17">
        <v>42903.661840277775</v>
      </c>
      <c r="B95">
        <v>258881</v>
      </c>
      <c r="C95" t="s">
        <v>612</v>
      </c>
      <c r="D95" t="s">
        <v>610</v>
      </c>
      <c r="F95" s="15">
        <v>761</v>
      </c>
      <c r="G95" t="s">
        <v>57</v>
      </c>
      <c r="H95" t="s">
        <v>57</v>
      </c>
      <c r="I95" t="s">
        <v>96</v>
      </c>
      <c r="J95" t="s">
        <v>46</v>
      </c>
      <c r="K95" t="s">
        <v>97</v>
      </c>
      <c r="L95" t="s">
        <v>1221</v>
      </c>
      <c r="M95" t="s">
        <v>1222</v>
      </c>
      <c r="N95">
        <f>VLOOKUP(B95,HIS退!B:F,5,FALSE)</f>
        <v>-761</v>
      </c>
      <c r="O95" t="str">
        <f t="shared" si="2"/>
        <v/>
      </c>
      <c r="P95" s="43">
        <f>VLOOKUP(C95,银行退!D:G,4,FALSE)</f>
        <v>761</v>
      </c>
      <c r="Q95" t="str">
        <f t="shared" si="3"/>
        <v/>
      </c>
      <c r="R95" t="e">
        <f>VLOOKUP(C95,银行退!D:J,7,FALSE)</f>
        <v>#N/A</v>
      </c>
    </row>
    <row r="96" spans="1:18" customFormat="1" ht="14.25">
      <c r="A96" s="17">
        <v>42903.668391203704</v>
      </c>
      <c r="B96">
        <v>258981</v>
      </c>
      <c r="C96" t="s">
        <v>613</v>
      </c>
      <c r="D96" t="s">
        <v>614</v>
      </c>
      <c r="F96" s="15">
        <v>10</v>
      </c>
      <c r="G96" t="s">
        <v>57</v>
      </c>
      <c r="H96" t="s">
        <v>57</v>
      </c>
      <c r="I96" t="s">
        <v>96</v>
      </c>
      <c r="J96" t="s">
        <v>46</v>
      </c>
      <c r="K96" t="s">
        <v>97</v>
      </c>
      <c r="L96" t="s">
        <v>1223</v>
      </c>
      <c r="M96" t="s">
        <v>1224</v>
      </c>
      <c r="N96">
        <f>VLOOKUP(B96,HIS退!B:F,5,FALSE)</f>
        <v>-10</v>
      </c>
      <c r="O96" t="str">
        <f t="shared" si="2"/>
        <v/>
      </c>
      <c r="P96" s="43">
        <f>VLOOKUP(C96,银行退!D:G,4,FALSE)</f>
        <v>10</v>
      </c>
      <c r="Q96" t="str">
        <f t="shared" si="3"/>
        <v/>
      </c>
      <c r="R96" t="e">
        <f>VLOOKUP(C96,银行退!D:J,7,FALSE)</f>
        <v>#N/A</v>
      </c>
    </row>
    <row r="97" spans="1:18" customFormat="1" ht="14.25">
      <c r="A97" s="17">
        <v>42903.678854166668</v>
      </c>
      <c r="B97">
        <v>259141</v>
      </c>
      <c r="C97" t="s">
        <v>616</v>
      </c>
      <c r="D97" t="s">
        <v>617</v>
      </c>
      <c r="F97" s="15">
        <v>203</v>
      </c>
      <c r="G97" t="s">
        <v>57</v>
      </c>
      <c r="H97" t="s">
        <v>57</v>
      </c>
      <c r="I97" t="s">
        <v>96</v>
      </c>
      <c r="J97" t="s">
        <v>46</v>
      </c>
      <c r="K97" t="s">
        <v>97</v>
      </c>
      <c r="L97" t="s">
        <v>1225</v>
      </c>
      <c r="M97" t="s">
        <v>1226</v>
      </c>
      <c r="N97">
        <f>VLOOKUP(B97,HIS退!B:F,5,FALSE)</f>
        <v>-203</v>
      </c>
      <c r="O97" t="str">
        <f t="shared" si="2"/>
        <v/>
      </c>
      <c r="P97" s="43">
        <f>VLOOKUP(C97,银行退!D:G,4,FALSE)</f>
        <v>203</v>
      </c>
      <c r="Q97" t="str">
        <f t="shared" si="3"/>
        <v/>
      </c>
      <c r="R97" t="e">
        <f>VLOOKUP(C97,银行退!D:J,7,FALSE)</f>
        <v>#N/A</v>
      </c>
    </row>
    <row r="98" spans="1:18" ht="14.25">
      <c r="A98" s="17">
        <v>42903.689502314817</v>
      </c>
      <c r="B98">
        <v>259255</v>
      </c>
      <c r="C98" t="s">
        <v>619</v>
      </c>
      <c r="D98" t="s">
        <v>620</v>
      </c>
      <c r="E98"/>
      <c r="F98" s="15">
        <v>2138</v>
      </c>
      <c r="G98" t="s">
        <v>57</v>
      </c>
      <c r="H98" t="s">
        <v>57</v>
      </c>
      <c r="I98" t="s">
        <v>96</v>
      </c>
      <c r="J98" t="s">
        <v>360</v>
      </c>
      <c r="K98" t="s">
        <v>97</v>
      </c>
      <c r="L98" t="s">
        <v>1227</v>
      </c>
      <c r="M98" t="s">
        <v>1228</v>
      </c>
      <c r="N98" s="41">
        <f>VLOOKUP(B98,HIS退!B:F,5,FALSE)</f>
        <v>-2138</v>
      </c>
      <c r="O98" s="41" t="str">
        <f t="shared" si="2"/>
        <v/>
      </c>
      <c r="P98" s="56">
        <f>VLOOKUP(C98,银行退!D:G,4,FALSE)</f>
        <v>2138</v>
      </c>
      <c r="Q98" s="41" t="str">
        <f t="shared" si="3"/>
        <v/>
      </c>
      <c r="R98" s="41">
        <f>VLOOKUP(C98,银行退!D:J,7,FALSE)</f>
        <v>1</v>
      </c>
    </row>
    <row r="99" spans="1:18" customFormat="1" ht="14.25">
      <c r="A99" s="17">
        <v>42903.706620370373</v>
      </c>
      <c r="B99">
        <v>259400</v>
      </c>
      <c r="C99" t="s">
        <v>621</v>
      </c>
      <c r="D99" t="s">
        <v>622</v>
      </c>
      <c r="F99" s="15">
        <v>180</v>
      </c>
      <c r="G99" t="s">
        <v>57</v>
      </c>
      <c r="H99" t="s">
        <v>57</v>
      </c>
      <c r="I99" t="s">
        <v>96</v>
      </c>
      <c r="J99" t="s">
        <v>46</v>
      </c>
      <c r="K99" t="s">
        <v>97</v>
      </c>
      <c r="L99" t="s">
        <v>1229</v>
      </c>
      <c r="M99" t="s">
        <v>1230</v>
      </c>
      <c r="N99">
        <f>VLOOKUP(B99,HIS退!B:F,5,FALSE)</f>
        <v>-180</v>
      </c>
      <c r="O99" t="str">
        <f t="shared" si="2"/>
        <v/>
      </c>
      <c r="P99" s="43">
        <f>VLOOKUP(C99,银行退!D:G,4,FALSE)</f>
        <v>180</v>
      </c>
      <c r="Q99" t="str">
        <f t="shared" si="3"/>
        <v/>
      </c>
      <c r="R99" t="e">
        <f>VLOOKUP(C99,银行退!D:J,7,FALSE)</f>
        <v>#N/A</v>
      </c>
    </row>
    <row r="100" spans="1:18" customFormat="1" ht="14.25">
      <c r="A100" s="17">
        <v>42903.858530092592</v>
      </c>
      <c r="B100">
        <v>259857</v>
      </c>
      <c r="C100" t="s">
        <v>624</v>
      </c>
      <c r="D100" t="s">
        <v>625</v>
      </c>
      <c r="F100" s="15">
        <v>8000</v>
      </c>
      <c r="G100" t="s">
        <v>57</v>
      </c>
      <c r="H100" t="s">
        <v>57</v>
      </c>
      <c r="I100" t="s">
        <v>96</v>
      </c>
      <c r="J100" t="s">
        <v>46</v>
      </c>
      <c r="K100" t="s">
        <v>97</v>
      </c>
      <c r="L100" t="s">
        <v>1231</v>
      </c>
      <c r="M100" t="s">
        <v>1232</v>
      </c>
      <c r="N100">
        <f>VLOOKUP(B100,HIS退!B:F,5,FALSE)</f>
        <v>-8000</v>
      </c>
      <c r="O100" t="str">
        <f t="shared" si="2"/>
        <v/>
      </c>
      <c r="P100" s="43">
        <f>VLOOKUP(C100,银行退!D:G,4,FALSE)</f>
        <v>8000</v>
      </c>
      <c r="Q100" t="str">
        <f t="shared" si="3"/>
        <v/>
      </c>
      <c r="R100" t="e">
        <f>VLOOKUP(C100,银行退!D:J,7,FALSE)</f>
        <v>#N/A</v>
      </c>
    </row>
    <row r="101" spans="1:18" s="52" customFormat="1" ht="14.25">
      <c r="A101" s="17">
        <v>42904.417662037034</v>
      </c>
      <c r="B101">
        <v>261084</v>
      </c>
      <c r="C101" t="s">
        <v>627</v>
      </c>
      <c r="D101" t="s">
        <v>628</v>
      </c>
      <c r="E101" t="s">
        <v>629</v>
      </c>
      <c r="F101" s="15">
        <v>500</v>
      </c>
      <c r="G101" t="s">
        <v>57</v>
      </c>
      <c r="H101" t="s">
        <v>57</v>
      </c>
      <c r="I101" t="s">
        <v>96</v>
      </c>
      <c r="J101" t="s">
        <v>46</v>
      </c>
      <c r="K101" t="s">
        <v>97</v>
      </c>
      <c r="L101" t="s">
        <v>1233</v>
      </c>
      <c r="M101" t="s">
        <v>1234</v>
      </c>
      <c r="N101">
        <f>VLOOKUP(B101,HIS退!B:F,5,FALSE)</f>
        <v>-500</v>
      </c>
      <c r="O101" t="str">
        <f t="shared" si="2"/>
        <v/>
      </c>
      <c r="P101" s="43">
        <f>VLOOKUP(C101,银行退!D:G,4,FALSE)</f>
        <v>500</v>
      </c>
      <c r="Q101" t="str">
        <f t="shared" si="3"/>
        <v/>
      </c>
      <c r="R101" t="e">
        <f>VLOOKUP(C101,银行退!D:J,7,FALSE)</f>
        <v>#N/A</v>
      </c>
    </row>
    <row r="102" spans="1:18" customFormat="1" ht="14.25">
      <c r="A102" s="17">
        <v>42904.446168981478</v>
      </c>
      <c r="B102">
        <v>261394</v>
      </c>
      <c r="C102" t="s">
        <v>630</v>
      </c>
      <c r="D102" t="s">
        <v>631</v>
      </c>
      <c r="E102" t="s">
        <v>632</v>
      </c>
      <c r="F102" s="15">
        <v>564</v>
      </c>
      <c r="G102" t="s">
        <v>57</v>
      </c>
      <c r="H102" t="s">
        <v>57</v>
      </c>
      <c r="I102" t="s">
        <v>96</v>
      </c>
      <c r="J102" t="s">
        <v>46</v>
      </c>
      <c r="K102" t="s">
        <v>97</v>
      </c>
      <c r="L102" t="s">
        <v>1235</v>
      </c>
      <c r="M102" t="s">
        <v>1236</v>
      </c>
      <c r="N102">
        <f>VLOOKUP(B102,HIS退!B:F,5,FALSE)</f>
        <v>-564</v>
      </c>
      <c r="O102" t="str">
        <f t="shared" si="2"/>
        <v/>
      </c>
      <c r="P102" s="43">
        <f>VLOOKUP(C102,银行退!D:G,4,FALSE)</f>
        <v>564</v>
      </c>
      <c r="Q102" t="str">
        <f t="shared" si="3"/>
        <v/>
      </c>
      <c r="R102" t="e">
        <f>VLOOKUP(C102,银行退!D:J,7,FALSE)</f>
        <v>#N/A</v>
      </c>
    </row>
    <row r="103" spans="1:18" customFormat="1" ht="14.25">
      <c r="A103" s="17">
        <v>42904.528194444443</v>
      </c>
      <c r="B103">
        <v>262036</v>
      </c>
      <c r="C103" t="s">
        <v>633</v>
      </c>
      <c r="D103" t="s">
        <v>634</v>
      </c>
      <c r="E103" t="s">
        <v>635</v>
      </c>
      <c r="F103" s="15">
        <v>50</v>
      </c>
      <c r="G103" t="s">
        <v>57</v>
      </c>
      <c r="H103" t="s">
        <v>57</v>
      </c>
      <c r="I103" t="s">
        <v>96</v>
      </c>
      <c r="J103" t="s">
        <v>46</v>
      </c>
      <c r="K103" t="s">
        <v>97</v>
      </c>
      <c r="L103" t="s">
        <v>1237</v>
      </c>
      <c r="M103" t="s">
        <v>1238</v>
      </c>
      <c r="N103">
        <f>VLOOKUP(B103,HIS退!B:F,5,FALSE)</f>
        <v>-50</v>
      </c>
      <c r="O103" t="str">
        <f t="shared" si="2"/>
        <v/>
      </c>
      <c r="P103" s="43">
        <f>VLOOKUP(C103,银行退!D:G,4,FALSE)</f>
        <v>50</v>
      </c>
      <c r="Q103" t="str">
        <f t="shared" si="3"/>
        <v/>
      </c>
      <c r="R103" t="e">
        <f>VLOOKUP(C103,银行退!D:J,7,FALSE)</f>
        <v>#N/A</v>
      </c>
    </row>
    <row r="104" spans="1:18" customFormat="1" ht="14.25">
      <c r="A104" s="17">
        <v>42904.622986111113</v>
      </c>
      <c r="B104">
        <v>262477</v>
      </c>
      <c r="C104" t="s">
        <v>636</v>
      </c>
      <c r="D104" t="s">
        <v>637</v>
      </c>
      <c r="E104" t="s">
        <v>638</v>
      </c>
      <c r="F104" s="15">
        <v>200</v>
      </c>
      <c r="G104" t="s">
        <v>57</v>
      </c>
      <c r="H104" t="s">
        <v>57</v>
      </c>
      <c r="I104" t="s">
        <v>96</v>
      </c>
      <c r="J104" t="s">
        <v>46</v>
      </c>
      <c r="K104" t="s">
        <v>97</v>
      </c>
      <c r="L104" t="s">
        <v>1239</v>
      </c>
      <c r="M104" t="s">
        <v>1240</v>
      </c>
      <c r="N104">
        <f>VLOOKUP(B104,HIS退!B:F,5,FALSE)</f>
        <v>-200</v>
      </c>
      <c r="O104" t="str">
        <f t="shared" si="2"/>
        <v/>
      </c>
      <c r="P104" s="43">
        <f>VLOOKUP(C104,银行退!D:G,4,FALSE)</f>
        <v>200</v>
      </c>
      <c r="Q104" t="str">
        <f t="shared" si="3"/>
        <v/>
      </c>
      <c r="R104" t="e">
        <f>VLOOKUP(C104,银行退!D:J,7,FALSE)</f>
        <v>#N/A</v>
      </c>
    </row>
    <row r="105" spans="1:18" customFormat="1" ht="14.25">
      <c r="A105" s="17">
        <v>42904.634675925925</v>
      </c>
      <c r="B105">
        <v>262532</v>
      </c>
      <c r="C105" t="s">
        <v>639</v>
      </c>
      <c r="D105" t="s">
        <v>640</v>
      </c>
      <c r="E105" t="s">
        <v>641</v>
      </c>
      <c r="F105" s="15">
        <v>1414</v>
      </c>
      <c r="G105" t="s">
        <v>57</v>
      </c>
      <c r="H105" t="s">
        <v>57</v>
      </c>
      <c r="I105" t="s">
        <v>96</v>
      </c>
      <c r="J105" t="s">
        <v>46</v>
      </c>
      <c r="K105" t="s">
        <v>97</v>
      </c>
      <c r="L105" t="s">
        <v>1241</v>
      </c>
      <c r="M105" t="s">
        <v>1242</v>
      </c>
      <c r="N105">
        <f>VLOOKUP(B105,HIS退!B:F,5,FALSE)</f>
        <v>-1414</v>
      </c>
      <c r="O105" t="str">
        <f t="shared" si="2"/>
        <v/>
      </c>
      <c r="P105" s="43">
        <f>VLOOKUP(C105,银行退!D:G,4,FALSE)</f>
        <v>1414</v>
      </c>
      <c r="Q105" t="str">
        <f t="shared" si="3"/>
        <v/>
      </c>
      <c r="R105" t="e">
        <f>VLOOKUP(C105,银行退!D:J,7,FALSE)</f>
        <v>#N/A</v>
      </c>
    </row>
    <row r="106" spans="1:18" customFormat="1" ht="14.25">
      <c r="A106" s="17">
        <v>42905.351805555554</v>
      </c>
      <c r="B106">
        <v>265887</v>
      </c>
      <c r="C106" t="s">
        <v>642</v>
      </c>
      <c r="D106" t="s">
        <v>643</v>
      </c>
      <c r="E106" t="s">
        <v>644</v>
      </c>
      <c r="F106" s="15">
        <v>391</v>
      </c>
      <c r="G106" t="s">
        <v>57</v>
      </c>
      <c r="H106" t="s">
        <v>57</v>
      </c>
      <c r="I106" t="s">
        <v>96</v>
      </c>
      <c r="J106" t="s">
        <v>46</v>
      </c>
      <c r="K106" t="s">
        <v>97</v>
      </c>
      <c r="L106" t="s">
        <v>1243</v>
      </c>
      <c r="M106" t="s">
        <v>1244</v>
      </c>
      <c r="N106">
        <f>VLOOKUP(B106,HIS退!B:F,5,FALSE)</f>
        <v>-391</v>
      </c>
      <c r="O106" t="str">
        <f t="shared" si="2"/>
        <v/>
      </c>
      <c r="P106" s="43">
        <f>VLOOKUP(C106,银行退!D:G,4,FALSE)</f>
        <v>391</v>
      </c>
      <c r="Q106" t="str">
        <f t="shared" si="3"/>
        <v/>
      </c>
      <c r="R106" t="e">
        <f>VLOOKUP(C106,银行退!D:J,7,FALSE)</f>
        <v>#N/A</v>
      </c>
    </row>
    <row r="107" spans="1:18" customFormat="1" ht="14.25">
      <c r="A107" s="17">
        <v>42905.355104166665</v>
      </c>
      <c r="B107">
        <v>266147</v>
      </c>
      <c r="C107" t="s">
        <v>645</v>
      </c>
      <c r="D107" t="s">
        <v>646</v>
      </c>
      <c r="E107" t="s">
        <v>647</v>
      </c>
      <c r="F107" s="15">
        <v>500</v>
      </c>
      <c r="G107" t="s">
        <v>57</v>
      </c>
      <c r="H107" t="s">
        <v>57</v>
      </c>
      <c r="I107" t="s">
        <v>96</v>
      </c>
      <c r="J107" t="s">
        <v>46</v>
      </c>
      <c r="K107" t="s">
        <v>97</v>
      </c>
      <c r="L107" t="s">
        <v>1245</v>
      </c>
      <c r="M107" t="s">
        <v>1246</v>
      </c>
      <c r="N107">
        <f>VLOOKUP(B107,HIS退!B:F,5,FALSE)</f>
        <v>-500</v>
      </c>
      <c r="O107" t="str">
        <f t="shared" si="2"/>
        <v/>
      </c>
      <c r="P107" s="43">
        <f>VLOOKUP(C107,银行退!D:G,4,FALSE)</f>
        <v>500</v>
      </c>
      <c r="Q107" t="str">
        <f t="shared" si="3"/>
        <v/>
      </c>
      <c r="R107" t="e">
        <f>VLOOKUP(C107,银行退!D:J,7,FALSE)</f>
        <v>#N/A</v>
      </c>
    </row>
    <row r="108" spans="1:18" customFormat="1" ht="14.25">
      <c r="A108" s="17">
        <v>42905.367708333331</v>
      </c>
      <c r="B108">
        <v>267415</v>
      </c>
      <c r="C108" t="s">
        <v>648</v>
      </c>
      <c r="D108" t="s">
        <v>649</v>
      </c>
      <c r="E108" t="s">
        <v>650</v>
      </c>
      <c r="F108" s="15">
        <v>1000</v>
      </c>
      <c r="G108" t="s">
        <v>57</v>
      </c>
      <c r="H108" t="s">
        <v>57</v>
      </c>
      <c r="I108" t="s">
        <v>96</v>
      </c>
      <c r="J108" t="s">
        <v>46</v>
      </c>
      <c r="K108" t="s">
        <v>97</v>
      </c>
      <c r="L108" t="s">
        <v>1247</v>
      </c>
      <c r="M108" t="s">
        <v>1248</v>
      </c>
      <c r="N108">
        <f>VLOOKUP(B108,HIS退!B:F,5,FALSE)</f>
        <v>-1000</v>
      </c>
      <c r="O108" t="str">
        <f t="shared" si="2"/>
        <v/>
      </c>
      <c r="P108" s="43">
        <f>VLOOKUP(C108,银行退!D:G,4,FALSE)</f>
        <v>1000</v>
      </c>
      <c r="Q108" t="str">
        <f t="shared" si="3"/>
        <v/>
      </c>
      <c r="R108" t="e">
        <f>VLOOKUP(C108,银行退!D:J,7,FALSE)</f>
        <v>#N/A</v>
      </c>
    </row>
    <row r="109" spans="1:18" customFormat="1" ht="14.25">
      <c r="A109" s="17">
        <v>42905.371701388889</v>
      </c>
      <c r="B109">
        <v>267863</v>
      </c>
      <c r="C109" t="s">
        <v>651</v>
      </c>
      <c r="D109" t="s">
        <v>652</v>
      </c>
      <c r="E109" t="s">
        <v>653</v>
      </c>
      <c r="F109" s="15">
        <v>16</v>
      </c>
      <c r="G109" t="s">
        <v>57</v>
      </c>
      <c r="H109" t="s">
        <v>57</v>
      </c>
      <c r="I109" t="s">
        <v>96</v>
      </c>
      <c r="J109" t="s">
        <v>46</v>
      </c>
      <c r="K109" t="s">
        <v>97</v>
      </c>
      <c r="L109" t="s">
        <v>1249</v>
      </c>
      <c r="M109" t="s">
        <v>1250</v>
      </c>
      <c r="N109">
        <f>VLOOKUP(B109,HIS退!B:F,5,FALSE)</f>
        <v>-16</v>
      </c>
      <c r="O109" t="str">
        <f t="shared" si="2"/>
        <v/>
      </c>
      <c r="P109" s="43">
        <f>VLOOKUP(C109,银行退!D:G,4,FALSE)</f>
        <v>16</v>
      </c>
      <c r="Q109" t="str">
        <f t="shared" si="3"/>
        <v/>
      </c>
      <c r="R109" t="e">
        <f>VLOOKUP(C109,银行退!D:J,7,FALSE)</f>
        <v>#N/A</v>
      </c>
    </row>
    <row r="110" spans="1:18" customFormat="1" ht="14.25">
      <c r="A110" s="17">
        <v>42905.372523148151</v>
      </c>
      <c r="B110">
        <v>267948</v>
      </c>
      <c r="C110" t="s">
        <v>654</v>
      </c>
      <c r="D110" t="s">
        <v>655</v>
      </c>
      <c r="E110" t="s">
        <v>114</v>
      </c>
      <c r="F110" s="15">
        <v>2700</v>
      </c>
      <c r="G110" t="s">
        <v>57</v>
      </c>
      <c r="H110" t="s">
        <v>57</v>
      </c>
      <c r="I110" t="s">
        <v>96</v>
      </c>
      <c r="J110" t="s">
        <v>46</v>
      </c>
      <c r="K110" t="s">
        <v>97</v>
      </c>
      <c r="L110" t="s">
        <v>1251</v>
      </c>
      <c r="M110" t="s">
        <v>1252</v>
      </c>
      <c r="N110">
        <f>VLOOKUP(B110,HIS退!B:F,5,FALSE)</f>
        <v>-2700</v>
      </c>
      <c r="O110" t="str">
        <f t="shared" si="2"/>
        <v/>
      </c>
      <c r="P110" s="43">
        <f>VLOOKUP(C110,银行退!D:G,4,FALSE)</f>
        <v>2700</v>
      </c>
      <c r="Q110" t="str">
        <f t="shared" si="3"/>
        <v/>
      </c>
      <c r="R110" t="e">
        <f>VLOOKUP(C110,银行退!D:J,7,FALSE)</f>
        <v>#N/A</v>
      </c>
    </row>
    <row r="111" spans="1:18" ht="14.25">
      <c r="A111" s="17">
        <v>42905.373749999999</v>
      </c>
      <c r="B111">
        <v>268073</v>
      </c>
      <c r="C111" t="s">
        <v>656</v>
      </c>
      <c r="D111" t="s">
        <v>657</v>
      </c>
      <c r="E111" t="s">
        <v>658</v>
      </c>
      <c r="F111" s="15">
        <v>60</v>
      </c>
      <c r="G111" t="s">
        <v>57</v>
      </c>
      <c r="H111" t="s">
        <v>57</v>
      </c>
      <c r="I111" t="s">
        <v>96</v>
      </c>
      <c r="J111" t="s">
        <v>360</v>
      </c>
      <c r="K111" t="s">
        <v>97</v>
      </c>
      <c r="L111" t="s">
        <v>1253</v>
      </c>
      <c r="M111" t="s">
        <v>1254</v>
      </c>
      <c r="N111" s="41">
        <f>VLOOKUP(B111,HIS退!B:F,5,FALSE)</f>
        <v>-60</v>
      </c>
      <c r="O111" s="41" t="str">
        <f t="shared" si="2"/>
        <v/>
      </c>
      <c r="P111" s="56">
        <f>VLOOKUP(C111,银行退!D:G,4,FALSE)</f>
        <v>60</v>
      </c>
      <c r="Q111" s="41" t="str">
        <f t="shared" si="3"/>
        <v/>
      </c>
      <c r="R111" s="41">
        <f>VLOOKUP(C111,银行退!D:J,7,FALSE)</f>
        <v>1</v>
      </c>
    </row>
    <row r="112" spans="1:18" ht="14.25">
      <c r="A112" s="17">
        <v>42905.400625000002</v>
      </c>
      <c r="B112">
        <v>270873</v>
      </c>
      <c r="C112" t="s">
        <v>659</v>
      </c>
      <c r="D112" t="s">
        <v>660</v>
      </c>
      <c r="E112" t="s">
        <v>661</v>
      </c>
      <c r="F112" s="15">
        <v>1490</v>
      </c>
      <c r="G112" t="s">
        <v>57</v>
      </c>
      <c r="H112" t="s">
        <v>57</v>
      </c>
      <c r="I112" t="s">
        <v>96</v>
      </c>
      <c r="J112" t="s">
        <v>360</v>
      </c>
      <c r="K112" t="s">
        <v>97</v>
      </c>
      <c r="L112" t="s">
        <v>1255</v>
      </c>
      <c r="M112" t="s">
        <v>1256</v>
      </c>
      <c r="N112" s="41">
        <f>VLOOKUP(B112,HIS退!B:F,5,FALSE)</f>
        <v>-1490</v>
      </c>
      <c r="O112" s="41" t="str">
        <f t="shared" si="2"/>
        <v/>
      </c>
      <c r="P112" s="56">
        <f>VLOOKUP(C112,银行退!D:G,4,FALSE)</f>
        <v>1490</v>
      </c>
      <c r="Q112" s="41" t="str">
        <f t="shared" si="3"/>
        <v/>
      </c>
      <c r="R112" s="41">
        <f>VLOOKUP(C112,银行退!D:J,7,FALSE)</f>
        <v>1</v>
      </c>
    </row>
    <row r="113" spans="1:18" ht="14.25">
      <c r="A113" s="17">
        <v>42905.414988425924</v>
      </c>
      <c r="B113">
        <v>272478</v>
      </c>
      <c r="C113" t="s">
        <v>662</v>
      </c>
      <c r="D113" t="s">
        <v>663</v>
      </c>
      <c r="E113" t="s">
        <v>282</v>
      </c>
      <c r="F113" s="15">
        <v>885</v>
      </c>
      <c r="G113" t="s">
        <v>57</v>
      </c>
      <c r="H113" t="s">
        <v>57</v>
      </c>
      <c r="I113" t="s">
        <v>96</v>
      </c>
      <c r="J113" t="s">
        <v>360</v>
      </c>
      <c r="K113" t="s">
        <v>97</v>
      </c>
      <c r="L113" t="s">
        <v>1257</v>
      </c>
      <c r="M113" t="s">
        <v>1258</v>
      </c>
      <c r="N113" s="41">
        <f>VLOOKUP(B113,HIS退!B:F,5,FALSE)</f>
        <v>-885</v>
      </c>
      <c r="O113" s="41" t="str">
        <f t="shared" si="2"/>
        <v/>
      </c>
      <c r="P113" s="56">
        <f>VLOOKUP(C113,银行退!D:G,4,FALSE)</f>
        <v>885</v>
      </c>
      <c r="Q113" s="41" t="str">
        <f t="shared" si="3"/>
        <v/>
      </c>
      <c r="R113" s="41">
        <f>VLOOKUP(C113,银行退!D:J,7,FALSE)</f>
        <v>1</v>
      </c>
    </row>
    <row r="114" spans="1:18" customFormat="1" ht="14.25">
      <c r="A114" s="17">
        <v>42905.421493055554</v>
      </c>
      <c r="B114">
        <v>273243</v>
      </c>
      <c r="C114" t="s">
        <v>664</v>
      </c>
      <c r="D114" t="s">
        <v>442</v>
      </c>
      <c r="E114" t="s">
        <v>443</v>
      </c>
      <c r="F114" s="15">
        <v>487</v>
      </c>
      <c r="G114" t="s">
        <v>57</v>
      </c>
      <c r="H114" t="s">
        <v>57</v>
      </c>
      <c r="I114" t="s">
        <v>96</v>
      </c>
      <c r="J114" t="s">
        <v>46</v>
      </c>
      <c r="K114" t="s">
        <v>97</v>
      </c>
      <c r="L114" t="s">
        <v>1259</v>
      </c>
      <c r="M114" t="s">
        <v>1260</v>
      </c>
      <c r="N114">
        <f>VLOOKUP(B114,HIS退!B:F,5,FALSE)</f>
        <v>-487</v>
      </c>
      <c r="O114" t="str">
        <f t="shared" si="2"/>
        <v/>
      </c>
      <c r="P114" s="43">
        <f>VLOOKUP(C114,银行退!D:G,4,FALSE)</f>
        <v>487</v>
      </c>
      <c r="Q114" t="str">
        <f t="shared" si="3"/>
        <v/>
      </c>
      <c r="R114" t="e">
        <f>VLOOKUP(C114,银行退!D:J,7,FALSE)</f>
        <v>#N/A</v>
      </c>
    </row>
    <row r="115" spans="1:18" ht="14.25">
      <c r="A115" s="17">
        <v>42905.423483796294</v>
      </c>
      <c r="B115">
        <v>273458</v>
      </c>
      <c r="C115" t="s">
        <v>665</v>
      </c>
      <c r="D115" t="s">
        <v>666</v>
      </c>
      <c r="E115" t="s">
        <v>292</v>
      </c>
      <c r="F115" s="15">
        <v>248</v>
      </c>
      <c r="G115" t="s">
        <v>57</v>
      </c>
      <c r="H115" t="s">
        <v>57</v>
      </c>
      <c r="I115" t="s">
        <v>96</v>
      </c>
      <c r="J115" t="s">
        <v>360</v>
      </c>
      <c r="K115" t="s">
        <v>97</v>
      </c>
      <c r="L115" t="s">
        <v>1261</v>
      </c>
      <c r="M115" t="s">
        <v>1262</v>
      </c>
      <c r="N115" s="41">
        <f>VLOOKUP(B115,HIS退!B:F,5,FALSE)</f>
        <v>-248</v>
      </c>
      <c r="O115" s="41" t="str">
        <f t="shared" si="2"/>
        <v/>
      </c>
      <c r="P115" s="56">
        <f>VLOOKUP(C115,银行退!D:G,4,FALSE)</f>
        <v>248</v>
      </c>
      <c r="Q115" s="41" t="str">
        <f t="shared" si="3"/>
        <v/>
      </c>
      <c r="R115" s="41">
        <f>VLOOKUP(C115,银行退!D:J,7,FALSE)</f>
        <v>1</v>
      </c>
    </row>
    <row r="116" spans="1:18" customFormat="1" ht="14.25">
      <c r="A116" s="17">
        <v>42905.425057870372</v>
      </c>
      <c r="B116">
        <v>273636</v>
      </c>
      <c r="C116" t="s">
        <v>667</v>
      </c>
      <c r="D116" t="s">
        <v>668</v>
      </c>
      <c r="E116" t="s">
        <v>669</v>
      </c>
      <c r="F116" s="15">
        <v>160</v>
      </c>
      <c r="G116" t="s">
        <v>57</v>
      </c>
      <c r="H116" t="s">
        <v>57</v>
      </c>
      <c r="I116" t="s">
        <v>96</v>
      </c>
      <c r="J116" t="s">
        <v>46</v>
      </c>
      <c r="K116" t="s">
        <v>97</v>
      </c>
      <c r="L116" t="s">
        <v>1263</v>
      </c>
      <c r="M116" t="s">
        <v>1264</v>
      </c>
      <c r="N116">
        <f>VLOOKUP(B116,HIS退!B:F,5,FALSE)</f>
        <v>-160</v>
      </c>
      <c r="O116" t="str">
        <f t="shared" si="2"/>
        <v/>
      </c>
      <c r="P116" s="43">
        <f>VLOOKUP(C116,银行退!D:G,4,FALSE)</f>
        <v>160</v>
      </c>
      <c r="Q116" t="str">
        <f t="shared" si="3"/>
        <v/>
      </c>
      <c r="R116" t="e">
        <f>VLOOKUP(C116,银行退!D:J,7,FALSE)</f>
        <v>#N/A</v>
      </c>
    </row>
    <row r="117" spans="1:18" customFormat="1" ht="14.25">
      <c r="A117" s="17">
        <v>42905.431817129633</v>
      </c>
      <c r="B117">
        <v>274255</v>
      </c>
      <c r="C117" t="s">
        <v>670</v>
      </c>
      <c r="D117" t="s">
        <v>671</v>
      </c>
      <c r="E117" t="s">
        <v>672</v>
      </c>
      <c r="F117" s="15">
        <v>400</v>
      </c>
      <c r="G117" t="s">
        <v>57</v>
      </c>
      <c r="H117" t="s">
        <v>57</v>
      </c>
      <c r="I117" t="s">
        <v>96</v>
      </c>
      <c r="J117" t="s">
        <v>46</v>
      </c>
      <c r="K117" t="s">
        <v>97</v>
      </c>
      <c r="L117" t="s">
        <v>1265</v>
      </c>
      <c r="M117" t="s">
        <v>1266</v>
      </c>
      <c r="N117">
        <f>VLOOKUP(B117,HIS退!B:F,5,FALSE)</f>
        <v>-400</v>
      </c>
      <c r="O117" t="str">
        <f t="shared" si="2"/>
        <v/>
      </c>
      <c r="P117" s="43">
        <f>VLOOKUP(C117,银行退!D:G,4,FALSE)</f>
        <v>400</v>
      </c>
      <c r="Q117" t="str">
        <f t="shared" si="3"/>
        <v/>
      </c>
      <c r="R117" t="e">
        <f>VLOOKUP(C117,银行退!D:J,7,FALSE)</f>
        <v>#N/A</v>
      </c>
    </row>
    <row r="118" spans="1:18" customFormat="1" ht="14.25">
      <c r="A118" s="17">
        <v>42905.435115740744</v>
      </c>
      <c r="B118">
        <v>274566</v>
      </c>
      <c r="C118" t="s">
        <v>673</v>
      </c>
      <c r="D118" t="s">
        <v>674</v>
      </c>
      <c r="E118" t="s">
        <v>675</v>
      </c>
      <c r="F118" s="15">
        <v>12</v>
      </c>
      <c r="G118" t="s">
        <v>57</v>
      </c>
      <c r="H118" t="s">
        <v>57</v>
      </c>
      <c r="I118" t="s">
        <v>96</v>
      </c>
      <c r="J118" t="s">
        <v>46</v>
      </c>
      <c r="K118" t="s">
        <v>97</v>
      </c>
      <c r="L118" t="s">
        <v>1267</v>
      </c>
      <c r="M118" t="s">
        <v>1268</v>
      </c>
      <c r="N118">
        <f>VLOOKUP(B118,HIS退!B:F,5,FALSE)</f>
        <v>-12</v>
      </c>
      <c r="O118" t="str">
        <f t="shared" si="2"/>
        <v/>
      </c>
      <c r="P118" s="43">
        <f>VLOOKUP(C118,银行退!D:G,4,FALSE)</f>
        <v>12</v>
      </c>
      <c r="Q118" t="str">
        <f t="shared" si="3"/>
        <v/>
      </c>
      <c r="R118" t="e">
        <f>VLOOKUP(C118,银行退!D:J,7,FALSE)</f>
        <v>#N/A</v>
      </c>
    </row>
    <row r="119" spans="1:18" ht="14.25">
      <c r="A119" s="17">
        <v>42905.436111111114</v>
      </c>
      <c r="B119">
        <v>274674</v>
      </c>
      <c r="C119" t="s">
        <v>676</v>
      </c>
      <c r="D119" t="s">
        <v>677</v>
      </c>
      <c r="E119" t="s">
        <v>288</v>
      </c>
      <c r="F119" s="15">
        <v>674</v>
      </c>
      <c r="G119" t="s">
        <v>57</v>
      </c>
      <c r="H119" t="s">
        <v>57</v>
      </c>
      <c r="I119" t="s">
        <v>96</v>
      </c>
      <c r="J119" t="s">
        <v>360</v>
      </c>
      <c r="K119" t="s">
        <v>97</v>
      </c>
      <c r="L119" t="s">
        <v>1269</v>
      </c>
      <c r="M119" t="s">
        <v>1270</v>
      </c>
      <c r="N119" s="41">
        <f>VLOOKUP(B119,HIS退!B:F,5,FALSE)</f>
        <v>-674</v>
      </c>
      <c r="O119" s="41" t="str">
        <f t="shared" si="2"/>
        <v/>
      </c>
      <c r="P119" s="56">
        <f>VLOOKUP(C119,银行退!D:G,4,FALSE)</f>
        <v>674</v>
      </c>
      <c r="Q119" s="41" t="str">
        <f t="shared" si="3"/>
        <v/>
      </c>
      <c r="R119" s="41">
        <f>VLOOKUP(C119,银行退!D:J,7,FALSE)</f>
        <v>1</v>
      </c>
    </row>
    <row r="120" spans="1:18" customFormat="1" ht="14.25">
      <c r="A120" s="17">
        <v>42905.436435185184</v>
      </c>
      <c r="B120">
        <v>274709</v>
      </c>
      <c r="C120" t="s">
        <v>678</v>
      </c>
      <c r="D120" t="s">
        <v>679</v>
      </c>
      <c r="E120" t="s">
        <v>680</v>
      </c>
      <c r="F120" s="15">
        <v>567</v>
      </c>
      <c r="G120" t="s">
        <v>57</v>
      </c>
      <c r="H120" t="s">
        <v>57</v>
      </c>
      <c r="I120" t="s">
        <v>96</v>
      </c>
      <c r="J120" t="s">
        <v>46</v>
      </c>
      <c r="K120" t="s">
        <v>97</v>
      </c>
      <c r="L120" t="s">
        <v>1271</v>
      </c>
      <c r="M120" t="s">
        <v>1272</v>
      </c>
      <c r="N120">
        <f>VLOOKUP(B120,HIS退!B:F,5,FALSE)</f>
        <v>-567</v>
      </c>
      <c r="O120" t="str">
        <f t="shared" si="2"/>
        <v/>
      </c>
      <c r="P120" s="43">
        <f>VLOOKUP(C120,银行退!D:G,4,FALSE)</f>
        <v>567</v>
      </c>
      <c r="Q120" t="str">
        <f t="shared" si="3"/>
        <v/>
      </c>
      <c r="R120" t="e">
        <f>VLOOKUP(C120,银行退!D:J,7,FALSE)</f>
        <v>#N/A</v>
      </c>
    </row>
    <row r="121" spans="1:18" customFormat="1" ht="14.25">
      <c r="A121" s="17">
        <v>42905.445717592593</v>
      </c>
      <c r="B121">
        <v>275708</v>
      </c>
      <c r="C121" t="s">
        <v>681</v>
      </c>
      <c r="D121" t="s">
        <v>682</v>
      </c>
      <c r="E121" t="s">
        <v>683</v>
      </c>
      <c r="F121" s="15">
        <v>5000</v>
      </c>
      <c r="G121" t="s">
        <v>57</v>
      </c>
      <c r="H121" t="s">
        <v>57</v>
      </c>
      <c r="I121" t="s">
        <v>96</v>
      </c>
      <c r="J121" t="s">
        <v>46</v>
      </c>
      <c r="K121" t="s">
        <v>97</v>
      </c>
      <c r="L121" t="s">
        <v>1273</v>
      </c>
      <c r="M121" t="s">
        <v>1274</v>
      </c>
      <c r="N121">
        <f>VLOOKUP(B121,HIS退!B:F,5,FALSE)</f>
        <v>-5000</v>
      </c>
      <c r="O121" t="str">
        <f t="shared" si="2"/>
        <v/>
      </c>
      <c r="P121" s="43">
        <f>VLOOKUP(C121,银行退!D:G,4,FALSE)</f>
        <v>5000</v>
      </c>
      <c r="Q121" t="str">
        <f t="shared" si="3"/>
        <v/>
      </c>
      <c r="R121" t="e">
        <f>VLOOKUP(C121,银行退!D:J,7,FALSE)</f>
        <v>#N/A</v>
      </c>
    </row>
    <row r="122" spans="1:18" customFormat="1" ht="14.25">
      <c r="A122" s="17">
        <v>42905.446331018517</v>
      </c>
      <c r="B122">
        <v>275782</v>
      </c>
      <c r="C122" t="s">
        <v>684</v>
      </c>
      <c r="D122" t="s">
        <v>671</v>
      </c>
      <c r="E122" t="s">
        <v>672</v>
      </c>
      <c r="F122" s="15">
        <v>50</v>
      </c>
      <c r="G122" t="s">
        <v>57</v>
      </c>
      <c r="H122" t="s">
        <v>57</v>
      </c>
      <c r="I122" t="s">
        <v>96</v>
      </c>
      <c r="J122" t="s">
        <v>46</v>
      </c>
      <c r="K122" t="s">
        <v>97</v>
      </c>
      <c r="L122" t="s">
        <v>1275</v>
      </c>
      <c r="M122" t="s">
        <v>1276</v>
      </c>
      <c r="N122">
        <f>VLOOKUP(B122,HIS退!B:F,5,FALSE)</f>
        <v>-50</v>
      </c>
      <c r="O122" t="str">
        <f t="shared" si="2"/>
        <v/>
      </c>
      <c r="P122" s="43">
        <f>VLOOKUP(C122,银行退!D:G,4,FALSE)</f>
        <v>50</v>
      </c>
      <c r="Q122" t="str">
        <f t="shared" si="3"/>
        <v/>
      </c>
      <c r="R122" t="e">
        <f>VLOOKUP(C122,银行退!D:J,7,FALSE)</f>
        <v>#N/A</v>
      </c>
    </row>
    <row r="123" spans="1:18" customFormat="1" ht="14.25">
      <c r="A123" s="17">
        <v>42905.449976851851</v>
      </c>
      <c r="B123">
        <v>276100</v>
      </c>
      <c r="C123" t="s">
        <v>685</v>
      </c>
      <c r="D123" t="s">
        <v>686</v>
      </c>
      <c r="E123" t="s">
        <v>687</v>
      </c>
      <c r="F123" s="15">
        <v>482</v>
      </c>
      <c r="G123" t="s">
        <v>57</v>
      </c>
      <c r="H123" t="s">
        <v>57</v>
      </c>
      <c r="I123" t="s">
        <v>96</v>
      </c>
      <c r="J123" t="s">
        <v>46</v>
      </c>
      <c r="K123" t="s">
        <v>97</v>
      </c>
      <c r="L123" t="s">
        <v>1277</v>
      </c>
      <c r="M123" t="s">
        <v>1278</v>
      </c>
      <c r="N123">
        <f>VLOOKUP(B123,HIS退!B:F,5,FALSE)</f>
        <v>-482</v>
      </c>
      <c r="O123" t="str">
        <f t="shared" si="2"/>
        <v/>
      </c>
      <c r="P123" s="43">
        <f>VLOOKUP(C123,银行退!D:G,4,FALSE)</f>
        <v>482</v>
      </c>
      <c r="Q123" t="str">
        <f t="shared" si="3"/>
        <v/>
      </c>
      <c r="R123" t="e">
        <f>VLOOKUP(C123,银行退!D:J,7,FALSE)</f>
        <v>#N/A</v>
      </c>
    </row>
    <row r="124" spans="1:18" s="52" customFormat="1" ht="14.25">
      <c r="A124" s="17">
        <v>42905.466435185182</v>
      </c>
      <c r="B124">
        <v>277614</v>
      </c>
      <c r="C124" t="s">
        <v>688</v>
      </c>
      <c r="D124" t="s">
        <v>689</v>
      </c>
      <c r="E124" t="s">
        <v>690</v>
      </c>
      <c r="F124" s="15">
        <v>197</v>
      </c>
      <c r="G124" t="s">
        <v>57</v>
      </c>
      <c r="H124" t="s">
        <v>57</v>
      </c>
      <c r="I124" t="s">
        <v>96</v>
      </c>
      <c r="J124" t="s">
        <v>46</v>
      </c>
      <c r="K124" t="s">
        <v>97</v>
      </c>
      <c r="L124" t="s">
        <v>1279</v>
      </c>
      <c r="M124" t="s">
        <v>1280</v>
      </c>
      <c r="N124">
        <f>VLOOKUP(B124,HIS退!B:F,5,FALSE)</f>
        <v>-197</v>
      </c>
      <c r="O124" t="str">
        <f t="shared" si="2"/>
        <v/>
      </c>
      <c r="P124" s="43">
        <f>VLOOKUP(C124,银行退!D:G,4,FALSE)</f>
        <v>197</v>
      </c>
      <c r="Q124" t="str">
        <f t="shared" si="3"/>
        <v/>
      </c>
      <c r="R124" t="e">
        <f>VLOOKUP(C124,银行退!D:J,7,FALSE)</f>
        <v>#N/A</v>
      </c>
    </row>
    <row r="125" spans="1:18" customFormat="1" ht="14.25">
      <c r="A125" s="17">
        <v>42905.470856481479</v>
      </c>
      <c r="B125">
        <v>277953</v>
      </c>
      <c r="C125" t="s">
        <v>691</v>
      </c>
      <c r="D125" t="s">
        <v>692</v>
      </c>
      <c r="E125" t="s">
        <v>693</v>
      </c>
      <c r="F125" s="15">
        <v>2257</v>
      </c>
      <c r="G125" t="s">
        <v>57</v>
      </c>
      <c r="H125" t="s">
        <v>57</v>
      </c>
      <c r="I125" t="s">
        <v>96</v>
      </c>
      <c r="J125" t="s">
        <v>46</v>
      </c>
      <c r="K125" t="s">
        <v>97</v>
      </c>
      <c r="L125" t="s">
        <v>1281</v>
      </c>
      <c r="M125" t="s">
        <v>1282</v>
      </c>
      <c r="N125">
        <f>VLOOKUP(B125,HIS退!B:F,5,FALSE)</f>
        <v>-2257</v>
      </c>
      <c r="O125" t="str">
        <f t="shared" si="2"/>
        <v/>
      </c>
      <c r="P125" s="43">
        <f>VLOOKUP(C125,银行退!D:G,4,FALSE)</f>
        <v>2257</v>
      </c>
      <c r="Q125" t="str">
        <f t="shared" si="3"/>
        <v/>
      </c>
      <c r="R125" t="e">
        <f>VLOOKUP(C125,银行退!D:J,7,FALSE)</f>
        <v>#N/A</v>
      </c>
    </row>
    <row r="126" spans="1:18" customFormat="1" ht="14.25">
      <c r="A126" s="17">
        <v>42905.473287037035</v>
      </c>
      <c r="B126">
        <v>278134</v>
      </c>
      <c r="C126" t="s">
        <v>694</v>
      </c>
      <c r="D126" t="s">
        <v>587</v>
      </c>
      <c r="E126" t="s">
        <v>588</v>
      </c>
      <c r="F126" s="15">
        <v>116</v>
      </c>
      <c r="G126" t="s">
        <v>57</v>
      </c>
      <c r="H126" t="s">
        <v>57</v>
      </c>
      <c r="I126" t="s">
        <v>96</v>
      </c>
      <c r="J126" t="s">
        <v>46</v>
      </c>
      <c r="K126" t="s">
        <v>97</v>
      </c>
      <c r="L126" t="s">
        <v>1283</v>
      </c>
      <c r="M126" t="s">
        <v>1284</v>
      </c>
      <c r="N126">
        <f>VLOOKUP(B126,HIS退!B:F,5,FALSE)</f>
        <v>-116</v>
      </c>
      <c r="O126" t="str">
        <f t="shared" si="2"/>
        <v/>
      </c>
      <c r="P126" s="43">
        <f>VLOOKUP(C126,银行退!D:G,4,FALSE)</f>
        <v>116</v>
      </c>
      <c r="Q126" t="str">
        <f t="shared" si="3"/>
        <v/>
      </c>
      <c r="R126" t="e">
        <f>VLOOKUP(C126,银行退!D:J,7,FALSE)</f>
        <v>#N/A</v>
      </c>
    </row>
    <row r="127" spans="1:18" customFormat="1" ht="14.25">
      <c r="A127" s="17">
        <v>42905.473923611113</v>
      </c>
      <c r="B127">
        <v>278193</v>
      </c>
      <c r="C127" t="s">
        <v>695</v>
      </c>
      <c r="D127" t="s">
        <v>696</v>
      </c>
      <c r="E127" t="s">
        <v>697</v>
      </c>
      <c r="F127" s="15">
        <v>294</v>
      </c>
      <c r="G127" t="s">
        <v>57</v>
      </c>
      <c r="H127" t="s">
        <v>57</v>
      </c>
      <c r="I127" t="s">
        <v>96</v>
      </c>
      <c r="J127" t="s">
        <v>46</v>
      </c>
      <c r="K127" t="s">
        <v>97</v>
      </c>
      <c r="L127" t="s">
        <v>1285</v>
      </c>
      <c r="M127" t="s">
        <v>1286</v>
      </c>
      <c r="N127">
        <f>VLOOKUP(B127,HIS退!B:F,5,FALSE)</f>
        <v>-294</v>
      </c>
      <c r="O127" t="str">
        <f t="shared" si="2"/>
        <v/>
      </c>
      <c r="P127" s="43">
        <f>VLOOKUP(C127,银行退!D:G,4,FALSE)</f>
        <v>294</v>
      </c>
      <c r="Q127" t="str">
        <f t="shared" si="3"/>
        <v/>
      </c>
      <c r="R127" t="e">
        <f>VLOOKUP(C127,银行退!D:J,7,FALSE)</f>
        <v>#N/A</v>
      </c>
    </row>
    <row r="128" spans="1:18" s="52" customFormat="1" ht="14.25">
      <c r="A128" s="17">
        <v>42905.476851851854</v>
      </c>
      <c r="B128">
        <v>278389</v>
      </c>
      <c r="C128" t="s">
        <v>698</v>
      </c>
      <c r="D128" t="s">
        <v>699</v>
      </c>
      <c r="E128" t="s">
        <v>700</v>
      </c>
      <c r="F128" s="15">
        <v>486</v>
      </c>
      <c r="G128" t="s">
        <v>57</v>
      </c>
      <c r="H128" t="s">
        <v>57</v>
      </c>
      <c r="I128" t="s">
        <v>96</v>
      </c>
      <c r="J128" t="s">
        <v>46</v>
      </c>
      <c r="K128" t="s">
        <v>97</v>
      </c>
      <c r="L128" t="s">
        <v>1287</v>
      </c>
      <c r="M128" t="s">
        <v>1288</v>
      </c>
      <c r="N128">
        <f>VLOOKUP(B128,HIS退!B:F,5,FALSE)</f>
        <v>-486</v>
      </c>
      <c r="O128" t="str">
        <f t="shared" si="2"/>
        <v/>
      </c>
      <c r="P128" s="43">
        <f>VLOOKUP(C128,银行退!D:G,4,FALSE)</f>
        <v>486</v>
      </c>
      <c r="Q128" t="str">
        <f t="shared" si="3"/>
        <v/>
      </c>
      <c r="R128" t="e">
        <f>VLOOKUP(C128,银行退!D:J,7,FALSE)</f>
        <v>#N/A</v>
      </c>
    </row>
    <row r="129" spans="1:18" ht="14.25">
      <c r="A129" s="17">
        <v>42905.482766203706</v>
      </c>
      <c r="B129">
        <v>278767</v>
      </c>
      <c r="C129" t="s">
        <v>701</v>
      </c>
      <c r="D129" t="s">
        <v>702</v>
      </c>
      <c r="E129" t="s">
        <v>279</v>
      </c>
      <c r="F129" s="15">
        <v>47</v>
      </c>
      <c r="G129" t="s">
        <v>57</v>
      </c>
      <c r="H129" t="s">
        <v>57</v>
      </c>
      <c r="I129" t="s">
        <v>96</v>
      </c>
      <c r="J129" t="s">
        <v>360</v>
      </c>
      <c r="K129" t="s">
        <v>97</v>
      </c>
      <c r="L129" t="s">
        <v>1289</v>
      </c>
      <c r="M129" t="s">
        <v>1290</v>
      </c>
      <c r="N129" s="41">
        <f>VLOOKUP(B129,HIS退!B:F,5,FALSE)</f>
        <v>-47</v>
      </c>
      <c r="O129" s="41" t="str">
        <f t="shared" si="2"/>
        <v/>
      </c>
      <c r="P129" s="56">
        <f>VLOOKUP(C129,银行退!D:G,4,FALSE)</f>
        <v>47</v>
      </c>
      <c r="Q129" s="41" t="str">
        <f t="shared" si="3"/>
        <v/>
      </c>
      <c r="R129" s="41">
        <f>VLOOKUP(C129,银行退!D:J,7,FALSE)</f>
        <v>1</v>
      </c>
    </row>
    <row r="130" spans="1:18" customFormat="1" ht="14.25">
      <c r="A130" s="17">
        <v>42905.48510416667</v>
      </c>
      <c r="B130">
        <v>278901</v>
      </c>
      <c r="C130" t="s">
        <v>703</v>
      </c>
      <c r="D130" t="s">
        <v>704</v>
      </c>
      <c r="E130" t="s">
        <v>705</v>
      </c>
      <c r="F130" s="15">
        <v>763</v>
      </c>
      <c r="G130" t="s">
        <v>57</v>
      </c>
      <c r="H130" t="s">
        <v>57</v>
      </c>
      <c r="I130" t="s">
        <v>96</v>
      </c>
      <c r="J130" t="s">
        <v>46</v>
      </c>
      <c r="K130" t="s">
        <v>97</v>
      </c>
      <c r="L130" t="s">
        <v>1291</v>
      </c>
      <c r="M130" t="s">
        <v>1292</v>
      </c>
      <c r="N130">
        <f>VLOOKUP(B130,HIS退!B:F,5,FALSE)</f>
        <v>-763</v>
      </c>
      <c r="O130" t="str">
        <f t="shared" si="2"/>
        <v/>
      </c>
      <c r="P130" s="43">
        <f>VLOOKUP(C130,银行退!D:G,4,FALSE)</f>
        <v>763</v>
      </c>
      <c r="Q130" t="str">
        <f t="shared" si="3"/>
        <v/>
      </c>
      <c r="R130" t="e">
        <f>VLOOKUP(C130,银行退!D:J,7,FALSE)</f>
        <v>#N/A</v>
      </c>
    </row>
    <row r="131" spans="1:18" ht="14.25">
      <c r="A131" s="17">
        <v>42905.486898148149</v>
      </c>
      <c r="B131">
        <v>279038</v>
      </c>
      <c r="C131" t="s">
        <v>706</v>
      </c>
      <c r="D131" t="s">
        <v>707</v>
      </c>
      <c r="E131" t="s">
        <v>260</v>
      </c>
      <c r="F131" s="15">
        <v>247</v>
      </c>
      <c r="G131" t="s">
        <v>57</v>
      </c>
      <c r="H131" t="s">
        <v>57</v>
      </c>
      <c r="I131" t="s">
        <v>96</v>
      </c>
      <c r="J131" t="s">
        <v>360</v>
      </c>
      <c r="K131" t="s">
        <v>97</v>
      </c>
      <c r="L131" t="s">
        <v>1293</v>
      </c>
      <c r="M131" t="s">
        <v>1294</v>
      </c>
      <c r="N131" s="41">
        <f>VLOOKUP(B131,HIS退!B:F,5,FALSE)</f>
        <v>-247</v>
      </c>
      <c r="O131" s="41" t="str">
        <f t="shared" ref="O131:O194" si="4">IF(N131=F131*-1,"",1)</f>
        <v/>
      </c>
      <c r="P131" s="56">
        <f>VLOOKUP(C131,银行退!D:G,4,FALSE)</f>
        <v>247</v>
      </c>
      <c r="Q131" s="41" t="str">
        <f t="shared" ref="Q131:Q194" si="5">IF(P131=F131,"",1)</f>
        <v/>
      </c>
      <c r="R131" s="41">
        <f>VLOOKUP(C131,银行退!D:J,7,FALSE)</f>
        <v>1</v>
      </c>
    </row>
    <row r="132" spans="1:18" customFormat="1" ht="14.25">
      <c r="A132" s="17">
        <v>42905.48846064815</v>
      </c>
      <c r="B132">
        <v>279127</v>
      </c>
      <c r="C132" t="s">
        <v>708</v>
      </c>
      <c r="D132" t="s">
        <v>709</v>
      </c>
      <c r="E132" t="s">
        <v>710</v>
      </c>
      <c r="F132" s="15">
        <v>200</v>
      </c>
      <c r="G132" t="s">
        <v>57</v>
      </c>
      <c r="H132" t="s">
        <v>57</v>
      </c>
      <c r="I132" t="s">
        <v>96</v>
      </c>
      <c r="J132" t="s">
        <v>46</v>
      </c>
      <c r="K132" t="s">
        <v>97</v>
      </c>
      <c r="L132" t="s">
        <v>1295</v>
      </c>
      <c r="M132" t="s">
        <v>1296</v>
      </c>
      <c r="N132">
        <f>VLOOKUP(B132,HIS退!B:F,5,FALSE)</f>
        <v>-200</v>
      </c>
      <c r="O132" t="str">
        <f t="shared" si="4"/>
        <v/>
      </c>
      <c r="P132" s="43">
        <f>VLOOKUP(C132,银行退!D:G,4,FALSE)</f>
        <v>200</v>
      </c>
      <c r="Q132" t="str">
        <f t="shared" si="5"/>
        <v/>
      </c>
      <c r="R132" t="e">
        <f>VLOOKUP(C132,银行退!D:J,7,FALSE)</f>
        <v>#N/A</v>
      </c>
    </row>
    <row r="133" spans="1:18" customFormat="1" ht="14.25">
      <c r="A133" s="17">
        <v>42905.489502314813</v>
      </c>
      <c r="B133">
        <v>279199</v>
      </c>
      <c r="C133" t="s">
        <v>711</v>
      </c>
      <c r="D133" t="s">
        <v>712</v>
      </c>
      <c r="E133" t="s">
        <v>713</v>
      </c>
      <c r="F133" s="15">
        <v>200</v>
      </c>
      <c r="G133" t="s">
        <v>57</v>
      </c>
      <c r="H133" t="s">
        <v>57</v>
      </c>
      <c r="I133" t="s">
        <v>96</v>
      </c>
      <c r="J133" t="s">
        <v>46</v>
      </c>
      <c r="K133" t="s">
        <v>97</v>
      </c>
      <c r="L133" t="s">
        <v>1297</v>
      </c>
      <c r="M133" t="s">
        <v>1298</v>
      </c>
      <c r="N133">
        <f>VLOOKUP(B133,HIS退!B:F,5,FALSE)</f>
        <v>-200</v>
      </c>
      <c r="O133" t="str">
        <f t="shared" si="4"/>
        <v/>
      </c>
      <c r="P133" s="43">
        <f>VLOOKUP(C133,银行退!D:G,4,FALSE)</f>
        <v>200</v>
      </c>
      <c r="Q133" t="str">
        <f t="shared" si="5"/>
        <v/>
      </c>
      <c r="R133" t="e">
        <f>VLOOKUP(C133,银行退!D:J,7,FALSE)</f>
        <v>#N/A</v>
      </c>
    </row>
    <row r="134" spans="1:18" customFormat="1" ht="14.25">
      <c r="A134" s="17">
        <v>42905.490324074075</v>
      </c>
      <c r="B134">
        <v>279249</v>
      </c>
      <c r="C134" t="s">
        <v>714</v>
      </c>
      <c r="D134" t="s">
        <v>715</v>
      </c>
      <c r="E134" t="s">
        <v>716</v>
      </c>
      <c r="F134" s="15">
        <v>2859</v>
      </c>
      <c r="G134" t="s">
        <v>57</v>
      </c>
      <c r="H134" t="s">
        <v>57</v>
      </c>
      <c r="I134" t="s">
        <v>96</v>
      </c>
      <c r="J134" t="s">
        <v>46</v>
      </c>
      <c r="K134" t="s">
        <v>97</v>
      </c>
      <c r="L134" t="s">
        <v>1299</v>
      </c>
      <c r="M134" t="s">
        <v>1300</v>
      </c>
      <c r="N134">
        <f>VLOOKUP(B134,HIS退!B:F,5,FALSE)</f>
        <v>-2859</v>
      </c>
      <c r="O134" t="str">
        <f t="shared" si="4"/>
        <v/>
      </c>
      <c r="P134" s="43">
        <f>VLOOKUP(C134,银行退!D:G,4,FALSE)</f>
        <v>2859</v>
      </c>
      <c r="Q134" t="str">
        <f t="shared" si="5"/>
        <v/>
      </c>
      <c r="R134" t="e">
        <f>VLOOKUP(C134,银行退!D:J,7,FALSE)</f>
        <v>#N/A</v>
      </c>
    </row>
    <row r="135" spans="1:18" ht="14.25">
      <c r="A135" s="17">
        <v>42905.490798611114</v>
      </c>
      <c r="B135">
        <v>279283</v>
      </c>
      <c r="C135" t="s">
        <v>717</v>
      </c>
      <c r="D135" t="s">
        <v>718</v>
      </c>
      <c r="E135" t="s">
        <v>272</v>
      </c>
      <c r="F135" s="15">
        <v>1618</v>
      </c>
      <c r="G135" t="s">
        <v>57</v>
      </c>
      <c r="H135" t="s">
        <v>57</v>
      </c>
      <c r="I135" t="s">
        <v>96</v>
      </c>
      <c r="J135" t="s">
        <v>360</v>
      </c>
      <c r="K135" t="s">
        <v>97</v>
      </c>
      <c r="L135" t="s">
        <v>1301</v>
      </c>
      <c r="M135" t="s">
        <v>1302</v>
      </c>
      <c r="N135" s="41">
        <f>VLOOKUP(B135,HIS退!B:F,5,FALSE)</f>
        <v>-1618</v>
      </c>
      <c r="O135" s="41" t="str">
        <f t="shared" si="4"/>
        <v/>
      </c>
      <c r="P135" s="56">
        <f>VLOOKUP(C135,银行退!D:G,4,FALSE)</f>
        <v>1618</v>
      </c>
      <c r="Q135" s="41" t="str">
        <f t="shared" si="5"/>
        <v/>
      </c>
      <c r="R135" s="41">
        <f>VLOOKUP(C135,银行退!D:J,7,FALSE)</f>
        <v>1</v>
      </c>
    </row>
    <row r="136" spans="1:18" customFormat="1" ht="14.25">
      <c r="A136" s="17">
        <v>42905.492395833331</v>
      </c>
      <c r="B136">
        <v>279360</v>
      </c>
      <c r="C136" t="s">
        <v>719</v>
      </c>
      <c r="D136" t="s">
        <v>720</v>
      </c>
      <c r="E136" t="s">
        <v>721</v>
      </c>
      <c r="F136" s="15">
        <v>765</v>
      </c>
      <c r="G136" t="s">
        <v>57</v>
      </c>
      <c r="H136" t="s">
        <v>57</v>
      </c>
      <c r="I136" t="s">
        <v>96</v>
      </c>
      <c r="J136" t="s">
        <v>46</v>
      </c>
      <c r="K136" t="s">
        <v>97</v>
      </c>
      <c r="L136" t="s">
        <v>1303</v>
      </c>
      <c r="M136" t="s">
        <v>1304</v>
      </c>
      <c r="N136">
        <f>VLOOKUP(B136,HIS退!B:F,5,FALSE)</f>
        <v>-765</v>
      </c>
      <c r="O136" t="str">
        <f t="shared" si="4"/>
        <v/>
      </c>
      <c r="P136" s="43">
        <f>VLOOKUP(C136,银行退!D:G,4,FALSE)</f>
        <v>765</v>
      </c>
      <c r="Q136" t="str">
        <f t="shared" si="5"/>
        <v/>
      </c>
      <c r="R136" t="e">
        <f>VLOOKUP(C136,银行退!D:J,7,FALSE)</f>
        <v>#N/A</v>
      </c>
    </row>
    <row r="137" spans="1:18" customFormat="1" ht="14.25">
      <c r="A137" s="17">
        <v>42905.496249999997</v>
      </c>
      <c r="B137">
        <v>279542</v>
      </c>
      <c r="C137" t="s">
        <v>722</v>
      </c>
      <c r="D137" t="s">
        <v>723</v>
      </c>
      <c r="E137" t="s">
        <v>724</v>
      </c>
      <c r="F137" s="15">
        <v>387</v>
      </c>
      <c r="G137" t="s">
        <v>57</v>
      </c>
      <c r="H137" t="s">
        <v>57</v>
      </c>
      <c r="I137" t="s">
        <v>96</v>
      </c>
      <c r="J137" t="s">
        <v>46</v>
      </c>
      <c r="K137" t="s">
        <v>97</v>
      </c>
      <c r="L137" t="s">
        <v>1305</v>
      </c>
      <c r="M137" t="s">
        <v>1306</v>
      </c>
      <c r="N137">
        <f>VLOOKUP(B137,HIS退!B:F,5,FALSE)</f>
        <v>-387</v>
      </c>
      <c r="O137" t="str">
        <f t="shared" si="4"/>
        <v/>
      </c>
      <c r="P137" s="43">
        <f>VLOOKUP(C137,银行退!D:G,4,FALSE)</f>
        <v>387</v>
      </c>
      <c r="Q137" t="str">
        <f t="shared" si="5"/>
        <v/>
      </c>
      <c r="R137" t="e">
        <f>VLOOKUP(C137,银行退!D:J,7,FALSE)</f>
        <v>#N/A</v>
      </c>
    </row>
    <row r="138" spans="1:18" customFormat="1" ht="14.25">
      <c r="A138" s="17">
        <v>42905.500543981485</v>
      </c>
      <c r="B138">
        <v>279731</v>
      </c>
      <c r="C138" t="s">
        <v>725</v>
      </c>
      <c r="D138" t="s">
        <v>726</v>
      </c>
      <c r="E138" t="s">
        <v>727</v>
      </c>
      <c r="F138" s="15">
        <v>453</v>
      </c>
      <c r="G138" t="s">
        <v>57</v>
      </c>
      <c r="H138" t="s">
        <v>57</v>
      </c>
      <c r="I138" t="s">
        <v>96</v>
      </c>
      <c r="J138" t="s">
        <v>46</v>
      </c>
      <c r="K138" t="s">
        <v>97</v>
      </c>
      <c r="L138" t="s">
        <v>1307</v>
      </c>
      <c r="M138" t="s">
        <v>1308</v>
      </c>
      <c r="N138">
        <f>VLOOKUP(B138,HIS退!B:F,5,FALSE)</f>
        <v>-453</v>
      </c>
      <c r="O138" t="str">
        <f t="shared" si="4"/>
        <v/>
      </c>
      <c r="P138" s="43">
        <f>VLOOKUP(C138,银行退!D:G,4,FALSE)</f>
        <v>453</v>
      </c>
      <c r="Q138" t="str">
        <f t="shared" si="5"/>
        <v/>
      </c>
      <c r="R138" t="e">
        <f>VLOOKUP(C138,银行退!D:J,7,FALSE)</f>
        <v>#N/A</v>
      </c>
    </row>
    <row r="139" spans="1:18" customFormat="1" ht="14.25">
      <c r="A139" s="17">
        <v>42905.502129629633</v>
      </c>
      <c r="B139">
        <v>279809</v>
      </c>
      <c r="C139" t="s">
        <v>728</v>
      </c>
      <c r="D139" t="s">
        <v>729</v>
      </c>
      <c r="E139" t="s">
        <v>730</v>
      </c>
      <c r="F139" s="15">
        <v>115</v>
      </c>
      <c r="G139" t="s">
        <v>57</v>
      </c>
      <c r="H139" t="s">
        <v>57</v>
      </c>
      <c r="I139" t="s">
        <v>96</v>
      </c>
      <c r="J139" t="s">
        <v>46</v>
      </c>
      <c r="K139" t="s">
        <v>97</v>
      </c>
      <c r="L139" t="s">
        <v>1309</v>
      </c>
      <c r="M139" t="s">
        <v>1310</v>
      </c>
      <c r="N139">
        <f>VLOOKUP(B139,HIS退!B:F,5,FALSE)</f>
        <v>-115</v>
      </c>
      <c r="O139" t="str">
        <f t="shared" si="4"/>
        <v/>
      </c>
      <c r="P139" s="43">
        <f>VLOOKUP(C139,银行退!D:G,4,FALSE)</f>
        <v>115</v>
      </c>
      <c r="Q139" t="str">
        <f t="shared" si="5"/>
        <v/>
      </c>
      <c r="R139" t="e">
        <f>VLOOKUP(C139,银行退!D:J,7,FALSE)</f>
        <v>#N/A</v>
      </c>
    </row>
    <row r="140" spans="1:18" customFormat="1" ht="14.25">
      <c r="A140" s="17">
        <v>42905.502916666665</v>
      </c>
      <c r="B140">
        <v>279826</v>
      </c>
      <c r="C140" t="s">
        <v>731</v>
      </c>
      <c r="D140" t="s">
        <v>732</v>
      </c>
      <c r="E140" t="s">
        <v>733</v>
      </c>
      <c r="F140" s="15">
        <v>248</v>
      </c>
      <c r="G140" t="s">
        <v>57</v>
      </c>
      <c r="H140" t="s">
        <v>57</v>
      </c>
      <c r="I140" t="s">
        <v>96</v>
      </c>
      <c r="J140" t="s">
        <v>46</v>
      </c>
      <c r="K140" t="s">
        <v>97</v>
      </c>
      <c r="L140" t="s">
        <v>1311</v>
      </c>
      <c r="M140" t="s">
        <v>1312</v>
      </c>
      <c r="N140">
        <f>VLOOKUP(B140,HIS退!B:F,5,FALSE)</f>
        <v>-248</v>
      </c>
      <c r="O140" t="str">
        <f t="shared" si="4"/>
        <v/>
      </c>
      <c r="P140" s="43">
        <f>VLOOKUP(C140,银行退!D:G,4,FALSE)</f>
        <v>248</v>
      </c>
      <c r="Q140" t="str">
        <f t="shared" si="5"/>
        <v/>
      </c>
      <c r="R140" t="e">
        <f>VLOOKUP(C140,银行退!D:J,7,FALSE)</f>
        <v>#N/A</v>
      </c>
    </row>
    <row r="141" spans="1:18" customFormat="1" ht="14.25">
      <c r="A141" s="17">
        <v>42905.505694444444</v>
      </c>
      <c r="B141">
        <v>279907</v>
      </c>
      <c r="C141" t="s">
        <v>734</v>
      </c>
      <c r="D141" t="s">
        <v>735</v>
      </c>
      <c r="E141" t="s">
        <v>736</v>
      </c>
      <c r="F141" s="15">
        <v>133</v>
      </c>
      <c r="G141" t="s">
        <v>57</v>
      </c>
      <c r="H141" t="s">
        <v>57</v>
      </c>
      <c r="I141" t="s">
        <v>96</v>
      </c>
      <c r="J141" t="s">
        <v>46</v>
      </c>
      <c r="K141" t="s">
        <v>97</v>
      </c>
      <c r="L141" t="s">
        <v>1313</v>
      </c>
      <c r="M141" t="s">
        <v>1314</v>
      </c>
      <c r="N141">
        <f>VLOOKUP(B141,HIS退!B:F,5,FALSE)</f>
        <v>-133</v>
      </c>
      <c r="O141" t="str">
        <f t="shared" si="4"/>
        <v/>
      </c>
      <c r="P141" s="43">
        <f>VLOOKUP(C141,银行退!D:G,4,FALSE)</f>
        <v>133</v>
      </c>
      <c r="Q141" t="str">
        <f t="shared" si="5"/>
        <v/>
      </c>
      <c r="R141" t="e">
        <f>VLOOKUP(C141,银行退!D:J,7,FALSE)</f>
        <v>#N/A</v>
      </c>
    </row>
    <row r="142" spans="1:18" customFormat="1" ht="14.25">
      <c r="A142" s="17">
        <v>42905.514560185184</v>
      </c>
      <c r="B142">
        <v>280106</v>
      </c>
      <c r="C142" t="s">
        <v>737</v>
      </c>
      <c r="D142" t="s">
        <v>738</v>
      </c>
      <c r="E142" t="s">
        <v>739</v>
      </c>
      <c r="F142" s="15">
        <v>1468</v>
      </c>
      <c r="G142" t="s">
        <v>57</v>
      </c>
      <c r="H142" t="s">
        <v>57</v>
      </c>
      <c r="I142" t="s">
        <v>96</v>
      </c>
      <c r="J142" t="s">
        <v>46</v>
      </c>
      <c r="K142" t="s">
        <v>97</v>
      </c>
      <c r="L142" t="s">
        <v>1315</v>
      </c>
      <c r="M142" t="s">
        <v>1316</v>
      </c>
      <c r="N142">
        <f>VLOOKUP(B142,HIS退!B:F,5,FALSE)</f>
        <v>-1468</v>
      </c>
      <c r="O142" t="str">
        <f t="shared" si="4"/>
        <v/>
      </c>
      <c r="P142" s="43">
        <f>VLOOKUP(C142,银行退!D:G,4,FALSE)</f>
        <v>1468</v>
      </c>
      <c r="Q142" t="str">
        <f t="shared" si="5"/>
        <v/>
      </c>
      <c r="R142" t="e">
        <f>VLOOKUP(C142,银行退!D:J,7,FALSE)</f>
        <v>#N/A</v>
      </c>
    </row>
    <row r="143" spans="1:18" customFormat="1" ht="14.25">
      <c r="A143" s="17">
        <v>42905.517418981479</v>
      </c>
      <c r="B143">
        <v>280141</v>
      </c>
      <c r="C143" t="s">
        <v>740</v>
      </c>
      <c r="D143" t="s">
        <v>741</v>
      </c>
      <c r="E143" t="s">
        <v>742</v>
      </c>
      <c r="F143" s="15">
        <v>400</v>
      </c>
      <c r="G143" t="s">
        <v>57</v>
      </c>
      <c r="H143" t="s">
        <v>57</v>
      </c>
      <c r="I143" t="s">
        <v>96</v>
      </c>
      <c r="J143" t="s">
        <v>46</v>
      </c>
      <c r="K143" t="s">
        <v>97</v>
      </c>
      <c r="L143" t="s">
        <v>1317</v>
      </c>
      <c r="M143" t="s">
        <v>1318</v>
      </c>
      <c r="N143">
        <f>VLOOKUP(B143,HIS退!B:F,5,FALSE)</f>
        <v>-400</v>
      </c>
      <c r="O143" t="str">
        <f t="shared" si="4"/>
        <v/>
      </c>
      <c r="P143" s="43">
        <f>VLOOKUP(C143,银行退!D:G,4,FALSE)</f>
        <v>400</v>
      </c>
      <c r="Q143" t="str">
        <f t="shared" si="5"/>
        <v/>
      </c>
      <c r="R143" t="e">
        <f>VLOOKUP(C143,银行退!D:J,7,FALSE)</f>
        <v>#N/A</v>
      </c>
    </row>
    <row r="144" spans="1:18" s="52" customFormat="1" ht="14.25">
      <c r="A144" s="17">
        <v>42905.518819444442</v>
      </c>
      <c r="B144">
        <v>280160</v>
      </c>
      <c r="C144" t="s">
        <v>743</v>
      </c>
      <c r="D144" t="s">
        <v>744</v>
      </c>
      <c r="E144" t="s">
        <v>745</v>
      </c>
      <c r="F144" s="15">
        <v>57</v>
      </c>
      <c r="G144" t="s">
        <v>57</v>
      </c>
      <c r="H144" t="s">
        <v>57</v>
      </c>
      <c r="I144" t="s">
        <v>96</v>
      </c>
      <c r="J144" t="s">
        <v>46</v>
      </c>
      <c r="K144" t="s">
        <v>97</v>
      </c>
      <c r="L144" t="s">
        <v>1319</v>
      </c>
      <c r="M144" t="s">
        <v>1320</v>
      </c>
      <c r="N144">
        <f>VLOOKUP(B144,HIS退!B:F,5,FALSE)</f>
        <v>-57</v>
      </c>
      <c r="O144" t="str">
        <f t="shared" si="4"/>
        <v/>
      </c>
      <c r="P144" s="43">
        <f>VLOOKUP(C144,银行退!D:G,4,FALSE)</f>
        <v>57</v>
      </c>
      <c r="Q144" t="str">
        <f t="shared" si="5"/>
        <v/>
      </c>
      <c r="R144" t="e">
        <f>VLOOKUP(C144,银行退!D:J,7,FALSE)</f>
        <v>#N/A</v>
      </c>
    </row>
    <row r="145" spans="1:18" customFormat="1" ht="14.25">
      <c r="A145" s="17">
        <v>42905.518923611111</v>
      </c>
      <c r="B145">
        <v>280162</v>
      </c>
      <c r="C145" t="s">
        <v>746</v>
      </c>
      <c r="D145" t="s">
        <v>741</v>
      </c>
      <c r="E145" t="s">
        <v>742</v>
      </c>
      <c r="F145" s="15">
        <v>200</v>
      </c>
      <c r="G145" t="s">
        <v>57</v>
      </c>
      <c r="H145" t="s">
        <v>57</v>
      </c>
      <c r="I145" t="s">
        <v>96</v>
      </c>
      <c r="J145" t="s">
        <v>46</v>
      </c>
      <c r="K145" t="s">
        <v>97</v>
      </c>
      <c r="L145" t="s">
        <v>1321</v>
      </c>
      <c r="M145" t="s">
        <v>1322</v>
      </c>
      <c r="N145">
        <f>VLOOKUP(B145,HIS退!B:F,5,FALSE)</f>
        <v>-200</v>
      </c>
      <c r="O145" t="str">
        <f t="shared" si="4"/>
        <v/>
      </c>
      <c r="P145" s="43">
        <f>VLOOKUP(C145,银行退!D:G,4,FALSE)</f>
        <v>200</v>
      </c>
      <c r="Q145" t="str">
        <f t="shared" si="5"/>
        <v/>
      </c>
      <c r="R145" t="e">
        <f>VLOOKUP(C145,银行退!D:J,7,FALSE)</f>
        <v>#N/A</v>
      </c>
    </row>
    <row r="146" spans="1:18" customFormat="1" ht="14.25">
      <c r="A146" s="17">
        <v>42905.519270833334</v>
      </c>
      <c r="B146">
        <v>280164</v>
      </c>
      <c r="C146" t="s">
        <v>747</v>
      </c>
      <c r="D146" t="s">
        <v>748</v>
      </c>
      <c r="E146" t="s">
        <v>749</v>
      </c>
      <c r="F146" s="15">
        <v>115</v>
      </c>
      <c r="G146" t="s">
        <v>57</v>
      </c>
      <c r="H146" t="s">
        <v>57</v>
      </c>
      <c r="I146" t="s">
        <v>96</v>
      </c>
      <c r="J146" t="s">
        <v>46</v>
      </c>
      <c r="K146" t="s">
        <v>97</v>
      </c>
      <c r="L146" t="s">
        <v>1323</v>
      </c>
      <c r="M146" t="s">
        <v>1324</v>
      </c>
      <c r="N146">
        <f>VLOOKUP(B146,HIS退!B:F,5,FALSE)</f>
        <v>-115</v>
      </c>
      <c r="O146" t="str">
        <f t="shared" si="4"/>
        <v/>
      </c>
      <c r="P146" s="43">
        <f>VLOOKUP(C146,银行退!D:G,4,FALSE)</f>
        <v>115</v>
      </c>
      <c r="Q146" t="str">
        <f t="shared" si="5"/>
        <v/>
      </c>
      <c r="R146" t="e">
        <f>VLOOKUP(C146,银行退!D:J,7,FALSE)</f>
        <v>#N/A</v>
      </c>
    </row>
    <row r="147" spans="1:18" customFormat="1" ht="14.25">
      <c r="A147" s="17">
        <v>42905.526493055557</v>
      </c>
      <c r="B147">
        <v>280267</v>
      </c>
      <c r="C147" t="s">
        <v>750</v>
      </c>
      <c r="D147" t="s">
        <v>751</v>
      </c>
      <c r="E147" t="s">
        <v>285</v>
      </c>
      <c r="F147" s="15">
        <v>454</v>
      </c>
      <c r="G147" t="s">
        <v>57</v>
      </c>
      <c r="H147" t="s">
        <v>57</v>
      </c>
      <c r="I147" t="s">
        <v>96</v>
      </c>
      <c r="J147" t="s">
        <v>46</v>
      </c>
      <c r="K147" t="s">
        <v>97</v>
      </c>
      <c r="L147" t="s">
        <v>1325</v>
      </c>
      <c r="M147" t="s">
        <v>1326</v>
      </c>
      <c r="N147">
        <f>VLOOKUP(B147,HIS退!B:F,5,FALSE)</f>
        <v>-454</v>
      </c>
      <c r="O147" t="str">
        <f t="shared" si="4"/>
        <v/>
      </c>
      <c r="P147" s="43">
        <f>VLOOKUP(C147,银行退!D:G,4,FALSE)</f>
        <v>454</v>
      </c>
      <c r="Q147" t="str">
        <f t="shared" si="5"/>
        <v/>
      </c>
      <c r="R147" t="e">
        <f>VLOOKUP(C147,银行退!D:J,7,FALSE)</f>
        <v>#N/A</v>
      </c>
    </row>
    <row r="148" spans="1:18" customFormat="1" ht="14.25">
      <c r="A148" s="17">
        <v>42905.529120370367</v>
      </c>
      <c r="B148">
        <v>280299</v>
      </c>
      <c r="C148" t="s">
        <v>752</v>
      </c>
      <c r="D148" t="s">
        <v>753</v>
      </c>
      <c r="E148" t="s">
        <v>754</v>
      </c>
      <c r="F148" s="15">
        <v>763</v>
      </c>
      <c r="G148" t="s">
        <v>57</v>
      </c>
      <c r="H148" t="s">
        <v>57</v>
      </c>
      <c r="I148" t="s">
        <v>96</v>
      </c>
      <c r="J148" t="s">
        <v>46</v>
      </c>
      <c r="K148" t="s">
        <v>97</v>
      </c>
      <c r="L148" t="s">
        <v>1327</v>
      </c>
      <c r="M148" t="s">
        <v>1328</v>
      </c>
      <c r="N148">
        <f>VLOOKUP(B148,HIS退!B:F,5,FALSE)</f>
        <v>-763</v>
      </c>
      <c r="O148" t="str">
        <f t="shared" si="4"/>
        <v/>
      </c>
      <c r="P148" s="43">
        <f>VLOOKUP(C148,银行退!D:G,4,FALSE)</f>
        <v>763</v>
      </c>
      <c r="Q148" t="str">
        <f t="shared" si="5"/>
        <v/>
      </c>
      <c r="R148" t="e">
        <f>VLOOKUP(C148,银行退!D:J,7,FALSE)</f>
        <v>#N/A</v>
      </c>
    </row>
    <row r="149" spans="1:18" customFormat="1" ht="14.25">
      <c r="A149" s="17">
        <v>42905.529594907406</v>
      </c>
      <c r="B149">
        <v>280305</v>
      </c>
      <c r="C149" t="s">
        <v>755</v>
      </c>
      <c r="D149" t="s">
        <v>756</v>
      </c>
      <c r="E149" t="s">
        <v>757</v>
      </c>
      <c r="F149" s="15">
        <v>15</v>
      </c>
      <c r="G149" t="s">
        <v>57</v>
      </c>
      <c r="H149" t="s">
        <v>57</v>
      </c>
      <c r="I149" t="s">
        <v>96</v>
      </c>
      <c r="J149" t="s">
        <v>46</v>
      </c>
      <c r="K149" t="s">
        <v>97</v>
      </c>
      <c r="L149" t="s">
        <v>1329</v>
      </c>
      <c r="M149" t="s">
        <v>1330</v>
      </c>
      <c r="N149">
        <f>VLOOKUP(B149,HIS退!B:F,5,FALSE)</f>
        <v>-15</v>
      </c>
      <c r="O149" t="str">
        <f t="shared" si="4"/>
        <v/>
      </c>
      <c r="P149" s="43">
        <f>VLOOKUP(C149,银行退!D:G,4,FALSE)</f>
        <v>15</v>
      </c>
      <c r="Q149" t="str">
        <f t="shared" si="5"/>
        <v/>
      </c>
      <c r="R149" t="e">
        <f>VLOOKUP(C149,银行退!D:J,7,FALSE)</f>
        <v>#N/A</v>
      </c>
    </row>
    <row r="150" spans="1:18" customFormat="1" ht="14.25">
      <c r="A150" s="17">
        <v>42905.529953703706</v>
      </c>
      <c r="B150">
        <v>280308</v>
      </c>
      <c r="C150" t="s">
        <v>758</v>
      </c>
      <c r="D150" t="s">
        <v>759</v>
      </c>
      <c r="E150" t="s">
        <v>760</v>
      </c>
      <c r="F150" s="15">
        <v>241</v>
      </c>
      <c r="G150" t="s">
        <v>57</v>
      </c>
      <c r="H150" t="s">
        <v>57</v>
      </c>
      <c r="I150" t="s">
        <v>96</v>
      </c>
      <c r="J150" t="s">
        <v>46</v>
      </c>
      <c r="K150" t="s">
        <v>97</v>
      </c>
      <c r="L150" t="s">
        <v>1331</v>
      </c>
      <c r="M150" t="s">
        <v>1332</v>
      </c>
      <c r="N150">
        <f>VLOOKUP(B150,HIS退!B:F,5,FALSE)</f>
        <v>-241</v>
      </c>
      <c r="O150" t="str">
        <f t="shared" si="4"/>
        <v/>
      </c>
      <c r="P150" s="43">
        <f>VLOOKUP(C150,银行退!D:G,4,FALSE)</f>
        <v>241</v>
      </c>
      <c r="Q150" t="str">
        <f t="shared" si="5"/>
        <v/>
      </c>
      <c r="R150" t="e">
        <f>VLOOKUP(C150,银行退!D:J,7,FALSE)</f>
        <v>#N/A</v>
      </c>
    </row>
    <row r="151" spans="1:18" customFormat="1" ht="14.25">
      <c r="A151" s="17">
        <v>42905.566886574074</v>
      </c>
      <c r="B151">
        <v>280661</v>
      </c>
      <c r="C151" t="s">
        <v>761</v>
      </c>
      <c r="D151" t="s">
        <v>762</v>
      </c>
      <c r="E151" t="s">
        <v>763</v>
      </c>
      <c r="F151" s="15">
        <v>98</v>
      </c>
      <c r="G151" t="s">
        <v>57</v>
      </c>
      <c r="H151" t="s">
        <v>57</v>
      </c>
      <c r="I151" t="s">
        <v>96</v>
      </c>
      <c r="J151" t="s">
        <v>46</v>
      </c>
      <c r="K151" t="s">
        <v>97</v>
      </c>
      <c r="L151" t="s">
        <v>1333</v>
      </c>
      <c r="M151" t="s">
        <v>1334</v>
      </c>
      <c r="N151">
        <f>VLOOKUP(B151,HIS退!B:F,5,FALSE)</f>
        <v>-98</v>
      </c>
      <c r="O151" t="str">
        <f t="shared" si="4"/>
        <v/>
      </c>
      <c r="P151" s="43">
        <f>VLOOKUP(C151,银行退!D:G,4,FALSE)</f>
        <v>98</v>
      </c>
      <c r="Q151" t="str">
        <f t="shared" si="5"/>
        <v/>
      </c>
      <c r="R151" t="e">
        <f>VLOOKUP(C151,银行退!D:J,7,FALSE)</f>
        <v>#N/A</v>
      </c>
    </row>
    <row r="152" spans="1:18" customFormat="1" ht="14.25">
      <c r="A152" s="17">
        <v>42905.580381944441</v>
      </c>
      <c r="B152">
        <v>280950</v>
      </c>
      <c r="C152" t="s">
        <v>764</v>
      </c>
      <c r="D152" t="s">
        <v>765</v>
      </c>
      <c r="E152" t="s">
        <v>766</v>
      </c>
      <c r="F152" s="15">
        <v>290</v>
      </c>
      <c r="G152" t="s">
        <v>57</v>
      </c>
      <c r="H152" t="s">
        <v>57</v>
      </c>
      <c r="I152" t="s">
        <v>96</v>
      </c>
      <c r="J152" t="s">
        <v>46</v>
      </c>
      <c r="K152" t="s">
        <v>97</v>
      </c>
      <c r="L152" t="s">
        <v>1335</v>
      </c>
      <c r="M152" t="s">
        <v>1336</v>
      </c>
      <c r="N152">
        <f>VLOOKUP(B152,HIS退!B:F,5,FALSE)</f>
        <v>-290</v>
      </c>
      <c r="O152" t="str">
        <f t="shared" si="4"/>
        <v/>
      </c>
      <c r="P152" s="43">
        <f>VLOOKUP(C152,银行退!D:G,4,FALSE)</f>
        <v>290</v>
      </c>
      <c r="Q152" t="str">
        <f t="shared" si="5"/>
        <v/>
      </c>
      <c r="R152" t="e">
        <f>VLOOKUP(C152,银行退!D:J,7,FALSE)</f>
        <v>#N/A</v>
      </c>
    </row>
    <row r="153" spans="1:18" customFormat="1" ht="14.25">
      <c r="A153" s="17">
        <v>42905.587291666663</v>
      </c>
      <c r="B153">
        <v>281194</v>
      </c>
      <c r="C153" t="s">
        <v>767</v>
      </c>
      <c r="D153" t="s">
        <v>768</v>
      </c>
      <c r="E153" t="s">
        <v>769</v>
      </c>
      <c r="F153" s="15">
        <v>1761</v>
      </c>
      <c r="G153" t="s">
        <v>57</v>
      </c>
      <c r="H153" t="s">
        <v>57</v>
      </c>
      <c r="I153" t="s">
        <v>96</v>
      </c>
      <c r="J153" t="s">
        <v>46</v>
      </c>
      <c r="K153" t="s">
        <v>97</v>
      </c>
      <c r="L153" t="s">
        <v>1337</v>
      </c>
      <c r="M153" t="s">
        <v>1338</v>
      </c>
      <c r="N153">
        <f>VLOOKUP(B153,HIS退!B:F,5,FALSE)</f>
        <v>-1761</v>
      </c>
      <c r="O153" t="str">
        <f t="shared" si="4"/>
        <v/>
      </c>
      <c r="P153" s="43">
        <f>VLOOKUP(C153,银行退!D:G,4,FALSE)</f>
        <v>1761</v>
      </c>
      <c r="Q153" t="str">
        <f t="shared" si="5"/>
        <v/>
      </c>
      <c r="R153" t="e">
        <f>VLOOKUP(C153,银行退!D:J,7,FALSE)</f>
        <v>#N/A</v>
      </c>
    </row>
    <row r="154" spans="1:18" ht="14.25">
      <c r="A154" s="17">
        <v>42905.589560185188</v>
      </c>
      <c r="B154">
        <v>281275</v>
      </c>
      <c r="C154" t="s">
        <v>770</v>
      </c>
      <c r="D154" t="s">
        <v>771</v>
      </c>
      <c r="E154" t="s">
        <v>276</v>
      </c>
      <c r="F154" s="15">
        <v>300</v>
      </c>
      <c r="G154" t="s">
        <v>57</v>
      </c>
      <c r="H154" t="s">
        <v>57</v>
      </c>
      <c r="I154" t="s">
        <v>96</v>
      </c>
      <c r="J154" t="s">
        <v>360</v>
      </c>
      <c r="K154" t="s">
        <v>97</v>
      </c>
      <c r="L154" t="s">
        <v>1339</v>
      </c>
      <c r="M154" t="s">
        <v>1340</v>
      </c>
      <c r="N154" s="41">
        <f>VLOOKUP(B154,HIS退!B:F,5,FALSE)</f>
        <v>-300</v>
      </c>
      <c r="O154" s="41" t="str">
        <f t="shared" si="4"/>
        <v/>
      </c>
      <c r="P154" s="56">
        <f>VLOOKUP(C154,银行退!D:G,4,FALSE)</f>
        <v>300</v>
      </c>
      <c r="Q154" s="41" t="str">
        <f t="shared" si="5"/>
        <v/>
      </c>
      <c r="R154" s="41">
        <f>VLOOKUP(C154,银行退!D:J,7,FALSE)</f>
        <v>1</v>
      </c>
    </row>
    <row r="155" spans="1:18" customFormat="1" ht="14.25">
      <c r="A155" s="17">
        <v>42905.598136574074</v>
      </c>
      <c r="B155">
        <v>281813</v>
      </c>
      <c r="C155" t="s">
        <v>772</v>
      </c>
      <c r="D155" t="s">
        <v>773</v>
      </c>
      <c r="E155" t="s">
        <v>774</v>
      </c>
      <c r="F155" s="15">
        <v>6822</v>
      </c>
      <c r="G155" t="s">
        <v>57</v>
      </c>
      <c r="H155" t="s">
        <v>57</v>
      </c>
      <c r="I155" t="s">
        <v>96</v>
      </c>
      <c r="J155" t="s">
        <v>46</v>
      </c>
      <c r="K155" t="s">
        <v>97</v>
      </c>
      <c r="L155" t="s">
        <v>1341</v>
      </c>
      <c r="M155" t="s">
        <v>1342</v>
      </c>
      <c r="N155">
        <f>VLOOKUP(B155,HIS退!B:F,5,FALSE)</f>
        <v>-6822</v>
      </c>
      <c r="O155" t="str">
        <f t="shared" si="4"/>
        <v/>
      </c>
      <c r="P155" s="43">
        <f>VLOOKUP(C155,银行退!D:G,4,FALSE)</f>
        <v>6822</v>
      </c>
      <c r="Q155" t="str">
        <f t="shared" si="5"/>
        <v/>
      </c>
      <c r="R155" t="e">
        <f>VLOOKUP(C155,银行退!D:J,7,FALSE)</f>
        <v>#N/A</v>
      </c>
    </row>
    <row r="156" spans="1:18" customFormat="1" ht="14.25">
      <c r="A156" s="17">
        <v>42905.602766203701</v>
      </c>
      <c r="B156">
        <v>282127</v>
      </c>
      <c r="C156" t="s">
        <v>775</v>
      </c>
      <c r="D156" t="s">
        <v>776</v>
      </c>
      <c r="E156" t="s">
        <v>777</v>
      </c>
      <c r="F156" s="15">
        <v>114</v>
      </c>
      <c r="G156" t="s">
        <v>57</v>
      </c>
      <c r="H156" t="s">
        <v>57</v>
      </c>
      <c r="I156" t="s">
        <v>96</v>
      </c>
      <c r="J156" t="s">
        <v>46</v>
      </c>
      <c r="K156" t="s">
        <v>97</v>
      </c>
      <c r="L156" t="s">
        <v>1343</v>
      </c>
      <c r="M156" t="s">
        <v>1344</v>
      </c>
      <c r="N156">
        <f>VLOOKUP(B156,HIS退!B:F,5,FALSE)</f>
        <v>-114</v>
      </c>
      <c r="O156" t="str">
        <f t="shared" si="4"/>
        <v/>
      </c>
      <c r="P156" s="43">
        <f>VLOOKUP(C156,银行退!D:G,4,FALSE)</f>
        <v>114</v>
      </c>
      <c r="Q156" t="str">
        <f t="shared" si="5"/>
        <v/>
      </c>
      <c r="R156" t="e">
        <f>VLOOKUP(C156,银行退!D:J,7,FALSE)</f>
        <v>#N/A</v>
      </c>
    </row>
    <row r="157" spans="1:18" customFormat="1" ht="14.25">
      <c r="A157" s="17">
        <v>42905.617384259262</v>
      </c>
      <c r="B157">
        <v>283259</v>
      </c>
      <c r="C157" t="s">
        <v>778</v>
      </c>
      <c r="D157" t="s">
        <v>779</v>
      </c>
      <c r="E157" t="s">
        <v>780</v>
      </c>
      <c r="F157" s="15">
        <v>13</v>
      </c>
      <c r="G157" t="s">
        <v>57</v>
      </c>
      <c r="H157" t="s">
        <v>57</v>
      </c>
      <c r="I157" t="s">
        <v>96</v>
      </c>
      <c r="J157" t="s">
        <v>46</v>
      </c>
      <c r="K157" t="s">
        <v>97</v>
      </c>
      <c r="L157" t="s">
        <v>1345</v>
      </c>
      <c r="M157" t="s">
        <v>1346</v>
      </c>
      <c r="N157">
        <f>VLOOKUP(B157,HIS退!B:F,5,FALSE)</f>
        <v>-13</v>
      </c>
      <c r="O157" t="str">
        <f t="shared" si="4"/>
        <v/>
      </c>
      <c r="P157" s="43">
        <f>VLOOKUP(C157,银行退!D:G,4,FALSE)</f>
        <v>13</v>
      </c>
      <c r="Q157" t="str">
        <f t="shared" si="5"/>
        <v/>
      </c>
      <c r="R157" t="e">
        <f>VLOOKUP(C157,银行退!D:J,7,FALSE)</f>
        <v>#N/A</v>
      </c>
    </row>
    <row r="158" spans="1:18" customFormat="1" ht="14.25">
      <c r="A158" s="17">
        <v>42905.62699074074</v>
      </c>
      <c r="B158">
        <v>283953</v>
      </c>
      <c r="C158" t="s">
        <v>781</v>
      </c>
      <c r="D158" t="s">
        <v>782</v>
      </c>
      <c r="E158" t="s">
        <v>783</v>
      </c>
      <c r="F158" s="15">
        <v>496</v>
      </c>
      <c r="G158" t="s">
        <v>57</v>
      </c>
      <c r="H158" t="s">
        <v>57</v>
      </c>
      <c r="I158" t="s">
        <v>96</v>
      </c>
      <c r="J158" t="s">
        <v>46</v>
      </c>
      <c r="K158" t="s">
        <v>97</v>
      </c>
      <c r="L158" t="s">
        <v>1347</v>
      </c>
      <c r="M158" t="s">
        <v>1348</v>
      </c>
      <c r="N158">
        <f>VLOOKUP(B158,HIS退!B:F,5,FALSE)</f>
        <v>-496</v>
      </c>
      <c r="O158" t="str">
        <f t="shared" si="4"/>
        <v/>
      </c>
      <c r="P158" s="43">
        <f>VLOOKUP(C158,银行退!D:G,4,FALSE)</f>
        <v>496</v>
      </c>
      <c r="Q158" t="str">
        <f t="shared" si="5"/>
        <v/>
      </c>
      <c r="R158" t="e">
        <f>VLOOKUP(C158,银行退!D:J,7,FALSE)</f>
        <v>#N/A</v>
      </c>
    </row>
    <row r="159" spans="1:18" customFormat="1" ht="14.25">
      <c r="A159" s="17">
        <v>42905.632708333331</v>
      </c>
      <c r="B159">
        <v>284378</v>
      </c>
      <c r="C159" t="s">
        <v>784</v>
      </c>
      <c r="D159" t="s">
        <v>785</v>
      </c>
      <c r="E159" t="s">
        <v>786</v>
      </c>
      <c r="F159" s="15">
        <v>245</v>
      </c>
      <c r="G159" t="s">
        <v>57</v>
      </c>
      <c r="H159" t="s">
        <v>57</v>
      </c>
      <c r="I159" t="s">
        <v>96</v>
      </c>
      <c r="J159" t="s">
        <v>46</v>
      </c>
      <c r="K159" t="s">
        <v>97</v>
      </c>
      <c r="L159" t="s">
        <v>1349</v>
      </c>
      <c r="M159" t="s">
        <v>1350</v>
      </c>
      <c r="N159">
        <f>VLOOKUP(B159,HIS退!B:F,5,FALSE)</f>
        <v>-245</v>
      </c>
      <c r="O159" t="str">
        <f t="shared" si="4"/>
        <v/>
      </c>
      <c r="P159" s="43">
        <f>VLOOKUP(C159,银行退!D:G,4,FALSE)</f>
        <v>245</v>
      </c>
      <c r="Q159" t="str">
        <f t="shared" si="5"/>
        <v/>
      </c>
      <c r="R159" t="e">
        <f>VLOOKUP(C159,银行退!D:J,7,FALSE)</f>
        <v>#N/A</v>
      </c>
    </row>
    <row r="160" spans="1:18" customFormat="1" ht="14.25">
      <c r="A160" s="17">
        <v>42905.633368055554</v>
      </c>
      <c r="B160">
        <v>284419</v>
      </c>
      <c r="C160" t="s">
        <v>787</v>
      </c>
      <c r="D160" t="s">
        <v>788</v>
      </c>
      <c r="E160" t="s">
        <v>789</v>
      </c>
      <c r="F160" s="15">
        <v>755</v>
      </c>
      <c r="G160" t="s">
        <v>57</v>
      </c>
      <c r="H160" t="s">
        <v>57</v>
      </c>
      <c r="I160" t="s">
        <v>96</v>
      </c>
      <c r="J160" t="s">
        <v>46</v>
      </c>
      <c r="K160" t="s">
        <v>97</v>
      </c>
      <c r="L160" t="s">
        <v>1351</v>
      </c>
      <c r="M160" t="s">
        <v>1352</v>
      </c>
      <c r="N160">
        <f>VLOOKUP(B160,HIS退!B:F,5,FALSE)</f>
        <v>-755</v>
      </c>
      <c r="O160" t="str">
        <f t="shared" si="4"/>
        <v/>
      </c>
      <c r="P160" s="43">
        <f>VLOOKUP(C160,银行退!D:G,4,FALSE)</f>
        <v>755</v>
      </c>
      <c r="Q160" t="str">
        <f t="shared" si="5"/>
        <v/>
      </c>
      <c r="R160" t="e">
        <f>VLOOKUP(C160,银行退!D:J,7,FALSE)</f>
        <v>#N/A</v>
      </c>
    </row>
    <row r="161" spans="1:18" customFormat="1" ht="14.25">
      <c r="A161" s="17">
        <v>42905.633692129632</v>
      </c>
      <c r="B161">
        <v>284445</v>
      </c>
      <c r="C161" t="s">
        <v>790</v>
      </c>
      <c r="D161" t="s">
        <v>791</v>
      </c>
      <c r="E161" t="s">
        <v>792</v>
      </c>
      <c r="F161" s="15">
        <v>2000</v>
      </c>
      <c r="G161" t="s">
        <v>57</v>
      </c>
      <c r="H161" t="s">
        <v>57</v>
      </c>
      <c r="I161" t="s">
        <v>96</v>
      </c>
      <c r="J161" t="s">
        <v>46</v>
      </c>
      <c r="K161" t="s">
        <v>97</v>
      </c>
      <c r="L161" t="s">
        <v>1353</v>
      </c>
      <c r="M161" t="s">
        <v>1354</v>
      </c>
      <c r="N161">
        <f>VLOOKUP(B161,HIS退!B:F,5,FALSE)</f>
        <v>-2000</v>
      </c>
      <c r="O161" t="str">
        <f t="shared" si="4"/>
        <v/>
      </c>
      <c r="P161" s="43">
        <f>VLOOKUP(C161,银行退!D:G,4,FALSE)</f>
        <v>2000</v>
      </c>
      <c r="Q161" t="str">
        <f t="shared" si="5"/>
        <v/>
      </c>
      <c r="R161" t="e">
        <f>VLOOKUP(C161,银行退!D:J,7,FALSE)</f>
        <v>#N/A</v>
      </c>
    </row>
    <row r="162" spans="1:18" ht="14.25">
      <c r="A162" s="17">
        <v>42905.637731481482</v>
      </c>
      <c r="B162">
        <v>284738</v>
      </c>
      <c r="C162" t="s">
        <v>793</v>
      </c>
      <c r="D162" t="s">
        <v>794</v>
      </c>
      <c r="E162" t="s">
        <v>266</v>
      </c>
      <c r="F162" s="15">
        <v>450</v>
      </c>
      <c r="G162" t="s">
        <v>57</v>
      </c>
      <c r="H162" t="s">
        <v>57</v>
      </c>
      <c r="I162" t="s">
        <v>96</v>
      </c>
      <c r="J162" t="s">
        <v>360</v>
      </c>
      <c r="K162" t="s">
        <v>97</v>
      </c>
      <c r="L162" t="s">
        <v>1355</v>
      </c>
      <c r="M162" t="s">
        <v>1356</v>
      </c>
      <c r="N162" s="41">
        <f>VLOOKUP(B162,HIS退!B:F,5,FALSE)</f>
        <v>-450</v>
      </c>
      <c r="O162" s="41" t="str">
        <f t="shared" si="4"/>
        <v/>
      </c>
      <c r="P162" s="56">
        <f>VLOOKUP(C162,银行退!D:G,4,FALSE)</f>
        <v>450</v>
      </c>
      <c r="Q162" s="41" t="str">
        <f t="shared" si="5"/>
        <v/>
      </c>
      <c r="R162" s="41">
        <f>VLOOKUP(C162,银行退!D:J,7,FALSE)</f>
        <v>1</v>
      </c>
    </row>
    <row r="163" spans="1:18" customFormat="1" ht="14.25">
      <c r="A163" s="17">
        <v>42905.642905092594</v>
      </c>
      <c r="B163">
        <v>285084</v>
      </c>
      <c r="C163" t="s">
        <v>795</v>
      </c>
      <c r="D163" t="s">
        <v>796</v>
      </c>
      <c r="E163" t="s">
        <v>797</v>
      </c>
      <c r="F163" s="15">
        <v>2000</v>
      </c>
      <c r="G163" t="s">
        <v>57</v>
      </c>
      <c r="H163" t="s">
        <v>57</v>
      </c>
      <c r="I163" t="s">
        <v>96</v>
      </c>
      <c r="J163" t="s">
        <v>46</v>
      </c>
      <c r="K163" t="s">
        <v>97</v>
      </c>
      <c r="L163" t="s">
        <v>1357</v>
      </c>
      <c r="M163" t="s">
        <v>1358</v>
      </c>
      <c r="N163">
        <f>VLOOKUP(B163,HIS退!B:F,5,FALSE)</f>
        <v>-2000</v>
      </c>
      <c r="O163" t="str">
        <f t="shared" si="4"/>
        <v/>
      </c>
      <c r="P163" s="43">
        <f>VLOOKUP(C163,银行退!D:G,4,FALSE)</f>
        <v>2000</v>
      </c>
      <c r="Q163" t="str">
        <f t="shared" si="5"/>
        <v/>
      </c>
      <c r="R163" t="e">
        <f>VLOOKUP(C163,银行退!D:J,7,FALSE)</f>
        <v>#N/A</v>
      </c>
    </row>
    <row r="164" spans="1:18" customFormat="1" ht="14.25">
      <c r="A164" s="17">
        <v>42905.648541666669</v>
      </c>
      <c r="B164">
        <v>285479</v>
      </c>
      <c r="C164" t="s">
        <v>798</v>
      </c>
      <c r="D164" t="s">
        <v>799</v>
      </c>
      <c r="E164" t="s">
        <v>800</v>
      </c>
      <c r="F164" s="15">
        <v>281</v>
      </c>
      <c r="G164" t="s">
        <v>57</v>
      </c>
      <c r="H164" t="s">
        <v>57</v>
      </c>
      <c r="I164" t="s">
        <v>96</v>
      </c>
      <c r="J164" t="s">
        <v>46</v>
      </c>
      <c r="K164" t="s">
        <v>97</v>
      </c>
      <c r="L164" t="s">
        <v>1359</v>
      </c>
      <c r="M164" t="s">
        <v>1360</v>
      </c>
      <c r="N164">
        <f>VLOOKUP(B164,HIS退!B:F,5,FALSE)</f>
        <v>-281</v>
      </c>
      <c r="O164" t="str">
        <f t="shared" si="4"/>
        <v/>
      </c>
      <c r="P164" s="43">
        <f>VLOOKUP(C164,银行退!D:G,4,FALSE)</f>
        <v>281</v>
      </c>
      <c r="Q164" t="str">
        <f t="shared" si="5"/>
        <v/>
      </c>
      <c r="R164" t="e">
        <f>VLOOKUP(C164,银行退!D:J,7,FALSE)</f>
        <v>#N/A</v>
      </c>
    </row>
    <row r="165" spans="1:18" customFormat="1" ht="14.25">
      <c r="A165" s="17">
        <v>42905.655092592591</v>
      </c>
      <c r="B165">
        <v>285906</v>
      </c>
      <c r="C165" t="s">
        <v>802</v>
      </c>
      <c r="D165" t="s">
        <v>803</v>
      </c>
      <c r="E165" t="s">
        <v>804</v>
      </c>
      <c r="F165" s="15">
        <v>200</v>
      </c>
      <c r="G165" t="s">
        <v>57</v>
      </c>
      <c r="H165" t="s">
        <v>57</v>
      </c>
      <c r="I165" t="s">
        <v>96</v>
      </c>
      <c r="J165" t="s">
        <v>46</v>
      </c>
      <c r="K165" t="s">
        <v>97</v>
      </c>
      <c r="L165" t="s">
        <v>1361</v>
      </c>
      <c r="M165" t="s">
        <v>1362</v>
      </c>
      <c r="N165">
        <f>VLOOKUP(B165,HIS退!B:F,5,FALSE)</f>
        <v>-200</v>
      </c>
      <c r="O165" t="str">
        <f t="shared" si="4"/>
        <v/>
      </c>
      <c r="P165" s="43">
        <f>VLOOKUP(C165,银行退!D:G,4,FALSE)</f>
        <v>200</v>
      </c>
      <c r="Q165" t="str">
        <f t="shared" si="5"/>
        <v/>
      </c>
      <c r="R165" t="e">
        <f>VLOOKUP(C165,银行退!D:J,7,FALSE)</f>
        <v>#N/A</v>
      </c>
    </row>
    <row r="166" spans="1:18" customFormat="1" ht="14.25">
      <c r="A166" s="17">
        <v>42905.655115740738</v>
      </c>
      <c r="B166">
        <v>285907</v>
      </c>
      <c r="C166" t="s">
        <v>801</v>
      </c>
      <c r="D166" t="s">
        <v>54</v>
      </c>
      <c r="E166" t="s">
        <v>112</v>
      </c>
      <c r="F166" s="15">
        <v>725</v>
      </c>
      <c r="G166" t="s">
        <v>57</v>
      </c>
      <c r="H166" t="s">
        <v>57</v>
      </c>
      <c r="I166" t="s">
        <v>96</v>
      </c>
      <c r="J166" t="s">
        <v>46</v>
      </c>
      <c r="K166" t="s">
        <v>97</v>
      </c>
      <c r="L166" t="s">
        <v>1363</v>
      </c>
      <c r="M166" t="s">
        <v>1364</v>
      </c>
      <c r="N166">
        <f>VLOOKUP(B166,HIS退!B:F,5,FALSE)</f>
        <v>-725</v>
      </c>
      <c r="O166" t="str">
        <f t="shared" si="4"/>
        <v/>
      </c>
      <c r="P166" s="43">
        <f>VLOOKUP(C166,银行退!D:G,4,FALSE)</f>
        <v>725</v>
      </c>
      <c r="Q166" t="str">
        <f t="shared" si="5"/>
        <v/>
      </c>
      <c r="R166" t="e">
        <f>VLOOKUP(C166,银行退!D:J,7,FALSE)</f>
        <v>#N/A</v>
      </c>
    </row>
    <row r="167" spans="1:18" s="52" customFormat="1" ht="14.25">
      <c r="A167" s="17">
        <v>42905.659988425927</v>
      </c>
      <c r="B167">
        <v>286278</v>
      </c>
      <c r="C167" t="s">
        <v>805</v>
      </c>
      <c r="D167" t="s">
        <v>806</v>
      </c>
      <c r="E167" t="s">
        <v>807</v>
      </c>
      <c r="F167" s="15">
        <v>1486</v>
      </c>
      <c r="G167" t="s">
        <v>57</v>
      </c>
      <c r="H167" t="s">
        <v>57</v>
      </c>
      <c r="I167" t="s">
        <v>96</v>
      </c>
      <c r="J167" t="s">
        <v>46</v>
      </c>
      <c r="K167" t="s">
        <v>97</v>
      </c>
      <c r="L167" t="s">
        <v>1365</v>
      </c>
      <c r="M167" t="s">
        <v>1366</v>
      </c>
      <c r="N167">
        <f>VLOOKUP(B167,HIS退!B:F,5,FALSE)</f>
        <v>-1486</v>
      </c>
      <c r="O167" t="str">
        <f t="shared" si="4"/>
        <v/>
      </c>
      <c r="P167" s="43">
        <f>VLOOKUP(C167,银行退!D:G,4,FALSE)</f>
        <v>1486</v>
      </c>
      <c r="Q167" t="str">
        <f t="shared" si="5"/>
        <v/>
      </c>
      <c r="R167" t="e">
        <f>VLOOKUP(C167,银行退!D:J,7,FALSE)</f>
        <v>#N/A</v>
      </c>
    </row>
    <row r="168" spans="1:18" customFormat="1" ht="14.25">
      <c r="A168" s="17">
        <v>42905.663275462961</v>
      </c>
      <c r="B168">
        <v>286502</v>
      </c>
      <c r="C168" t="s">
        <v>808</v>
      </c>
      <c r="D168" t="s">
        <v>809</v>
      </c>
      <c r="E168" t="s">
        <v>810</v>
      </c>
      <c r="F168" s="15">
        <v>1148</v>
      </c>
      <c r="G168" t="s">
        <v>57</v>
      </c>
      <c r="H168" t="s">
        <v>57</v>
      </c>
      <c r="I168" t="s">
        <v>96</v>
      </c>
      <c r="J168" t="s">
        <v>46</v>
      </c>
      <c r="K168" t="s">
        <v>97</v>
      </c>
      <c r="L168" t="s">
        <v>1367</v>
      </c>
      <c r="M168" t="s">
        <v>1368</v>
      </c>
      <c r="N168">
        <f>VLOOKUP(B168,HIS退!B:F,5,FALSE)</f>
        <v>-1148</v>
      </c>
      <c r="O168" t="str">
        <f t="shared" si="4"/>
        <v/>
      </c>
      <c r="P168" s="43">
        <f>VLOOKUP(C168,银行退!D:G,4,FALSE)</f>
        <v>1148</v>
      </c>
      <c r="Q168" t="str">
        <f t="shared" si="5"/>
        <v/>
      </c>
      <c r="R168" t="e">
        <f>VLOOKUP(C168,银行退!D:J,7,FALSE)</f>
        <v>#N/A</v>
      </c>
    </row>
    <row r="169" spans="1:18" customFormat="1" ht="14.25">
      <c r="A169" s="17">
        <v>42905.667187500003</v>
      </c>
      <c r="B169">
        <v>286752</v>
      </c>
      <c r="C169" t="s">
        <v>811</v>
      </c>
      <c r="D169" t="s">
        <v>812</v>
      </c>
      <c r="E169" t="s">
        <v>813</v>
      </c>
      <c r="F169" s="15">
        <v>148</v>
      </c>
      <c r="G169" t="s">
        <v>57</v>
      </c>
      <c r="H169" t="s">
        <v>57</v>
      </c>
      <c r="I169" t="s">
        <v>96</v>
      </c>
      <c r="J169" t="s">
        <v>46</v>
      </c>
      <c r="K169" t="s">
        <v>97</v>
      </c>
      <c r="L169" t="s">
        <v>1369</v>
      </c>
      <c r="M169" t="s">
        <v>1370</v>
      </c>
      <c r="N169">
        <f>VLOOKUP(B169,HIS退!B:F,5,FALSE)</f>
        <v>-148</v>
      </c>
      <c r="O169" t="str">
        <f t="shared" si="4"/>
        <v/>
      </c>
      <c r="P169" s="43">
        <f>VLOOKUP(C169,银行退!D:G,4,FALSE)</f>
        <v>148</v>
      </c>
      <c r="Q169" t="str">
        <f t="shared" si="5"/>
        <v/>
      </c>
      <c r="R169" t="e">
        <f>VLOOKUP(C169,银行退!D:J,7,FALSE)</f>
        <v>#N/A</v>
      </c>
    </row>
    <row r="170" spans="1:18" customFormat="1" ht="14.25">
      <c r="A170" s="17">
        <v>42905.675428240742</v>
      </c>
      <c r="B170">
        <v>287262</v>
      </c>
      <c r="C170" t="s">
        <v>814</v>
      </c>
      <c r="D170" t="s">
        <v>815</v>
      </c>
      <c r="E170" t="s">
        <v>816</v>
      </c>
      <c r="F170" s="15">
        <v>992</v>
      </c>
      <c r="G170" t="s">
        <v>57</v>
      </c>
      <c r="H170" t="s">
        <v>57</v>
      </c>
      <c r="I170" t="s">
        <v>96</v>
      </c>
      <c r="J170" t="s">
        <v>46</v>
      </c>
      <c r="K170" t="s">
        <v>97</v>
      </c>
      <c r="L170" t="s">
        <v>1371</v>
      </c>
      <c r="M170" t="s">
        <v>1372</v>
      </c>
      <c r="N170">
        <f>VLOOKUP(B170,HIS退!B:F,5,FALSE)</f>
        <v>-992</v>
      </c>
      <c r="O170" t="str">
        <f t="shared" si="4"/>
        <v/>
      </c>
      <c r="P170" s="43">
        <f>VLOOKUP(C170,银行退!D:G,4,FALSE)</f>
        <v>992</v>
      </c>
      <c r="Q170" t="str">
        <f t="shared" si="5"/>
        <v/>
      </c>
      <c r="R170" t="e">
        <f>VLOOKUP(C170,银行退!D:J,7,FALSE)</f>
        <v>#N/A</v>
      </c>
    </row>
    <row r="171" spans="1:18" ht="14.25">
      <c r="A171" s="17">
        <v>42905.680972222224</v>
      </c>
      <c r="B171">
        <v>287600</v>
      </c>
      <c r="C171" t="s">
        <v>1373</v>
      </c>
      <c r="D171" t="s">
        <v>49</v>
      </c>
      <c r="E171" t="s">
        <v>109</v>
      </c>
      <c r="F171" s="15">
        <v>1400</v>
      </c>
      <c r="G171" t="s">
        <v>57</v>
      </c>
      <c r="H171" t="s">
        <v>57</v>
      </c>
      <c r="I171" t="s">
        <v>96</v>
      </c>
      <c r="J171" t="s">
        <v>360</v>
      </c>
      <c r="K171" t="s">
        <v>97</v>
      </c>
      <c r="L171" t="s">
        <v>1374</v>
      </c>
      <c r="M171" t="s">
        <v>1375</v>
      </c>
      <c r="N171" s="41">
        <f>VLOOKUP(B171,HIS退!B:F,5,FALSE)</f>
        <v>-1400</v>
      </c>
      <c r="O171" s="41" t="str">
        <f t="shared" si="4"/>
        <v/>
      </c>
      <c r="P171" s="56">
        <f>VLOOKUP(C171,银行退!D:G,4,FALSE)</f>
        <v>1400</v>
      </c>
      <c r="Q171" s="41" t="str">
        <f t="shared" si="5"/>
        <v/>
      </c>
      <c r="R171" s="41">
        <f>VLOOKUP(C171,银行退!D:J,7,FALSE)</f>
        <v>1</v>
      </c>
    </row>
    <row r="172" spans="1:18" customFormat="1" ht="14.25">
      <c r="A172" s="17">
        <v>42905.689131944448</v>
      </c>
      <c r="B172">
        <v>288028</v>
      </c>
      <c r="C172" t="s">
        <v>817</v>
      </c>
      <c r="D172" t="s">
        <v>818</v>
      </c>
      <c r="E172" t="s">
        <v>819</v>
      </c>
      <c r="F172" s="15">
        <v>187</v>
      </c>
      <c r="G172" t="s">
        <v>57</v>
      </c>
      <c r="H172" t="s">
        <v>57</v>
      </c>
      <c r="I172" t="s">
        <v>96</v>
      </c>
      <c r="J172" t="s">
        <v>46</v>
      </c>
      <c r="K172" t="s">
        <v>97</v>
      </c>
      <c r="L172" t="s">
        <v>1376</v>
      </c>
      <c r="M172" t="s">
        <v>1377</v>
      </c>
      <c r="N172">
        <f>VLOOKUP(B172,HIS退!B:F,5,FALSE)</f>
        <v>-187</v>
      </c>
      <c r="O172" t="str">
        <f t="shared" si="4"/>
        <v/>
      </c>
      <c r="P172" s="43">
        <f>VLOOKUP(C172,银行退!D:G,4,FALSE)</f>
        <v>187</v>
      </c>
      <c r="Q172" t="str">
        <f t="shared" si="5"/>
        <v/>
      </c>
      <c r="R172" t="e">
        <f>VLOOKUP(C172,银行退!D:J,7,FALSE)</f>
        <v>#N/A</v>
      </c>
    </row>
    <row r="173" spans="1:18" customFormat="1" ht="14.25">
      <c r="A173" s="17">
        <v>42905.689803240741</v>
      </c>
      <c r="B173">
        <v>0</v>
      </c>
      <c r="D173" t="s">
        <v>821</v>
      </c>
      <c r="E173" t="s">
        <v>822</v>
      </c>
      <c r="F173" s="15">
        <v>50</v>
      </c>
      <c r="G173" t="s">
        <v>57</v>
      </c>
      <c r="H173" t="s">
        <v>57</v>
      </c>
      <c r="I173" t="s">
        <v>98</v>
      </c>
      <c r="J173" t="s">
        <v>98</v>
      </c>
      <c r="K173" t="s">
        <v>97</v>
      </c>
      <c r="L173" t="s">
        <v>1378</v>
      </c>
      <c r="M173" t="s">
        <v>1379</v>
      </c>
      <c r="N173" t="e">
        <f>VLOOKUP(B173,HIS退!B:F,5,FALSE)</f>
        <v>#N/A</v>
      </c>
      <c r="O173" t="e">
        <f t="shared" si="4"/>
        <v>#N/A</v>
      </c>
      <c r="P173" s="43" t="e">
        <f>VLOOKUP(C173,银行退!D:G,4,FALSE)</f>
        <v>#N/A</v>
      </c>
      <c r="Q173" t="e">
        <f t="shared" si="5"/>
        <v>#N/A</v>
      </c>
      <c r="R173" t="e">
        <f>VLOOKUP(C173,银行退!D:J,7,FALSE)</f>
        <v>#N/A</v>
      </c>
    </row>
    <row r="174" spans="1:18" customFormat="1" ht="14.25">
      <c r="A174" s="17">
        <v>42905.692812499998</v>
      </c>
      <c r="B174">
        <v>288211</v>
      </c>
      <c r="C174" t="s">
        <v>820</v>
      </c>
      <c r="D174" t="s">
        <v>821</v>
      </c>
      <c r="E174" t="s">
        <v>822</v>
      </c>
      <c r="F174" s="15">
        <v>50</v>
      </c>
      <c r="G174" t="s">
        <v>57</v>
      </c>
      <c r="H174" t="s">
        <v>57</v>
      </c>
      <c r="I174" t="s">
        <v>96</v>
      </c>
      <c r="J174" t="s">
        <v>46</v>
      </c>
      <c r="K174" t="s">
        <v>97</v>
      </c>
      <c r="L174" t="s">
        <v>1380</v>
      </c>
      <c r="M174" t="s">
        <v>1381</v>
      </c>
      <c r="N174">
        <f>VLOOKUP(B174,HIS退!B:F,5,FALSE)</f>
        <v>-50</v>
      </c>
      <c r="O174" t="str">
        <f t="shared" si="4"/>
        <v/>
      </c>
      <c r="P174" s="43">
        <f>VLOOKUP(C174,银行退!D:G,4,FALSE)</f>
        <v>50</v>
      </c>
      <c r="Q174" t="str">
        <f t="shared" si="5"/>
        <v/>
      </c>
      <c r="R174" t="e">
        <f>VLOOKUP(C174,银行退!D:J,7,FALSE)</f>
        <v>#N/A</v>
      </c>
    </row>
    <row r="175" spans="1:18" customFormat="1" ht="14.25">
      <c r="A175" s="17">
        <v>42905.694178240738</v>
      </c>
      <c r="B175">
        <v>0</v>
      </c>
      <c r="D175" t="s">
        <v>1382</v>
      </c>
      <c r="E175" t="s">
        <v>1383</v>
      </c>
      <c r="F175" s="15">
        <v>385</v>
      </c>
      <c r="G175" t="s">
        <v>57</v>
      </c>
      <c r="H175" t="s">
        <v>57</v>
      </c>
      <c r="I175" t="s">
        <v>98</v>
      </c>
      <c r="J175" t="s">
        <v>98</v>
      </c>
      <c r="K175" t="s">
        <v>97</v>
      </c>
      <c r="L175" t="s">
        <v>1384</v>
      </c>
      <c r="M175" t="s">
        <v>1385</v>
      </c>
      <c r="N175" t="e">
        <f>VLOOKUP(B175,HIS退!B:F,5,FALSE)</f>
        <v>#N/A</v>
      </c>
      <c r="O175" t="e">
        <f t="shared" si="4"/>
        <v>#N/A</v>
      </c>
      <c r="P175" s="43" t="e">
        <f>VLOOKUP(C175,银行退!D:G,4,FALSE)</f>
        <v>#N/A</v>
      </c>
      <c r="Q175" t="e">
        <f t="shared" si="5"/>
        <v>#N/A</v>
      </c>
      <c r="R175" t="e">
        <f>VLOOKUP(C175,银行退!D:J,7,FALSE)</f>
        <v>#N/A</v>
      </c>
    </row>
    <row r="176" spans="1:18" ht="14.25">
      <c r="A176" s="17">
        <v>42905.698703703703</v>
      </c>
      <c r="B176">
        <v>288522</v>
      </c>
      <c r="C176" t="s">
        <v>823</v>
      </c>
      <c r="D176" t="s">
        <v>824</v>
      </c>
      <c r="E176" t="s">
        <v>825</v>
      </c>
      <c r="F176" s="15">
        <v>155</v>
      </c>
      <c r="G176" t="s">
        <v>57</v>
      </c>
      <c r="H176" t="s">
        <v>57</v>
      </c>
      <c r="I176" t="s">
        <v>96</v>
      </c>
      <c r="J176" t="s">
        <v>360</v>
      </c>
      <c r="K176" t="s">
        <v>97</v>
      </c>
      <c r="L176" t="s">
        <v>1386</v>
      </c>
      <c r="M176" t="s">
        <v>1387</v>
      </c>
      <c r="N176" s="41">
        <f>VLOOKUP(B176,HIS退!B:F,5,FALSE)</f>
        <v>-155</v>
      </c>
      <c r="O176" s="41" t="str">
        <f t="shared" si="4"/>
        <v/>
      </c>
      <c r="P176" s="56">
        <f>VLOOKUP(C176,银行退!D:G,4,FALSE)</f>
        <v>155</v>
      </c>
      <c r="Q176" s="41" t="str">
        <f t="shared" si="5"/>
        <v/>
      </c>
      <c r="R176" s="41">
        <f>VLOOKUP(C176,银行退!D:J,7,FALSE)</f>
        <v>1</v>
      </c>
    </row>
    <row r="177" spans="1:18" customFormat="1" ht="14.25">
      <c r="A177" s="17">
        <v>42905.71570601852</v>
      </c>
      <c r="B177">
        <v>289052</v>
      </c>
      <c r="C177" t="s">
        <v>826</v>
      </c>
      <c r="D177" t="s">
        <v>827</v>
      </c>
      <c r="E177" t="s">
        <v>828</v>
      </c>
      <c r="F177" s="15">
        <v>102</v>
      </c>
      <c r="G177" t="s">
        <v>57</v>
      </c>
      <c r="H177" t="s">
        <v>57</v>
      </c>
      <c r="I177" t="s">
        <v>96</v>
      </c>
      <c r="J177" t="s">
        <v>46</v>
      </c>
      <c r="K177" t="s">
        <v>97</v>
      </c>
      <c r="L177" t="s">
        <v>1388</v>
      </c>
      <c r="M177" t="s">
        <v>1389</v>
      </c>
      <c r="N177">
        <f>VLOOKUP(B177,HIS退!B:F,5,FALSE)</f>
        <v>-102</v>
      </c>
      <c r="O177" t="str">
        <f t="shared" si="4"/>
        <v/>
      </c>
      <c r="P177" s="43">
        <f>VLOOKUP(C177,银行退!D:G,4,FALSE)</f>
        <v>102</v>
      </c>
      <c r="Q177" t="str">
        <f t="shared" si="5"/>
        <v/>
      </c>
      <c r="R177" t="e">
        <f>VLOOKUP(C177,银行退!D:J,7,FALSE)</f>
        <v>#N/A</v>
      </c>
    </row>
    <row r="178" spans="1:18" customFormat="1" ht="14.25">
      <c r="A178" s="17">
        <v>42905.730046296296</v>
      </c>
      <c r="B178">
        <v>289428</v>
      </c>
      <c r="C178" t="s">
        <v>829</v>
      </c>
      <c r="D178" t="s">
        <v>830</v>
      </c>
      <c r="E178" t="s">
        <v>831</v>
      </c>
      <c r="F178" s="15">
        <v>800</v>
      </c>
      <c r="G178" t="s">
        <v>57</v>
      </c>
      <c r="H178" t="s">
        <v>57</v>
      </c>
      <c r="I178" t="s">
        <v>96</v>
      </c>
      <c r="J178" t="s">
        <v>46</v>
      </c>
      <c r="K178" t="s">
        <v>97</v>
      </c>
      <c r="L178" t="s">
        <v>1390</v>
      </c>
      <c r="M178" t="s">
        <v>1391</v>
      </c>
      <c r="N178">
        <f>VLOOKUP(B178,HIS退!B:F,5,FALSE)</f>
        <v>-800</v>
      </c>
      <c r="O178" t="str">
        <f t="shared" si="4"/>
        <v/>
      </c>
      <c r="P178" s="43">
        <f>VLOOKUP(C178,银行退!D:G,4,FALSE)</f>
        <v>800</v>
      </c>
      <c r="Q178" t="str">
        <f t="shared" si="5"/>
        <v/>
      </c>
      <c r="R178" t="e">
        <f>VLOOKUP(C178,银行退!D:J,7,FALSE)</f>
        <v>#N/A</v>
      </c>
    </row>
    <row r="179" spans="1:18" ht="14.25">
      <c r="A179" s="17">
        <v>42905.737638888888</v>
      </c>
      <c r="B179">
        <v>289568</v>
      </c>
      <c r="C179" t="s">
        <v>832</v>
      </c>
      <c r="D179" t="s">
        <v>833</v>
      </c>
      <c r="E179" t="s">
        <v>834</v>
      </c>
      <c r="F179" s="15">
        <v>500</v>
      </c>
      <c r="G179" t="s">
        <v>57</v>
      </c>
      <c r="H179" t="s">
        <v>57</v>
      </c>
      <c r="I179" t="s">
        <v>96</v>
      </c>
      <c r="J179" t="s">
        <v>360</v>
      </c>
      <c r="K179" t="s">
        <v>97</v>
      </c>
      <c r="L179" t="s">
        <v>1392</v>
      </c>
      <c r="M179" t="s">
        <v>1393</v>
      </c>
      <c r="N179" s="41">
        <f>VLOOKUP(B179,HIS退!B:F,5,FALSE)</f>
        <v>-500</v>
      </c>
      <c r="O179" s="41" t="str">
        <f t="shared" si="4"/>
        <v/>
      </c>
      <c r="P179" s="56">
        <f>VLOOKUP(C179,银行退!D:G,4,FALSE)</f>
        <v>500</v>
      </c>
      <c r="Q179" s="41" t="str">
        <f t="shared" si="5"/>
        <v/>
      </c>
      <c r="R179" s="41">
        <f>VLOOKUP(C179,银行退!D:J,7,FALSE)</f>
        <v>1</v>
      </c>
    </row>
    <row r="180" spans="1:18" customFormat="1" ht="14.25">
      <c r="A180" s="17">
        <v>42905.772534722222</v>
      </c>
      <c r="B180">
        <v>289763</v>
      </c>
      <c r="C180" t="s">
        <v>835</v>
      </c>
      <c r="D180" t="s">
        <v>836</v>
      </c>
      <c r="E180" t="s">
        <v>837</v>
      </c>
      <c r="F180" s="15">
        <v>8000</v>
      </c>
      <c r="G180" t="s">
        <v>57</v>
      </c>
      <c r="H180" t="s">
        <v>57</v>
      </c>
      <c r="I180" t="s">
        <v>96</v>
      </c>
      <c r="J180" t="s">
        <v>46</v>
      </c>
      <c r="K180" t="s">
        <v>97</v>
      </c>
      <c r="L180" t="s">
        <v>1394</v>
      </c>
      <c r="M180" t="s">
        <v>1395</v>
      </c>
      <c r="N180">
        <f>VLOOKUP(B180,HIS退!B:F,5,FALSE)</f>
        <v>-8000</v>
      </c>
      <c r="O180" t="str">
        <f t="shared" si="4"/>
        <v/>
      </c>
      <c r="P180" s="43">
        <f>VLOOKUP(C180,银行退!D:G,4,FALSE)</f>
        <v>8000</v>
      </c>
      <c r="Q180" t="str">
        <f t="shared" si="5"/>
        <v/>
      </c>
      <c r="R180" t="e">
        <f>VLOOKUP(C180,银行退!D:J,7,FALSE)</f>
        <v>#N/A</v>
      </c>
    </row>
    <row r="181" spans="1:18" customFormat="1" ht="14.25">
      <c r="A181" s="17">
        <v>42905.869872685187</v>
      </c>
      <c r="B181">
        <v>290051</v>
      </c>
      <c r="C181" t="s">
        <v>838</v>
      </c>
      <c r="D181" t="s">
        <v>839</v>
      </c>
      <c r="E181" t="s">
        <v>840</v>
      </c>
      <c r="F181" s="15">
        <v>665</v>
      </c>
      <c r="G181" t="s">
        <v>57</v>
      </c>
      <c r="H181" t="s">
        <v>57</v>
      </c>
      <c r="I181" t="s">
        <v>96</v>
      </c>
      <c r="J181" t="s">
        <v>46</v>
      </c>
      <c r="K181" t="s">
        <v>97</v>
      </c>
      <c r="L181" t="s">
        <v>1396</v>
      </c>
      <c r="M181" t="s">
        <v>1397</v>
      </c>
      <c r="N181">
        <f>VLOOKUP(B181,HIS退!B:F,5,FALSE)</f>
        <v>-665</v>
      </c>
      <c r="O181" t="str">
        <f t="shared" si="4"/>
        <v/>
      </c>
      <c r="P181" s="43">
        <f>VLOOKUP(C181,银行退!D:G,4,FALSE)</f>
        <v>665</v>
      </c>
      <c r="Q181" t="str">
        <f t="shared" si="5"/>
        <v/>
      </c>
      <c r="R181" t="e">
        <f>VLOOKUP(C181,银行退!D:J,7,FALSE)</f>
        <v>#N/A</v>
      </c>
    </row>
    <row r="182" spans="1:18" ht="14.25">
      <c r="A182" s="17">
        <v>42906.292083333334</v>
      </c>
      <c r="B182">
        <v>290546</v>
      </c>
      <c r="C182" t="s">
        <v>841</v>
      </c>
      <c r="D182" t="s">
        <v>842</v>
      </c>
      <c r="E182" t="s">
        <v>843</v>
      </c>
      <c r="F182" s="15">
        <v>732</v>
      </c>
      <c r="G182" t="s">
        <v>57</v>
      </c>
      <c r="H182" t="s">
        <v>57</v>
      </c>
      <c r="I182" t="s">
        <v>96</v>
      </c>
      <c r="J182" t="s">
        <v>360</v>
      </c>
      <c r="K182" t="s">
        <v>97</v>
      </c>
      <c r="L182" t="s">
        <v>1398</v>
      </c>
      <c r="M182" t="s">
        <v>1399</v>
      </c>
      <c r="N182" s="41">
        <f>VLOOKUP(B182,HIS退!B:F,5,FALSE)</f>
        <v>-732</v>
      </c>
      <c r="O182" s="41" t="str">
        <f t="shared" si="4"/>
        <v/>
      </c>
      <c r="P182" s="56">
        <f>VLOOKUP(C182,银行退!D:G,4,FALSE)</f>
        <v>732</v>
      </c>
      <c r="Q182" s="41" t="str">
        <f t="shared" si="5"/>
        <v/>
      </c>
      <c r="R182" s="41">
        <f>VLOOKUP(C182,银行退!D:J,7,FALSE)</f>
        <v>1</v>
      </c>
    </row>
    <row r="183" spans="1:18" customFormat="1" ht="14.25">
      <c r="A183" s="17">
        <v>42906.353958333333</v>
      </c>
      <c r="B183">
        <v>292424</v>
      </c>
      <c r="C183" t="s">
        <v>844</v>
      </c>
      <c r="D183" t="s">
        <v>845</v>
      </c>
      <c r="E183" t="s">
        <v>846</v>
      </c>
      <c r="F183" s="15">
        <v>498</v>
      </c>
      <c r="G183" t="s">
        <v>57</v>
      </c>
      <c r="H183" t="s">
        <v>57</v>
      </c>
      <c r="I183" t="s">
        <v>96</v>
      </c>
      <c r="J183" t="s">
        <v>46</v>
      </c>
      <c r="K183" t="s">
        <v>97</v>
      </c>
      <c r="L183" t="s">
        <v>1400</v>
      </c>
      <c r="M183" t="s">
        <v>1401</v>
      </c>
      <c r="N183">
        <f>VLOOKUP(B183,HIS退!B:F,5,FALSE)</f>
        <v>-498</v>
      </c>
      <c r="O183" t="str">
        <f t="shared" si="4"/>
        <v/>
      </c>
      <c r="P183" s="43">
        <f>VLOOKUP(C183,银行退!D:G,4,FALSE)</f>
        <v>498</v>
      </c>
      <c r="Q183" t="str">
        <f t="shared" si="5"/>
        <v/>
      </c>
      <c r="R183" t="e">
        <f>VLOOKUP(C183,银行退!D:J,7,FALSE)</f>
        <v>#N/A</v>
      </c>
    </row>
    <row r="184" spans="1:18" customFormat="1" ht="14.25">
      <c r="A184" s="17">
        <v>42906.369675925926</v>
      </c>
      <c r="B184">
        <v>293755</v>
      </c>
      <c r="C184" t="s">
        <v>847</v>
      </c>
      <c r="D184" t="s">
        <v>848</v>
      </c>
      <c r="E184" t="s">
        <v>849</v>
      </c>
      <c r="F184" s="15">
        <v>2352</v>
      </c>
      <c r="G184" t="s">
        <v>57</v>
      </c>
      <c r="H184" t="s">
        <v>57</v>
      </c>
      <c r="I184" t="s">
        <v>96</v>
      </c>
      <c r="J184" t="s">
        <v>46</v>
      </c>
      <c r="K184" t="s">
        <v>97</v>
      </c>
      <c r="L184" t="s">
        <v>1402</v>
      </c>
      <c r="M184" t="s">
        <v>1403</v>
      </c>
      <c r="N184">
        <f>VLOOKUP(B184,HIS退!B:F,5,FALSE)</f>
        <v>-2352</v>
      </c>
      <c r="O184" t="str">
        <f t="shared" si="4"/>
        <v/>
      </c>
      <c r="P184" s="43">
        <f>VLOOKUP(C184,银行退!D:G,4,FALSE)</f>
        <v>2352</v>
      </c>
      <c r="Q184" t="str">
        <f t="shared" si="5"/>
        <v/>
      </c>
      <c r="R184" t="e">
        <f>VLOOKUP(C184,银行退!D:J,7,FALSE)</f>
        <v>#N/A</v>
      </c>
    </row>
    <row r="185" spans="1:18" customFormat="1" ht="14.25">
      <c r="A185" s="17">
        <v>42906.371342592596</v>
      </c>
      <c r="B185">
        <v>293920</v>
      </c>
      <c r="C185" t="s">
        <v>850</v>
      </c>
      <c r="D185" t="s">
        <v>851</v>
      </c>
      <c r="E185" t="s">
        <v>852</v>
      </c>
      <c r="F185" s="15">
        <v>1500</v>
      </c>
      <c r="G185" t="s">
        <v>57</v>
      </c>
      <c r="H185" t="s">
        <v>57</v>
      </c>
      <c r="I185" t="s">
        <v>96</v>
      </c>
      <c r="J185" t="s">
        <v>46</v>
      </c>
      <c r="K185" t="s">
        <v>97</v>
      </c>
      <c r="L185" t="s">
        <v>1404</v>
      </c>
      <c r="M185" t="s">
        <v>1405</v>
      </c>
      <c r="N185">
        <f>VLOOKUP(B185,HIS退!B:F,5,FALSE)</f>
        <v>-1500</v>
      </c>
      <c r="O185" t="str">
        <f t="shared" si="4"/>
        <v/>
      </c>
      <c r="P185" s="43">
        <f>VLOOKUP(C185,银行退!D:G,4,FALSE)</f>
        <v>1500</v>
      </c>
      <c r="Q185" t="str">
        <f t="shared" si="5"/>
        <v/>
      </c>
      <c r="R185" t="e">
        <f>VLOOKUP(C185,银行退!D:J,7,FALSE)</f>
        <v>#N/A</v>
      </c>
    </row>
    <row r="186" spans="1:18" customFormat="1" ht="14.25">
      <c r="A186" s="17">
        <v>42906.378958333335</v>
      </c>
      <c r="B186">
        <v>294595</v>
      </c>
      <c r="C186" t="s">
        <v>853</v>
      </c>
      <c r="D186" t="s">
        <v>854</v>
      </c>
      <c r="E186" t="s">
        <v>855</v>
      </c>
      <c r="F186" s="15">
        <v>299</v>
      </c>
      <c r="G186" t="s">
        <v>57</v>
      </c>
      <c r="H186" t="s">
        <v>57</v>
      </c>
      <c r="I186" t="s">
        <v>96</v>
      </c>
      <c r="J186" t="s">
        <v>46</v>
      </c>
      <c r="K186" t="s">
        <v>97</v>
      </c>
      <c r="L186" t="s">
        <v>1406</v>
      </c>
      <c r="M186" t="s">
        <v>1407</v>
      </c>
      <c r="N186">
        <f>VLOOKUP(B186,HIS退!B:F,5,FALSE)</f>
        <v>-299</v>
      </c>
      <c r="O186" t="str">
        <f t="shared" si="4"/>
        <v/>
      </c>
      <c r="P186" s="43">
        <f>VLOOKUP(C186,银行退!D:G,4,FALSE)</f>
        <v>299</v>
      </c>
      <c r="Q186" t="str">
        <f t="shared" si="5"/>
        <v/>
      </c>
      <c r="R186" t="e">
        <f>VLOOKUP(C186,银行退!D:J,7,FALSE)</f>
        <v>#N/A</v>
      </c>
    </row>
    <row r="187" spans="1:18" s="52" customFormat="1" ht="14.25">
      <c r="A187" s="17">
        <v>42906.380474537036</v>
      </c>
      <c r="B187">
        <v>294753</v>
      </c>
      <c r="C187" t="s">
        <v>856</v>
      </c>
      <c r="D187" t="s">
        <v>857</v>
      </c>
      <c r="E187" t="s">
        <v>858</v>
      </c>
      <c r="F187" s="15">
        <v>1996</v>
      </c>
      <c r="G187" t="s">
        <v>57</v>
      </c>
      <c r="H187" t="s">
        <v>57</v>
      </c>
      <c r="I187" t="s">
        <v>96</v>
      </c>
      <c r="J187" t="s">
        <v>46</v>
      </c>
      <c r="K187" t="s">
        <v>97</v>
      </c>
      <c r="L187" t="s">
        <v>1408</v>
      </c>
      <c r="M187" t="s">
        <v>1409</v>
      </c>
      <c r="N187">
        <f>VLOOKUP(B187,HIS退!B:F,5,FALSE)</f>
        <v>-1996</v>
      </c>
      <c r="O187" t="str">
        <f t="shared" si="4"/>
        <v/>
      </c>
      <c r="P187" s="43">
        <f>VLOOKUP(C187,银行退!D:G,4,FALSE)</f>
        <v>1996</v>
      </c>
      <c r="Q187" t="str">
        <f t="shared" si="5"/>
        <v/>
      </c>
      <c r="R187" t="e">
        <f>VLOOKUP(C187,银行退!D:J,7,FALSE)</f>
        <v>#N/A</v>
      </c>
    </row>
    <row r="188" spans="1:18" customFormat="1" ht="14.25">
      <c r="A188" s="17">
        <v>42906.381493055553</v>
      </c>
      <c r="B188">
        <v>294849</v>
      </c>
      <c r="C188" t="s">
        <v>859</v>
      </c>
      <c r="D188" t="s">
        <v>860</v>
      </c>
      <c r="E188" t="s">
        <v>861</v>
      </c>
      <c r="F188" s="15">
        <v>1500</v>
      </c>
      <c r="G188" t="s">
        <v>57</v>
      </c>
      <c r="H188" t="s">
        <v>57</v>
      </c>
      <c r="I188" t="s">
        <v>96</v>
      </c>
      <c r="J188" t="s">
        <v>46</v>
      </c>
      <c r="K188" t="s">
        <v>97</v>
      </c>
      <c r="L188" t="s">
        <v>1410</v>
      </c>
      <c r="M188" t="s">
        <v>1411</v>
      </c>
      <c r="N188">
        <f>VLOOKUP(B188,HIS退!B:F,5,FALSE)</f>
        <v>-1500</v>
      </c>
      <c r="O188" t="str">
        <f t="shared" si="4"/>
        <v/>
      </c>
      <c r="P188" s="43">
        <f>VLOOKUP(C188,银行退!D:G,4,FALSE)</f>
        <v>1500</v>
      </c>
      <c r="Q188" t="str">
        <f t="shared" si="5"/>
        <v/>
      </c>
      <c r="R188" t="e">
        <f>VLOOKUP(C188,银行退!D:J,7,FALSE)</f>
        <v>#N/A</v>
      </c>
    </row>
    <row r="189" spans="1:18" ht="14.25">
      <c r="A189" s="17">
        <v>42906.387372685182</v>
      </c>
      <c r="B189">
        <v>295381</v>
      </c>
      <c r="C189" t="s">
        <v>862</v>
      </c>
      <c r="D189" t="s">
        <v>863</v>
      </c>
      <c r="E189" t="s">
        <v>864</v>
      </c>
      <c r="F189" s="15">
        <v>4000</v>
      </c>
      <c r="G189" t="s">
        <v>57</v>
      </c>
      <c r="H189" t="s">
        <v>57</v>
      </c>
      <c r="I189" t="s">
        <v>96</v>
      </c>
      <c r="J189" t="s">
        <v>360</v>
      </c>
      <c r="K189" t="s">
        <v>97</v>
      </c>
      <c r="L189" t="s">
        <v>1412</v>
      </c>
      <c r="M189" t="s">
        <v>1413</v>
      </c>
      <c r="N189" s="41">
        <f>VLOOKUP(B189,HIS退!B:F,5,FALSE)</f>
        <v>-4000</v>
      </c>
      <c r="O189" s="41" t="str">
        <f t="shared" si="4"/>
        <v/>
      </c>
      <c r="P189" s="56">
        <f>VLOOKUP(C189,银行退!D:G,4,FALSE)</f>
        <v>4000</v>
      </c>
      <c r="Q189" s="41" t="str">
        <f t="shared" si="5"/>
        <v/>
      </c>
      <c r="R189" s="41">
        <f>VLOOKUP(C189,银行退!D:J,7,FALSE)</f>
        <v>1</v>
      </c>
    </row>
    <row r="190" spans="1:18" ht="14.25">
      <c r="A190" s="17">
        <v>42906.387476851851</v>
      </c>
      <c r="B190">
        <v>295389</v>
      </c>
      <c r="C190" t="s">
        <v>865</v>
      </c>
      <c r="D190" t="s">
        <v>866</v>
      </c>
      <c r="E190" t="s">
        <v>867</v>
      </c>
      <c r="F190" s="15">
        <v>300</v>
      </c>
      <c r="G190" t="s">
        <v>57</v>
      </c>
      <c r="H190" t="s">
        <v>57</v>
      </c>
      <c r="I190" t="s">
        <v>96</v>
      </c>
      <c r="J190" t="s">
        <v>360</v>
      </c>
      <c r="K190" t="s">
        <v>97</v>
      </c>
      <c r="L190" t="s">
        <v>1414</v>
      </c>
      <c r="M190" t="s">
        <v>1415</v>
      </c>
      <c r="N190" s="41">
        <f>VLOOKUP(B190,HIS退!B:F,5,FALSE)</f>
        <v>-300</v>
      </c>
      <c r="O190" s="41" t="str">
        <f t="shared" si="4"/>
        <v/>
      </c>
      <c r="P190" s="56">
        <f>VLOOKUP(C190,银行退!D:G,4,FALSE)</f>
        <v>300</v>
      </c>
      <c r="Q190" s="41" t="str">
        <f t="shared" si="5"/>
        <v/>
      </c>
      <c r="R190" s="41">
        <f>VLOOKUP(C190,银行退!D:J,7,FALSE)</f>
        <v>1</v>
      </c>
    </row>
    <row r="191" spans="1:18" customFormat="1" ht="14.25">
      <c r="A191" s="17">
        <v>42906.394097222219</v>
      </c>
      <c r="B191">
        <v>295991</v>
      </c>
      <c r="C191" t="s">
        <v>868</v>
      </c>
      <c r="D191" t="s">
        <v>869</v>
      </c>
      <c r="E191" t="s">
        <v>870</v>
      </c>
      <c r="F191" s="15">
        <v>87</v>
      </c>
      <c r="G191" t="s">
        <v>57</v>
      </c>
      <c r="H191" t="s">
        <v>57</v>
      </c>
      <c r="I191" t="s">
        <v>96</v>
      </c>
      <c r="J191" t="s">
        <v>46</v>
      </c>
      <c r="K191" t="s">
        <v>97</v>
      </c>
      <c r="L191" t="s">
        <v>1416</v>
      </c>
      <c r="M191" t="s">
        <v>1417</v>
      </c>
      <c r="N191">
        <f>VLOOKUP(B191,HIS退!B:F,5,FALSE)</f>
        <v>-87</v>
      </c>
      <c r="O191" t="str">
        <f t="shared" si="4"/>
        <v/>
      </c>
      <c r="P191" s="43">
        <f>VLOOKUP(C191,银行退!D:G,4,FALSE)</f>
        <v>87</v>
      </c>
      <c r="Q191" t="str">
        <f t="shared" si="5"/>
        <v/>
      </c>
      <c r="R191" t="e">
        <f>VLOOKUP(C191,银行退!D:J,7,FALSE)</f>
        <v>#N/A</v>
      </c>
    </row>
    <row r="192" spans="1:18" ht="14.25">
      <c r="A192" s="17">
        <v>42906.394988425927</v>
      </c>
      <c r="B192">
        <v>296088</v>
      </c>
      <c r="C192" t="s">
        <v>871</v>
      </c>
      <c r="D192" t="s">
        <v>91</v>
      </c>
      <c r="E192" t="s">
        <v>92</v>
      </c>
      <c r="F192" s="15">
        <v>996</v>
      </c>
      <c r="G192" t="s">
        <v>57</v>
      </c>
      <c r="H192" t="s">
        <v>57</v>
      </c>
      <c r="I192" t="s">
        <v>96</v>
      </c>
      <c r="J192" t="s">
        <v>360</v>
      </c>
      <c r="K192" t="s">
        <v>97</v>
      </c>
      <c r="L192" t="s">
        <v>1418</v>
      </c>
      <c r="M192" t="s">
        <v>1419</v>
      </c>
      <c r="N192" s="41">
        <f>VLOOKUP(B192,HIS退!B:F,5,FALSE)</f>
        <v>-996</v>
      </c>
      <c r="O192" s="41" t="str">
        <f t="shared" si="4"/>
        <v/>
      </c>
      <c r="P192" s="56">
        <f>VLOOKUP(C192,银行退!D:G,4,FALSE)</f>
        <v>996</v>
      </c>
      <c r="Q192" s="41" t="str">
        <f t="shared" si="5"/>
        <v/>
      </c>
      <c r="R192" s="41">
        <f>VLOOKUP(C192,银行退!D:J,7,FALSE)</f>
        <v>1</v>
      </c>
    </row>
    <row r="193" spans="1:18" ht="14.25">
      <c r="A193" s="17">
        <v>42906.422442129631</v>
      </c>
      <c r="B193">
        <v>298758</v>
      </c>
      <c r="C193" t="s">
        <v>872</v>
      </c>
      <c r="D193" t="s">
        <v>873</v>
      </c>
      <c r="E193" t="s">
        <v>874</v>
      </c>
      <c r="F193" s="15">
        <v>737</v>
      </c>
      <c r="G193" t="s">
        <v>57</v>
      </c>
      <c r="H193" t="s">
        <v>57</v>
      </c>
      <c r="I193" t="s">
        <v>96</v>
      </c>
      <c r="J193" t="s">
        <v>360</v>
      </c>
      <c r="K193" t="s">
        <v>97</v>
      </c>
      <c r="L193" t="s">
        <v>1420</v>
      </c>
      <c r="M193" t="s">
        <v>1421</v>
      </c>
      <c r="N193" s="41">
        <f>VLOOKUP(B193,HIS退!B:F,5,FALSE)</f>
        <v>-737</v>
      </c>
      <c r="O193" s="41" t="str">
        <f t="shared" si="4"/>
        <v/>
      </c>
      <c r="P193" s="56">
        <f>VLOOKUP(C193,银行退!D:G,4,FALSE)</f>
        <v>737</v>
      </c>
      <c r="Q193" s="41" t="str">
        <f t="shared" si="5"/>
        <v/>
      </c>
      <c r="R193" s="41">
        <f>VLOOKUP(C193,银行退!D:J,7,FALSE)</f>
        <v>1</v>
      </c>
    </row>
    <row r="194" spans="1:18" customFormat="1" ht="14.25">
      <c r="A194" s="17">
        <v>42906.424641203703</v>
      </c>
      <c r="B194">
        <v>298971</v>
      </c>
      <c r="C194" t="s">
        <v>875</v>
      </c>
      <c r="D194" t="s">
        <v>876</v>
      </c>
      <c r="E194" t="s">
        <v>877</v>
      </c>
      <c r="F194" s="15">
        <v>370</v>
      </c>
      <c r="G194" t="s">
        <v>57</v>
      </c>
      <c r="H194" t="s">
        <v>57</v>
      </c>
      <c r="I194" t="s">
        <v>96</v>
      </c>
      <c r="J194" t="s">
        <v>46</v>
      </c>
      <c r="K194" t="s">
        <v>97</v>
      </c>
      <c r="L194" t="s">
        <v>1422</v>
      </c>
      <c r="M194" t="s">
        <v>1423</v>
      </c>
      <c r="N194">
        <f>VLOOKUP(B194,HIS退!B:F,5,FALSE)</f>
        <v>-370</v>
      </c>
      <c r="O194" t="str">
        <f t="shared" si="4"/>
        <v/>
      </c>
      <c r="P194" s="43">
        <f>VLOOKUP(C194,银行退!D:G,4,FALSE)</f>
        <v>370</v>
      </c>
      <c r="Q194" t="str">
        <f t="shared" si="5"/>
        <v/>
      </c>
      <c r="R194" t="e">
        <f>VLOOKUP(C194,银行退!D:J,7,FALSE)</f>
        <v>#N/A</v>
      </c>
    </row>
    <row r="195" spans="1:18" ht="14.25">
      <c r="A195" s="17">
        <v>42906.432060185187</v>
      </c>
      <c r="B195">
        <v>299585</v>
      </c>
      <c r="C195" t="s">
        <v>878</v>
      </c>
      <c r="D195" t="s">
        <v>879</v>
      </c>
      <c r="E195" t="s">
        <v>880</v>
      </c>
      <c r="F195" s="15">
        <v>290</v>
      </c>
      <c r="G195" t="s">
        <v>57</v>
      </c>
      <c r="H195" t="s">
        <v>57</v>
      </c>
      <c r="I195" t="s">
        <v>96</v>
      </c>
      <c r="J195" t="s">
        <v>360</v>
      </c>
      <c r="K195" t="s">
        <v>97</v>
      </c>
      <c r="L195" t="s">
        <v>1424</v>
      </c>
      <c r="M195" t="s">
        <v>1425</v>
      </c>
      <c r="N195" s="41">
        <f>VLOOKUP(B195,HIS退!B:F,5,FALSE)</f>
        <v>-290</v>
      </c>
      <c r="O195" s="41" t="str">
        <f t="shared" ref="O195:O248" si="6">IF(N195=F195*-1,"",1)</f>
        <v/>
      </c>
      <c r="P195" s="56">
        <f>VLOOKUP(C195,银行退!D:G,4,FALSE)</f>
        <v>290</v>
      </c>
      <c r="Q195" s="41" t="str">
        <f t="shared" ref="Q195:Q248" si="7">IF(P195=F195,"",1)</f>
        <v/>
      </c>
      <c r="R195" s="41">
        <f>VLOOKUP(C195,银行退!D:J,7,FALSE)</f>
        <v>1</v>
      </c>
    </row>
    <row r="196" spans="1:18" customFormat="1" ht="14.25">
      <c r="A196" s="17">
        <v>42906.434629629628</v>
      </c>
      <c r="B196">
        <v>299799</v>
      </c>
      <c r="C196" t="s">
        <v>881</v>
      </c>
      <c r="D196" t="s">
        <v>882</v>
      </c>
      <c r="E196" t="s">
        <v>883</v>
      </c>
      <c r="F196" s="15">
        <v>2467</v>
      </c>
      <c r="G196" t="s">
        <v>57</v>
      </c>
      <c r="H196" t="s">
        <v>57</v>
      </c>
      <c r="I196" t="s">
        <v>96</v>
      </c>
      <c r="J196" t="s">
        <v>46</v>
      </c>
      <c r="K196" t="s">
        <v>97</v>
      </c>
      <c r="L196" t="s">
        <v>1426</v>
      </c>
      <c r="M196" t="s">
        <v>1427</v>
      </c>
      <c r="N196">
        <f>VLOOKUP(B196,HIS退!B:F,5,FALSE)</f>
        <v>-2467</v>
      </c>
      <c r="O196" t="str">
        <f t="shared" si="6"/>
        <v/>
      </c>
      <c r="P196" s="43">
        <f>VLOOKUP(C196,银行退!D:G,4,FALSE)</f>
        <v>2467</v>
      </c>
      <c r="Q196" t="str">
        <f t="shared" si="7"/>
        <v/>
      </c>
      <c r="R196" t="e">
        <f>VLOOKUP(C196,银行退!D:J,7,FALSE)</f>
        <v>#N/A</v>
      </c>
    </row>
    <row r="197" spans="1:18" customFormat="1" ht="14.25">
      <c r="A197" s="17">
        <v>42906.437743055554</v>
      </c>
      <c r="B197">
        <v>300049</v>
      </c>
      <c r="C197" t="s">
        <v>884</v>
      </c>
      <c r="D197" t="s">
        <v>885</v>
      </c>
      <c r="E197" t="s">
        <v>886</v>
      </c>
      <c r="F197" s="15">
        <v>463</v>
      </c>
      <c r="G197" t="s">
        <v>57</v>
      </c>
      <c r="H197" t="s">
        <v>57</v>
      </c>
      <c r="I197" t="s">
        <v>96</v>
      </c>
      <c r="J197" t="s">
        <v>46</v>
      </c>
      <c r="K197" t="s">
        <v>97</v>
      </c>
      <c r="L197" t="s">
        <v>1428</v>
      </c>
      <c r="M197" t="s">
        <v>1429</v>
      </c>
      <c r="N197">
        <f>VLOOKUP(B197,HIS退!B:F,5,FALSE)</f>
        <v>-463</v>
      </c>
      <c r="O197" t="str">
        <f t="shared" si="6"/>
        <v/>
      </c>
      <c r="P197" s="43">
        <f>VLOOKUP(C197,银行退!D:G,4,FALSE)</f>
        <v>463</v>
      </c>
      <c r="Q197" t="str">
        <f t="shared" si="7"/>
        <v/>
      </c>
      <c r="R197" t="e">
        <f>VLOOKUP(C197,银行退!D:J,7,FALSE)</f>
        <v>#N/A</v>
      </c>
    </row>
    <row r="198" spans="1:18" s="52" customFormat="1" ht="14.25">
      <c r="A198" s="17">
        <v>42906.437800925924</v>
      </c>
      <c r="B198">
        <v>300057</v>
      </c>
      <c r="C198" t="s">
        <v>887</v>
      </c>
      <c r="D198" t="s">
        <v>888</v>
      </c>
      <c r="E198" t="s">
        <v>889</v>
      </c>
      <c r="F198" s="15">
        <v>2800</v>
      </c>
      <c r="G198" t="s">
        <v>57</v>
      </c>
      <c r="H198" t="s">
        <v>57</v>
      </c>
      <c r="I198" t="s">
        <v>96</v>
      </c>
      <c r="J198" t="s">
        <v>46</v>
      </c>
      <c r="K198" t="s">
        <v>97</v>
      </c>
      <c r="L198" t="s">
        <v>1430</v>
      </c>
      <c r="M198" t="s">
        <v>1431</v>
      </c>
      <c r="N198">
        <f>VLOOKUP(B198,HIS退!B:F,5,FALSE)</f>
        <v>-2800</v>
      </c>
      <c r="O198" t="str">
        <f t="shared" si="6"/>
        <v/>
      </c>
      <c r="P198" s="43">
        <f>VLOOKUP(C198,银行退!D:G,4,FALSE)</f>
        <v>2800</v>
      </c>
      <c r="Q198" t="str">
        <f t="shared" si="7"/>
        <v/>
      </c>
      <c r="R198" t="e">
        <f>VLOOKUP(C198,银行退!D:J,7,FALSE)</f>
        <v>#N/A</v>
      </c>
    </row>
    <row r="199" spans="1:18" customFormat="1" ht="14.25">
      <c r="A199" s="17">
        <v>42906.440509259257</v>
      </c>
      <c r="B199">
        <v>300329</v>
      </c>
      <c r="C199" t="s">
        <v>890</v>
      </c>
      <c r="D199" t="s">
        <v>891</v>
      </c>
      <c r="E199" t="s">
        <v>892</v>
      </c>
      <c r="F199" s="15">
        <v>2099</v>
      </c>
      <c r="G199" t="s">
        <v>57</v>
      </c>
      <c r="H199" t="s">
        <v>57</v>
      </c>
      <c r="I199" t="s">
        <v>96</v>
      </c>
      <c r="J199" t="s">
        <v>46</v>
      </c>
      <c r="K199" t="s">
        <v>97</v>
      </c>
      <c r="L199" t="s">
        <v>1432</v>
      </c>
      <c r="M199" t="s">
        <v>1433</v>
      </c>
      <c r="N199">
        <f>VLOOKUP(B199,HIS退!B:F,5,FALSE)</f>
        <v>-2099</v>
      </c>
      <c r="O199" t="str">
        <f t="shared" si="6"/>
        <v/>
      </c>
      <c r="P199" s="43">
        <f>VLOOKUP(C199,银行退!D:G,4,FALSE)</f>
        <v>2099</v>
      </c>
      <c r="Q199" t="str">
        <f t="shared" si="7"/>
        <v/>
      </c>
      <c r="R199" t="e">
        <f>VLOOKUP(C199,银行退!D:J,7,FALSE)</f>
        <v>#N/A</v>
      </c>
    </row>
    <row r="200" spans="1:18" customFormat="1" ht="14.25">
      <c r="A200" s="17">
        <v>42906.443182870367</v>
      </c>
      <c r="B200">
        <v>300535</v>
      </c>
      <c r="C200" t="s">
        <v>893</v>
      </c>
      <c r="D200" t="s">
        <v>894</v>
      </c>
      <c r="E200" t="s">
        <v>895</v>
      </c>
      <c r="F200" s="15">
        <v>246</v>
      </c>
      <c r="G200" t="s">
        <v>57</v>
      </c>
      <c r="H200" t="s">
        <v>57</v>
      </c>
      <c r="I200" t="s">
        <v>96</v>
      </c>
      <c r="J200" t="s">
        <v>46</v>
      </c>
      <c r="K200" t="s">
        <v>97</v>
      </c>
      <c r="L200" t="s">
        <v>1434</v>
      </c>
      <c r="M200" t="s">
        <v>1435</v>
      </c>
      <c r="N200">
        <f>VLOOKUP(B200,HIS退!B:F,5,FALSE)</f>
        <v>-246</v>
      </c>
      <c r="O200" t="str">
        <f t="shared" si="6"/>
        <v/>
      </c>
      <c r="P200" s="43">
        <f>VLOOKUP(C200,银行退!D:G,4,FALSE)</f>
        <v>246</v>
      </c>
      <c r="Q200" t="str">
        <f t="shared" si="7"/>
        <v/>
      </c>
      <c r="R200" t="e">
        <f>VLOOKUP(C200,银行退!D:J,7,FALSE)</f>
        <v>#N/A</v>
      </c>
    </row>
    <row r="201" spans="1:18" customFormat="1" ht="14.25">
      <c r="A201" s="17">
        <v>42906.455046296294</v>
      </c>
      <c r="B201">
        <v>301468</v>
      </c>
      <c r="C201" t="s">
        <v>896</v>
      </c>
      <c r="D201" t="s">
        <v>897</v>
      </c>
      <c r="E201" t="s">
        <v>898</v>
      </c>
      <c r="F201" s="15">
        <v>500</v>
      </c>
      <c r="G201" t="s">
        <v>57</v>
      </c>
      <c r="H201" t="s">
        <v>57</v>
      </c>
      <c r="I201" t="s">
        <v>96</v>
      </c>
      <c r="J201" t="s">
        <v>46</v>
      </c>
      <c r="K201" t="s">
        <v>97</v>
      </c>
      <c r="L201" t="s">
        <v>1436</v>
      </c>
      <c r="M201" t="s">
        <v>1437</v>
      </c>
      <c r="N201">
        <f>VLOOKUP(B201,HIS退!B:F,5,FALSE)</f>
        <v>-500</v>
      </c>
      <c r="O201" t="str">
        <f t="shared" si="6"/>
        <v/>
      </c>
      <c r="P201" s="43">
        <f>VLOOKUP(C201,银行退!D:G,4,FALSE)</f>
        <v>500</v>
      </c>
      <c r="Q201" t="str">
        <f t="shared" si="7"/>
        <v/>
      </c>
      <c r="R201" t="e">
        <f>VLOOKUP(C201,银行退!D:J,7,FALSE)</f>
        <v>#N/A</v>
      </c>
    </row>
    <row r="202" spans="1:18" customFormat="1" ht="14.25">
      <c r="A202" s="17">
        <v>42906.464131944442</v>
      </c>
      <c r="B202">
        <v>302141</v>
      </c>
      <c r="C202" t="s">
        <v>899</v>
      </c>
      <c r="D202" t="s">
        <v>900</v>
      </c>
      <c r="E202" t="s">
        <v>901</v>
      </c>
      <c r="F202" s="15">
        <v>1700</v>
      </c>
      <c r="G202" t="s">
        <v>57</v>
      </c>
      <c r="H202" t="s">
        <v>57</v>
      </c>
      <c r="I202" t="s">
        <v>96</v>
      </c>
      <c r="J202" t="s">
        <v>46</v>
      </c>
      <c r="K202" t="s">
        <v>97</v>
      </c>
      <c r="L202" t="s">
        <v>1438</v>
      </c>
      <c r="M202" t="s">
        <v>1439</v>
      </c>
      <c r="N202">
        <f>VLOOKUP(B202,HIS退!B:F,5,FALSE)</f>
        <v>-1700</v>
      </c>
      <c r="O202" t="str">
        <f t="shared" si="6"/>
        <v/>
      </c>
      <c r="P202" s="43">
        <f>VLOOKUP(C202,银行退!D:G,4,FALSE)</f>
        <v>1700</v>
      </c>
      <c r="Q202" t="str">
        <f t="shared" si="7"/>
        <v/>
      </c>
      <c r="R202" t="e">
        <f>VLOOKUP(C202,银行退!D:J,7,FALSE)</f>
        <v>#N/A</v>
      </c>
    </row>
    <row r="203" spans="1:18" customFormat="1" ht="14.25">
      <c r="A203" s="17">
        <v>42906.464791666665</v>
      </c>
      <c r="B203">
        <v>302191</v>
      </c>
      <c r="C203" t="s">
        <v>902</v>
      </c>
      <c r="D203" t="s">
        <v>903</v>
      </c>
      <c r="E203" t="s">
        <v>904</v>
      </c>
      <c r="F203" s="15">
        <v>1000</v>
      </c>
      <c r="G203" t="s">
        <v>57</v>
      </c>
      <c r="H203" t="s">
        <v>57</v>
      </c>
      <c r="I203" t="s">
        <v>96</v>
      </c>
      <c r="J203" t="s">
        <v>46</v>
      </c>
      <c r="K203" t="s">
        <v>97</v>
      </c>
      <c r="L203" t="s">
        <v>1440</v>
      </c>
      <c r="M203" t="s">
        <v>1441</v>
      </c>
      <c r="N203">
        <f>VLOOKUP(B203,HIS退!B:F,5,FALSE)</f>
        <v>-1000</v>
      </c>
      <c r="O203" t="str">
        <f t="shared" si="6"/>
        <v/>
      </c>
      <c r="P203" s="43">
        <f>VLOOKUP(C203,银行退!D:G,4,FALSE)</f>
        <v>1000</v>
      </c>
      <c r="Q203" t="str">
        <f t="shared" si="7"/>
        <v/>
      </c>
      <c r="R203" t="e">
        <f>VLOOKUP(C203,银行退!D:J,7,FALSE)</f>
        <v>#N/A</v>
      </c>
    </row>
    <row r="204" spans="1:18" customFormat="1" ht="14.25">
      <c r="A204" s="17">
        <v>42906.468090277776</v>
      </c>
      <c r="B204">
        <v>302427</v>
      </c>
      <c r="C204" t="s">
        <v>905</v>
      </c>
      <c r="D204" t="s">
        <v>906</v>
      </c>
      <c r="E204" t="s">
        <v>907</v>
      </c>
      <c r="F204" s="15">
        <v>14</v>
      </c>
      <c r="G204" t="s">
        <v>57</v>
      </c>
      <c r="H204" t="s">
        <v>57</v>
      </c>
      <c r="I204" t="s">
        <v>96</v>
      </c>
      <c r="J204" t="s">
        <v>46</v>
      </c>
      <c r="K204" t="s">
        <v>97</v>
      </c>
      <c r="L204" t="s">
        <v>1442</v>
      </c>
      <c r="M204" t="s">
        <v>1443</v>
      </c>
      <c r="N204">
        <f>VLOOKUP(B204,HIS退!B:F,5,FALSE)</f>
        <v>-14</v>
      </c>
      <c r="O204" t="str">
        <f t="shared" si="6"/>
        <v/>
      </c>
      <c r="P204" s="43">
        <f>VLOOKUP(C204,银行退!D:G,4,FALSE)</f>
        <v>14</v>
      </c>
      <c r="Q204" t="str">
        <f t="shared" si="7"/>
        <v/>
      </c>
      <c r="R204" t="e">
        <f>VLOOKUP(C204,银行退!D:J,7,FALSE)</f>
        <v>#N/A</v>
      </c>
    </row>
    <row r="205" spans="1:18" customFormat="1" ht="14.25">
      <c r="A205" s="17">
        <v>42906.488495370373</v>
      </c>
      <c r="B205">
        <v>303743</v>
      </c>
      <c r="C205" t="s">
        <v>908</v>
      </c>
      <c r="D205" t="s">
        <v>51</v>
      </c>
      <c r="E205" t="s">
        <v>52</v>
      </c>
      <c r="F205" s="15">
        <v>250</v>
      </c>
      <c r="G205" t="s">
        <v>57</v>
      </c>
      <c r="H205" t="s">
        <v>57</v>
      </c>
      <c r="I205" t="s">
        <v>96</v>
      </c>
      <c r="J205" t="s">
        <v>46</v>
      </c>
      <c r="K205" t="s">
        <v>97</v>
      </c>
      <c r="L205" t="s">
        <v>1444</v>
      </c>
      <c r="M205" t="s">
        <v>1445</v>
      </c>
      <c r="N205">
        <f>VLOOKUP(B205,HIS退!B:F,5,FALSE)</f>
        <v>-250</v>
      </c>
      <c r="O205" t="str">
        <f t="shared" si="6"/>
        <v/>
      </c>
      <c r="P205" s="43">
        <f>VLOOKUP(C205,银行退!D:G,4,FALSE)</f>
        <v>250</v>
      </c>
      <c r="Q205" t="str">
        <f t="shared" si="7"/>
        <v/>
      </c>
      <c r="R205" t="e">
        <f>VLOOKUP(C205,银行退!D:J,7,FALSE)</f>
        <v>#N/A</v>
      </c>
    </row>
    <row r="206" spans="1:18" customFormat="1" ht="14.25">
      <c r="A206" s="17">
        <v>42906.492511574077</v>
      </c>
      <c r="B206">
        <v>303962</v>
      </c>
      <c r="C206" t="s">
        <v>909</v>
      </c>
      <c r="D206" t="s">
        <v>910</v>
      </c>
      <c r="E206" t="s">
        <v>911</v>
      </c>
      <c r="F206" s="15">
        <v>100</v>
      </c>
      <c r="G206" t="s">
        <v>57</v>
      </c>
      <c r="H206" t="s">
        <v>57</v>
      </c>
      <c r="I206" t="s">
        <v>96</v>
      </c>
      <c r="J206" t="s">
        <v>46</v>
      </c>
      <c r="K206" t="s">
        <v>97</v>
      </c>
      <c r="L206" t="s">
        <v>1446</v>
      </c>
      <c r="M206" t="s">
        <v>1447</v>
      </c>
      <c r="N206">
        <f>VLOOKUP(B206,HIS退!B:F,5,FALSE)</f>
        <v>-100</v>
      </c>
      <c r="O206" t="str">
        <f t="shared" si="6"/>
        <v/>
      </c>
      <c r="P206" s="43">
        <f>VLOOKUP(C206,银行退!D:G,4,FALSE)</f>
        <v>100</v>
      </c>
      <c r="Q206" t="str">
        <f t="shared" si="7"/>
        <v/>
      </c>
      <c r="R206" t="e">
        <f>VLOOKUP(C206,银行退!D:J,7,FALSE)</f>
        <v>#N/A</v>
      </c>
    </row>
    <row r="207" spans="1:18" customFormat="1" ht="14.25">
      <c r="A207" s="17">
        <v>42906.493761574071</v>
      </c>
      <c r="B207">
        <v>304016</v>
      </c>
      <c r="C207" t="s">
        <v>912</v>
      </c>
      <c r="D207" t="s">
        <v>913</v>
      </c>
      <c r="E207" t="s">
        <v>914</v>
      </c>
      <c r="F207" s="15">
        <v>241</v>
      </c>
      <c r="G207" t="s">
        <v>57</v>
      </c>
      <c r="H207" t="s">
        <v>57</v>
      </c>
      <c r="I207" t="s">
        <v>96</v>
      </c>
      <c r="J207" t="s">
        <v>46</v>
      </c>
      <c r="K207" t="s">
        <v>97</v>
      </c>
      <c r="L207" t="s">
        <v>1448</v>
      </c>
      <c r="M207" t="s">
        <v>1449</v>
      </c>
      <c r="N207">
        <f>VLOOKUP(B207,HIS退!B:F,5,FALSE)</f>
        <v>-241</v>
      </c>
      <c r="O207" t="str">
        <f t="shared" si="6"/>
        <v/>
      </c>
      <c r="P207" s="43">
        <f>VLOOKUP(C207,银行退!D:G,4,FALSE)</f>
        <v>241</v>
      </c>
      <c r="Q207" t="str">
        <f t="shared" si="7"/>
        <v/>
      </c>
      <c r="R207" t="e">
        <f>VLOOKUP(C207,银行退!D:J,7,FALSE)</f>
        <v>#N/A</v>
      </c>
    </row>
    <row r="208" spans="1:18" ht="14.25">
      <c r="A208" s="17">
        <v>42906.49664351852</v>
      </c>
      <c r="B208">
        <v>304135</v>
      </c>
      <c r="C208" t="s">
        <v>915</v>
      </c>
      <c r="D208" t="s">
        <v>916</v>
      </c>
      <c r="E208" t="s">
        <v>917</v>
      </c>
      <c r="F208" s="15">
        <v>63</v>
      </c>
      <c r="G208" t="s">
        <v>57</v>
      </c>
      <c r="H208" t="s">
        <v>57</v>
      </c>
      <c r="I208" t="s">
        <v>96</v>
      </c>
      <c r="J208" t="s">
        <v>360</v>
      </c>
      <c r="K208" t="s">
        <v>97</v>
      </c>
      <c r="L208" t="s">
        <v>1450</v>
      </c>
      <c r="M208" t="s">
        <v>1451</v>
      </c>
      <c r="N208" s="41">
        <f>VLOOKUP(B208,HIS退!B:F,5,FALSE)</f>
        <v>-63</v>
      </c>
      <c r="O208" s="41" t="str">
        <f t="shared" si="6"/>
        <v/>
      </c>
      <c r="P208" s="56">
        <f>VLOOKUP(C208,银行退!D:G,4,FALSE)</f>
        <v>63</v>
      </c>
      <c r="Q208" s="41" t="str">
        <f t="shared" si="7"/>
        <v/>
      </c>
      <c r="R208" s="41">
        <f>VLOOKUP(C208,银行退!D:J,7,FALSE)</f>
        <v>1</v>
      </c>
    </row>
    <row r="209" spans="1:18" ht="14.25">
      <c r="A209" s="17">
        <v>42906.501354166663</v>
      </c>
      <c r="B209">
        <v>304320</v>
      </c>
      <c r="C209" t="s">
        <v>918</v>
      </c>
      <c r="D209" t="s">
        <v>919</v>
      </c>
      <c r="E209" t="s">
        <v>920</v>
      </c>
      <c r="F209" s="15">
        <v>63</v>
      </c>
      <c r="G209" t="s">
        <v>57</v>
      </c>
      <c r="H209" t="s">
        <v>57</v>
      </c>
      <c r="I209" t="s">
        <v>96</v>
      </c>
      <c r="J209" t="s">
        <v>360</v>
      </c>
      <c r="K209" t="s">
        <v>97</v>
      </c>
      <c r="L209" t="s">
        <v>1452</v>
      </c>
      <c r="M209" t="s">
        <v>1453</v>
      </c>
      <c r="N209" s="41">
        <f>VLOOKUP(B209,HIS退!B:F,5,FALSE)</f>
        <v>-63</v>
      </c>
      <c r="O209" s="41" t="str">
        <f t="shared" si="6"/>
        <v/>
      </c>
      <c r="P209" s="56">
        <f>VLOOKUP(C209,银行退!D:G,4,FALSE)</f>
        <v>63</v>
      </c>
      <c r="Q209" s="41" t="str">
        <f t="shared" si="7"/>
        <v/>
      </c>
      <c r="R209" s="41">
        <f>VLOOKUP(C209,银行退!D:J,7,FALSE)</f>
        <v>1</v>
      </c>
    </row>
    <row r="210" spans="1:18" customFormat="1" ht="14.25">
      <c r="A210" s="17">
        <v>42906.551041666666</v>
      </c>
      <c r="B210">
        <v>304909</v>
      </c>
      <c r="C210" t="s">
        <v>921</v>
      </c>
      <c r="D210" t="s">
        <v>922</v>
      </c>
      <c r="E210" t="s">
        <v>923</v>
      </c>
      <c r="F210" s="15">
        <v>250</v>
      </c>
      <c r="G210" t="s">
        <v>57</v>
      </c>
      <c r="H210" t="s">
        <v>57</v>
      </c>
      <c r="I210" t="s">
        <v>96</v>
      </c>
      <c r="J210" t="s">
        <v>46</v>
      </c>
      <c r="K210" t="s">
        <v>97</v>
      </c>
      <c r="L210" t="s">
        <v>1454</v>
      </c>
      <c r="M210" t="s">
        <v>1455</v>
      </c>
      <c r="N210">
        <f>VLOOKUP(B210,HIS退!B:F,5,FALSE)</f>
        <v>-250</v>
      </c>
      <c r="O210" t="str">
        <f t="shared" si="6"/>
        <v/>
      </c>
      <c r="P210" s="43">
        <f>VLOOKUP(C210,银行退!D:G,4,FALSE)</f>
        <v>250</v>
      </c>
      <c r="Q210" t="str">
        <f t="shared" si="7"/>
        <v/>
      </c>
      <c r="R210" t="e">
        <f>VLOOKUP(C210,银行退!D:J,7,FALSE)</f>
        <v>#N/A</v>
      </c>
    </row>
    <row r="211" spans="1:18" customFormat="1" ht="14.25">
      <c r="A211" s="17">
        <v>42906.554062499999</v>
      </c>
      <c r="B211">
        <v>304930</v>
      </c>
      <c r="C211" t="s">
        <v>924</v>
      </c>
      <c r="D211" t="s">
        <v>925</v>
      </c>
      <c r="E211" t="s">
        <v>926</v>
      </c>
      <c r="F211" s="15">
        <v>800</v>
      </c>
      <c r="G211" t="s">
        <v>57</v>
      </c>
      <c r="H211" t="s">
        <v>57</v>
      </c>
      <c r="I211" t="s">
        <v>96</v>
      </c>
      <c r="J211" t="s">
        <v>46</v>
      </c>
      <c r="K211" t="s">
        <v>97</v>
      </c>
      <c r="L211" t="s">
        <v>1456</v>
      </c>
      <c r="M211" t="s">
        <v>1457</v>
      </c>
      <c r="N211">
        <f>VLOOKUP(B211,HIS退!B:F,5,FALSE)</f>
        <v>-800</v>
      </c>
      <c r="O211" t="str">
        <f t="shared" si="6"/>
        <v/>
      </c>
      <c r="P211" s="43">
        <f>VLOOKUP(C211,银行退!D:G,4,FALSE)</f>
        <v>800</v>
      </c>
      <c r="Q211" t="str">
        <f t="shared" si="7"/>
        <v/>
      </c>
      <c r="R211" t="e">
        <f>VLOOKUP(C211,银行退!D:J,7,FALSE)</f>
        <v>#N/A</v>
      </c>
    </row>
    <row r="212" spans="1:18" customFormat="1" ht="14.25">
      <c r="A212" s="17">
        <v>42906.567245370374</v>
      </c>
      <c r="B212">
        <v>305040</v>
      </c>
      <c r="C212" t="s">
        <v>927</v>
      </c>
      <c r="D212" t="s">
        <v>928</v>
      </c>
      <c r="E212" t="s">
        <v>929</v>
      </c>
      <c r="F212" s="15">
        <v>436</v>
      </c>
      <c r="G212" t="s">
        <v>57</v>
      </c>
      <c r="H212" t="s">
        <v>57</v>
      </c>
      <c r="I212" t="s">
        <v>96</v>
      </c>
      <c r="J212" t="s">
        <v>46</v>
      </c>
      <c r="K212" t="s">
        <v>97</v>
      </c>
      <c r="L212" t="s">
        <v>1458</v>
      </c>
      <c r="M212" t="s">
        <v>1459</v>
      </c>
      <c r="N212">
        <f>VLOOKUP(B212,HIS退!B:F,5,FALSE)</f>
        <v>-436</v>
      </c>
      <c r="O212" t="str">
        <f t="shared" si="6"/>
        <v/>
      </c>
      <c r="P212" s="43">
        <f>VLOOKUP(C212,银行退!D:G,4,FALSE)</f>
        <v>436</v>
      </c>
      <c r="Q212" t="str">
        <f t="shared" si="7"/>
        <v/>
      </c>
      <c r="R212" t="e">
        <f>VLOOKUP(C212,银行退!D:J,7,FALSE)</f>
        <v>#N/A</v>
      </c>
    </row>
    <row r="213" spans="1:18" customFormat="1" ht="14.25">
      <c r="A213" s="17">
        <v>42906.576493055552</v>
      </c>
      <c r="B213">
        <v>305183</v>
      </c>
      <c r="C213" t="s">
        <v>930</v>
      </c>
      <c r="D213" t="s">
        <v>931</v>
      </c>
      <c r="E213" t="s">
        <v>932</v>
      </c>
      <c r="F213" s="15">
        <v>1500</v>
      </c>
      <c r="G213" t="s">
        <v>57</v>
      </c>
      <c r="H213" t="s">
        <v>57</v>
      </c>
      <c r="I213" t="s">
        <v>96</v>
      </c>
      <c r="J213" t="s">
        <v>46</v>
      </c>
      <c r="K213" t="s">
        <v>97</v>
      </c>
      <c r="L213" t="s">
        <v>1460</v>
      </c>
      <c r="M213" t="s">
        <v>1461</v>
      </c>
      <c r="N213">
        <f>VLOOKUP(B213,HIS退!B:F,5,FALSE)</f>
        <v>-1500</v>
      </c>
      <c r="O213" t="str">
        <f t="shared" si="6"/>
        <v/>
      </c>
      <c r="P213" s="43">
        <f>VLOOKUP(C213,银行退!D:G,4,FALSE)</f>
        <v>1500</v>
      </c>
      <c r="Q213" t="str">
        <f t="shared" si="7"/>
        <v/>
      </c>
      <c r="R213" t="e">
        <f>VLOOKUP(C213,银行退!D:J,7,FALSE)</f>
        <v>#N/A</v>
      </c>
    </row>
    <row r="214" spans="1:18" customFormat="1" ht="14.25">
      <c r="A214" s="17">
        <v>42906.60050925926</v>
      </c>
      <c r="B214">
        <v>306206</v>
      </c>
      <c r="C214" t="s">
        <v>933</v>
      </c>
      <c r="D214" t="s">
        <v>934</v>
      </c>
      <c r="E214" t="s">
        <v>935</v>
      </c>
      <c r="F214" s="15">
        <v>3100</v>
      </c>
      <c r="G214" t="s">
        <v>57</v>
      </c>
      <c r="H214" t="s">
        <v>57</v>
      </c>
      <c r="I214" t="s">
        <v>96</v>
      </c>
      <c r="J214" t="s">
        <v>46</v>
      </c>
      <c r="K214" t="s">
        <v>97</v>
      </c>
      <c r="L214" t="s">
        <v>1462</v>
      </c>
      <c r="M214" t="s">
        <v>1463</v>
      </c>
      <c r="N214">
        <f>VLOOKUP(B214,HIS退!B:F,5,FALSE)</f>
        <v>-3100</v>
      </c>
      <c r="O214" t="str">
        <f t="shared" si="6"/>
        <v/>
      </c>
      <c r="P214" s="43">
        <f>VLOOKUP(C214,银行退!D:G,4,FALSE)</f>
        <v>3100</v>
      </c>
      <c r="Q214" t="str">
        <f t="shared" si="7"/>
        <v/>
      </c>
      <c r="R214" t="e">
        <f>VLOOKUP(C214,银行退!D:J,7,FALSE)</f>
        <v>#N/A</v>
      </c>
    </row>
    <row r="215" spans="1:18" customFormat="1" ht="14.25">
      <c r="A215" s="17">
        <v>42906.609884259262</v>
      </c>
      <c r="B215">
        <v>306858</v>
      </c>
      <c r="C215" t="s">
        <v>936</v>
      </c>
      <c r="D215" t="s">
        <v>937</v>
      </c>
      <c r="E215" t="s">
        <v>938</v>
      </c>
      <c r="F215" s="15">
        <v>24</v>
      </c>
      <c r="G215" t="s">
        <v>57</v>
      </c>
      <c r="H215" t="s">
        <v>57</v>
      </c>
      <c r="I215" t="s">
        <v>96</v>
      </c>
      <c r="J215" t="s">
        <v>46</v>
      </c>
      <c r="K215" t="s">
        <v>97</v>
      </c>
      <c r="L215" t="s">
        <v>1464</v>
      </c>
      <c r="M215" t="s">
        <v>1465</v>
      </c>
      <c r="N215">
        <f>VLOOKUP(B215,HIS退!B:F,5,FALSE)</f>
        <v>-24</v>
      </c>
      <c r="O215" t="str">
        <f t="shared" si="6"/>
        <v/>
      </c>
      <c r="P215" s="43">
        <f>VLOOKUP(C215,银行退!D:G,4,FALSE)</f>
        <v>24</v>
      </c>
      <c r="Q215" t="str">
        <f t="shared" si="7"/>
        <v/>
      </c>
      <c r="R215" t="e">
        <f>VLOOKUP(C215,银行退!D:J,7,FALSE)</f>
        <v>#N/A</v>
      </c>
    </row>
    <row r="216" spans="1:18" s="52" customFormat="1" ht="14.25">
      <c r="A216" s="17">
        <v>42906.612245370372</v>
      </c>
      <c r="B216">
        <v>307041</v>
      </c>
      <c r="C216" t="s">
        <v>939</v>
      </c>
      <c r="D216" t="s">
        <v>940</v>
      </c>
      <c r="E216" t="s">
        <v>941</v>
      </c>
      <c r="F216" s="15">
        <v>599</v>
      </c>
      <c r="G216" t="s">
        <v>57</v>
      </c>
      <c r="H216" t="s">
        <v>57</v>
      </c>
      <c r="I216" t="s">
        <v>96</v>
      </c>
      <c r="J216" t="s">
        <v>46</v>
      </c>
      <c r="K216" t="s">
        <v>97</v>
      </c>
      <c r="L216" t="s">
        <v>1466</v>
      </c>
      <c r="M216" t="s">
        <v>1467</v>
      </c>
      <c r="N216">
        <f>VLOOKUP(B216,HIS退!B:F,5,FALSE)</f>
        <v>-599</v>
      </c>
      <c r="O216" t="str">
        <f t="shared" si="6"/>
        <v/>
      </c>
      <c r="P216" s="43">
        <f>VLOOKUP(C216,银行退!D:G,4,FALSE)</f>
        <v>599</v>
      </c>
      <c r="Q216" t="str">
        <f t="shared" si="7"/>
        <v/>
      </c>
      <c r="R216" t="e">
        <f>VLOOKUP(C216,银行退!D:J,7,FALSE)</f>
        <v>#N/A</v>
      </c>
    </row>
    <row r="217" spans="1:18" customFormat="1" ht="14.25">
      <c r="A217" s="17">
        <v>42906.612743055557</v>
      </c>
      <c r="B217">
        <v>307078</v>
      </c>
      <c r="C217" t="s">
        <v>942</v>
      </c>
      <c r="D217" t="s">
        <v>940</v>
      </c>
      <c r="E217" t="s">
        <v>941</v>
      </c>
      <c r="F217" s="15">
        <v>2000</v>
      </c>
      <c r="G217" t="s">
        <v>57</v>
      </c>
      <c r="H217" t="s">
        <v>57</v>
      </c>
      <c r="I217" t="s">
        <v>96</v>
      </c>
      <c r="J217" t="s">
        <v>46</v>
      </c>
      <c r="K217" t="s">
        <v>97</v>
      </c>
      <c r="L217" t="s">
        <v>1468</v>
      </c>
      <c r="M217" t="s">
        <v>1469</v>
      </c>
      <c r="N217">
        <f>VLOOKUP(B217,HIS退!B:F,5,FALSE)</f>
        <v>-2000</v>
      </c>
      <c r="O217" t="str">
        <f t="shared" si="6"/>
        <v/>
      </c>
      <c r="P217" s="43">
        <f>VLOOKUP(C217,银行退!D:G,4,FALSE)</f>
        <v>2000</v>
      </c>
      <c r="Q217" t="str">
        <f t="shared" si="7"/>
        <v/>
      </c>
      <c r="R217" t="e">
        <f>VLOOKUP(C217,银行退!D:J,7,FALSE)</f>
        <v>#N/A</v>
      </c>
    </row>
    <row r="218" spans="1:18" ht="14.25">
      <c r="A218" s="17">
        <v>42906.613275462965</v>
      </c>
      <c r="B218">
        <v>307108</v>
      </c>
      <c r="C218" t="s">
        <v>943</v>
      </c>
      <c r="D218" t="s">
        <v>944</v>
      </c>
      <c r="E218" t="s">
        <v>945</v>
      </c>
      <c r="F218" s="15">
        <v>500</v>
      </c>
      <c r="G218" t="s">
        <v>57</v>
      </c>
      <c r="H218" t="s">
        <v>57</v>
      </c>
      <c r="I218" t="s">
        <v>96</v>
      </c>
      <c r="J218" t="s">
        <v>360</v>
      </c>
      <c r="K218" t="s">
        <v>97</v>
      </c>
      <c r="L218" t="s">
        <v>1470</v>
      </c>
      <c r="M218" t="s">
        <v>1471</v>
      </c>
      <c r="N218" s="41">
        <f>VLOOKUP(B218,HIS退!B:F,5,FALSE)</f>
        <v>-500</v>
      </c>
      <c r="O218" s="41" t="str">
        <f t="shared" si="6"/>
        <v/>
      </c>
      <c r="P218" s="56">
        <f>VLOOKUP(C218,银行退!D:G,4,FALSE)</f>
        <v>500</v>
      </c>
      <c r="Q218" s="41" t="str">
        <f t="shared" si="7"/>
        <v/>
      </c>
      <c r="R218" s="41">
        <f>VLOOKUP(C218,银行退!D:J,7,FALSE)</f>
        <v>1</v>
      </c>
    </row>
    <row r="219" spans="1:18" customFormat="1" ht="14.25">
      <c r="A219" s="17">
        <v>42906.631215277775</v>
      </c>
      <c r="B219">
        <v>308330</v>
      </c>
      <c r="C219" t="s">
        <v>946</v>
      </c>
      <c r="D219" t="s">
        <v>947</v>
      </c>
      <c r="E219" t="s">
        <v>948</v>
      </c>
      <c r="F219" s="15">
        <v>3</v>
      </c>
      <c r="G219" t="s">
        <v>57</v>
      </c>
      <c r="H219" t="s">
        <v>57</v>
      </c>
      <c r="I219" t="s">
        <v>96</v>
      </c>
      <c r="J219" t="s">
        <v>46</v>
      </c>
      <c r="K219" t="s">
        <v>97</v>
      </c>
      <c r="L219" t="s">
        <v>1472</v>
      </c>
      <c r="M219" t="s">
        <v>1473</v>
      </c>
      <c r="N219">
        <f>VLOOKUP(B219,HIS退!B:F,5,FALSE)</f>
        <v>-3</v>
      </c>
      <c r="O219" t="str">
        <f t="shared" si="6"/>
        <v/>
      </c>
      <c r="P219" s="43">
        <f>VLOOKUP(C219,银行退!D:G,4,FALSE)</f>
        <v>3</v>
      </c>
      <c r="Q219" t="str">
        <f t="shared" si="7"/>
        <v/>
      </c>
      <c r="R219" t="e">
        <f>VLOOKUP(C219,银行退!D:J,7,FALSE)</f>
        <v>#N/A</v>
      </c>
    </row>
    <row r="220" spans="1:18" customFormat="1" ht="14.25">
      <c r="A220" s="17">
        <v>42906.649502314816</v>
      </c>
      <c r="B220">
        <v>309439</v>
      </c>
      <c r="C220" t="s">
        <v>949</v>
      </c>
      <c r="D220" t="s">
        <v>950</v>
      </c>
      <c r="E220" t="s">
        <v>951</v>
      </c>
      <c r="F220" s="15">
        <v>500</v>
      </c>
      <c r="G220" t="s">
        <v>57</v>
      </c>
      <c r="H220" t="s">
        <v>57</v>
      </c>
      <c r="I220" t="s">
        <v>96</v>
      </c>
      <c r="J220" t="s">
        <v>46</v>
      </c>
      <c r="K220" t="s">
        <v>97</v>
      </c>
      <c r="L220" t="s">
        <v>1474</v>
      </c>
      <c r="M220" t="s">
        <v>1475</v>
      </c>
      <c r="N220">
        <f>VLOOKUP(B220,HIS退!B:F,5,FALSE)</f>
        <v>-500</v>
      </c>
      <c r="O220" t="str">
        <f t="shared" si="6"/>
        <v/>
      </c>
      <c r="P220" s="43">
        <f>VLOOKUP(C220,银行退!D:G,4,FALSE)</f>
        <v>500</v>
      </c>
      <c r="Q220" t="str">
        <f t="shared" si="7"/>
        <v/>
      </c>
      <c r="R220" t="e">
        <f>VLOOKUP(C220,银行退!D:J,7,FALSE)</f>
        <v>#N/A</v>
      </c>
    </row>
    <row r="221" spans="1:18" customFormat="1" ht="14.25">
      <c r="A221" s="17">
        <v>42906.65042824074</v>
      </c>
      <c r="B221">
        <v>309509</v>
      </c>
      <c r="C221" t="s">
        <v>952</v>
      </c>
      <c r="D221" t="s">
        <v>953</v>
      </c>
      <c r="E221" t="s">
        <v>954</v>
      </c>
      <c r="F221" s="15">
        <v>2400</v>
      </c>
      <c r="G221" t="s">
        <v>57</v>
      </c>
      <c r="H221" t="s">
        <v>57</v>
      </c>
      <c r="I221" t="s">
        <v>96</v>
      </c>
      <c r="J221" t="s">
        <v>46</v>
      </c>
      <c r="K221" t="s">
        <v>97</v>
      </c>
      <c r="L221" t="s">
        <v>1476</v>
      </c>
      <c r="M221" t="s">
        <v>1477</v>
      </c>
      <c r="N221">
        <f>VLOOKUP(B221,HIS退!B:F,5,FALSE)</f>
        <v>-2400</v>
      </c>
      <c r="O221" t="str">
        <f t="shared" si="6"/>
        <v/>
      </c>
      <c r="P221" s="43">
        <f>VLOOKUP(C221,银行退!D:G,4,FALSE)</f>
        <v>2400</v>
      </c>
      <c r="Q221" t="str">
        <f t="shared" si="7"/>
        <v/>
      </c>
      <c r="R221" t="e">
        <f>VLOOKUP(C221,银行退!D:J,7,FALSE)</f>
        <v>#N/A</v>
      </c>
    </row>
    <row r="222" spans="1:18" customFormat="1" ht="14.25">
      <c r="A222" s="17">
        <v>42906.656793981485</v>
      </c>
      <c r="B222">
        <v>309903</v>
      </c>
      <c r="C222" t="s">
        <v>955</v>
      </c>
      <c r="D222" t="s">
        <v>956</v>
      </c>
      <c r="E222" t="s">
        <v>957</v>
      </c>
      <c r="F222" s="15">
        <v>500</v>
      </c>
      <c r="G222" t="s">
        <v>57</v>
      </c>
      <c r="H222" t="s">
        <v>57</v>
      </c>
      <c r="I222" t="s">
        <v>96</v>
      </c>
      <c r="J222" t="s">
        <v>46</v>
      </c>
      <c r="K222" t="s">
        <v>97</v>
      </c>
      <c r="L222" t="s">
        <v>1478</v>
      </c>
      <c r="M222" t="s">
        <v>1479</v>
      </c>
      <c r="N222">
        <f>VLOOKUP(B222,HIS退!B:F,5,FALSE)</f>
        <v>-500</v>
      </c>
      <c r="O222" t="str">
        <f t="shared" si="6"/>
        <v/>
      </c>
      <c r="P222" s="43">
        <f>VLOOKUP(C222,银行退!D:G,4,FALSE)</f>
        <v>500</v>
      </c>
      <c r="Q222" t="str">
        <f t="shared" si="7"/>
        <v/>
      </c>
      <c r="R222" t="e">
        <f>VLOOKUP(C222,银行退!D:J,7,FALSE)</f>
        <v>#N/A</v>
      </c>
    </row>
    <row r="223" spans="1:18" customFormat="1" ht="14.25">
      <c r="A223" s="17">
        <v>42906.662048611113</v>
      </c>
      <c r="B223">
        <v>310206</v>
      </c>
      <c r="C223" t="s">
        <v>958</v>
      </c>
      <c r="D223" t="s">
        <v>959</v>
      </c>
      <c r="E223" t="s">
        <v>960</v>
      </c>
      <c r="F223" s="15">
        <v>1996</v>
      </c>
      <c r="G223" t="s">
        <v>57</v>
      </c>
      <c r="H223" t="s">
        <v>57</v>
      </c>
      <c r="I223" t="s">
        <v>96</v>
      </c>
      <c r="J223" t="s">
        <v>46</v>
      </c>
      <c r="K223" t="s">
        <v>97</v>
      </c>
      <c r="L223" t="s">
        <v>1480</v>
      </c>
      <c r="M223" t="s">
        <v>1481</v>
      </c>
      <c r="N223">
        <f>VLOOKUP(B223,HIS退!B:F,5,FALSE)</f>
        <v>-1996</v>
      </c>
      <c r="O223" t="str">
        <f t="shared" si="6"/>
        <v/>
      </c>
      <c r="P223" s="43">
        <f>VLOOKUP(C223,银行退!D:G,4,FALSE)</f>
        <v>1996</v>
      </c>
      <c r="Q223" t="str">
        <f t="shared" si="7"/>
        <v/>
      </c>
      <c r="R223" t="e">
        <f>VLOOKUP(C223,银行退!D:J,7,FALSE)</f>
        <v>#N/A</v>
      </c>
    </row>
    <row r="224" spans="1:18" customFormat="1" ht="14.25">
      <c r="A224" s="17">
        <v>42906.662164351852</v>
      </c>
      <c r="B224">
        <v>310213</v>
      </c>
      <c r="C224" t="s">
        <v>961</v>
      </c>
      <c r="D224" t="s">
        <v>962</v>
      </c>
      <c r="E224" t="s">
        <v>963</v>
      </c>
      <c r="F224" s="15">
        <v>200</v>
      </c>
      <c r="G224" t="s">
        <v>57</v>
      </c>
      <c r="H224" t="s">
        <v>57</v>
      </c>
      <c r="I224" t="s">
        <v>96</v>
      </c>
      <c r="J224" t="s">
        <v>46</v>
      </c>
      <c r="K224" t="s">
        <v>97</v>
      </c>
      <c r="L224" t="s">
        <v>1482</v>
      </c>
      <c r="M224" t="s">
        <v>1483</v>
      </c>
      <c r="N224">
        <f>VLOOKUP(B224,HIS退!B:F,5,FALSE)</f>
        <v>-200</v>
      </c>
      <c r="O224" t="str">
        <f t="shared" si="6"/>
        <v/>
      </c>
      <c r="P224" s="43">
        <f>VLOOKUP(C224,银行退!D:G,4,FALSE)</f>
        <v>200</v>
      </c>
      <c r="Q224" t="str">
        <f t="shared" si="7"/>
        <v/>
      </c>
      <c r="R224" t="e">
        <f>VLOOKUP(C224,银行退!D:J,7,FALSE)</f>
        <v>#N/A</v>
      </c>
    </row>
    <row r="225" spans="1:18" ht="14.25">
      <c r="A225" s="17">
        <v>42906.662951388891</v>
      </c>
      <c r="B225">
        <v>310260</v>
      </c>
      <c r="C225" t="s">
        <v>964</v>
      </c>
      <c r="D225" t="s">
        <v>965</v>
      </c>
      <c r="E225" t="s">
        <v>966</v>
      </c>
      <c r="F225" s="15">
        <v>500</v>
      </c>
      <c r="G225" t="s">
        <v>57</v>
      </c>
      <c r="H225" t="s">
        <v>57</v>
      </c>
      <c r="I225" t="s">
        <v>96</v>
      </c>
      <c r="J225" t="s">
        <v>360</v>
      </c>
      <c r="K225" t="s">
        <v>97</v>
      </c>
      <c r="L225" t="s">
        <v>1484</v>
      </c>
      <c r="M225" t="s">
        <v>1485</v>
      </c>
      <c r="N225" s="41">
        <f>VLOOKUP(B225,HIS退!B:F,5,FALSE)</f>
        <v>-500</v>
      </c>
      <c r="O225" s="41" t="str">
        <f t="shared" si="6"/>
        <v/>
      </c>
      <c r="P225" s="56">
        <f>VLOOKUP(C225,银行退!D:G,4,FALSE)</f>
        <v>500</v>
      </c>
      <c r="Q225" s="41" t="str">
        <f t="shared" si="7"/>
        <v/>
      </c>
      <c r="R225" s="41">
        <f>VLOOKUP(C225,银行退!D:J,7,FALSE)</f>
        <v>1</v>
      </c>
    </row>
    <row r="226" spans="1:18" customFormat="1" ht="14.25">
      <c r="A226" s="17">
        <v>42906.666122685187</v>
      </c>
      <c r="B226">
        <v>310406</v>
      </c>
      <c r="C226" t="s">
        <v>967</v>
      </c>
      <c r="D226" t="s">
        <v>968</v>
      </c>
      <c r="E226" t="s">
        <v>969</v>
      </c>
      <c r="F226" s="15">
        <v>1300</v>
      </c>
      <c r="G226" t="s">
        <v>57</v>
      </c>
      <c r="H226" t="s">
        <v>57</v>
      </c>
      <c r="I226" t="s">
        <v>96</v>
      </c>
      <c r="J226" t="s">
        <v>46</v>
      </c>
      <c r="K226" t="s">
        <v>97</v>
      </c>
      <c r="L226" t="s">
        <v>1486</v>
      </c>
      <c r="M226" t="s">
        <v>1487</v>
      </c>
      <c r="N226">
        <f>VLOOKUP(B226,HIS退!B:F,5,FALSE)</f>
        <v>-1300</v>
      </c>
      <c r="O226" t="str">
        <f t="shared" si="6"/>
        <v/>
      </c>
      <c r="P226" s="43">
        <f>VLOOKUP(C226,银行退!D:G,4,FALSE)</f>
        <v>1300</v>
      </c>
      <c r="Q226" t="str">
        <f t="shared" si="7"/>
        <v/>
      </c>
      <c r="R226" t="e">
        <f>VLOOKUP(C226,银行退!D:J,7,FALSE)</f>
        <v>#N/A</v>
      </c>
    </row>
    <row r="227" spans="1:18" customFormat="1" ht="14.25">
      <c r="A227" s="17">
        <v>42906.666898148149</v>
      </c>
      <c r="B227">
        <v>310440</v>
      </c>
      <c r="C227" t="s">
        <v>970</v>
      </c>
      <c r="D227" t="s">
        <v>971</v>
      </c>
      <c r="E227" t="s">
        <v>972</v>
      </c>
      <c r="F227" s="15">
        <v>374</v>
      </c>
      <c r="G227" t="s">
        <v>57</v>
      </c>
      <c r="H227" t="s">
        <v>57</v>
      </c>
      <c r="I227" t="s">
        <v>96</v>
      </c>
      <c r="J227" t="s">
        <v>46</v>
      </c>
      <c r="K227" t="s">
        <v>97</v>
      </c>
      <c r="L227" t="s">
        <v>1488</v>
      </c>
      <c r="M227" t="s">
        <v>1489</v>
      </c>
      <c r="N227">
        <f>VLOOKUP(B227,HIS退!B:F,5,FALSE)</f>
        <v>-374</v>
      </c>
      <c r="O227" t="str">
        <f t="shared" si="6"/>
        <v/>
      </c>
      <c r="P227" s="43">
        <f>VLOOKUP(C227,银行退!D:G,4,FALSE)</f>
        <v>374</v>
      </c>
      <c r="Q227" t="str">
        <f t="shared" si="7"/>
        <v/>
      </c>
      <c r="R227" t="e">
        <f>VLOOKUP(C227,银行退!D:J,7,FALSE)</f>
        <v>#N/A</v>
      </c>
    </row>
    <row r="228" spans="1:18" s="52" customFormat="1" ht="14.25">
      <c r="A228" s="17">
        <v>42906.667685185188</v>
      </c>
      <c r="B228">
        <v>310490</v>
      </c>
      <c r="C228" t="s">
        <v>973</v>
      </c>
      <c r="D228" t="s">
        <v>974</v>
      </c>
      <c r="E228" t="s">
        <v>975</v>
      </c>
      <c r="F228" s="15">
        <v>60</v>
      </c>
      <c r="G228" t="s">
        <v>57</v>
      </c>
      <c r="H228" t="s">
        <v>57</v>
      </c>
      <c r="I228" t="s">
        <v>96</v>
      </c>
      <c r="J228" t="s">
        <v>46</v>
      </c>
      <c r="K228" t="s">
        <v>97</v>
      </c>
      <c r="L228" t="s">
        <v>1490</v>
      </c>
      <c r="M228" t="s">
        <v>1491</v>
      </c>
      <c r="N228">
        <f>VLOOKUP(B228,HIS退!B:F,5,FALSE)</f>
        <v>-60</v>
      </c>
      <c r="O228" t="str">
        <f t="shared" si="6"/>
        <v/>
      </c>
      <c r="P228" s="43">
        <f>VLOOKUP(C228,银行退!D:G,4,FALSE)</f>
        <v>60</v>
      </c>
      <c r="Q228" t="str">
        <f t="shared" si="7"/>
        <v/>
      </c>
      <c r="R228" t="e">
        <f>VLOOKUP(C228,银行退!D:J,7,FALSE)</f>
        <v>#N/A</v>
      </c>
    </row>
    <row r="229" spans="1:18" customFormat="1" ht="14.25">
      <c r="A229" s="17">
        <v>42906.67019675926</v>
      </c>
      <c r="B229">
        <v>310627</v>
      </c>
      <c r="C229" t="s">
        <v>976</v>
      </c>
      <c r="D229" t="s">
        <v>977</v>
      </c>
      <c r="E229" t="s">
        <v>978</v>
      </c>
      <c r="F229" s="15">
        <v>2000</v>
      </c>
      <c r="G229" t="s">
        <v>57</v>
      </c>
      <c r="H229" t="s">
        <v>57</v>
      </c>
      <c r="I229" t="s">
        <v>96</v>
      </c>
      <c r="J229" t="s">
        <v>46</v>
      </c>
      <c r="K229" t="s">
        <v>97</v>
      </c>
      <c r="L229" t="s">
        <v>1492</v>
      </c>
      <c r="M229" t="s">
        <v>1493</v>
      </c>
      <c r="N229">
        <f>VLOOKUP(B229,HIS退!B:F,5,FALSE)</f>
        <v>-2000</v>
      </c>
      <c r="O229" t="str">
        <f t="shared" si="6"/>
        <v/>
      </c>
      <c r="P229" s="43">
        <f>VLOOKUP(C229,银行退!D:G,4,FALSE)</f>
        <v>2000</v>
      </c>
      <c r="Q229" t="str">
        <f t="shared" si="7"/>
        <v/>
      </c>
      <c r="R229" t="e">
        <f>VLOOKUP(C229,银行退!D:J,7,FALSE)</f>
        <v>#N/A</v>
      </c>
    </row>
    <row r="230" spans="1:18" customFormat="1" ht="14.25">
      <c r="A230" s="17">
        <v>42906.671331018515</v>
      </c>
      <c r="B230">
        <v>310691</v>
      </c>
      <c r="C230" t="s">
        <v>979</v>
      </c>
      <c r="D230" t="s">
        <v>980</v>
      </c>
      <c r="E230" t="s">
        <v>981</v>
      </c>
      <c r="F230" s="15">
        <v>278</v>
      </c>
      <c r="G230" t="s">
        <v>57</v>
      </c>
      <c r="H230" t="s">
        <v>57</v>
      </c>
      <c r="I230" t="s">
        <v>96</v>
      </c>
      <c r="J230" t="s">
        <v>46</v>
      </c>
      <c r="K230" t="s">
        <v>97</v>
      </c>
      <c r="L230" t="s">
        <v>1494</v>
      </c>
      <c r="M230" t="s">
        <v>1495</v>
      </c>
      <c r="N230">
        <f>VLOOKUP(B230,HIS退!B:F,5,FALSE)</f>
        <v>-278</v>
      </c>
      <c r="O230" t="str">
        <f t="shared" si="6"/>
        <v/>
      </c>
      <c r="P230" s="43">
        <f>VLOOKUP(C230,银行退!D:G,4,FALSE)</f>
        <v>278</v>
      </c>
      <c r="Q230" t="str">
        <f t="shared" si="7"/>
        <v/>
      </c>
      <c r="R230" t="e">
        <f>VLOOKUP(C230,银行退!D:J,7,FALSE)</f>
        <v>#N/A</v>
      </c>
    </row>
    <row r="231" spans="1:18" ht="14.25">
      <c r="A231" s="17">
        <v>42906.675115740742</v>
      </c>
      <c r="B231">
        <v>310953</v>
      </c>
      <c r="C231" t="s">
        <v>982</v>
      </c>
      <c r="D231" t="s">
        <v>983</v>
      </c>
      <c r="E231" t="s">
        <v>984</v>
      </c>
      <c r="F231" s="15">
        <v>436</v>
      </c>
      <c r="G231" t="s">
        <v>57</v>
      </c>
      <c r="H231" t="s">
        <v>57</v>
      </c>
      <c r="I231" t="s">
        <v>96</v>
      </c>
      <c r="J231" t="s">
        <v>360</v>
      </c>
      <c r="K231" t="s">
        <v>97</v>
      </c>
      <c r="L231" t="s">
        <v>1496</v>
      </c>
      <c r="M231" t="s">
        <v>1497</v>
      </c>
      <c r="N231" s="41">
        <f>VLOOKUP(B231,HIS退!B:F,5,FALSE)</f>
        <v>-436</v>
      </c>
      <c r="O231" s="41" t="str">
        <f t="shared" si="6"/>
        <v/>
      </c>
      <c r="P231" s="56">
        <f>VLOOKUP(C231,银行退!D:G,4,FALSE)</f>
        <v>436</v>
      </c>
      <c r="Q231" s="41" t="str">
        <f t="shared" si="7"/>
        <v/>
      </c>
      <c r="R231" s="41">
        <f>VLOOKUP(C231,银行退!D:J,7,FALSE)</f>
        <v>1</v>
      </c>
    </row>
    <row r="232" spans="1:18" ht="14.25">
      <c r="A232" s="17">
        <v>42906.67732638889</v>
      </c>
      <c r="B232">
        <v>311079</v>
      </c>
      <c r="C232" t="s">
        <v>985</v>
      </c>
      <c r="D232" t="s">
        <v>986</v>
      </c>
      <c r="E232" t="s">
        <v>987</v>
      </c>
      <c r="F232" s="15">
        <v>261</v>
      </c>
      <c r="G232" t="s">
        <v>57</v>
      </c>
      <c r="H232" t="s">
        <v>57</v>
      </c>
      <c r="I232" t="s">
        <v>96</v>
      </c>
      <c r="J232" t="s">
        <v>360</v>
      </c>
      <c r="K232" t="s">
        <v>97</v>
      </c>
      <c r="L232" t="s">
        <v>1498</v>
      </c>
      <c r="M232" t="s">
        <v>1499</v>
      </c>
      <c r="N232" s="41">
        <f>VLOOKUP(B232,HIS退!B:F,5,FALSE)</f>
        <v>-261</v>
      </c>
      <c r="O232" s="41" t="str">
        <f t="shared" si="6"/>
        <v/>
      </c>
      <c r="P232" s="56">
        <f>VLOOKUP(C232,银行退!D:G,4,FALSE)</f>
        <v>261</v>
      </c>
      <c r="Q232" s="41" t="str">
        <f t="shared" si="7"/>
        <v/>
      </c>
      <c r="R232" s="41">
        <f>VLOOKUP(C232,银行退!D:J,7,FALSE)</f>
        <v>1</v>
      </c>
    </row>
    <row r="233" spans="1:18" customFormat="1" ht="14.25">
      <c r="A233" s="17">
        <v>42906.68072916667</v>
      </c>
      <c r="B233">
        <v>311262</v>
      </c>
      <c r="C233" t="s">
        <v>988</v>
      </c>
      <c r="D233" t="s">
        <v>989</v>
      </c>
      <c r="E233" t="s">
        <v>990</v>
      </c>
      <c r="F233" s="15">
        <v>100</v>
      </c>
      <c r="G233" t="s">
        <v>57</v>
      </c>
      <c r="H233" t="s">
        <v>57</v>
      </c>
      <c r="I233" t="s">
        <v>96</v>
      </c>
      <c r="J233" t="s">
        <v>46</v>
      </c>
      <c r="K233" t="s">
        <v>97</v>
      </c>
      <c r="L233" t="s">
        <v>1500</v>
      </c>
      <c r="M233" t="s">
        <v>1501</v>
      </c>
      <c r="N233">
        <f>VLOOKUP(B233,HIS退!B:F,5,FALSE)</f>
        <v>-100</v>
      </c>
      <c r="O233" t="str">
        <f t="shared" si="6"/>
        <v/>
      </c>
      <c r="P233" s="43">
        <f>VLOOKUP(C233,银行退!D:G,4,FALSE)</f>
        <v>100</v>
      </c>
      <c r="Q233" t="str">
        <f t="shared" si="7"/>
        <v/>
      </c>
      <c r="R233" t="e">
        <f>VLOOKUP(C233,银行退!D:J,7,FALSE)</f>
        <v>#N/A</v>
      </c>
    </row>
    <row r="234" spans="1:18" customFormat="1" ht="14.25">
      <c r="A234" s="17">
        <v>42906.683113425926</v>
      </c>
      <c r="B234">
        <v>311409</v>
      </c>
      <c r="C234" t="s">
        <v>991</v>
      </c>
      <c r="D234" t="s">
        <v>992</v>
      </c>
      <c r="E234" t="s">
        <v>993</v>
      </c>
      <c r="F234" s="15">
        <v>743</v>
      </c>
      <c r="G234" t="s">
        <v>57</v>
      </c>
      <c r="H234" t="s">
        <v>57</v>
      </c>
      <c r="I234" t="s">
        <v>96</v>
      </c>
      <c r="J234" t="s">
        <v>46</v>
      </c>
      <c r="K234" t="s">
        <v>97</v>
      </c>
      <c r="L234" t="s">
        <v>1502</v>
      </c>
      <c r="M234" t="s">
        <v>1503</v>
      </c>
      <c r="N234">
        <f>VLOOKUP(B234,HIS退!B:F,5,FALSE)</f>
        <v>-743</v>
      </c>
      <c r="O234" t="str">
        <f t="shared" si="6"/>
        <v/>
      </c>
      <c r="P234" s="43">
        <f>VLOOKUP(C234,银行退!D:G,4,FALSE)</f>
        <v>743</v>
      </c>
      <c r="Q234" t="str">
        <f t="shared" si="7"/>
        <v/>
      </c>
      <c r="R234" t="e">
        <f>VLOOKUP(C234,银行退!D:J,7,FALSE)</f>
        <v>#N/A</v>
      </c>
    </row>
    <row r="235" spans="1:18" customFormat="1" ht="14.25">
      <c r="A235" s="17">
        <v>42906.686122685183</v>
      </c>
      <c r="B235">
        <v>311559</v>
      </c>
      <c r="C235" t="s">
        <v>994</v>
      </c>
      <c r="D235" t="s">
        <v>995</v>
      </c>
      <c r="E235" t="s">
        <v>996</v>
      </c>
      <c r="F235" s="15">
        <v>53</v>
      </c>
      <c r="G235" t="s">
        <v>57</v>
      </c>
      <c r="H235" t="s">
        <v>57</v>
      </c>
      <c r="I235" t="s">
        <v>96</v>
      </c>
      <c r="J235" t="s">
        <v>46</v>
      </c>
      <c r="K235" t="s">
        <v>97</v>
      </c>
      <c r="L235" t="s">
        <v>1504</v>
      </c>
      <c r="M235" t="s">
        <v>1505</v>
      </c>
      <c r="N235">
        <f>VLOOKUP(B235,HIS退!B:F,5,FALSE)</f>
        <v>-53</v>
      </c>
      <c r="O235" t="str">
        <f t="shared" si="6"/>
        <v/>
      </c>
      <c r="P235" s="43">
        <f>VLOOKUP(C235,银行退!D:G,4,FALSE)</f>
        <v>53</v>
      </c>
      <c r="Q235" t="str">
        <f t="shared" si="7"/>
        <v/>
      </c>
      <c r="R235" t="e">
        <f>VLOOKUP(C235,银行退!D:J,7,FALSE)</f>
        <v>#N/A</v>
      </c>
    </row>
    <row r="236" spans="1:18" customFormat="1" ht="14.25">
      <c r="A236" s="17">
        <v>42906.686631944445</v>
      </c>
      <c r="B236">
        <v>311579</v>
      </c>
      <c r="C236" t="s">
        <v>997</v>
      </c>
      <c r="D236" t="s">
        <v>998</v>
      </c>
      <c r="E236" t="s">
        <v>999</v>
      </c>
      <c r="F236" s="15">
        <v>91</v>
      </c>
      <c r="G236" t="s">
        <v>57</v>
      </c>
      <c r="H236" t="s">
        <v>57</v>
      </c>
      <c r="I236" t="s">
        <v>96</v>
      </c>
      <c r="J236" t="s">
        <v>46</v>
      </c>
      <c r="K236" t="s">
        <v>97</v>
      </c>
      <c r="L236" t="s">
        <v>1506</v>
      </c>
      <c r="M236" t="s">
        <v>1507</v>
      </c>
      <c r="N236">
        <f>VLOOKUP(B236,HIS退!B:F,5,FALSE)</f>
        <v>-91</v>
      </c>
      <c r="O236" t="str">
        <f t="shared" si="6"/>
        <v/>
      </c>
      <c r="P236" s="43">
        <f>VLOOKUP(C236,银行退!D:G,4,FALSE)</f>
        <v>91</v>
      </c>
      <c r="Q236" t="str">
        <f t="shared" si="7"/>
        <v/>
      </c>
      <c r="R236" t="e">
        <f>VLOOKUP(C236,银行退!D:J,7,FALSE)</f>
        <v>#N/A</v>
      </c>
    </row>
    <row r="237" spans="1:18" customFormat="1" ht="14.25">
      <c r="A237" s="17">
        <v>42906.687280092592</v>
      </c>
      <c r="B237">
        <v>311607</v>
      </c>
      <c r="C237" t="s">
        <v>1000</v>
      </c>
      <c r="D237" t="s">
        <v>1001</v>
      </c>
      <c r="E237" t="s">
        <v>1002</v>
      </c>
      <c r="F237" s="15">
        <v>509</v>
      </c>
      <c r="G237" t="s">
        <v>57</v>
      </c>
      <c r="H237" t="s">
        <v>57</v>
      </c>
      <c r="I237" t="s">
        <v>96</v>
      </c>
      <c r="J237" t="s">
        <v>46</v>
      </c>
      <c r="K237" t="s">
        <v>97</v>
      </c>
      <c r="L237" t="s">
        <v>1508</v>
      </c>
      <c r="M237" t="s">
        <v>1509</v>
      </c>
      <c r="N237">
        <f>VLOOKUP(B237,HIS退!B:F,5,FALSE)</f>
        <v>-509</v>
      </c>
      <c r="O237" t="str">
        <f t="shared" si="6"/>
        <v/>
      </c>
      <c r="P237" s="43">
        <f>VLOOKUP(C237,银行退!D:G,4,FALSE)</f>
        <v>509</v>
      </c>
      <c r="Q237" t="str">
        <f t="shared" si="7"/>
        <v/>
      </c>
      <c r="R237" t="e">
        <f>VLOOKUP(C237,银行退!D:J,7,FALSE)</f>
        <v>#N/A</v>
      </c>
    </row>
    <row r="238" spans="1:18" customFormat="1" ht="14.25">
      <c r="A238" s="17">
        <v>42906.692777777775</v>
      </c>
      <c r="B238">
        <v>311867</v>
      </c>
      <c r="C238" t="s">
        <v>1003</v>
      </c>
      <c r="D238" t="s">
        <v>1004</v>
      </c>
      <c r="E238" t="s">
        <v>1005</v>
      </c>
      <c r="F238" s="15">
        <v>700</v>
      </c>
      <c r="G238" t="s">
        <v>57</v>
      </c>
      <c r="H238" t="s">
        <v>57</v>
      </c>
      <c r="I238" t="s">
        <v>96</v>
      </c>
      <c r="J238" t="s">
        <v>46</v>
      </c>
      <c r="K238" t="s">
        <v>97</v>
      </c>
      <c r="L238" t="s">
        <v>1510</v>
      </c>
      <c r="M238" t="s">
        <v>1511</v>
      </c>
      <c r="N238">
        <f>VLOOKUP(B238,HIS退!B:F,5,FALSE)</f>
        <v>-700</v>
      </c>
      <c r="O238" t="str">
        <f t="shared" si="6"/>
        <v/>
      </c>
      <c r="P238" s="43">
        <f>VLOOKUP(C238,银行退!D:G,4,FALSE)</f>
        <v>700</v>
      </c>
      <c r="Q238" t="str">
        <f t="shared" si="7"/>
        <v/>
      </c>
      <c r="R238" t="e">
        <f>VLOOKUP(C238,银行退!D:J,7,FALSE)</f>
        <v>#N/A</v>
      </c>
    </row>
    <row r="239" spans="1:18" customFormat="1" ht="14.25">
      <c r="A239" s="17">
        <v>42906.693611111114</v>
      </c>
      <c r="B239">
        <v>311917</v>
      </c>
      <c r="C239" t="s">
        <v>1006</v>
      </c>
      <c r="D239" t="s">
        <v>1004</v>
      </c>
      <c r="E239" t="s">
        <v>1005</v>
      </c>
      <c r="F239" s="15">
        <v>12</v>
      </c>
      <c r="G239" t="s">
        <v>57</v>
      </c>
      <c r="H239" t="s">
        <v>57</v>
      </c>
      <c r="I239" t="s">
        <v>96</v>
      </c>
      <c r="J239" t="s">
        <v>46</v>
      </c>
      <c r="K239" t="s">
        <v>97</v>
      </c>
      <c r="L239" t="s">
        <v>1512</v>
      </c>
      <c r="M239" t="s">
        <v>1513</v>
      </c>
      <c r="N239">
        <f>VLOOKUP(B239,HIS退!B:F,5,FALSE)</f>
        <v>-12</v>
      </c>
      <c r="O239" t="str">
        <f t="shared" si="6"/>
        <v/>
      </c>
      <c r="P239" s="43">
        <f>VLOOKUP(C239,银行退!D:G,4,FALSE)</f>
        <v>12</v>
      </c>
      <c r="Q239" t="str">
        <f t="shared" si="7"/>
        <v/>
      </c>
      <c r="R239" t="e">
        <f>VLOOKUP(C239,银行退!D:J,7,FALSE)</f>
        <v>#N/A</v>
      </c>
    </row>
    <row r="240" spans="1:18" customFormat="1" ht="14.25">
      <c r="A240" s="17">
        <v>42906.695185185185</v>
      </c>
      <c r="B240">
        <v>311991</v>
      </c>
      <c r="C240" t="s">
        <v>1007</v>
      </c>
      <c r="D240" t="s">
        <v>1008</v>
      </c>
      <c r="E240" t="s">
        <v>1009</v>
      </c>
      <c r="F240" s="15">
        <v>50</v>
      </c>
      <c r="G240" t="s">
        <v>57</v>
      </c>
      <c r="H240" t="s">
        <v>57</v>
      </c>
      <c r="I240" t="s">
        <v>96</v>
      </c>
      <c r="J240" t="s">
        <v>46</v>
      </c>
      <c r="K240" t="s">
        <v>97</v>
      </c>
      <c r="L240" t="s">
        <v>1514</v>
      </c>
      <c r="M240" t="s">
        <v>1515</v>
      </c>
      <c r="N240">
        <f>VLOOKUP(B240,HIS退!B:F,5,FALSE)</f>
        <v>-50</v>
      </c>
      <c r="O240" t="str">
        <f t="shared" si="6"/>
        <v/>
      </c>
      <c r="P240" s="43">
        <f>VLOOKUP(C240,银行退!D:G,4,FALSE)</f>
        <v>50</v>
      </c>
      <c r="Q240" t="str">
        <f t="shared" si="7"/>
        <v/>
      </c>
      <c r="R240" t="e">
        <f>VLOOKUP(C240,银行退!D:J,7,FALSE)</f>
        <v>#N/A</v>
      </c>
    </row>
    <row r="241" spans="1:18" customFormat="1" ht="14.25">
      <c r="A241" s="17">
        <v>42906.695636574077</v>
      </c>
      <c r="B241">
        <v>312028</v>
      </c>
      <c r="C241" t="s">
        <v>1010</v>
      </c>
      <c r="D241" t="s">
        <v>1011</v>
      </c>
      <c r="E241" t="s">
        <v>1012</v>
      </c>
      <c r="F241" s="15">
        <v>40</v>
      </c>
      <c r="G241" t="s">
        <v>57</v>
      </c>
      <c r="H241" t="s">
        <v>57</v>
      </c>
      <c r="I241" t="s">
        <v>96</v>
      </c>
      <c r="J241" t="s">
        <v>46</v>
      </c>
      <c r="K241" t="s">
        <v>97</v>
      </c>
      <c r="L241" t="s">
        <v>1516</v>
      </c>
      <c r="M241" t="s">
        <v>1517</v>
      </c>
      <c r="N241">
        <f>VLOOKUP(B241,HIS退!B:F,5,FALSE)</f>
        <v>-40</v>
      </c>
      <c r="O241" t="str">
        <f t="shared" si="6"/>
        <v/>
      </c>
      <c r="P241" s="43">
        <f>VLOOKUP(C241,银行退!D:G,4,FALSE)</f>
        <v>40</v>
      </c>
      <c r="Q241" t="str">
        <f t="shared" si="7"/>
        <v/>
      </c>
      <c r="R241" t="e">
        <f>VLOOKUP(C241,银行退!D:J,7,FALSE)</f>
        <v>#N/A</v>
      </c>
    </row>
    <row r="242" spans="1:18" customFormat="1" ht="14.25">
      <c r="A242" s="17">
        <v>42906.699907407405</v>
      </c>
      <c r="B242">
        <v>312206</v>
      </c>
      <c r="C242" t="s">
        <v>1013</v>
      </c>
      <c r="D242" t="s">
        <v>1014</v>
      </c>
      <c r="E242" t="s">
        <v>1015</v>
      </c>
      <c r="F242" s="15">
        <v>630</v>
      </c>
      <c r="G242" t="s">
        <v>57</v>
      </c>
      <c r="H242" t="s">
        <v>57</v>
      </c>
      <c r="I242" t="s">
        <v>96</v>
      </c>
      <c r="J242" t="s">
        <v>46</v>
      </c>
      <c r="K242" t="s">
        <v>97</v>
      </c>
      <c r="L242" t="s">
        <v>1518</v>
      </c>
      <c r="M242" t="s">
        <v>1519</v>
      </c>
      <c r="N242">
        <f>VLOOKUP(B242,HIS退!B:F,5,FALSE)</f>
        <v>-630</v>
      </c>
      <c r="O242" t="str">
        <f t="shared" si="6"/>
        <v/>
      </c>
      <c r="P242" s="43">
        <f>VLOOKUP(C242,银行退!D:G,4,FALSE)</f>
        <v>630</v>
      </c>
      <c r="Q242" t="str">
        <f t="shared" si="7"/>
        <v/>
      </c>
      <c r="R242" t="e">
        <f>VLOOKUP(C242,银行退!D:J,7,FALSE)</f>
        <v>#N/A</v>
      </c>
    </row>
    <row r="243" spans="1:18" customFormat="1" ht="14.25">
      <c r="A243" s="17">
        <v>42906.702210648145</v>
      </c>
      <c r="B243">
        <v>312295</v>
      </c>
      <c r="C243" t="s">
        <v>1016</v>
      </c>
      <c r="D243" t="s">
        <v>1017</v>
      </c>
      <c r="E243" t="s">
        <v>1018</v>
      </c>
      <c r="F243" s="15">
        <v>96</v>
      </c>
      <c r="G243" t="s">
        <v>57</v>
      </c>
      <c r="H243" t="s">
        <v>57</v>
      </c>
      <c r="I243" t="s">
        <v>96</v>
      </c>
      <c r="J243" t="s">
        <v>46</v>
      </c>
      <c r="K243" t="s">
        <v>97</v>
      </c>
      <c r="L243" t="s">
        <v>1520</v>
      </c>
      <c r="M243" t="s">
        <v>1521</v>
      </c>
      <c r="N243">
        <f>VLOOKUP(B243,HIS退!B:F,5,FALSE)</f>
        <v>-96</v>
      </c>
      <c r="O243" t="str">
        <f t="shared" si="6"/>
        <v/>
      </c>
      <c r="P243" s="43">
        <f>VLOOKUP(C243,银行退!D:G,4,FALSE)</f>
        <v>96</v>
      </c>
      <c r="Q243" t="str">
        <f t="shared" si="7"/>
        <v/>
      </c>
      <c r="R243" t="e">
        <f>VLOOKUP(C243,银行退!D:J,7,FALSE)</f>
        <v>#N/A</v>
      </c>
    </row>
    <row r="244" spans="1:18" customFormat="1" ht="14.25">
      <c r="A244" s="17">
        <v>42906.702372685184</v>
      </c>
      <c r="B244">
        <v>312301</v>
      </c>
      <c r="C244" t="s">
        <v>1019</v>
      </c>
      <c r="D244" t="s">
        <v>1020</v>
      </c>
      <c r="E244" t="s">
        <v>1021</v>
      </c>
      <c r="F244" s="15">
        <v>150</v>
      </c>
      <c r="G244" t="s">
        <v>57</v>
      </c>
      <c r="H244" t="s">
        <v>57</v>
      </c>
      <c r="I244" t="s">
        <v>96</v>
      </c>
      <c r="J244" t="s">
        <v>46</v>
      </c>
      <c r="K244" t="s">
        <v>97</v>
      </c>
      <c r="L244" t="s">
        <v>1522</v>
      </c>
      <c r="M244" t="s">
        <v>1523</v>
      </c>
      <c r="N244">
        <f>VLOOKUP(B244,HIS退!B:F,5,FALSE)</f>
        <v>-150</v>
      </c>
      <c r="O244" t="str">
        <f t="shared" si="6"/>
        <v/>
      </c>
      <c r="P244" s="43">
        <f>VLOOKUP(C244,银行退!D:G,4,FALSE)</f>
        <v>150</v>
      </c>
      <c r="Q244" t="str">
        <f t="shared" si="7"/>
        <v/>
      </c>
      <c r="R244" t="e">
        <f>VLOOKUP(C244,银行退!D:J,7,FALSE)</f>
        <v>#N/A</v>
      </c>
    </row>
    <row r="245" spans="1:18" customFormat="1" ht="14.25">
      <c r="A245" s="17">
        <v>42906.709548611114</v>
      </c>
      <c r="B245">
        <v>312565</v>
      </c>
      <c r="C245" t="s">
        <v>1022</v>
      </c>
      <c r="D245" t="s">
        <v>1023</v>
      </c>
      <c r="E245" t="s">
        <v>1024</v>
      </c>
      <c r="F245" s="15">
        <v>54</v>
      </c>
      <c r="G245" t="s">
        <v>57</v>
      </c>
      <c r="H245" t="s">
        <v>57</v>
      </c>
      <c r="I245" t="s">
        <v>96</v>
      </c>
      <c r="J245" t="s">
        <v>46</v>
      </c>
      <c r="K245" t="s">
        <v>97</v>
      </c>
      <c r="L245" t="s">
        <v>1524</v>
      </c>
      <c r="M245" t="s">
        <v>1525</v>
      </c>
      <c r="N245">
        <f>VLOOKUP(B245,HIS退!B:F,5,FALSE)</f>
        <v>-54</v>
      </c>
      <c r="O245" t="str">
        <f t="shared" si="6"/>
        <v/>
      </c>
      <c r="P245" s="43">
        <f>VLOOKUP(C245,银行退!D:G,4,FALSE)</f>
        <v>54</v>
      </c>
      <c r="Q245" t="str">
        <f t="shared" si="7"/>
        <v/>
      </c>
      <c r="R245" t="e">
        <f>VLOOKUP(C245,银行退!D:J,7,FALSE)</f>
        <v>#N/A</v>
      </c>
    </row>
    <row r="246" spans="1:18" customFormat="1" ht="14.25">
      <c r="A246" s="17">
        <v>42906.713055555556</v>
      </c>
      <c r="B246">
        <v>312713</v>
      </c>
      <c r="C246" t="s">
        <v>1025</v>
      </c>
      <c r="D246" t="s">
        <v>1026</v>
      </c>
      <c r="E246" t="s">
        <v>1027</v>
      </c>
      <c r="F246" s="15">
        <v>700</v>
      </c>
      <c r="G246" t="s">
        <v>57</v>
      </c>
      <c r="H246" t="s">
        <v>57</v>
      </c>
      <c r="I246" t="s">
        <v>96</v>
      </c>
      <c r="J246" t="s">
        <v>46</v>
      </c>
      <c r="K246" t="s">
        <v>97</v>
      </c>
      <c r="L246" t="s">
        <v>1526</v>
      </c>
      <c r="M246" t="s">
        <v>1527</v>
      </c>
      <c r="N246">
        <f>VLOOKUP(B246,HIS退!B:F,5,FALSE)</f>
        <v>-700</v>
      </c>
      <c r="O246" t="str">
        <f t="shared" si="6"/>
        <v/>
      </c>
      <c r="P246" s="43">
        <f>VLOOKUP(C246,银行退!D:G,4,FALSE)</f>
        <v>700</v>
      </c>
      <c r="Q246" t="str">
        <f t="shared" si="7"/>
        <v/>
      </c>
      <c r="R246" t="e">
        <f>VLOOKUP(C246,银行退!D:J,7,FALSE)</f>
        <v>#N/A</v>
      </c>
    </row>
    <row r="247" spans="1:18" ht="14.25">
      <c r="A247" s="17">
        <v>42906.722627314812</v>
      </c>
      <c r="B247">
        <v>313025</v>
      </c>
      <c r="C247" t="s">
        <v>1028</v>
      </c>
      <c r="D247" t="s">
        <v>1029</v>
      </c>
      <c r="E247" t="s">
        <v>1030</v>
      </c>
      <c r="F247" s="15">
        <v>1536</v>
      </c>
      <c r="G247" t="s">
        <v>57</v>
      </c>
      <c r="H247" t="s">
        <v>57</v>
      </c>
      <c r="I247" t="s">
        <v>96</v>
      </c>
      <c r="J247" t="s">
        <v>360</v>
      </c>
      <c r="K247" t="s">
        <v>97</v>
      </c>
      <c r="L247" t="s">
        <v>1528</v>
      </c>
      <c r="M247" t="s">
        <v>1529</v>
      </c>
      <c r="N247" s="41">
        <f>VLOOKUP(B247,HIS退!B:F,5,FALSE)</f>
        <v>-1536</v>
      </c>
      <c r="O247" s="41" t="str">
        <f t="shared" si="6"/>
        <v/>
      </c>
      <c r="P247" s="56">
        <f>VLOOKUP(C247,银行退!D:G,4,FALSE)</f>
        <v>1536</v>
      </c>
      <c r="Q247" s="41" t="str">
        <f t="shared" si="7"/>
        <v/>
      </c>
      <c r="R247" s="41">
        <f>VLOOKUP(C247,银行退!D:J,7,FALSE)</f>
        <v>1</v>
      </c>
    </row>
    <row r="248" spans="1:18" customFormat="1" ht="14.25">
      <c r="A248" s="17">
        <v>42906.760127314818</v>
      </c>
      <c r="B248">
        <v>313573</v>
      </c>
      <c r="C248" t="s">
        <v>1031</v>
      </c>
      <c r="D248" t="s">
        <v>1032</v>
      </c>
      <c r="E248" t="s">
        <v>1033</v>
      </c>
      <c r="F248" s="15">
        <v>173</v>
      </c>
      <c r="G248" t="s">
        <v>57</v>
      </c>
      <c r="H248" t="s">
        <v>57</v>
      </c>
      <c r="I248" t="s">
        <v>96</v>
      </c>
      <c r="J248" t="s">
        <v>46</v>
      </c>
      <c r="K248" t="s">
        <v>97</v>
      </c>
      <c r="L248" t="s">
        <v>1530</v>
      </c>
      <c r="M248" t="s">
        <v>1531</v>
      </c>
      <c r="N248">
        <f>VLOOKUP(B248,HIS退!B:F,5,FALSE)</f>
        <v>-173</v>
      </c>
      <c r="O248" t="str">
        <f t="shared" si="6"/>
        <v/>
      </c>
      <c r="P248" s="43">
        <f>VLOOKUP(C248,银行退!D:G,4,FALSE)</f>
        <v>173</v>
      </c>
      <c r="Q248" t="str">
        <f t="shared" si="7"/>
        <v/>
      </c>
      <c r="R248" t="e">
        <f>VLOOKUP(C248,银行退!D:J,7,FALSE)</f>
        <v>#N/A</v>
      </c>
    </row>
    <row r="249" spans="1:18">
      <c r="A249" s="62">
        <v>42907.339918981481</v>
      </c>
      <c r="B249" s="60">
        <v>315309</v>
      </c>
      <c r="C249" s="60" t="s">
        <v>2072</v>
      </c>
      <c r="D249" s="60" t="s">
        <v>2073</v>
      </c>
      <c r="E249" s="60" t="s">
        <v>2074</v>
      </c>
      <c r="F249" s="61">
        <v>452</v>
      </c>
      <c r="G249" s="60" t="s">
        <v>57</v>
      </c>
      <c r="H249" s="60" t="s">
        <v>57</v>
      </c>
      <c r="I249" s="60" t="s">
        <v>96</v>
      </c>
      <c r="J249" s="60" t="s">
        <v>360</v>
      </c>
      <c r="K249" s="60" t="s">
        <v>97</v>
      </c>
      <c r="L249" s="60" t="s">
        <v>2075</v>
      </c>
      <c r="M249" s="60" t="s">
        <v>2076</v>
      </c>
      <c r="N249">
        <f>VLOOKUP(B249,HIS退!B:F,5,FALSE)</f>
        <v>-452</v>
      </c>
      <c r="O249" t="str">
        <f t="shared" ref="O249:O312" si="8">IF(N249=F249*-1,"",1)</f>
        <v/>
      </c>
      <c r="P249" s="43">
        <f>VLOOKUP(C249,银行退!D:G,4,FALSE)</f>
        <v>452</v>
      </c>
      <c r="Q249" t="str">
        <f t="shared" ref="Q249:Q312" si="9">IF(P249=F249,"",1)</f>
        <v/>
      </c>
      <c r="R249">
        <f>VLOOKUP(C249,银行退!D:J,7,FALSE)</f>
        <v>1</v>
      </c>
    </row>
    <row r="250" spans="1:18">
      <c r="A250" s="62">
        <v>42907.343761574077</v>
      </c>
      <c r="B250" s="60">
        <v>315569</v>
      </c>
      <c r="C250" s="60" t="s">
        <v>2077</v>
      </c>
      <c r="D250" s="60" t="s">
        <v>2078</v>
      </c>
      <c r="E250" s="60" t="s">
        <v>2079</v>
      </c>
      <c r="F250" s="61">
        <v>492</v>
      </c>
      <c r="G250" s="60" t="s">
        <v>57</v>
      </c>
      <c r="H250" s="60" t="s">
        <v>57</v>
      </c>
      <c r="I250" s="60" t="s">
        <v>96</v>
      </c>
      <c r="J250" s="60" t="s">
        <v>360</v>
      </c>
      <c r="K250" s="60" t="s">
        <v>97</v>
      </c>
      <c r="L250" s="60" t="s">
        <v>2080</v>
      </c>
      <c r="M250" s="60" t="s">
        <v>2081</v>
      </c>
      <c r="N250">
        <f>VLOOKUP(B250,HIS退!B:F,5,FALSE)</f>
        <v>-492</v>
      </c>
      <c r="O250" t="str">
        <f t="shared" si="8"/>
        <v/>
      </c>
      <c r="P250" s="43">
        <f>VLOOKUP(C250,银行退!D:G,4,FALSE)</f>
        <v>492</v>
      </c>
      <c r="Q250" t="str">
        <f t="shared" si="9"/>
        <v/>
      </c>
      <c r="R250">
        <f>VLOOKUP(C250,银行退!D:J,7,FALSE)</f>
        <v>1</v>
      </c>
    </row>
    <row r="251" spans="1:18">
      <c r="A251" s="62">
        <v>42907.370555555557</v>
      </c>
      <c r="B251" s="60">
        <v>317835</v>
      </c>
      <c r="C251" s="60" t="s">
        <v>2082</v>
      </c>
      <c r="D251" s="60" t="s">
        <v>2083</v>
      </c>
      <c r="E251" s="60" t="s">
        <v>2084</v>
      </c>
      <c r="F251" s="61">
        <v>496</v>
      </c>
      <c r="G251" s="60" t="s">
        <v>57</v>
      </c>
      <c r="H251" s="60" t="s">
        <v>57</v>
      </c>
      <c r="I251" s="60" t="s">
        <v>96</v>
      </c>
      <c r="J251" s="60" t="s">
        <v>46</v>
      </c>
      <c r="K251" s="60" t="s">
        <v>97</v>
      </c>
      <c r="L251" s="60" t="s">
        <v>2085</v>
      </c>
      <c r="M251" s="60" t="s">
        <v>2086</v>
      </c>
      <c r="N251">
        <f>VLOOKUP(B251,HIS退!B:F,5,FALSE)</f>
        <v>-496</v>
      </c>
      <c r="O251" t="str">
        <f t="shared" si="8"/>
        <v/>
      </c>
      <c r="P251" s="43">
        <f>VLOOKUP(C251,银行退!D:G,4,FALSE)</f>
        <v>496</v>
      </c>
      <c r="Q251" t="str">
        <f t="shared" si="9"/>
        <v/>
      </c>
      <c r="R251" t="e">
        <f>VLOOKUP(C251,银行退!D:J,7,FALSE)</f>
        <v>#N/A</v>
      </c>
    </row>
    <row r="252" spans="1:18">
      <c r="A252" s="62">
        <v>42907.375601851854</v>
      </c>
      <c r="B252" s="60">
        <v>318274</v>
      </c>
      <c r="C252" s="60" t="s">
        <v>2087</v>
      </c>
      <c r="D252" s="60" t="s">
        <v>2088</v>
      </c>
      <c r="E252" s="60" t="s">
        <v>2089</v>
      </c>
      <c r="F252" s="61">
        <v>135</v>
      </c>
      <c r="G252" s="60" t="s">
        <v>57</v>
      </c>
      <c r="H252" s="60" t="s">
        <v>57</v>
      </c>
      <c r="I252" s="60" t="s">
        <v>96</v>
      </c>
      <c r="J252" s="60" t="s">
        <v>46</v>
      </c>
      <c r="K252" s="60" t="s">
        <v>97</v>
      </c>
      <c r="L252" s="60" t="s">
        <v>2090</v>
      </c>
      <c r="M252" s="60" t="s">
        <v>2091</v>
      </c>
      <c r="N252">
        <f>VLOOKUP(B252,HIS退!B:F,5,FALSE)</f>
        <v>-135</v>
      </c>
      <c r="O252" t="str">
        <f t="shared" si="8"/>
        <v/>
      </c>
      <c r="P252" s="43">
        <f>VLOOKUP(C252,银行退!D:G,4,FALSE)</f>
        <v>135</v>
      </c>
      <c r="Q252" t="str">
        <f t="shared" si="9"/>
        <v/>
      </c>
      <c r="R252" t="e">
        <f>VLOOKUP(C252,银行退!D:J,7,FALSE)</f>
        <v>#N/A</v>
      </c>
    </row>
    <row r="253" spans="1:18">
      <c r="A253" s="62">
        <v>42907.394328703704</v>
      </c>
      <c r="B253" s="60">
        <v>319896</v>
      </c>
      <c r="C253" s="60" t="s">
        <v>2092</v>
      </c>
      <c r="D253" s="60" t="s">
        <v>2093</v>
      </c>
      <c r="E253" s="60" t="s">
        <v>2094</v>
      </c>
      <c r="F253" s="61">
        <v>500</v>
      </c>
      <c r="G253" s="60" t="s">
        <v>57</v>
      </c>
      <c r="H253" s="60" t="s">
        <v>57</v>
      </c>
      <c r="I253" s="60" t="s">
        <v>96</v>
      </c>
      <c r="J253" s="60" t="s">
        <v>46</v>
      </c>
      <c r="K253" s="60" t="s">
        <v>97</v>
      </c>
      <c r="L253" s="60" t="s">
        <v>2095</v>
      </c>
      <c r="M253" s="60" t="s">
        <v>2096</v>
      </c>
      <c r="N253">
        <f>VLOOKUP(B253,HIS退!B:F,5,FALSE)</f>
        <v>-500</v>
      </c>
      <c r="O253" t="str">
        <f t="shared" si="8"/>
        <v/>
      </c>
      <c r="P253" s="43">
        <f>VLOOKUP(C253,银行退!D:G,4,FALSE)</f>
        <v>500</v>
      </c>
      <c r="Q253" t="str">
        <f t="shared" si="9"/>
        <v/>
      </c>
      <c r="R253" t="e">
        <f>VLOOKUP(C253,银行退!D:J,7,FALSE)</f>
        <v>#N/A</v>
      </c>
    </row>
    <row r="254" spans="1:18">
      <c r="A254" s="62">
        <v>42907.397800925923</v>
      </c>
      <c r="B254" s="60">
        <v>320227</v>
      </c>
      <c r="C254" s="60" t="s">
        <v>2097</v>
      </c>
      <c r="D254" s="60" t="s">
        <v>2098</v>
      </c>
      <c r="E254" s="60" t="s">
        <v>2099</v>
      </c>
      <c r="F254" s="61">
        <v>50</v>
      </c>
      <c r="G254" s="60" t="s">
        <v>57</v>
      </c>
      <c r="H254" s="60" t="s">
        <v>57</v>
      </c>
      <c r="I254" s="60" t="s">
        <v>96</v>
      </c>
      <c r="J254" s="60" t="s">
        <v>46</v>
      </c>
      <c r="K254" s="60" t="s">
        <v>97</v>
      </c>
      <c r="L254" s="60" t="s">
        <v>2100</v>
      </c>
      <c r="M254" s="60" t="s">
        <v>2101</v>
      </c>
      <c r="N254">
        <f>VLOOKUP(B254,HIS退!B:F,5,FALSE)</f>
        <v>-50</v>
      </c>
      <c r="O254" t="str">
        <f t="shared" si="8"/>
        <v/>
      </c>
      <c r="P254" s="43">
        <f>VLOOKUP(C254,银行退!D:G,4,FALSE)</f>
        <v>50</v>
      </c>
      <c r="Q254" t="str">
        <f t="shared" si="9"/>
        <v/>
      </c>
      <c r="R254" t="e">
        <f>VLOOKUP(C254,银行退!D:J,7,FALSE)</f>
        <v>#N/A</v>
      </c>
    </row>
    <row r="255" spans="1:18">
      <c r="A255" s="62">
        <v>42907.399768518517</v>
      </c>
      <c r="B255" s="60">
        <v>320395</v>
      </c>
      <c r="C255" s="60" t="s">
        <v>2102</v>
      </c>
      <c r="D255" s="60" t="s">
        <v>2103</v>
      </c>
      <c r="E255" s="60" t="s">
        <v>2104</v>
      </c>
      <c r="F255" s="61">
        <v>50</v>
      </c>
      <c r="G255" s="60" t="s">
        <v>57</v>
      </c>
      <c r="H255" s="60" t="s">
        <v>57</v>
      </c>
      <c r="I255" s="60" t="s">
        <v>96</v>
      </c>
      <c r="J255" s="60" t="s">
        <v>46</v>
      </c>
      <c r="K255" s="60" t="s">
        <v>97</v>
      </c>
      <c r="L255" s="60" t="s">
        <v>2105</v>
      </c>
      <c r="M255" s="60" t="s">
        <v>2106</v>
      </c>
      <c r="N255">
        <f>VLOOKUP(B255,HIS退!B:F,5,FALSE)</f>
        <v>-50</v>
      </c>
      <c r="O255" t="str">
        <f t="shared" si="8"/>
        <v/>
      </c>
      <c r="P255" s="43">
        <f>VLOOKUP(C255,银行退!D:G,4,FALSE)</f>
        <v>50</v>
      </c>
      <c r="Q255" t="str">
        <f t="shared" si="9"/>
        <v/>
      </c>
      <c r="R255" t="e">
        <f>VLOOKUP(C255,银行退!D:J,7,FALSE)</f>
        <v>#N/A</v>
      </c>
    </row>
    <row r="256" spans="1:18">
      <c r="A256" s="62">
        <v>42907.400034722225</v>
      </c>
      <c r="B256" s="60">
        <v>320427</v>
      </c>
      <c r="C256" s="60" t="s">
        <v>2107</v>
      </c>
      <c r="D256" s="60" t="s">
        <v>2108</v>
      </c>
      <c r="E256" s="60" t="s">
        <v>2109</v>
      </c>
      <c r="F256" s="61">
        <v>600</v>
      </c>
      <c r="G256" s="60" t="s">
        <v>57</v>
      </c>
      <c r="H256" s="60" t="s">
        <v>57</v>
      </c>
      <c r="I256" s="60" t="s">
        <v>96</v>
      </c>
      <c r="J256" s="60" t="s">
        <v>46</v>
      </c>
      <c r="K256" s="60" t="s">
        <v>97</v>
      </c>
      <c r="L256" s="60" t="s">
        <v>2110</v>
      </c>
      <c r="M256" s="60" t="s">
        <v>2111</v>
      </c>
      <c r="N256">
        <f>VLOOKUP(B256,HIS退!B:F,5,FALSE)</f>
        <v>-600</v>
      </c>
      <c r="O256" t="str">
        <f t="shared" si="8"/>
        <v/>
      </c>
      <c r="P256" s="43">
        <f>VLOOKUP(C256,银行退!D:G,4,FALSE)</f>
        <v>600</v>
      </c>
      <c r="Q256" t="str">
        <f t="shared" si="9"/>
        <v/>
      </c>
      <c r="R256" t="e">
        <f>VLOOKUP(C256,银行退!D:J,7,FALSE)</f>
        <v>#N/A</v>
      </c>
    </row>
    <row r="257" spans="1:18">
      <c r="A257" s="62">
        <v>42907.401284722226</v>
      </c>
      <c r="B257" s="60">
        <v>320534</v>
      </c>
      <c r="C257" s="60" t="s">
        <v>2112</v>
      </c>
      <c r="D257" s="60" t="s">
        <v>2113</v>
      </c>
      <c r="E257" s="60" t="s">
        <v>2114</v>
      </c>
      <c r="F257" s="61">
        <v>150</v>
      </c>
      <c r="G257" s="60" t="s">
        <v>57</v>
      </c>
      <c r="H257" s="60" t="s">
        <v>57</v>
      </c>
      <c r="I257" s="60" t="s">
        <v>96</v>
      </c>
      <c r="J257" s="60" t="s">
        <v>46</v>
      </c>
      <c r="K257" s="60" t="s">
        <v>97</v>
      </c>
      <c r="L257" s="60" t="s">
        <v>2115</v>
      </c>
      <c r="M257" s="60" t="s">
        <v>2116</v>
      </c>
      <c r="N257">
        <f>VLOOKUP(B257,HIS退!B:F,5,FALSE)</f>
        <v>-150</v>
      </c>
      <c r="O257" t="str">
        <f t="shared" si="8"/>
        <v/>
      </c>
      <c r="P257" s="43">
        <f>VLOOKUP(C257,银行退!D:G,4,FALSE)</f>
        <v>150</v>
      </c>
      <c r="Q257" t="str">
        <f t="shared" si="9"/>
        <v/>
      </c>
      <c r="R257" t="e">
        <f>VLOOKUP(C257,银行退!D:J,7,FALSE)</f>
        <v>#N/A</v>
      </c>
    </row>
    <row r="258" spans="1:18">
      <c r="A258" s="62">
        <v>42907.415555555555</v>
      </c>
      <c r="B258" s="60">
        <v>321676</v>
      </c>
      <c r="C258" s="60" t="s">
        <v>2117</v>
      </c>
      <c r="D258" s="60" t="s">
        <v>2118</v>
      </c>
      <c r="E258" s="60" t="s">
        <v>2119</v>
      </c>
      <c r="F258" s="61">
        <v>1000</v>
      </c>
      <c r="G258" s="60" t="s">
        <v>57</v>
      </c>
      <c r="H258" s="60" t="s">
        <v>57</v>
      </c>
      <c r="I258" s="60" t="s">
        <v>96</v>
      </c>
      <c r="J258" s="60" t="s">
        <v>46</v>
      </c>
      <c r="K258" s="60" t="s">
        <v>97</v>
      </c>
      <c r="L258" s="60" t="s">
        <v>2120</v>
      </c>
      <c r="M258" s="60" t="s">
        <v>2121</v>
      </c>
      <c r="N258">
        <f>VLOOKUP(B258,HIS退!B:F,5,FALSE)</f>
        <v>-1000</v>
      </c>
      <c r="O258" t="str">
        <f t="shared" si="8"/>
        <v/>
      </c>
      <c r="P258" s="43">
        <f>VLOOKUP(C258,银行退!D:G,4,FALSE)</f>
        <v>1000</v>
      </c>
      <c r="Q258" t="str">
        <f t="shared" si="9"/>
        <v/>
      </c>
      <c r="R258" t="e">
        <f>VLOOKUP(C258,银行退!D:J,7,FALSE)</f>
        <v>#N/A</v>
      </c>
    </row>
    <row r="259" spans="1:18">
      <c r="A259" s="62">
        <v>42907.416851851849</v>
      </c>
      <c r="B259" s="60">
        <v>321767</v>
      </c>
      <c r="C259" s="60" t="s">
        <v>2122</v>
      </c>
      <c r="D259" s="60" t="s">
        <v>2123</v>
      </c>
      <c r="E259" s="60" t="s">
        <v>2124</v>
      </c>
      <c r="F259" s="61">
        <v>650</v>
      </c>
      <c r="G259" s="60" t="s">
        <v>57</v>
      </c>
      <c r="H259" s="60" t="s">
        <v>57</v>
      </c>
      <c r="I259" s="60" t="s">
        <v>96</v>
      </c>
      <c r="J259" s="60" t="s">
        <v>360</v>
      </c>
      <c r="K259" s="60" t="s">
        <v>97</v>
      </c>
      <c r="L259" s="60" t="s">
        <v>2125</v>
      </c>
      <c r="M259" s="60" t="s">
        <v>2126</v>
      </c>
      <c r="N259">
        <f>VLOOKUP(B259,HIS退!B:F,5,FALSE)</f>
        <v>-650</v>
      </c>
      <c r="O259" t="str">
        <f t="shared" si="8"/>
        <v/>
      </c>
      <c r="P259" s="43">
        <f>VLOOKUP(C259,银行退!D:G,4,FALSE)</f>
        <v>650</v>
      </c>
      <c r="Q259" t="str">
        <f t="shared" si="9"/>
        <v/>
      </c>
      <c r="R259">
        <f>VLOOKUP(C259,银行退!D:J,7,FALSE)</f>
        <v>1</v>
      </c>
    </row>
    <row r="260" spans="1:18">
      <c r="A260" s="62">
        <v>42907.418657407405</v>
      </c>
      <c r="B260" s="60">
        <v>321920</v>
      </c>
      <c r="C260" s="60" t="s">
        <v>2127</v>
      </c>
      <c r="D260" s="60" t="s">
        <v>2128</v>
      </c>
      <c r="E260" s="60" t="s">
        <v>2129</v>
      </c>
      <c r="F260" s="61">
        <v>994</v>
      </c>
      <c r="G260" s="60" t="s">
        <v>57</v>
      </c>
      <c r="H260" s="60" t="s">
        <v>57</v>
      </c>
      <c r="I260" s="60" t="s">
        <v>96</v>
      </c>
      <c r="J260" s="60" t="s">
        <v>46</v>
      </c>
      <c r="K260" s="60" t="s">
        <v>97</v>
      </c>
      <c r="L260" s="60" t="s">
        <v>2130</v>
      </c>
      <c r="M260" s="60" t="s">
        <v>2131</v>
      </c>
      <c r="N260">
        <f>VLOOKUP(B260,HIS退!B:F,5,FALSE)</f>
        <v>-994</v>
      </c>
      <c r="O260" t="str">
        <f t="shared" si="8"/>
        <v/>
      </c>
      <c r="P260" s="43">
        <f>VLOOKUP(C260,银行退!D:G,4,FALSE)</f>
        <v>994</v>
      </c>
      <c r="Q260" t="str">
        <f t="shared" si="9"/>
        <v/>
      </c>
      <c r="R260" t="e">
        <f>VLOOKUP(C260,银行退!D:J,7,FALSE)</f>
        <v>#N/A</v>
      </c>
    </row>
    <row r="261" spans="1:18">
      <c r="A261" s="62">
        <v>42907.429456018515</v>
      </c>
      <c r="B261" s="60">
        <v>322745</v>
      </c>
      <c r="C261" s="60" t="s">
        <v>2132</v>
      </c>
      <c r="D261" s="60" t="s">
        <v>2133</v>
      </c>
      <c r="E261" s="60" t="s">
        <v>2134</v>
      </c>
      <c r="F261" s="61">
        <v>445</v>
      </c>
      <c r="G261" s="60" t="s">
        <v>57</v>
      </c>
      <c r="H261" s="60" t="s">
        <v>57</v>
      </c>
      <c r="I261" s="60" t="s">
        <v>96</v>
      </c>
      <c r="J261" s="60" t="s">
        <v>46</v>
      </c>
      <c r="K261" s="60" t="s">
        <v>97</v>
      </c>
      <c r="L261" s="60" t="s">
        <v>2135</v>
      </c>
      <c r="M261" s="60" t="s">
        <v>2136</v>
      </c>
      <c r="N261">
        <f>VLOOKUP(B261,HIS退!B:F,5,FALSE)</f>
        <v>-445</v>
      </c>
      <c r="O261" t="str">
        <f t="shared" si="8"/>
        <v/>
      </c>
      <c r="P261" s="43">
        <f>VLOOKUP(C261,银行退!D:G,4,FALSE)</f>
        <v>445</v>
      </c>
      <c r="Q261" t="str">
        <f t="shared" si="9"/>
        <v/>
      </c>
      <c r="R261" t="e">
        <f>VLOOKUP(C261,银行退!D:J,7,FALSE)</f>
        <v>#N/A</v>
      </c>
    </row>
    <row r="262" spans="1:18">
      <c r="A262" s="62">
        <v>42907.438668981478</v>
      </c>
      <c r="B262" s="60">
        <v>323471</v>
      </c>
      <c r="C262" s="60" t="s">
        <v>2137</v>
      </c>
      <c r="D262" s="60" t="s">
        <v>2138</v>
      </c>
      <c r="E262" s="60" t="s">
        <v>2139</v>
      </c>
      <c r="F262" s="61">
        <v>1000</v>
      </c>
      <c r="G262" s="60" t="s">
        <v>57</v>
      </c>
      <c r="H262" s="60" t="s">
        <v>57</v>
      </c>
      <c r="I262" s="60" t="s">
        <v>96</v>
      </c>
      <c r="J262" s="60" t="s">
        <v>46</v>
      </c>
      <c r="K262" s="60" t="s">
        <v>97</v>
      </c>
      <c r="L262" s="60" t="s">
        <v>2140</v>
      </c>
      <c r="M262" s="60" t="s">
        <v>2141</v>
      </c>
      <c r="N262">
        <f>VLOOKUP(B262,HIS退!B:F,5,FALSE)</f>
        <v>-1000</v>
      </c>
      <c r="O262" t="str">
        <f t="shared" si="8"/>
        <v/>
      </c>
      <c r="P262" s="43">
        <f>VLOOKUP(C262,银行退!D:G,4,FALSE)</f>
        <v>1000</v>
      </c>
      <c r="Q262" t="str">
        <f t="shared" si="9"/>
        <v/>
      </c>
      <c r="R262" t="e">
        <f>VLOOKUP(C262,银行退!D:J,7,FALSE)</f>
        <v>#N/A</v>
      </c>
    </row>
    <row r="263" spans="1:18">
      <c r="A263" s="62">
        <v>42907.443101851852</v>
      </c>
      <c r="B263" s="60">
        <v>323813</v>
      </c>
      <c r="C263" s="60" t="s">
        <v>2142</v>
      </c>
      <c r="D263" s="60" t="s">
        <v>2143</v>
      </c>
      <c r="E263" s="60" t="s">
        <v>2144</v>
      </c>
      <c r="F263" s="61">
        <v>240</v>
      </c>
      <c r="G263" s="60" t="s">
        <v>57</v>
      </c>
      <c r="H263" s="60" t="s">
        <v>57</v>
      </c>
      <c r="I263" s="60" t="s">
        <v>96</v>
      </c>
      <c r="J263" s="60" t="s">
        <v>46</v>
      </c>
      <c r="K263" s="60" t="s">
        <v>97</v>
      </c>
      <c r="L263" s="60" t="s">
        <v>2145</v>
      </c>
      <c r="M263" s="60" t="s">
        <v>2146</v>
      </c>
      <c r="N263">
        <f>VLOOKUP(B263,HIS退!B:F,5,FALSE)</f>
        <v>-240</v>
      </c>
      <c r="O263" t="str">
        <f t="shared" si="8"/>
        <v/>
      </c>
      <c r="P263" s="43">
        <f>VLOOKUP(C263,银行退!D:G,4,FALSE)</f>
        <v>240</v>
      </c>
      <c r="Q263" t="str">
        <f t="shared" si="9"/>
        <v/>
      </c>
      <c r="R263" t="e">
        <f>VLOOKUP(C263,银行退!D:J,7,FALSE)</f>
        <v>#N/A</v>
      </c>
    </row>
    <row r="264" spans="1:18">
      <c r="A264" s="62">
        <v>42907.452638888892</v>
      </c>
      <c r="B264" s="60">
        <v>324565</v>
      </c>
      <c r="C264" s="60" t="s">
        <v>2147</v>
      </c>
      <c r="D264" s="60" t="s">
        <v>2148</v>
      </c>
      <c r="E264" s="60" t="s">
        <v>2149</v>
      </c>
      <c r="F264" s="61">
        <v>600</v>
      </c>
      <c r="G264" s="60" t="s">
        <v>57</v>
      </c>
      <c r="H264" s="60" t="s">
        <v>57</v>
      </c>
      <c r="I264" s="60" t="s">
        <v>96</v>
      </c>
      <c r="J264" s="60" t="s">
        <v>46</v>
      </c>
      <c r="K264" s="60" t="s">
        <v>97</v>
      </c>
      <c r="L264" s="60" t="s">
        <v>2150</v>
      </c>
      <c r="M264" s="60" t="s">
        <v>2151</v>
      </c>
      <c r="N264">
        <f>VLOOKUP(B264,HIS退!B:F,5,FALSE)</f>
        <v>-600</v>
      </c>
      <c r="O264" t="str">
        <f t="shared" si="8"/>
        <v/>
      </c>
      <c r="P264" s="43">
        <f>VLOOKUP(C264,银行退!D:G,4,FALSE)</f>
        <v>600</v>
      </c>
      <c r="Q264" t="str">
        <f t="shared" si="9"/>
        <v/>
      </c>
      <c r="R264" t="e">
        <f>VLOOKUP(C264,银行退!D:J,7,FALSE)</f>
        <v>#N/A</v>
      </c>
    </row>
    <row r="265" spans="1:18">
      <c r="A265" s="62">
        <v>42907.46466435185</v>
      </c>
      <c r="B265" s="60">
        <v>325445</v>
      </c>
      <c r="C265" s="60" t="s">
        <v>2152</v>
      </c>
      <c r="D265" s="60" t="s">
        <v>2153</v>
      </c>
      <c r="E265" s="60" t="s">
        <v>2154</v>
      </c>
      <c r="F265" s="61">
        <v>69</v>
      </c>
      <c r="G265" s="60" t="s">
        <v>57</v>
      </c>
      <c r="H265" s="60" t="s">
        <v>57</v>
      </c>
      <c r="I265" s="60" t="s">
        <v>96</v>
      </c>
      <c r="J265" s="60" t="s">
        <v>360</v>
      </c>
      <c r="K265" s="60" t="s">
        <v>97</v>
      </c>
      <c r="L265" s="60" t="s">
        <v>2155</v>
      </c>
      <c r="M265" s="60" t="s">
        <v>2156</v>
      </c>
      <c r="N265">
        <f>VLOOKUP(B265,HIS退!B:F,5,FALSE)</f>
        <v>-69</v>
      </c>
      <c r="O265" t="str">
        <f t="shared" si="8"/>
        <v/>
      </c>
      <c r="P265" s="43">
        <f>VLOOKUP(C265,银行退!D:G,4,FALSE)</f>
        <v>69</v>
      </c>
      <c r="Q265" t="str">
        <f t="shared" si="9"/>
        <v/>
      </c>
      <c r="R265">
        <f>VLOOKUP(C265,银行退!D:J,7,FALSE)</f>
        <v>1</v>
      </c>
    </row>
    <row r="266" spans="1:18">
      <c r="A266" s="62">
        <v>42907.47216435185</v>
      </c>
      <c r="B266" s="60">
        <v>325942</v>
      </c>
      <c r="C266" s="60" t="s">
        <v>2157</v>
      </c>
      <c r="D266" s="60" t="s">
        <v>2158</v>
      </c>
      <c r="E266" s="60" t="s">
        <v>2159</v>
      </c>
      <c r="F266" s="61">
        <v>200</v>
      </c>
      <c r="G266" s="60" t="s">
        <v>57</v>
      </c>
      <c r="H266" s="60" t="s">
        <v>57</v>
      </c>
      <c r="I266" s="60" t="s">
        <v>96</v>
      </c>
      <c r="J266" s="60" t="s">
        <v>360</v>
      </c>
      <c r="K266" s="60" t="s">
        <v>97</v>
      </c>
      <c r="L266" s="60" t="s">
        <v>2160</v>
      </c>
      <c r="M266" s="60" t="s">
        <v>2161</v>
      </c>
      <c r="N266">
        <f>VLOOKUP(B266,HIS退!B:F,5,FALSE)</f>
        <v>-200</v>
      </c>
      <c r="O266" t="str">
        <f t="shared" si="8"/>
        <v/>
      </c>
      <c r="P266" s="43">
        <f>VLOOKUP(C266,银行退!D:G,4,FALSE)</f>
        <v>200</v>
      </c>
      <c r="Q266" t="str">
        <f t="shared" si="9"/>
        <v/>
      </c>
      <c r="R266">
        <f>VLOOKUP(C266,银行退!D:J,7,FALSE)</f>
        <v>1</v>
      </c>
    </row>
    <row r="267" spans="1:18">
      <c r="A267" s="62">
        <v>42907.472708333335</v>
      </c>
      <c r="B267" s="60">
        <v>325977</v>
      </c>
      <c r="C267" s="60" t="s">
        <v>2162</v>
      </c>
      <c r="D267" s="60" t="s">
        <v>2163</v>
      </c>
      <c r="E267" s="60" t="s">
        <v>2164</v>
      </c>
      <c r="F267" s="61">
        <v>104</v>
      </c>
      <c r="G267" s="60" t="s">
        <v>57</v>
      </c>
      <c r="H267" s="60" t="s">
        <v>57</v>
      </c>
      <c r="I267" s="60" t="s">
        <v>96</v>
      </c>
      <c r="J267" s="60" t="s">
        <v>360</v>
      </c>
      <c r="K267" s="60" t="s">
        <v>97</v>
      </c>
      <c r="L267" s="60" t="s">
        <v>2165</v>
      </c>
      <c r="M267" s="60" t="s">
        <v>2166</v>
      </c>
      <c r="N267">
        <f>VLOOKUP(B267,HIS退!B:F,5,FALSE)</f>
        <v>-104</v>
      </c>
      <c r="O267" t="str">
        <f t="shared" si="8"/>
        <v/>
      </c>
      <c r="P267" s="43">
        <f>VLOOKUP(C267,银行退!D:G,4,FALSE)</f>
        <v>104</v>
      </c>
      <c r="Q267" t="str">
        <f t="shared" si="9"/>
        <v/>
      </c>
      <c r="R267">
        <f>VLOOKUP(C267,银行退!D:J,7,FALSE)</f>
        <v>1</v>
      </c>
    </row>
    <row r="268" spans="1:18">
      <c r="A268" s="62">
        <v>42907.473194444443</v>
      </c>
      <c r="B268" s="60">
        <v>326005</v>
      </c>
      <c r="C268" s="60" t="s">
        <v>2167</v>
      </c>
      <c r="D268" s="60" t="s">
        <v>2168</v>
      </c>
      <c r="E268" s="60" t="s">
        <v>2169</v>
      </c>
      <c r="F268" s="61">
        <v>200</v>
      </c>
      <c r="G268" s="60" t="s">
        <v>57</v>
      </c>
      <c r="H268" s="60" t="s">
        <v>57</v>
      </c>
      <c r="I268" s="60" t="s">
        <v>96</v>
      </c>
      <c r="J268" s="60" t="s">
        <v>360</v>
      </c>
      <c r="K268" s="60" t="s">
        <v>97</v>
      </c>
      <c r="L268" s="60" t="s">
        <v>2170</v>
      </c>
      <c r="M268" s="60" t="s">
        <v>2171</v>
      </c>
      <c r="N268">
        <f>VLOOKUP(B268,HIS退!B:F,5,FALSE)</f>
        <v>-200</v>
      </c>
      <c r="O268" t="str">
        <f t="shared" si="8"/>
        <v/>
      </c>
      <c r="P268" s="43">
        <f>VLOOKUP(C268,银行退!D:G,4,FALSE)</f>
        <v>200</v>
      </c>
      <c r="Q268" t="str">
        <f t="shared" si="9"/>
        <v/>
      </c>
      <c r="R268">
        <f>VLOOKUP(C268,银行退!D:J,7,FALSE)</f>
        <v>1</v>
      </c>
    </row>
    <row r="269" spans="1:18">
      <c r="A269" s="62">
        <v>42907.4768287037</v>
      </c>
      <c r="B269" s="60">
        <v>326220</v>
      </c>
      <c r="C269" s="60" t="s">
        <v>2172</v>
      </c>
      <c r="D269" s="60" t="s">
        <v>2173</v>
      </c>
      <c r="E269" s="60" t="s">
        <v>2174</v>
      </c>
      <c r="F269" s="61">
        <v>32</v>
      </c>
      <c r="G269" s="60" t="s">
        <v>57</v>
      </c>
      <c r="H269" s="60" t="s">
        <v>57</v>
      </c>
      <c r="I269" s="60" t="s">
        <v>96</v>
      </c>
      <c r="J269" s="60" t="s">
        <v>46</v>
      </c>
      <c r="K269" s="60" t="s">
        <v>97</v>
      </c>
      <c r="L269" s="60" t="s">
        <v>2175</v>
      </c>
      <c r="M269" s="60" t="s">
        <v>2176</v>
      </c>
      <c r="N269">
        <f>VLOOKUP(B269,HIS退!B:F,5,FALSE)</f>
        <v>-32</v>
      </c>
      <c r="O269" t="str">
        <f t="shared" si="8"/>
        <v/>
      </c>
      <c r="P269" s="43">
        <f>VLOOKUP(C269,银行退!D:G,4,FALSE)</f>
        <v>32</v>
      </c>
      <c r="Q269" t="str">
        <f t="shared" si="9"/>
        <v/>
      </c>
      <c r="R269" t="e">
        <f>VLOOKUP(C269,银行退!D:J,7,FALSE)</f>
        <v>#N/A</v>
      </c>
    </row>
    <row r="270" spans="1:18">
      <c r="A270" s="62">
        <v>42907.47797453704</v>
      </c>
      <c r="B270" s="60">
        <v>326243</v>
      </c>
      <c r="C270" s="60"/>
      <c r="D270" s="60" t="s">
        <v>2177</v>
      </c>
      <c r="E270" s="60" t="s">
        <v>2178</v>
      </c>
      <c r="F270" s="61">
        <v>3500</v>
      </c>
      <c r="G270" s="60" t="s">
        <v>57</v>
      </c>
      <c r="H270" s="60" t="s">
        <v>57</v>
      </c>
      <c r="I270" s="60" t="s">
        <v>2179</v>
      </c>
      <c r="J270" s="60" t="s">
        <v>95</v>
      </c>
      <c r="K270" s="60" t="s">
        <v>97</v>
      </c>
      <c r="L270" s="60" t="s">
        <v>2180</v>
      </c>
      <c r="M270" s="60" t="s">
        <v>2181</v>
      </c>
      <c r="N270">
        <f>VLOOKUP(B270,HIS退!B:F,5,FALSE)</f>
        <v>-3500</v>
      </c>
      <c r="O270" t="str">
        <f t="shared" si="8"/>
        <v/>
      </c>
      <c r="P270" s="43" t="e">
        <f>VLOOKUP(C270,银行退!D:G,4,FALSE)</f>
        <v>#N/A</v>
      </c>
      <c r="Q270" t="e">
        <f t="shared" si="9"/>
        <v>#N/A</v>
      </c>
      <c r="R270" t="e">
        <f>VLOOKUP(C270,银行退!D:J,7,FALSE)</f>
        <v>#N/A</v>
      </c>
    </row>
    <row r="271" spans="1:18">
      <c r="A271" s="62">
        <v>42907.481504629628</v>
      </c>
      <c r="B271" s="60">
        <v>326502</v>
      </c>
      <c r="C271" s="60" t="s">
        <v>2182</v>
      </c>
      <c r="D271" s="60" t="s">
        <v>2183</v>
      </c>
      <c r="E271" s="60" t="s">
        <v>2184</v>
      </c>
      <c r="F271" s="61">
        <v>3447</v>
      </c>
      <c r="G271" s="60" t="s">
        <v>57</v>
      </c>
      <c r="H271" s="60" t="s">
        <v>57</v>
      </c>
      <c r="I271" s="60" t="s">
        <v>96</v>
      </c>
      <c r="J271" s="60" t="s">
        <v>360</v>
      </c>
      <c r="K271" s="60" t="s">
        <v>97</v>
      </c>
      <c r="L271" s="60" t="s">
        <v>2185</v>
      </c>
      <c r="M271" s="60" t="s">
        <v>2186</v>
      </c>
      <c r="N271">
        <f>VLOOKUP(B271,HIS退!B:F,5,FALSE)</f>
        <v>-3447</v>
      </c>
      <c r="O271" t="str">
        <f t="shared" si="8"/>
        <v/>
      </c>
      <c r="P271" s="43">
        <f>VLOOKUP(C271,银行退!D:G,4,FALSE)</f>
        <v>3447</v>
      </c>
      <c r="Q271" t="str">
        <f t="shared" si="9"/>
        <v/>
      </c>
      <c r="R271">
        <f>VLOOKUP(C271,银行退!D:J,7,FALSE)</f>
        <v>1</v>
      </c>
    </row>
    <row r="272" spans="1:18">
      <c r="A272" s="62">
        <v>42907.486516203702</v>
      </c>
      <c r="B272" s="60">
        <v>326731</v>
      </c>
      <c r="C272" s="60" t="s">
        <v>2187</v>
      </c>
      <c r="D272" s="60" t="s">
        <v>2188</v>
      </c>
      <c r="E272" s="60" t="s">
        <v>2189</v>
      </c>
      <c r="F272" s="61">
        <v>20</v>
      </c>
      <c r="G272" s="60" t="s">
        <v>57</v>
      </c>
      <c r="H272" s="60" t="s">
        <v>57</v>
      </c>
      <c r="I272" s="60" t="s">
        <v>96</v>
      </c>
      <c r="J272" s="60" t="s">
        <v>46</v>
      </c>
      <c r="K272" s="60" t="s">
        <v>97</v>
      </c>
      <c r="L272" s="60" t="s">
        <v>2190</v>
      </c>
      <c r="M272" s="60" t="s">
        <v>2191</v>
      </c>
      <c r="N272">
        <f>VLOOKUP(B272,HIS退!B:F,5,FALSE)</f>
        <v>-20</v>
      </c>
      <c r="O272" t="str">
        <f t="shared" si="8"/>
        <v/>
      </c>
      <c r="P272" s="43">
        <f>VLOOKUP(C272,银行退!D:G,4,FALSE)</f>
        <v>20</v>
      </c>
      <c r="Q272" t="str">
        <f t="shared" si="9"/>
        <v/>
      </c>
      <c r="R272" t="e">
        <f>VLOOKUP(C272,银行退!D:J,7,FALSE)</f>
        <v>#N/A</v>
      </c>
    </row>
    <row r="273" spans="1:18">
      <c r="A273" s="62">
        <v>42907.487013888887</v>
      </c>
      <c r="B273" s="60">
        <v>326759</v>
      </c>
      <c r="C273" s="60" t="s">
        <v>2192</v>
      </c>
      <c r="D273" s="60" t="s">
        <v>2193</v>
      </c>
      <c r="E273" s="60" t="s">
        <v>2194</v>
      </c>
      <c r="F273" s="61">
        <v>2990</v>
      </c>
      <c r="G273" s="60" t="s">
        <v>57</v>
      </c>
      <c r="H273" s="60" t="s">
        <v>57</v>
      </c>
      <c r="I273" s="60" t="s">
        <v>96</v>
      </c>
      <c r="J273" s="60" t="s">
        <v>46</v>
      </c>
      <c r="K273" s="60" t="s">
        <v>97</v>
      </c>
      <c r="L273" s="60" t="s">
        <v>2195</v>
      </c>
      <c r="M273" s="60" t="s">
        <v>2196</v>
      </c>
      <c r="N273">
        <f>VLOOKUP(B273,HIS退!B:F,5,FALSE)</f>
        <v>-2990</v>
      </c>
      <c r="O273" t="str">
        <f t="shared" si="8"/>
        <v/>
      </c>
      <c r="P273" s="43">
        <f>VLOOKUP(C273,银行退!D:G,4,FALSE)</f>
        <v>2990</v>
      </c>
      <c r="Q273" t="str">
        <f t="shared" si="9"/>
        <v/>
      </c>
      <c r="R273" t="e">
        <f>VLOOKUP(C273,银行退!D:J,7,FALSE)</f>
        <v>#N/A</v>
      </c>
    </row>
    <row r="274" spans="1:18">
      <c r="A274" s="62">
        <v>42907.48951388889</v>
      </c>
      <c r="B274" s="60">
        <v>326873</v>
      </c>
      <c r="C274" s="60" t="s">
        <v>2197</v>
      </c>
      <c r="D274" s="60" t="s">
        <v>2198</v>
      </c>
      <c r="E274" s="60" t="s">
        <v>2199</v>
      </c>
      <c r="F274" s="61">
        <v>57</v>
      </c>
      <c r="G274" s="60" t="s">
        <v>57</v>
      </c>
      <c r="H274" s="60" t="s">
        <v>57</v>
      </c>
      <c r="I274" s="60" t="s">
        <v>96</v>
      </c>
      <c r="J274" s="60" t="s">
        <v>46</v>
      </c>
      <c r="K274" s="60" t="s">
        <v>97</v>
      </c>
      <c r="L274" s="60" t="s">
        <v>2200</v>
      </c>
      <c r="M274" s="60" t="s">
        <v>2201</v>
      </c>
      <c r="N274">
        <f>VLOOKUP(B274,HIS退!B:F,5,FALSE)</f>
        <v>-57</v>
      </c>
      <c r="O274" t="str">
        <f t="shared" si="8"/>
        <v/>
      </c>
      <c r="P274" s="43">
        <f>VLOOKUP(C274,银行退!D:G,4,FALSE)</f>
        <v>57</v>
      </c>
      <c r="Q274" t="str">
        <f t="shared" si="9"/>
        <v/>
      </c>
      <c r="R274" t="e">
        <f>VLOOKUP(C274,银行退!D:J,7,FALSE)</f>
        <v>#N/A</v>
      </c>
    </row>
    <row r="275" spans="1:18">
      <c r="A275" s="62">
        <v>42907.492384259262</v>
      </c>
      <c r="B275" s="60">
        <v>326936</v>
      </c>
      <c r="C275" s="60" t="s">
        <v>2202</v>
      </c>
      <c r="D275" s="60" t="s">
        <v>2177</v>
      </c>
      <c r="E275" s="60" t="s">
        <v>2178</v>
      </c>
      <c r="F275" s="61">
        <v>3500</v>
      </c>
      <c r="G275" s="60" t="s">
        <v>57</v>
      </c>
      <c r="H275" s="60" t="s">
        <v>57</v>
      </c>
      <c r="I275" s="60" t="s">
        <v>96</v>
      </c>
      <c r="J275" s="60" t="s">
        <v>46</v>
      </c>
      <c r="K275" s="60" t="s">
        <v>97</v>
      </c>
      <c r="L275" s="60" t="s">
        <v>2203</v>
      </c>
      <c r="M275" s="60" t="s">
        <v>2204</v>
      </c>
      <c r="N275">
        <f>VLOOKUP(B275,HIS退!B:F,5,FALSE)</f>
        <v>-3500</v>
      </c>
      <c r="O275" t="str">
        <f t="shared" si="8"/>
        <v/>
      </c>
      <c r="P275" s="43">
        <f>VLOOKUP(C275,银行退!D:G,4,FALSE)</f>
        <v>3500</v>
      </c>
      <c r="Q275" t="str">
        <f t="shared" si="9"/>
        <v/>
      </c>
      <c r="R275" t="e">
        <f>VLOOKUP(C275,银行退!D:J,7,FALSE)</f>
        <v>#N/A</v>
      </c>
    </row>
    <row r="276" spans="1:18">
      <c r="A276" s="62">
        <v>42907.493333333332</v>
      </c>
      <c r="B276" s="60">
        <v>326997</v>
      </c>
      <c r="C276" s="60" t="s">
        <v>2205</v>
      </c>
      <c r="D276" s="60" t="s">
        <v>2206</v>
      </c>
      <c r="E276" s="60" t="s">
        <v>2207</v>
      </c>
      <c r="F276" s="61">
        <v>204</v>
      </c>
      <c r="G276" s="60" t="s">
        <v>57</v>
      </c>
      <c r="H276" s="60" t="s">
        <v>57</v>
      </c>
      <c r="I276" s="60" t="s">
        <v>96</v>
      </c>
      <c r="J276" s="60" t="s">
        <v>46</v>
      </c>
      <c r="K276" s="60" t="s">
        <v>97</v>
      </c>
      <c r="L276" s="60" t="s">
        <v>2208</v>
      </c>
      <c r="M276" s="60" t="s">
        <v>2209</v>
      </c>
      <c r="N276">
        <f>VLOOKUP(B276,HIS退!B:F,5,FALSE)</f>
        <v>-204</v>
      </c>
      <c r="O276" t="str">
        <f t="shared" si="8"/>
        <v/>
      </c>
      <c r="P276" s="43">
        <f>VLOOKUP(C276,银行退!D:G,4,FALSE)</f>
        <v>204</v>
      </c>
      <c r="Q276" t="str">
        <f t="shared" si="9"/>
        <v/>
      </c>
      <c r="R276" t="e">
        <f>VLOOKUP(C276,银行退!D:J,7,FALSE)</f>
        <v>#N/A</v>
      </c>
    </row>
    <row r="277" spans="1:18">
      <c r="A277" s="62">
        <v>42907.494131944448</v>
      </c>
      <c r="B277" s="60">
        <v>327027</v>
      </c>
      <c r="C277" s="60" t="s">
        <v>2210</v>
      </c>
      <c r="D277" s="60" t="s">
        <v>2211</v>
      </c>
      <c r="E277" s="60" t="s">
        <v>2212</v>
      </c>
      <c r="F277" s="61">
        <v>434</v>
      </c>
      <c r="G277" s="60" t="s">
        <v>57</v>
      </c>
      <c r="H277" s="60" t="s">
        <v>57</v>
      </c>
      <c r="I277" s="60" t="s">
        <v>96</v>
      </c>
      <c r="J277" s="60" t="s">
        <v>46</v>
      </c>
      <c r="K277" s="60" t="s">
        <v>97</v>
      </c>
      <c r="L277" s="60" t="s">
        <v>2213</v>
      </c>
      <c r="M277" s="60" t="s">
        <v>2214</v>
      </c>
      <c r="N277">
        <f>VLOOKUP(B277,HIS退!B:F,5,FALSE)</f>
        <v>-434</v>
      </c>
      <c r="O277" t="str">
        <f t="shared" si="8"/>
        <v/>
      </c>
      <c r="P277" s="43">
        <f>VLOOKUP(C277,银行退!D:G,4,FALSE)</f>
        <v>434</v>
      </c>
      <c r="Q277" t="str">
        <f t="shared" si="9"/>
        <v/>
      </c>
      <c r="R277" t="e">
        <f>VLOOKUP(C277,银行退!D:J,7,FALSE)</f>
        <v>#N/A</v>
      </c>
    </row>
    <row r="278" spans="1:18">
      <c r="A278" s="62">
        <v>42907.497303240743</v>
      </c>
      <c r="B278" s="60">
        <v>327117</v>
      </c>
      <c r="C278" s="60" t="s">
        <v>2215</v>
      </c>
      <c r="D278" s="60" t="s">
        <v>2216</v>
      </c>
      <c r="E278" s="60" t="s">
        <v>2217</v>
      </c>
      <c r="F278" s="61">
        <v>800</v>
      </c>
      <c r="G278" s="60" t="s">
        <v>57</v>
      </c>
      <c r="H278" s="60" t="s">
        <v>57</v>
      </c>
      <c r="I278" s="60" t="s">
        <v>96</v>
      </c>
      <c r="J278" s="60" t="s">
        <v>360</v>
      </c>
      <c r="K278" s="60" t="s">
        <v>97</v>
      </c>
      <c r="L278" s="60" t="s">
        <v>2218</v>
      </c>
      <c r="M278" s="60" t="s">
        <v>2219</v>
      </c>
      <c r="N278">
        <f>VLOOKUP(B278,HIS退!B:F,5,FALSE)</f>
        <v>-800</v>
      </c>
      <c r="O278" t="str">
        <f t="shared" si="8"/>
        <v/>
      </c>
      <c r="P278" s="43">
        <f>VLOOKUP(C278,银行退!D:G,4,FALSE)</f>
        <v>800</v>
      </c>
      <c r="Q278" t="str">
        <f t="shared" si="9"/>
        <v/>
      </c>
      <c r="R278">
        <f>VLOOKUP(C278,银行退!D:J,7,FALSE)</f>
        <v>1</v>
      </c>
    </row>
    <row r="279" spans="1:18">
      <c r="A279" s="62">
        <v>42907.51394675926</v>
      </c>
      <c r="B279" s="60">
        <v>327413</v>
      </c>
      <c r="C279" s="60" t="s">
        <v>2220</v>
      </c>
      <c r="D279" s="60" t="s">
        <v>2221</v>
      </c>
      <c r="E279" s="60" t="s">
        <v>2222</v>
      </c>
      <c r="F279" s="61">
        <v>1000</v>
      </c>
      <c r="G279" s="60" t="s">
        <v>57</v>
      </c>
      <c r="H279" s="60" t="s">
        <v>57</v>
      </c>
      <c r="I279" s="60" t="s">
        <v>96</v>
      </c>
      <c r="J279" s="60" t="s">
        <v>46</v>
      </c>
      <c r="K279" s="60" t="s">
        <v>97</v>
      </c>
      <c r="L279" s="60" t="s">
        <v>2223</v>
      </c>
      <c r="M279" s="60" t="s">
        <v>2224</v>
      </c>
      <c r="N279">
        <f>VLOOKUP(B279,HIS退!B:F,5,FALSE)</f>
        <v>-1000</v>
      </c>
      <c r="O279" t="str">
        <f t="shared" si="8"/>
        <v/>
      </c>
      <c r="P279" s="43">
        <f>VLOOKUP(C279,银行退!D:G,4,FALSE)</f>
        <v>1000</v>
      </c>
      <c r="Q279" t="str">
        <f t="shared" si="9"/>
        <v/>
      </c>
      <c r="R279" t="e">
        <f>VLOOKUP(C279,银行退!D:J,7,FALSE)</f>
        <v>#N/A</v>
      </c>
    </row>
    <row r="280" spans="1:18">
      <c r="A280" s="62">
        <v>42907.515682870369</v>
      </c>
      <c r="B280" s="60">
        <v>327440</v>
      </c>
      <c r="C280" s="60" t="s">
        <v>2225</v>
      </c>
      <c r="D280" s="60" t="s">
        <v>2226</v>
      </c>
      <c r="E280" s="60" t="s">
        <v>2227</v>
      </c>
      <c r="F280" s="61">
        <v>265</v>
      </c>
      <c r="G280" s="60" t="s">
        <v>57</v>
      </c>
      <c r="H280" s="60" t="s">
        <v>57</v>
      </c>
      <c r="I280" s="60" t="s">
        <v>96</v>
      </c>
      <c r="J280" s="60" t="s">
        <v>46</v>
      </c>
      <c r="K280" s="60" t="s">
        <v>97</v>
      </c>
      <c r="L280" s="60" t="s">
        <v>2228</v>
      </c>
      <c r="M280" s="60" t="s">
        <v>2229</v>
      </c>
      <c r="N280">
        <f>VLOOKUP(B280,HIS退!B:F,5,FALSE)</f>
        <v>-265</v>
      </c>
      <c r="O280" t="str">
        <f t="shared" si="8"/>
        <v/>
      </c>
      <c r="P280" s="43">
        <f>VLOOKUP(C280,银行退!D:G,4,FALSE)</f>
        <v>265</v>
      </c>
      <c r="Q280" t="str">
        <f t="shared" si="9"/>
        <v/>
      </c>
      <c r="R280" t="e">
        <f>VLOOKUP(C280,银行退!D:J,7,FALSE)</f>
        <v>#N/A</v>
      </c>
    </row>
    <row r="281" spans="1:18">
      <c r="A281" s="62">
        <v>42907.51834490741</v>
      </c>
      <c r="B281" s="60">
        <v>327480</v>
      </c>
      <c r="C281" s="60" t="s">
        <v>2230</v>
      </c>
      <c r="D281" s="60" t="s">
        <v>2231</v>
      </c>
      <c r="E281" s="60" t="s">
        <v>2232</v>
      </c>
      <c r="F281" s="61">
        <v>173</v>
      </c>
      <c r="G281" s="60" t="s">
        <v>57</v>
      </c>
      <c r="H281" s="60" t="s">
        <v>57</v>
      </c>
      <c r="I281" s="60" t="s">
        <v>96</v>
      </c>
      <c r="J281" s="60" t="s">
        <v>46</v>
      </c>
      <c r="K281" s="60" t="s">
        <v>97</v>
      </c>
      <c r="L281" s="60" t="s">
        <v>2233</v>
      </c>
      <c r="M281" s="60" t="s">
        <v>2234</v>
      </c>
      <c r="N281">
        <f>VLOOKUP(B281,HIS退!B:F,5,FALSE)</f>
        <v>-173</v>
      </c>
      <c r="O281" t="str">
        <f t="shared" si="8"/>
        <v/>
      </c>
      <c r="P281" s="43">
        <f>VLOOKUP(C281,银行退!D:G,4,FALSE)</f>
        <v>173</v>
      </c>
      <c r="Q281" t="str">
        <f t="shared" si="9"/>
        <v/>
      </c>
      <c r="R281" t="e">
        <f>VLOOKUP(C281,银行退!D:J,7,FALSE)</f>
        <v>#N/A</v>
      </c>
    </row>
    <row r="282" spans="1:18">
      <c r="A282" s="62">
        <v>42907.528344907405</v>
      </c>
      <c r="B282" s="60">
        <v>327572</v>
      </c>
      <c r="C282" s="60" t="s">
        <v>2235</v>
      </c>
      <c r="D282" s="60" t="s">
        <v>2236</v>
      </c>
      <c r="E282" s="60" t="s">
        <v>2237</v>
      </c>
      <c r="F282" s="61">
        <v>365</v>
      </c>
      <c r="G282" s="60" t="s">
        <v>57</v>
      </c>
      <c r="H282" s="60" t="s">
        <v>57</v>
      </c>
      <c r="I282" s="60" t="s">
        <v>96</v>
      </c>
      <c r="J282" s="60" t="s">
        <v>46</v>
      </c>
      <c r="K282" s="60" t="s">
        <v>97</v>
      </c>
      <c r="L282" s="60" t="s">
        <v>2238</v>
      </c>
      <c r="M282" s="60" t="s">
        <v>2239</v>
      </c>
      <c r="N282">
        <f>VLOOKUP(B282,HIS退!B:F,5,FALSE)</f>
        <v>-365</v>
      </c>
      <c r="O282" t="str">
        <f t="shared" si="8"/>
        <v/>
      </c>
      <c r="P282" s="43">
        <f>VLOOKUP(C282,银行退!D:G,4,FALSE)</f>
        <v>365</v>
      </c>
      <c r="Q282" t="str">
        <f t="shared" si="9"/>
        <v/>
      </c>
      <c r="R282" t="e">
        <f>VLOOKUP(C282,银行退!D:J,7,FALSE)</f>
        <v>#N/A</v>
      </c>
    </row>
    <row r="283" spans="1:18">
      <c r="A283" s="62">
        <v>42907.529976851853</v>
      </c>
      <c r="B283" s="60">
        <v>327584</v>
      </c>
      <c r="C283" s="60" t="s">
        <v>2240</v>
      </c>
      <c r="D283" s="60" t="s">
        <v>2241</v>
      </c>
      <c r="E283" s="60" t="s">
        <v>2242</v>
      </c>
      <c r="F283" s="61">
        <v>41</v>
      </c>
      <c r="G283" s="60" t="s">
        <v>57</v>
      </c>
      <c r="H283" s="60" t="s">
        <v>57</v>
      </c>
      <c r="I283" s="60" t="s">
        <v>96</v>
      </c>
      <c r="J283" s="60" t="s">
        <v>46</v>
      </c>
      <c r="K283" s="60" t="s">
        <v>97</v>
      </c>
      <c r="L283" s="60" t="s">
        <v>2243</v>
      </c>
      <c r="M283" s="60" t="s">
        <v>2244</v>
      </c>
      <c r="N283">
        <f>VLOOKUP(B283,HIS退!B:F,5,FALSE)</f>
        <v>-41</v>
      </c>
      <c r="O283" t="str">
        <f t="shared" si="8"/>
        <v/>
      </c>
      <c r="P283" s="43">
        <f>VLOOKUP(C283,银行退!D:G,4,FALSE)</f>
        <v>41</v>
      </c>
      <c r="Q283" t="str">
        <f t="shared" si="9"/>
        <v/>
      </c>
      <c r="R283" t="e">
        <f>VLOOKUP(C283,银行退!D:J,7,FALSE)</f>
        <v>#N/A</v>
      </c>
    </row>
    <row r="284" spans="1:18">
      <c r="A284" s="62">
        <v>42907.530856481484</v>
      </c>
      <c r="B284" s="60">
        <v>327588</v>
      </c>
      <c r="C284" s="60" t="s">
        <v>2245</v>
      </c>
      <c r="D284" s="60" t="s">
        <v>2246</v>
      </c>
      <c r="E284" s="60" t="s">
        <v>2247</v>
      </c>
      <c r="F284" s="61">
        <v>73</v>
      </c>
      <c r="G284" s="60" t="s">
        <v>57</v>
      </c>
      <c r="H284" s="60" t="s">
        <v>57</v>
      </c>
      <c r="I284" s="60" t="s">
        <v>96</v>
      </c>
      <c r="J284" s="60" t="s">
        <v>46</v>
      </c>
      <c r="K284" s="60" t="s">
        <v>97</v>
      </c>
      <c r="L284" s="60" t="s">
        <v>2248</v>
      </c>
      <c r="M284" s="60" t="s">
        <v>2249</v>
      </c>
      <c r="N284">
        <f>VLOOKUP(B284,HIS退!B:F,5,FALSE)</f>
        <v>-73</v>
      </c>
      <c r="O284" t="str">
        <f t="shared" si="8"/>
        <v/>
      </c>
      <c r="P284" s="43">
        <f>VLOOKUP(C284,银行退!D:G,4,FALSE)</f>
        <v>73</v>
      </c>
      <c r="Q284" t="str">
        <f t="shared" si="9"/>
        <v/>
      </c>
      <c r="R284" t="e">
        <f>VLOOKUP(C284,银行退!D:J,7,FALSE)</f>
        <v>#N/A</v>
      </c>
    </row>
    <row r="285" spans="1:18">
      <c r="A285" s="62">
        <v>42907.568182870367</v>
      </c>
      <c r="B285" s="60">
        <v>327829</v>
      </c>
      <c r="C285" s="60" t="s">
        <v>2250</v>
      </c>
      <c r="D285" s="60" t="s">
        <v>2251</v>
      </c>
      <c r="E285" s="60" t="s">
        <v>2252</v>
      </c>
      <c r="F285" s="61">
        <v>798</v>
      </c>
      <c r="G285" s="60" t="s">
        <v>57</v>
      </c>
      <c r="H285" s="60" t="s">
        <v>57</v>
      </c>
      <c r="I285" s="60" t="s">
        <v>96</v>
      </c>
      <c r="J285" s="60" t="s">
        <v>46</v>
      </c>
      <c r="K285" s="60" t="s">
        <v>97</v>
      </c>
      <c r="L285" s="60" t="s">
        <v>2253</v>
      </c>
      <c r="M285" s="60" t="s">
        <v>2254</v>
      </c>
      <c r="N285">
        <f>VLOOKUP(B285,HIS退!B:F,5,FALSE)</f>
        <v>-798</v>
      </c>
      <c r="O285" t="str">
        <f t="shared" si="8"/>
        <v/>
      </c>
      <c r="P285" s="43">
        <f>VLOOKUP(C285,银行退!D:G,4,FALSE)</f>
        <v>798</v>
      </c>
      <c r="Q285" t="str">
        <f t="shared" si="9"/>
        <v/>
      </c>
      <c r="R285" t="e">
        <f>VLOOKUP(C285,银行退!D:J,7,FALSE)</f>
        <v>#N/A</v>
      </c>
    </row>
    <row r="286" spans="1:18">
      <c r="A286" s="62">
        <v>42907.612500000003</v>
      </c>
      <c r="B286" s="60">
        <v>329474</v>
      </c>
      <c r="C286" s="60" t="s">
        <v>2255</v>
      </c>
      <c r="D286" s="60" t="s">
        <v>2256</v>
      </c>
      <c r="E286" s="60" t="s">
        <v>2257</v>
      </c>
      <c r="F286" s="61">
        <v>680</v>
      </c>
      <c r="G286" s="60" t="s">
        <v>57</v>
      </c>
      <c r="H286" s="60" t="s">
        <v>57</v>
      </c>
      <c r="I286" s="60" t="s">
        <v>96</v>
      </c>
      <c r="J286" s="60" t="s">
        <v>46</v>
      </c>
      <c r="K286" s="60" t="s">
        <v>97</v>
      </c>
      <c r="L286" s="60" t="s">
        <v>2258</v>
      </c>
      <c r="M286" s="60" t="s">
        <v>2259</v>
      </c>
      <c r="N286">
        <f>VLOOKUP(B286,HIS退!B:F,5,FALSE)</f>
        <v>-680</v>
      </c>
      <c r="O286" t="str">
        <f t="shared" si="8"/>
        <v/>
      </c>
      <c r="P286" s="43">
        <f>VLOOKUP(C286,银行退!D:G,4,FALSE)</f>
        <v>680</v>
      </c>
      <c r="Q286" t="str">
        <f t="shared" si="9"/>
        <v/>
      </c>
      <c r="R286" t="e">
        <f>VLOOKUP(C286,银行退!D:J,7,FALSE)</f>
        <v>#N/A</v>
      </c>
    </row>
    <row r="287" spans="1:18">
      <c r="A287" s="62">
        <v>42907.613553240742</v>
      </c>
      <c r="B287" s="60">
        <v>329559</v>
      </c>
      <c r="C287" s="60" t="s">
        <v>2260</v>
      </c>
      <c r="D287" s="60" t="s">
        <v>2261</v>
      </c>
      <c r="E287" s="60" t="s">
        <v>2262</v>
      </c>
      <c r="F287" s="61">
        <v>270</v>
      </c>
      <c r="G287" s="60" t="s">
        <v>57</v>
      </c>
      <c r="H287" s="60" t="s">
        <v>57</v>
      </c>
      <c r="I287" s="60" t="s">
        <v>96</v>
      </c>
      <c r="J287" s="60" t="s">
        <v>46</v>
      </c>
      <c r="K287" s="60" t="s">
        <v>97</v>
      </c>
      <c r="L287" s="60" t="s">
        <v>2263</v>
      </c>
      <c r="M287" s="60" t="s">
        <v>2264</v>
      </c>
      <c r="N287">
        <f>VLOOKUP(B287,HIS退!B:F,5,FALSE)</f>
        <v>-270</v>
      </c>
      <c r="O287" t="str">
        <f t="shared" si="8"/>
        <v/>
      </c>
      <c r="P287" s="43">
        <f>VLOOKUP(C287,银行退!D:G,4,FALSE)</f>
        <v>270</v>
      </c>
      <c r="Q287" t="str">
        <f t="shared" si="9"/>
        <v/>
      </c>
      <c r="R287" t="e">
        <f>VLOOKUP(C287,银行退!D:J,7,FALSE)</f>
        <v>#N/A</v>
      </c>
    </row>
    <row r="288" spans="1:18">
      <c r="A288" s="62">
        <v>42907.615358796298</v>
      </c>
      <c r="B288" s="60">
        <v>329680</v>
      </c>
      <c r="C288" s="60" t="s">
        <v>2265</v>
      </c>
      <c r="D288" s="60" t="s">
        <v>2266</v>
      </c>
      <c r="E288" s="60" t="s">
        <v>2267</v>
      </c>
      <c r="F288" s="61">
        <v>511</v>
      </c>
      <c r="G288" s="60" t="s">
        <v>57</v>
      </c>
      <c r="H288" s="60" t="s">
        <v>57</v>
      </c>
      <c r="I288" s="60" t="s">
        <v>96</v>
      </c>
      <c r="J288" s="60" t="s">
        <v>46</v>
      </c>
      <c r="K288" s="60" t="s">
        <v>97</v>
      </c>
      <c r="L288" s="60" t="s">
        <v>2268</v>
      </c>
      <c r="M288" s="60" t="s">
        <v>2269</v>
      </c>
      <c r="N288">
        <f>VLOOKUP(B288,HIS退!B:F,5,FALSE)</f>
        <v>-511</v>
      </c>
      <c r="O288" t="str">
        <f t="shared" si="8"/>
        <v/>
      </c>
      <c r="P288" s="43">
        <f>VLOOKUP(C288,银行退!D:G,4,FALSE)</f>
        <v>511</v>
      </c>
      <c r="Q288" t="str">
        <f t="shared" si="9"/>
        <v/>
      </c>
      <c r="R288" t="e">
        <f>VLOOKUP(C288,银行退!D:J,7,FALSE)</f>
        <v>#N/A</v>
      </c>
    </row>
    <row r="289" spans="1:18">
      <c r="A289" s="62">
        <v>42907.62</v>
      </c>
      <c r="B289" s="60">
        <v>329997</v>
      </c>
      <c r="C289" s="60" t="s">
        <v>2270</v>
      </c>
      <c r="D289" s="60" t="s">
        <v>2271</v>
      </c>
      <c r="E289" s="60" t="s">
        <v>2272</v>
      </c>
      <c r="F289" s="61">
        <v>700</v>
      </c>
      <c r="G289" s="60" t="s">
        <v>57</v>
      </c>
      <c r="H289" s="60" t="s">
        <v>57</v>
      </c>
      <c r="I289" s="60" t="s">
        <v>96</v>
      </c>
      <c r="J289" s="60" t="s">
        <v>46</v>
      </c>
      <c r="K289" s="60" t="s">
        <v>97</v>
      </c>
      <c r="L289" s="60" t="s">
        <v>2273</v>
      </c>
      <c r="M289" s="60" t="s">
        <v>2274</v>
      </c>
      <c r="N289">
        <f>VLOOKUP(B289,HIS退!B:F,5,FALSE)</f>
        <v>-700</v>
      </c>
      <c r="O289" t="str">
        <f t="shared" si="8"/>
        <v/>
      </c>
      <c r="P289" s="43">
        <f>VLOOKUP(C289,银行退!D:G,4,FALSE)</f>
        <v>700</v>
      </c>
      <c r="Q289" t="str">
        <f t="shared" si="9"/>
        <v/>
      </c>
      <c r="R289" t="e">
        <f>VLOOKUP(C289,银行退!D:J,7,FALSE)</f>
        <v>#N/A</v>
      </c>
    </row>
    <row r="290" spans="1:18">
      <c r="A290" s="62">
        <v>42907.620358796295</v>
      </c>
      <c r="B290" s="60">
        <v>330023</v>
      </c>
      <c r="C290" s="60" t="s">
        <v>2275</v>
      </c>
      <c r="D290" s="60" t="s">
        <v>2276</v>
      </c>
      <c r="E290" s="60" t="s">
        <v>2277</v>
      </c>
      <c r="F290" s="61">
        <v>1000</v>
      </c>
      <c r="G290" s="60" t="s">
        <v>57</v>
      </c>
      <c r="H290" s="60" t="s">
        <v>57</v>
      </c>
      <c r="I290" s="60" t="s">
        <v>96</v>
      </c>
      <c r="J290" s="60" t="s">
        <v>46</v>
      </c>
      <c r="K290" s="60" t="s">
        <v>97</v>
      </c>
      <c r="L290" s="60" t="s">
        <v>2278</v>
      </c>
      <c r="M290" s="60" t="s">
        <v>2279</v>
      </c>
      <c r="N290">
        <f>VLOOKUP(B290,HIS退!B:F,5,FALSE)</f>
        <v>-1000</v>
      </c>
      <c r="O290" t="str">
        <f t="shared" si="8"/>
        <v/>
      </c>
      <c r="P290" s="43">
        <f>VLOOKUP(C290,银行退!D:G,4,FALSE)</f>
        <v>1000</v>
      </c>
      <c r="Q290" t="str">
        <f t="shared" si="9"/>
        <v/>
      </c>
      <c r="R290" t="e">
        <f>VLOOKUP(C290,银行退!D:J,7,FALSE)</f>
        <v>#N/A</v>
      </c>
    </row>
    <row r="291" spans="1:18">
      <c r="A291" s="62">
        <v>42907.623483796298</v>
      </c>
      <c r="B291" s="60">
        <v>330259</v>
      </c>
      <c r="C291" s="60" t="s">
        <v>2280</v>
      </c>
      <c r="D291" s="60" t="s">
        <v>2281</v>
      </c>
      <c r="E291" s="60" t="s">
        <v>2282</v>
      </c>
      <c r="F291" s="61">
        <v>1632</v>
      </c>
      <c r="G291" s="60" t="s">
        <v>57</v>
      </c>
      <c r="H291" s="60" t="s">
        <v>57</v>
      </c>
      <c r="I291" s="60" t="s">
        <v>96</v>
      </c>
      <c r="J291" s="60" t="s">
        <v>46</v>
      </c>
      <c r="K291" s="60" t="s">
        <v>97</v>
      </c>
      <c r="L291" s="60" t="s">
        <v>2283</v>
      </c>
      <c r="M291" s="60" t="s">
        <v>2284</v>
      </c>
      <c r="N291">
        <f>VLOOKUP(B291,HIS退!B:F,5,FALSE)</f>
        <v>-1632</v>
      </c>
      <c r="O291" t="str">
        <f t="shared" si="8"/>
        <v/>
      </c>
      <c r="P291" s="43">
        <f>VLOOKUP(C291,银行退!D:G,4,FALSE)</f>
        <v>1632</v>
      </c>
      <c r="Q291" t="str">
        <f t="shared" si="9"/>
        <v/>
      </c>
      <c r="R291" t="e">
        <f>VLOOKUP(C291,银行退!D:J,7,FALSE)</f>
        <v>#N/A</v>
      </c>
    </row>
    <row r="292" spans="1:18">
      <c r="A292" s="62">
        <v>42907.625</v>
      </c>
      <c r="B292" s="60">
        <v>330350</v>
      </c>
      <c r="C292" s="60" t="s">
        <v>2285</v>
      </c>
      <c r="D292" s="60" t="s">
        <v>2286</v>
      </c>
      <c r="E292" s="60" t="s">
        <v>2287</v>
      </c>
      <c r="F292" s="61">
        <v>1516</v>
      </c>
      <c r="G292" s="60" t="s">
        <v>57</v>
      </c>
      <c r="H292" s="60" t="s">
        <v>57</v>
      </c>
      <c r="I292" s="60" t="s">
        <v>96</v>
      </c>
      <c r="J292" s="60" t="s">
        <v>46</v>
      </c>
      <c r="K292" s="60" t="s">
        <v>97</v>
      </c>
      <c r="L292" s="60" t="s">
        <v>2288</v>
      </c>
      <c r="M292" s="60" t="s">
        <v>2289</v>
      </c>
      <c r="N292">
        <f>VLOOKUP(B292,HIS退!B:F,5,FALSE)</f>
        <v>-1516</v>
      </c>
      <c r="O292" t="str">
        <f t="shared" si="8"/>
        <v/>
      </c>
      <c r="P292" s="43">
        <f>VLOOKUP(C292,银行退!D:G,4,FALSE)</f>
        <v>1516</v>
      </c>
      <c r="Q292" t="str">
        <f t="shared" si="9"/>
        <v/>
      </c>
      <c r="R292" t="e">
        <f>VLOOKUP(C292,银行退!D:J,7,FALSE)</f>
        <v>#N/A</v>
      </c>
    </row>
    <row r="293" spans="1:18">
      <c r="A293" s="62">
        <v>42907.625347222223</v>
      </c>
      <c r="B293" s="60">
        <v>330380</v>
      </c>
      <c r="C293" s="60" t="s">
        <v>2290</v>
      </c>
      <c r="D293" s="60" t="s">
        <v>2286</v>
      </c>
      <c r="E293" s="60" t="s">
        <v>2287</v>
      </c>
      <c r="F293" s="61">
        <v>300</v>
      </c>
      <c r="G293" s="60" t="s">
        <v>57</v>
      </c>
      <c r="H293" s="60" t="s">
        <v>57</v>
      </c>
      <c r="I293" s="60" t="s">
        <v>96</v>
      </c>
      <c r="J293" s="60" t="s">
        <v>46</v>
      </c>
      <c r="K293" s="60" t="s">
        <v>97</v>
      </c>
      <c r="L293" s="60" t="s">
        <v>2291</v>
      </c>
      <c r="M293" s="60" t="s">
        <v>2292</v>
      </c>
      <c r="N293">
        <f>VLOOKUP(B293,HIS退!B:F,5,FALSE)</f>
        <v>-300</v>
      </c>
      <c r="O293" t="str">
        <f t="shared" si="8"/>
        <v/>
      </c>
      <c r="P293" s="43">
        <f>VLOOKUP(C293,银行退!D:G,4,FALSE)</f>
        <v>300</v>
      </c>
      <c r="Q293" t="str">
        <f t="shared" si="9"/>
        <v/>
      </c>
      <c r="R293" t="e">
        <f>VLOOKUP(C293,银行退!D:J,7,FALSE)</f>
        <v>#N/A</v>
      </c>
    </row>
    <row r="294" spans="1:18">
      <c r="A294" s="62">
        <v>42907.627638888887</v>
      </c>
      <c r="B294" s="60">
        <v>330543</v>
      </c>
      <c r="C294" s="60" t="s">
        <v>2293</v>
      </c>
      <c r="D294" s="60" t="s">
        <v>2294</v>
      </c>
      <c r="E294" s="60" t="s">
        <v>2295</v>
      </c>
      <c r="F294" s="61">
        <v>3485</v>
      </c>
      <c r="G294" s="60" t="s">
        <v>57</v>
      </c>
      <c r="H294" s="60" t="s">
        <v>57</v>
      </c>
      <c r="I294" s="60" t="s">
        <v>96</v>
      </c>
      <c r="J294" s="60" t="s">
        <v>46</v>
      </c>
      <c r="K294" s="60" t="s">
        <v>97</v>
      </c>
      <c r="L294" s="60" t="s">
        <v>2296</v>
      </c>
      <c r="M294" s="60" t="s">
        <v>2297</v>
      </c>
      <c r="N294">
        <f>VLOOKUP(B294,HIS退!B:F,5,FALSE)</f>
        <v>-3485</v>
      </c>
      <c r="O294" t="str">
        <f t="shared" si="8"/>
        <v/>
      </c>
      <c r="P294" s="43">
        <f>VLOOKUP(C294,银行退!D:G,4,FALSE)</f>
        <v>3485</v>
      </c>
      <c r="Q294" t="str">
        <f t="shared" si="9"/>
        <v/>
      </c>
      <c r="R294" t="e">
        <f>VLOOKUP(C294,银行退!D:J,7,FALSE)</f>
        <v>#N/A</v>
      </c>
    </row>
    <row r="295" spans="1:18">
      <c r="A295" s="62">
        <v>42907.633252314816</v>
      </c>
      <c r="B295" s="60">
        <v>330871</v>
      </c>
      <c r="C295" s="60" t="s">
        <v>2298</v>
      </c>
      <c r="D295" s="60" t="s">
        <v>2299</v>
      </c>
      <c r="E295" s="60" t="s">
        <v>2300</v>
      </c>
      <c r="F295" s="61">
        <v>4000</v>
      </c>
      <c r="G295" s="60" t="s">
        <v>57</v>
      </c>
      <c r="H295" s="60" t="s">
        <v>57</v>
      </c>
      <c r="I295" s="60" t="s">
        <v>96</v>
      </c>
      <c r="J295" s="60" t="s">
        <v>46</v>
      </c>
      <c r="K295" s="60" t="s">
        <v>97</v>
      </c>
      <c r="L295" s="60" t="s">
        <v>2301</v>
      </c>
      <c r="M295" s="60" t="s">
        <v>2302</v>
      </c>
      <c r="N295">
        <f>VLOOKUP(B295,HIS退!B:F,5,FALSE)</f>
        <v>-4000</v>
      </c>
      <c r="O295" t="str">
        <f t="shared" si="8"/>
        <v/>
      </c>
      <c r="P295" s="43">
        <f>VLOOKUP(C295,银行退!D:G,4,FALSE)</f>
        <v>4000</v>
      </c>
      <c r="Q295" t="str">
        <f t="shared" si="9"/>
        <v/>
      </c>
      <c r="R295" t="e">
        <f>VLOOKUP(C295,银行退!D:J,7,FALSE)</f>
        <v>#N/A</v>
      </c>
    </row>
    <row r="296" spans="1:18">
      <c r="A296" s="62">
        <v>42907.634085648147</v>
      </c>
      <c r="B296" s="60">
        <v>330918</v>
      </c>
      <c r="C296" s="60" t="s">
        <v>2303</v>
      </c>
      <c r="D296" s="60" t="s">
        <v>2304</v>
      </c>
      <c r="E296" s="60" t="s">
        <v>2305</v>
      </c>
      <c r="F296" s="61">
        <v>800</v>
      </c>
      <c r="G296" s="60" t="s">
        <v>57</v>
      </c>
      <c r="H296" s="60" t="s">
        <v>57</v>
      </c>
      <c r="I296" s="60" t="s">
        <v>96</v>
      </c>
      <c r="J296" s="60" t="s">
        <v>46</v>
      </c>
      <c r="K296" s="60" t="s">
        <v>97</v>
      </c>
      <c r="L296" s="60" t="s">
        <v>2306</v>
      </c>
      <c r="M296" s="60" t="s">
        <v>2307</v>
      </c>
      <c r="N296">
        <f>VLOOKUP(B296,HIS退!B:F,5,FALSE)</f>
        <v>-800</v>
      </c>
      <c r="O296" t="str">
        <f t="shared" si="8"/>
        <v/>
      </c>
      <c r="P296" s="43">
        <f>VLOOKUP(C296,银行退!D:G,4,FALSE)</f>
        <v>800</v>
      </c>
      <c r="Q296" t="str">
        <f t="shared" si="9"/>
        <v/>
      </c>
      <c r="R296" t="e">
        <f>VLOOKUP(C296,银行退!D:J,7,FALSE)</f>
        <v>#N/A</v>
      </c>
    </row>
    <row r="297" spans="1:18">
      <c r="A297" s="62">
        <v>42907.646793981483</v>
      </c>
      <c r="B297" s="60">
        <v>331675</v>
      </c>
      <c r="C297" s="60" t="s">
        <v>2308</v>
      </c>
      <c r="D297" s="60" t="s">
        <v>2309</v>
      </c>
      <c r="E297" s="60" t="s">
        <v>2310</v>
      </c>
      <c r="F297" s="61">
        <v>1079</v>
      </c>
      <c r="G297" s="60" t="s">
        <v>57</v>
      </c>
      <c r="H297" s="60" t="s">
        <v>57</v>
      </c>
      <c r="I297" s="60" t="s">
        <v>96</v>
      </c>
      <c r="J297" s="60" t="s">
        <v>360</v>
      </c>
      <c r="K297" s="60" t="s">
        <v>97</v>
      </c>
      <c r="L297" s="60" t="s">
        <v>2311</v>
      </c>
      <c r="M297" s="60" t="s">
        <v>2312</v>
      </c>
      <c r="N297">
        <f>VLOOKUP(B297,HIS退!B:F,5,FALSE)</f>
        <v>-1079</v>
      </c>
      <c r="O297" t="str">
        <f t="shared" si="8"/>
        <v/>
      </c>
      <c r="P297" s="43">
        <f>VLOOKUP(C297,银行退!D:G,4,FALSE)</f>
        <v>1079</v>
      </c>
      <c r="Q297" t="str">
        <f t="shared" si="9"/>
        <v/>
      </c>
      <c r="R297">
        <f>VLOOKUP(C297,银行退!D:J,7,FALSE)</f>
        <v>1</v>
      </c>
    </row>
    <row r="298" spans="1:18">
      <c r="A298" s="62">
        <v>42907.647685185184</v>
      </c>
      <c r="B298" s="60">
        <v>331725</v>
      </c>
      <c r="C298" s="60" t="s">
        <v>2313</v>
      </c>
      <c r="D298" s="60" t="s">
        <v>2314</v>
      </c>
      <c r="E298" s="60" t="s">
        <v>2315</v>
      </c>
      <c r="F298" s="61">
        <v>600</v>
      </c>
      <c r="G298" s="60" t="s">
        <v>57</v>
      </c>
      <c r="H298" s="60" t="s">
        <v>57</v>
      </c>
      <c r="I298" s="60" t="s">
        <v>96</v>
      </c>
      <c r="J298" s="60" t="s">
        <v>46</v>
      </c>
      <c r="K298" s="60" t="s">
        <v>97</v>
      </c>
      <c r="L298" s="60" t="s">
        <v>2316</v>
      </c>
      <c r="M298" s="60" t="s">
        <v>2317</v>
      </c>
      <c r="N298">
        <f>VLOOKUP(B298,HIS退!B:F,5,FALSE)</f>
        <v>-600</v>
      </c>
      <c r="O298" t="str">
        <f t="shared" si="8"/>
        <v/>
      </c>
      <c r="P298" s="43">
        <f>VLOOKUP(C298,银行退!D:G,4,FALSE)</f>
        <v>600</v>
      </c>
      <c r="Q298" t="str">
        <f t="shared" si="9"/>
        <v/>
      </c>
      <c r="R298" t="e">
        <f>VLOOKUP(C298,银行退!D:J,7,FALSE)</f>
        <v>#N/A</v>
      </c>
    </row>
    <row r="299" spans="1:18">
      <c r="A299" s="62">
        <v>42907.647997685184</v>
      </c>
      <c r="B299" s="60">
        <v>331743</v>
      </c>
      <c r="C299" s="60" t="s">
        <v>2318</v>
      </c>
      <c r="D299" s="60" t="s">
        <v>2319</v>
      </c>
      <c r="E299" s="60" t="s">
        <v>2320</v>
      </c>
      <c r="F299" s="61">
        <v>41</v>
      </c>
      <c r="G299" s="60" t="s">
        <v>57</v>
      </c>
      <c r="H299" s="60" t="s">
        <v>57</v>
      </c>
      <c r="I299" s="60" t="s">
        <v>96</v>
      </c>
      <c r="J299" s="60" t="s">
        <v>46</v>
      </c>
      <c r="K299" s="60" t="s">
        <v>97</v>
      </c>
      <c r="L299" s="60" t="s">
        <v>2321</v>
      </c>
      <c r="M299" s="60" t="s">
        <v>2322</v>
      </c>
      <c r="N299">
        <f>VLOOKUP(B299,HIS退!B:F,5,FALSE)</f>
        <v>-41</v>
      </c>
      <c r="O299" t="str">
        <f t="shared" si="8"/>
        <v/>
      </c>
      <c r="P299" s="43">
        <f>VLOOKUP(C299,银行退!D:G,4,FALSE)</f>
        <v>41</v>
      </c>
      <c r="Q299" t="str">
        <f t="shared" si="9"/>
        <v/>
      </c>
      <c r="R299" t="e">
        <f>VLOOKUP(C299,银行退!D:J,7,FALSE)</f>
        <v>#N/A</v>
      </c>
    </row>
    <row r="300" spans="1:18">
      <c r="A300" s="62">
        <v>42907.649004629631</v>
      </c>
      <c r="B300" s="60">
        <v>331810</v>
      </c>
      <c r="C300" s="60" t="s">
        <v>2323</v>
      </c>
      <c r="D300" s="60" t="s">
        <v>2324</v>
      </c>
      <c r="E300" s="60" t="s">
        <v>2325</v>
      </c>
      <c r="F300" s="61">
        <v>900</v>
      </c>
      <c r="G300" s="60" t="s">
        <v>57</v>
      </c>
      <c r="H300" s="60" t="s">
        <v>57</v>
      </c>
      <c r="I300" s="60" t="s">
        <v>96</v>
      </c>
      <c r="J300" s="60" t="s">
        <v>46</v>
      </c>
      <c r="K300" s="60" t="s">
        <v>97</v>
      </c>
      <c r="L300" s="60" t="s">
        <v>2326</v>
      </c>
      <c r="M300" s="60" t="s">
        <v>2327</v>
      </c>
      <c r="N300">
        <f>VLOOKUP(B300,HIS退!B:F,5,FALSE)</f>
        <v>-900</v>
      </c>
      <c r="O300" t="str">
        <f t="shared" si="8"/>
        <v/>
      </c>
      <c r="P300" s="43">
        <f>VLOOKUP(C300,银行退!D:G,4,FALSE)</f>
        <v>900</v>
      </c>
      <c r="Q300" t="str">
        <f t="shared" si="9"/>
        <v/>
      </c>
      <c r="R300" t="e">
        <f>VLOOKUP(C300,银行退!D:J,7,FALSE)</f>
        <v>#N/A</v>
      </c>
    </row>
    <row r="301" spans="1:18">
      <c r="A301" s="62">
        <v>42907.651041666664</v>
      </c>
      <c r="B301" s="60">
        <v>331935</v>
      </c>
      <c r="C301" s="60" t="s">
        <v>2328</v>
      </c>
      <c r="D301" s="60" t="s">
        <v>2329</v>
      </c>
      <c r="E301" s="60" t="s">
        <v>2330</v>
      </c>
      <c r="F301" s="61">
        <v>1302</v>
      </c>
      <c r="G301" s="60" t="s">
        <v>57</v>
      </c>
      <c r="H301" s="60" t="s">
        <v>57</v>
      </c>
      <c r="I301" s="60" t="s">
        <v>96</v>
      </c>
      <c r="J301" s="60" t="s">
        <v>360</v>
      </c>
      <c r="K301" s="60" t="s">
        <v>97</v>
      </c>
      <c r="L301" s="60" t="s">
        <v>2331</v>
      </c>
      <c r="M301" s="60" t="s">
        <v>2332</v>
      </c>
      <c r="N301">
        <f>VLOOKUP(B301,HIS退!B:F,5,FALSE)</f>
        <v>-1302</v>
      </c>
      <c r="O301" t="str">
        <f t="shared" si="8"/>
        <v/>
      </c>
      <c r="P301" s="43">
        <f>VLOOKUP(C301,银行退!D:G,4,FALSE)</f>
        <v>1302</v>
      </c>
      <c r="Q301" t="str">
        <f t="shared" si="9"/>
        <v/>
      </c>
      <c r="R301">
        <f>VLOOKUP(C301,银行退!D:J,7,FALSE)</f>
        <v>1</v>
      </c>
    </row>
    <row r="302" spans="1:18">
      <c r="A302" s="62">
        <v>42907.652118055557</v>
      </c>
      <c r="B302" s="60">
        <v>331996</v>
      </c>
      <c r="C302" s="60" t="s">
        <v>2333</v>
      </c>
      <c r="D302" s="60" t="s">
        <v>2334</v>
      </c>
      <c r="E302" s="60" t="s">
        <v>2335</v>
      </c>
      <c r="F302" s="61">
        <v>1000</v>
      </c>
      <c r="G302" s="60" t="s">
        <v>57</v>
      </c>
      <c r="H302" s="60" t="s">
        <v>57</v>
      </c>
      <c r="I302" s="60" t="s">
        <v>96</v>
      </c>
      <c r="J302" s="60" t="s">
        <v>46</v>
      </c>
      <c r="K302" s="60" t="s">
        <v>97</v>
      </c>
      <c r="L302" s="60" t="s">
        <v>2336</v>
      </c>
      <c r="M302" s="60" t="s">
        <v>2337</v>
      </c>
      <c r="N302">
        <f>VLOOKUP(B302,HIS退!B:F,5,FALSE)</f>
        <v>-1000</v>
      </c>
      <c r="O302" t="str">
        <f t="shared" si="8"/>
        <v/>
      </c>
      <c r="P302" s="43">
        <f>VLOOKUP(C302,银行退!D:G,4,FALSE)</f>
        <v>1000</v>
      </c>
      <c r="Q302" t="str">
        <f t="shared" si="9"/>
        <v/>
      </c>
      <c r="R302" t="e">
        <f>VLOOKUP(C302,银行退!D:J,7,FALSE)</f>
        <v>#N/A</v>
      </c>
    </row>
    <row r="303" spans="1:18">
      <c r="A303" s="62">
        <v>42907.653749999998</v>
      </c>
      <c r="B303" s="60">
        <v>332071</v>
      </c>
      <c r="C303" s="60" t="s">
        <v>2338</v>
      </c>
      <c r="D303" s="60" t="s">
        <v>2339</v>
      </c>
      <c r="E303" s="60" t="s">
        <v>2340</v>
      </c>
      <c r="F303" s="61">
        <v>32</v>
      </c>
      <c r="G303" s="60" t="s">
        <v>57</v>
      </c>
      <c r="H303" s="60" t="s">
        <v>57</v>
      </c>
      <c r="I303" s="60" t="s">
        <v>96</v>
      </c>
      <c r="J303" s="60" t="s">
        <v>46</v>
      </c>
      <c r="K303" s="60" t="s">
        <v>97</v>
      </c>
      <c r="L303" s="60" t="s">
        <v>2341</v>
      </c>
      <c r="M303" s="60" t="s">
        <v>2342</v>
      </c>
      <c r="N303">
        <f>VLOOKUP(B303,HIS退!B:F,5,FALSE)</f>
        <v>-32</v>
      </c>
      <c r="O303" t="str">
        <f t="shared" si="8"/>
        <v/>
      </c>
      <c r="P303" s="43">
        <f>VLOOKUP(C303,银行退!D:G,4,FALSE)</f>
        <v>32</v>
      </c>
      <c r="Q303" t="str">
        <f t="shared" si="9"/>
        <v/>
      </c>
      <c r="R303" t="e">
        <f>VLOOKUP(C303,银行退!D:J,7,FALSE)</f>
        <v>#N/A</v>
      </c>
    </row>
    <row r="304" spans="1:18">
      <c r="A304" s="62">
        <v>42907.655381944445</v>
      </c>
      <c r="B304" s="60">
        <v>332179</v>
      </c>
      <c r="C304" s="60" t="s">
        <v>2343</v>
      </c>
      <c r="D304" s="60" t="s">
        <v>2344</v>
      </c>
      <c r="E304" s="60" t="s">
        <v>2345</v>
      </c>
      <c r="F304" s="61">
        <v>138</v>
      </c>
      <c r="G304" s="60" t="s">
        <v>57</v>
      </c>
      <c r="H304" s="60" t="s">
        <v>57</v>
      </c>
      <c r="I304" s="60" t="s">
        <v>96</v>
      </c>
      <c r="J304" s="60" t="s">
        <v>46</v>
      </c>
      <c r="K304" s="60" t="s">
        <v>97</v>
      </c>
      <c r="L304" s="60" t="s">
        <v>2346</v>
      </c>
      <c r="M304" s="60" t="s">
        <v>2347</v>
      </c>
      <c r="N304">
        <f>VLOOKUP(B304,HIS退!B:F,5,FALSE)</f>
        <v>-138</v>
      </c>
      <c r="O304" t="str">
        <f t="shared" si="8"/>
        <v/>
      </c>
      <c r="P304" s="43">
        <f>VLOOKUP(C304,银行退!D:G,4,FALSE)</f>
        <v>138</v>
      </c>
      <c r="Q304" t="str">
        <f t="shared" si="9"/>
        <v/>
      </c>
      <c r="R304" t="e">
        <f>VLOOKUP(C304,银行退!D:J,7,FALSE)</f>
        <v>#N/A</v>
      </c>
    </row>
    <row r="305" spans="1:18">
      <c r="A305" s="62">
        <v>42907.656053240738</v>
      </c>
      <c r="B305" s="60">
        <v>332223</v>
      </c>
      <c r="C305" s="60" t="s">
        <v>2348</v>
      </c>
      <c r="D305" s="60" t="s">
        <v>2349</v>
      </c>
      <c r="E305" s="60" t="s">
        <v>2350</v>
      </c>
      <c r="F305" s="61">
        <v>100</v>
      </c>
      <c r="G305" s="60" t="s">
        <v>57</v>
      </c>
      <c r="H305" s="60" t="s">
        <v>57</v>
      </c>
      <c r="I305" s="60" t="s">
        <v>96</v>
      </c>
      <c r="J305" s="60" t="s">
        <v>46</v>
      </c>
      <c r="K305" s="60" t="s">
        <v>97</v>
      </c>
      <c r="L305" s="60" t="s">
        <v>2351</v>
      </c>
      <c r="M305" s="60" t="s">
        <v>2352</v>
      </c>
      <c r="N305">
        <f>VLOOKUP(B305,HIS退!B:F,5,FALSE)</f>
        <v>-100</v>
      </c>
      <c r="O305" t="str">
        <f t="shared" si="8"/>
        <v/>
      </c>
      <c r="P305" s="43">
        <f>VLOOKUP(C305,银行退!D:G,4,FALSE)</f>
        <v>100</v>
      </c>
      <c r="Q305" t="str">
        <f t="shared" si="9"/>
        <v/>
      </c>
      <c r="R305" t="e">
        <f>VLOOKUP(C305,银行退!D:J,7,FALSE)</f>
        <v>#N/A</v>
      </c>
    </row>
    <row r="306" spans="1:18">
      <c r="A306" s="62">
        <v>42907.657951388886</v>
      </c>
      <c r="B306" s="60">
        <v>332304</v>
      </c>
      <c r="C306" s="60" t="s">
        <v>2353</v>
      </c>
      <c r="D306" s="60" t="s">
        <v>2354</v>
      </c>
      <c r="E306" s="60" t="s">
        <v>2355</v>
      </c>
      <c r="F306" s="61">
        <v>100</v>
      </c>
      <c r="G306" s="60" t="s">
        <v>57</v>
      </c>
      <c r="H306" s="60" t="s">
        <v>57</v>
      </c>
      <c r="I306" s="60" t="s">
        <v>96</v>
      </c>
      <c r="J306" s="60" t="s">
        <v>46</v>
      </c>
      <c r="K306" s="60" t="s">
        <v>97</v>
      </c>
      <c r="L306" s="60" t="s">
        <v>2356</v>
      </c>
      <c r="M306" s="60" t="s">
        <v>2357</v>
      </c>
      <c r="N306">
        <f>VLOOKUP(B306,HIS退!B:F,5,FALSE)</f>
        <v>-100</v>
      </c>
      <c r="O306" t="str">
        <f t="shared" si="8"/>
        <v/>
      </c>
      <c r="P306" s="43">
        <f>VLOOKUP(C306,银行退!D:G,4,FALSE)</f>
        <v>100</v>
      </c>
      <c r="Q306" t="str">
        <f t="shared" si="9"/>
        <v/>
      </c>
      <c r="R306" t="e">
        <f>VLOOKUP(C306,银行退!D:J,7,FALSE)</f>
        <v>#N/A</v>
      </c>
    </row>
    <row r="307" spans="1:18">
      <c r="A307" s="62">
        <v>42907.65861111111</v>
      </c>
      <c r="B307" s="60">
        <v>332338</v>
      </c>
      <c r="C307" s="60" t="s">
        <v>2358</v>
      </c>
      <c r="D307" s="60" t="s">
        <v>2359</v>
      </c>
      <c r="E307" s="60" t="s">
        <v>2360</v>
      </c>
      <c r="F307" s="61">
        <v>812</v>
      </c>
      <c r="G307" s="60" t="s">
        <v>57</v>
      </c>
      <c r="H307" s="60" t="s">
        <v>57</v>
      </c>
      <c r="I307" s="60" t="s">
        <v>96</v>
      </c>
      <c r="J307" s="60" t="s">
        <v>360</v>
      </c>
      <c r="K307" s="60" t="s">
        <v>97</v>
      </c>
      <c r="L307" s="60" t="s">
        <v>2361</v>
      </c>
      <c r="M307" s="60" t="s">
        <v>2362</v>
      </c>
      <c r="N307">
        <f>VLOOKUP(B307,HIS退!B:F,5,FALSE)</f>
        <v>-812</v>
      </c>
      <c r="O307" t="str">
        <f t="shared" si="8"/>
        <v/>
      </c>
      <c r="P307" s="43">
        <f>VLOOKUP(C307,银行退!D:G,4,FALSE)</f>
        <v>812</v>
      </c>
      <c r="Q307" t="str">
        <f t="shared" si="9"/>
        <v/>
      </c>
      <c r="R307" t="e">
        <f>VLOOKUP(C307,银行退!D:J,7,FALSE)</f>
        <v>#N/A</v>
      </c>
    </row>
    <row r="308" spans="1:18">
      <c r="A308" s="62">
        <v>42907.664756944447</v>
      </c>
      <c r="B308" s="60">
        <v>332657</v>
      </c>
      <c r="C308" s="60" t="s">
        <v>2363</v>
      </c>
      <c r="D308" s="60" t="s">
        <v>2364</v>
      </c>
      <c r="E308" s="60" t="s">
        <v>2365</v>
      </c>
      <c r="F308" s="61">
        <v>600</v>
      </c>
      <c r="G308" s="60" t="s">
        <v>57</v>
      </c>
      <c r="H308" s="60" t="s">
        <v>57</v>
      </c>
      <c r="I308" s="60" t="s">
        <v>96</v>
      </c>
      <c r="J308" s="60" t="s">
        <v>46</v>
      </c>
      <c r="K308" s="60" t="s">
        <v>97</v>
      </c>
      <c r="L308" s="60" t="s">
        <v>2366</v>
      </c>
      <c r="M308" s="60" t="s">
        <v>2367</v>
      </c>
      <c r="N308">
        <f>VLOOKUP(B308,HIS退!B:F,5,FALSE)</f>
        <v>-600</v>
      </c>
      <c r="O308" t="str">
        <f t="shared" si="8"/>
        <v/>
      </c>
      <c r="P308" s="43">
        <f>VLOOKUP(C308,银行退!D:G,4,FALSE)</f>
        <v>600</v>
      </c>
      <c r="Q308" t="str">
        <f t="shared" si="9"/>
        <v/>
      </c>
      <c r="R308" t="e">
        <f>VLOOKUP(C308,银行退!D:J,7,FALSE)</f>
        <v>#N/A</v>
      </c>
    </row>
    <row r="309" spans="1:18">
      <c r="A309" s="62">
        <v>42907.671354166669</v>
      </c>
      <c r="B309" s="60">
        <v>333005</v>
      </c>
      <c r="C309" s="60" t="s">
        <v>2368</v>
      </c>
      <c r="D309" s="60" t="s">
        <v>2369</v>
      </c>
      <c r="E309" s="60" t="s">
        <v>2370</v>
      </c>
      <c r="F309" s="61">
        <v>1164</v>
      </c>
      <c r="G309" s="60" t="s">
        <v>57</v>
      </c>
      <c r="H309" s="60" t="s">
        <v>57</v>
      </c>
      <c r="I309" s="60" t="s">
        <v>96</v>
      </c>
      <c r="J309" s="60" t="s">
        <v>360</v>
      </c>
      <c r="K309" s="60" t="s">
        <v>97</v>
      </c>
      <c r="L309" s="60" t="s">
        <v>2371</v>
      </c>
      <c r="M309" s="60" t="s">
        <v>2372</v>
      </c>
      <c r="N309">
        <f>VLOOKUP(B309,HIS退!B:F,5,FALSE)</f>
        <v>-1164</v>
      </c>
      <c r="O309" t="str">
        <f t="shared" si="8"/>
        <v/>
      </c>
      <c r="P309" s="43">
        <f>VLOOKUP(C309,银行退!D:G,4,FALSE)</f>
        <v>1164</v>
      </c>
      <c r="Q309" t="str">
        <f t="shared" si="9"/>
        <v/>
      </c>
      <c r="R309" t="e">
        <f>VLOOKUP(C309,银行退!D:J,7,FALSE)</f>
        <v>#N/A</v>
      </c>
    </row>
    <row r="310" spans="1:18">
      <c r="A310" s="62">
        <v>42907.685891203706</v>
      </c>
      <c r="B310" s="60">
        <v>333701</v>
      </c>
      <c r="C310" s="60" t="s">
        <v>2373</v>
      </c>
      <c r="D310" s="60" t="s">
        <v>2374</v>
      </c>
      <c r="E310" s="60" t="s">
        <v>2375</v>
      </c>
      <c r="F310" s="61">
        <v>1080</v>
      </c>
      <c r="G310" s="60" t="s">
        <v>57</v>
      </c>
      <c r="H310" s="60" t="s">
        <v>57</v>
      </c>
      <c r="I310" s="60" t="s">
        <v>96</v>
      </c>
      <c r="J310" s="60" t="s">
        <v>360</v>
      </c>
      <c r="K310" s="60" t="s">
        <v>97</v>
      </c>
      <c r="L310" s="60" t="s">
        <v>2376</v>
      </c>
      <c r="M310" s="60" t="s">
        <v>2377</v>
      </c>
      <c r="N310">
        <f>VLOOKUP(B310,HIS退!B:F,5,FALSE)</f>
        <v>-1080</v>
      </c>
      <c r="O310" t="str">
        <f t="shared" si="8"/>
        <v/>
      </c>
      <c r="P310" s="43">
        <f>VLOOKUP(C310,银行退!D:G,4,FALSE)</f>
        <v>1080</v>
      </c>
      <c r="Q310" t="str">
        <f t="shared" si="9"/>
        <v/>
      </c>
      <c r="R310" t="e">
        <f>VLOOKUP(C310,银行退!D:J,7,FALSE)</f>
        <v>#N/A</v>
      </c>
    </row>
    <row r="311" spans="1:18">
      <c r="A311" s="62">
        <v>42907.687685185185</v>
      </c>
      <c r="B311" s="60">
        <v>333792</v>
      </c>
      <c r="C311" s="60" t="s">
        <v>2378</v>
      </c>
      <c r="D311" s="60" t="s">
        <v>2379</v>
      </c>
      <c r="E311" s="60" t="s">
        <v>2380</v>
      </c>
      <c r="F311" s="61">
        <v>140</v>
      </c>
      <c r="G311" s="60" t="s">
        <v>57</v>
      </c>
      <c r="H311" s="60" t="s">
        <v>57</v>
      </c>
      <c r="I311" s="60" t="s">
        <v>96</v>
      </c>
      <c r="J311" s="60" t="s">
        <v>360</v>
      </c>
      <c r="K311" s="60" t="s">
        <v>97</v>
      </c>
      <c r="L311" s="60" t="s">
        <v>2381</v>
      </c>
      <c r="M311" s="60" t="s">
        <v>2382</v>
      </c>
      <c r="N311">
        <f>VLOOKUP(B311,HIS退!B:F,5,FALSE)</f>
        <v>-140</v>
      </c>
      <c r="O311" t="str">
        <f t="shared" si="8"/>
        <v/>
      </c>
      <c r="P311" s="43">
        <f>VLOOKUP(C311,银行退!D:G,4,FALSE)</f>
        <v>140</v>
      </c>
      <c r="Q311" t="str">
        <f t="shared" si="9"/>
        <v/>
      </c>
      <c r="R311" t="e">
        <f>VLOOKUP(C311,银行退!D:J,7,FALSE)</f>
        <v>#N/A</v>
      </c>
    </row>
    <row r="312" spans="1:18">
      <c r="A312" s="62">
        <v>42907.691053240742</v>
      </c>
      <c r="B312" s="60">
        <v>333922</v>
      </c>
      <c r="C312" s="60" t="s">
        <v>2383</v>
      </c>
      <c r="D312" s="60" t="s">
        <v>2384</v>
      </c>
      <c r="E312" s="60" t="s">
        <v>2385</v>
      </c>
      <c r="F312" s="61">
        <v>4722</v>
      </c>
      <c r="G312" s="60" t="s">
        <v>57</v>
      </c>
      <c r="H312" s="60" t="s">
        <v>57</v>
      </c>
      <c r="I312" s="60" t="s">
        <v>96</v>
      </c>
      <c r="J312" s="60" t="s">
        <v>46</v>
      </c>
      <c r="K312" s="60" t="s">
        <v>97</v>
      </c>
      <c r="L312" s="60" t="s">
        <v>2386</v>
      </c>
      <c r="M312" s="60" t="s">
        <v>2387</v>
      </c>
      <c r="N312">
        <f>VLOOKUP(B312,HIS退!B:F,5,FALSE)</f>
        <v>-4722</v>
      </c>
      <c r="O312" t="str">
        <f t="shared" si="8"/>
        <v/>
      </c>
      <c r="P312" s="43">
        <f>VLOOKUP(C312,银行退!D:G,4,FALSE)</f>
        <v>4722</v>
      </c>
      <c r="Q312" t="str">
        <f t="shared" si="9"/>
        <v/>
      </c>
      <c r="R312" t="e">
        <f>VLOOKUP(C312,银行退!D:J,7,FALSE)</f>
        <v>#N/A</v>
      </c>
    </row>
    <row r="313" spans="1:18">
      <c r="A313" s="62">
        <v>42907.691932870373</v>
      </c>
      <c r="B313" s="60">
        <v>333973</v>
      </c>
      <c r="C313" s="60" t="s">
        <v>2388</v>
      </c>
      <c r="D313" s="60" t="s">
        <v>2389</v>
      </c>
      <c r="E313" s="60" t="s">
        <v>2390</v>
      </c>
      <c r="F313" s="61">
        <v>420</v>
      </c>
      <c r="G313" s="60" t="s">
        <v>57</v>
      </c>
      <c r="H313" s="60" t="s">
        <v>57</v>
      </c>
      <c r="I313" s="60" t="s">
        <v>96</v>
      </c>
      <c r="J313" s="60" t="s">
        <v>46</v>
      </c>
      <c r="K313" s="60" t="s">
        <v>97</v>
      </c>
      <c r="L313" s="60" t="s">
        <v>2391</v>
      </c>
      <c r="M313" s="60" t="s">
        <v>2392</v>
      </c>
      <c r="N313">
        <f>VLOOKUP(B313,HIS退!B:F,5,FALSE)</f>
        <v>-420</v>
      </c>
      <c r="O313" t="str">
        <f t="shared" ref="O313:O376" si="10">IF(N313=F313*-1,"",1)</f>
        <v/>
      </c>
      <c r="P313" s="43">
        <f>VLOOKUP(C313,银行退!D:G,4,FALSE)</f>
        <v>420</v>
      </c>
      <c r="Q313" t="str">
        <f t="shared" ref="Q313:Q376" si="11">IF(P313=F313,"",1)</f>
        <v/>
      </c>
      <c r="R313" t="e">
        <f>VLOOKUP(C313,银行退!D:J,7,FALSE)</f>
        <v>#N/A</v>
      </c>
    </row>
    <row r="314" spans="1:18">
      <c r="A314" s="62">
        <v>42907.692523148151</v>
      </c>
      <c r="B314" s="60">
        <v>334004</v>
      </c>
      <c r="C314" s="60" t="s">
        <v>2393</v>
      </c>
      <c r="D314" s="60" t="s">
        <v>2394</v>
      </c>
      <c r="E314" s="60" t="s">
        <v>2395</v>
      </c>
      <c r="F314" s="61">
        <v>4</v>
      </c>
      <c r="G314" s="60" t="s">
        <v>57</v>
      </c>
      <c r="H314" s="60" t="s">
        <v>57</v>
      </c>
      <c r="I314" s="60" t="s">
        <v>96</v>
      </c>
      <c r="J314" s="60" t="s">
        <v>46</v>
      </c>
      <c r="K314" s="60" t="s">
        <v>97</v>
      </c>
      <c r="L314" s="60" t="s">
        <v>2396</v>
      </c>
      <c r="M314" s="60" t="s">
        <v>2397</v>
      </c>
      <c r="N314">
        <f>VLOOKUP(B314,HIS退!B:F,5,FALSE)</f>
        <v>-4</v>
      </c>
      <c r="O314" t="str">
        <f t="shared" si="10"/>
        <v/>
      </c>
      <c r="P314" s="43">
        <f>VLOOKUP(C314,银行退!D:G,4,FALSE)</f>
        <v>4</v>
      </c>
      <c r="Q314" t="str">
        <f t="shared" si="11"/>
        <v/>
      </c>
      <c r="R314" t="e">
        <f>VLOOKUP(C314,银行退!D:J,7,FALSE)</f>
        <v>#N/A</v>
      </c>
    </row>
    <row r="315" spans="1:18">
      <c r="A315" s="62">
        <v>42907.69259259259</v>
      </c>
      <c r="B315" s="60">
        <v>334006</v>
      </c>
      <c r="C315" s="60" t="s">
        <v>2398</v>
      </c>
      <c r="D315" s="60" t="s">
        <v>2399</v>
      </c>
      <c r="E315" s="60" t="s">
        <v>2400</v>
      </c>
      <c r="F315" s="61">
        <v>1211</v>
      </c>
      <c r="G315" s="60" t="s">
        <v>57</v>
      </c>
      <c r="H315" s="60" t="s">
        <v>57</v>
      </c>
      <c r="I315" s="60" t="s">
        <v>96</v>
      </c>
      <c r="J315" s="60" t="s">
        <v>46</v>
      </c>
      <c r="K315" s="60" t="s">
        <v>97</v>
      </c>
      <c r="L315" s="60" t="s">
        <v>2401</v>
      </c>
      <c r="M315" s="60" t="s">
        <v>2402</v>
      </c>
      <c r="N315">
        <f>VLOOKUP(B315,HIS退!B:F,5,FALSE)</f>
        <v>-1211</v>
      </c>
      <c r="O315" t="str">
        <f t="shared" si="10"/>
        <v/>
      </c>
      <c r="P315" s="43">
        <f>VLOOKUP(C315,银行退!D:G,4,FALSE)</f>
        <v>1211</v>
      </c>
      <c r="Q315" t="str">
        <f t="shared" si="11"/>
        <v/>
      </c>
      <c r="R315" t="e">
        <f>VLOOKUP(C315,银行退!D:J,7,FALSE)</f>
        <v>#N/A</v>
      </c>
    </row>
    <row r="316" spans="1:18">
      <c r="A316" s="62">
        <v>42907.696516203701</v>
      </c>
      <c r="B316" s="60">
        <v>334174</v>
      </c>
      <c r="C316" s="60" t="s">
        <v>2403</v>
      </c>
      <c r="D316" s="60" t="s">
        <v>2404</v>
      </c>
      <c r="E316" s="60" t="s">
        <v>2405</v>
      </c>
      <c r="F316" s="61">
        <v>40</v>
      </c>
      <c r="G316" s="60" t="s">
        <v>57</v>
      </c>
      <c r="H316" s="60" t="s">
        <v>57</v>
      </c>
      <c r="I316" s="60" t="s">
        <v>96</v>
      </c>
      <c r="J316" s="60" t="s">
        <v>46</v>
      </c>
      <c r="K316" s="60" t="s">
        <v>97</v>
      </c>
      <c r="L316" s="60" t="s">
        <v>2406</v>
      </c>
      <c r="M316" s="60" t="s">
        <v>2407</v>
      </c>
      <c r="N316">
        <f>VLOOKUP(B316,HIS退!B:F,5,FALSE)</f>
        <v>-40</v>
      </c>
      <c r="O316" t="str">
        <f t="shared" si="10"/>
        <v/>
      </c>
      <c r="P316" s="43">
        <f>VLOOKUP(C316,银行退!D:G,4,FALSE)</f>
        <v>40</v>
      </c>
      <c r="Q316" t="str">
        <f t="shared" si="11"/>
        <v/>
      </c>
      <c r="R316" t="e">
        <f>VLOOKUP(C316,银行退!D:J,7,FALSE)</f>
        <v>#N/A</v>
      </c>
    </row>
    <row r="317" spans="1:18">
      <c r="A317" s="62">
        <v>42907.706180555557</v>
      </c>
      <c r="B317" s="60">
        <v>334513</v>
      </c>
      <c r="C317" s="60" t="s">
        <v>2408</v>
      </c>
      <c r="D317" s="60" t="s">
        <v>2409</v>
      </c>
      <c r="E317" s="60" t="s">
        <v>2410</v>
      </c>
      <c r="F317" s="61">
        <v>412</v>
      </c>
      <c r="G317" s="60" t="s">
        <v>57</v>
      </c>
      <c r="H317" s="60" t="s">
        <v>57</v>
      </c>
      <c r="I317" s="60" t="s">
        <v>96</v>
      </c>
      <c r="J317" s="60" t="s">
        <v>360</v>
      </c>
      <c r="K317" s="60" t="s">
        <v>97</v>
      </c>
      <c r="L317" s="60" t="s">
        <v>2411</v>
      </c>
      <c r="M317" s="60" t="s">
        <v>2412</v>
      </c>
      <c r="N317">
        <f>VLOOKUP(B317,HIS退!B:F,5,FALSE)</f>
        <v>-412</v>
      </c>
      <c r="O317" t="str">
        <f t="shared" si="10"/>
        <v/>
      </c>
      <c r="P317" s="43">
        <f>VLOOKUP(C317,银行退!D:G,4,FALSE)</f>
        <v>412</v>
      </c>
      <c r="Q317" t="str">
        <f t="shared" si="11"/>
        <v/>
      </c>
      <c r="R317" t="e">
        <f>VLOOKUP(C317,银行退!D:J,7,FALSE)</f>
        <v>#N/A</v>
      </c>
    </row>
    <row r="318" spans="1:18">
      <c r="A318" s="62">
        <v>42907.715104166666</v>
      </c>
      <c r="B318" s="60">
        <v>334834</v>
      </c>
      <c r="C318" s="60" t="s">
        <v>2413</v>
      </c>
      <c r="D318" s="60" t="s">
        <v>2414</v>
      </c>
      <c r="E318" s="60" t="s">
        <v>2415</v>
      </c>
      <c r="F318" s="61">
        <v>12</v>
      </c>
      <c r="G318" s="60" t="s">
        <v>57</v>
      </c>
      <c r="H318" s="60" t="s">
        <v>57</v>
      </c>
      <c r="I318" s="60" t="s">
        <v>96</v>
      </c>
      <c r="J318" s="60" t="s">
        <v>46</v>
      </c>
      <c r="K318" s="60" t="s">
        <v>97</v>
      </c>
      <c r="L318" s="60" t="s">
        <v>2416</v>
      </c>
      <c r="M318" s="60" t="s">
        <v>2417</v>
      </c>
      <c r="N318">
        <f>VLOOKUP(B318,HIS退!B:F,5,FALSE)</f>
        <v>-12</v>
      </c>
      <c r="O318" t="str">
        <f t="shared" si="10"/>
        <v/>
      </c>
      <c r="P318" s="43">
        <f>VLOOKUP(C318,银行退!D:G,4,FALSE)</f>
        <v>12</v>
      </c>
      <c r="Q318" t="str">
        <f t="shared" si="11"/>
        <v/>
      </c>
      <c r="R318" t="e">
        <f>VLOOKUP(C318,银行退!D:J,7,FALSE)</f>
        <v>#N/A</v>
      </c>
    </row>
    <row r="319" spans="1:18">
      <c r="A319" s="62">
        <v>42907.732071759259</v>
      </c>
      <c r="B319" s="60">
        <v>335155</v>
      </c>
      <c r="C319" s="60" t="s">
        <v>2418</v>
      </c>
      <c r="D319" s="60" t="s">
        <v>2419</v>
      </c>
      <c r="E319" s="60" t="s">
        <v>2420</v>
      </c>
      <c r="F319" s="61">
        <v>564</v>
      </c>
      <c r="G319" s="60" t="s">
        <v>57</v>
      </c>
      <c r="H319" s="60" t="s">
        <v>57</v>
      </c>
      <c r="I319" s="60" t="s">
        <v>96</v>
      </c>
      <c r="J319" s="60" t="s">
        <v>46</v>
      </c>
      <c r="K319" s="60" t="s">
        <v>97</v>
      </c>
      <c r="L319" s="60" t="s">
        <v>2421</v>
      </c>
      <c r="M319" s="60" t="s">
        <v>2422</v>
      </c>
      <c r="N319">
        <f>VLOOKUP(B319,HIS退!B:F,5,FALSE)</f>
        <v>-564</v>
      </c>
      <c r="O319" t="str">
        <f t="shared" si="10"/>
        <v/>
      </c>
      <c r="P319" s="43">
        <f>VLOOKUP(C319,银行退!D:G,4,FALSE)</f>
        <v>564</v>
      </c>
      <c r="Q319" t="str">
        <f t="shared" si="11"/>
        <v/>
      </c>
      <c r="R319" t="e">
        <f>VLOOKUP(C319,银行退!D:J,7,FALSE)</f>
        <v>#N/A</v>
      </c>
    </row>
    <row r="320" spans="1:18">
      <c r="A320" s="62">
        <v>42907.7344212963</v>
      </c>
      <c r="B320" s="60">
        <v>335209</v>
      </c>
      <c r="C320" s="60" t="s">
        <v>2423</v>
      </c>
      <c r="D320" s="60" t="s">
        <v>2424</v>
      </c>
      <c r="E320" s="60" t="s">
        <v>2425</v>
      </c>
      <c r="F320" s="61">
        <v>211</v>
      </c>
      <c r="G320" s="60" t="s">
        <v>57</v>
      </c>
      <c r="H320" s="60" t="s">
        <v>57</v>
      </c>
      <c r="I320" s="60" t="s">
        <v>96</v>
      </c>
      <c r="J320" s="60" t="s">
        <v>46</v>
      </c>
      <c r="K320" s="60" t="s">
        <v>97</v>
      </c>
      <c r="L320" s="60" t="s">
        <v>2426</v>
      </c>
      <c r="M320" s="60" t="s">
        <v>2427</v>
      </c>
      <c r="N320">
        <f>VLOOKUP(B320,HIS退!B:F,5,FALSE)</f>
        <v>-211</v>
      </c>
      <c r="O320" t="str">
        <f t="shared" si="10"/>
        <v/>
      </c>
      <c r="P320" s="43">
        <f>VLOOKUP(C320,银行退!D:G,4,FALSE)</f>
        <v>211</v>
      </c>
      <c r="Q320" t="str">
        <f t="shared" si="11"/>
        <v/>
      </c>
      <c r="R320" t="e">
        <f>VLOOKUP(C320,银行退!D:J,7,FALSE)</f>
        <v>#N/A</v>
      </c>
    </row>
    <row r="321" spans="1:18">
      <c r="A321" s="62">
        <v>42907.735729166663</v>
      </c>
      <c r="B321" s="60">
        <v>335236</v>
      </c>
      <c r="C321" s="60" t="s">
        <v>2428</v>
      </c>
      <c r="D321" s="60" t="s">
        <v>2429</v>
      </c>
      <c r="E321" s="60" t="s">
        <v>2430</v>
      </c>
      <c r="F321" s="61">
        <v>407</v>
      </c>
      <c r="G321" s="60" t="s">
        <v>57</v>
      </c>
      <c r="H321" s="60" t="s">
        <v>57</v>
      </c>
      <c r="I321" s="60" t="s">
        <v>96</v>
      </c>
      <c r="J321" s="60" t="s">
        <v>46</v>
      </c>
      <c r="K321" s="60" t="s">
        <v>97</v>
      </c>
      <c r="L321" s="60" t="s">
        <v>2431</v>
      </c>
      <c r="M321" s="60" t="s">
        <v>2432</v>
      </c>
      <c r="N321">
        <f>VLOOKUP(B321,HIS退!B:F,5,FALSE)</f>
        <v>-407</v>
      </c>
      <c r="O321" t="str">
        <f t="shared" si="10"/>
        <v/>
      </c>
      <c r="P321" s="43">
        <f>VLOOKUP(C321,银行退!D:G,4,FALSE)</f>
        <v>407</v>
      </c>
      <c r="Q321" t="str">
        <f t="shared" si="11"/>
        <v/>
      </c>
      <c r="R321" t="e">
        <f>VLOOKUP(C321,银行退!D:J,7,FALSE)</f>
        <v>#N/A</v>
      </c>
    </row>
    <row r="322" spans="1:18">
      <c r="A322" s="62">
        <v>42907.736712962964</v>
      </c>
      <c r="B322" s="60">
        <v>335253</v>
      </c>
      <c r="C322" s="60" t="s">
        <v>2433</v>
      </c>
      <c r="D322" s="60" t="s">
        <v>2434</v>
      </c>
      <c r="E322" s="60" t="s">
        <v>2435</v>
      </c>
      <c r="F322" s="61">
        <v>314</v>
      </c>
      <c r="G322" s="60" t="s">
        <v>57</v>
      </c>
      <c r="H322" s="60" t="s">
        <v>57</v>
      </c>
      <c r="I322" s="60" t="s">
        <v>96</v>
      </c>
      <c r="J322" s="60" t="s">
        <v>360</v>
      </c>
      <c r="K322" s="60" t="s">
        <v>97</v>
      </c>
      <c r="L322" s="60" t="s">
        <v>2436</v>
      </c>
      <c r="M322" s="60" t="s">
        <v>2437</v>
      </c>
      <c r="N322">
        <f>VLOOKUP(B322,HIS退!B:F,5,FALSE)</f>
        <v>-314</v>
      </c>
      <c r="O322" t="str">
        <f t="shared" si="10"/>
        <v/>
      </c>
      <c r="P322" s="43">
        <f>VLOOKUP(C322,银行退!D:G,4,FALSE)</f>
        <v>314</v>
      </c>
      <c r="Q322" t="str">
        <f t="shared" si="11"/>
        <v/>
      </c>
      <c r="R322" t="e">
        <f>VLOOKUP(C322,银行退!D:J,7,FALSE)</f>
        <v>#N/A</v>
      </c>
    </row>
    <row r="323" spans="1:18">
      <c r="A323" s="62">
        <v>42907.744872685187</v>
      </c>
      <c r="B323" s="60">
        <v>335341</v>
      </c>
      <c r="C323" s="60" t="s">
        <v>2438</v>
      </c>
      <c r="D323" s="60" t="s">
        <v>2439</v>
      </c>
      <c r="E323" s="60" t="s">
        <v>2440</v>
      </c>
      <c r="F323" s="61">
        <v>298</v>
      </c>
      <c r="G323" s="60" t="s">
        <v>57</v>
      </c>
      <c r="H323" s="60" t="s">
        <v>57</v>
      </c>
      <c r="I323" s="60" t="s">
        <v>96</v>
      </c>
      <c r="J323" s="60" t="s">
        <v>46</v>
      </c>
      <c r="K323" s="60" t="s">
        <v>97</v>
      </c>
      <c r="L323" s="60" t="s">
        <v>2441</v>
      </c>
      <c r="M323" s="60" t="s">
        <v>2442</v>
      </c>
      <c r="N323">
        <f>VLOOKUP(B323,HIS退!B:F,5,FALSE)</f>
        <v>-298</v>
      </c>
      <c r="O323" t="str">
        <f t="shared" si="10"/>
        <v/>
      </c>
      <c r="P323" s="43">
        <f>VLOOKUP(C323,银行退!D:G,4,FALSE)</f>
        <v>298</v>
      </c>
      <c r="Q323" t="str">
        <f t="shared" si="11"/>
        <v/>
      </c>
      <c r="R323" t="e">
        <f>VLOOKUP(C323,银行退!D:J,7,FALSE)</f>
        <v>#N/A</v>
      </c>
    </row>
    <row r="324" spans="1:18">
      <c r="A324" s="62">
        <v>42907.753576388888</v>
      </c>
      <c r="B324" s="60">
        <v>335426</v>
      </c>
      <c r="C324" s="60" t="s">
        <v>2443</v>
      </c>
      <c r="D324" s="60" t="s">
        <v>2444</v>
      </c>
      <c r="E324" s="60" t="s">
        <v>2445</v>
      </c>
      <c r="F324" s="61">
        <v>226</v>
      </c>
      <c r="G324" s="60" t="s">
        <v>57</v>
      </c>
      <c r="H324" s="60" t="s">
        <v>57</v>
      </c>
      <c r="I324" s="60" t="s">
        <v>96</v>
      </c>
      <c r="J324" s="60" t="s">
        <v>46</v>
      </c>
      <c r="K324" s="60" t="s">
        <v>97</v>
      </c>
      <c r="L324" s="60" t="s">
        <v>2446</v>
      </c>
      <c r="M324" s="60" t="s">
        <v>2447</v>
      </c>
      <c r="N324">
        <f>VLOOKUP(B324,HIS退!B:F,5,FALSE)</f>
        <v>-226</v>
      </c>
      <c r="O324" t="str">
        <f t="shared" si="10"/>
        <v/>
      </c>
      <c r="P324" s="43">
        <f>VLOOKUP(C324,银行退!D:G,4,FALSE)</f>
        <v>226</v>
      </c>
      <c r="Q324" t="str">
        <f t="shared" si="11"/>
        <v/>
      </c>
      <c r="R324" t="e">
        <f>VLOOKUP(C324,银行退!D:J,7,FALSE)</f>
        <v>#N/A</v>
      </c>
    </row>
    <row r="325" spans="1:18">
      <c r="A325" s="62">
        <v>42907.755381944444</v>
      </c>
      <c r="B325" s="60">
        <v>335438</v>
      </c>
      <c r="C325" s="60" t="s">
        <v>2448</v>
      </c>
      <c r="D325" s="60" t="s">
        <v>2449</v>
      </c>
      <c r="E325" s="60" t="s">
        <v>2450</v>
      </c>
      <c r="F325" s="61">
        <v>662</v>
      </c>
      <c r="G325" s="60" t="s">
        <v>57</v>
      </c>
      <c r="H325" s="60" t="s">
        <v>57</v>
      </c>
      <c r="I325" s="60" t="s">
        <v>96</v>
      </c>
      <c r="J325" s="60" t="s">
        <v>360</v>
      </c>
      <c r="K325" s="60" t="s">
        <v>97</v>
      </c>
      <c r="L325" s="60" t="s">
        <v>2451</v>
      </c>
      <c r="M325" s="60" t="s">
        <v>2452</v>
      </c>
      <c r="N325">
        <f>VLOOKUP(B325,HIS退!B:F,5,FALSE)</f>
        <v>-662</v>
      </c>
      <c r="O325" t="str">
        <f t="shared" si="10"/>
        <v/>
      </c>
      <c r="P325" s="43">
        <f>VLOOKUP(C325,银行退!D:G,4,FALSE)</f>
        <v>662</v>
      </c>
      <c r="Q325" t="str">
        <f t="shared" si="11"/>
        <v/>
      </c>
      <c r="R325" t="e">
        <f>VLOOKUP(C325,银行退!D:J,7,FALSE)</f>
        <v>#N/A</v>
      </c>
    </row>
    <row r="326" spans="1:18">
      <c r="A326" s="62">
        <v>42907.767939814818</v>
      </c>
      <c r="B326" s="60">
        <v>335494</v>
      </c>
      <c r="C326" s="60" t="s">
        <v>2453</v>
      </c>
      <c r="D326" s="60" t="s">
        <v>2454</v>
      </c>
      <c r="E326" s="60" t="s">
        <v>2455</v>
      </c>
      <c r="F326" s="61">
        <v>1429</v>
      </c>
      <c r="G326" s="60" t="s">
        <v>57</v>
      </c>
      <c r="H326" s="60" t="s">
        <v>57</v>
      </c>
      <c r="I326" s="60" t="s">
        <v>96</v>
      </c>
      <c r="J326" s="60" t="s">
        <v>46</v>
      </c>
      <c r="K326" s="60" t="s">
        <v>97</v>
      </c>
      <c r="L326" s="60" t="s">
        <v>2456</v>
      </c>
      <c r="M326" s="60" t="s">
        <v>2457</v>
      </c>
      <c r="N326">
        <f>VLOOKUP(B326,HIS退!B:F,5,FALSE)</f>
        <v>-1429</v>
      </c>
      <c r="O326" t="str">
        <f t="shared" si="10"/>
        <v/>
      </c>
      <c r="P326" s="43">
        <f>VLOOKUP(C326,银行退!D:G,4,FALSE)</f>
        <v>1429</v>
      </c>
      <c r="Q326" t="str">
        <f t="shared" si="11"/>
        <v/>
      </c>
      <c r="R326" t="e">
        <f>VLOOKUP(C326,银行退!D:J,7,FALSE)</f>
        <v>#N/A</v>
      </c>
    </row>
    <row r="327" spans="1:18">
      <c r="A327" s="62">
        <v>42908.29892361111</v>
      </c>
      <c r="B327" s="60">
        <v>336356</v>
      </c>
      <c r="C327" s="60" t="s">
        <v>2458</v>
      </c>
      <c r="D327" s="60" t="s">
        <v>2459</v>
      </c>
      <c r="E327" s="60" t="s">
        <v>2460</v>
      </c>
      <c r="F327" s="61">
        <v>100</v>
      </c>
      <c r="G327" s="60" t="s">
        <v>57</v>
      </c>
      <c r="H327" s="60" t="s">
        <v>57</v>
      </c>
      <c r="I327" s="60" t="s">
        <v>96</v>
      </c>
      <c r="J327" s="60" t="s">
        <v>46</v>
      </c>
      <c r="K327" s="60" t="s">
        <v>97</v>
      </c>
      <c r="L327" s="60" t="s">
        <v>2461</v>
      </c>
      <c r="M327" s="60" t="s">
        <v>2462</v>
      </c>
      <c r="N327">
        <f>VLOOKUP(B327,HIS退!B:F,5,FALSE)</f>
        <v>-100</v>
      </c>
      <c r="O327" t="str">
        <f t="shared" si="10"/>
        <v/>
      </c>
      <c r="P327" s="43">
        <f>VLOOKUP(C327,银行退!D:G,4,FALSE)</f>
        <v>100</v>
      </c>
      <c r="Q327" t="str">
        <f t="shared" si="11"/>
        <v/>
      </c>
      <c r="R327" t="e">
        <f>VLOOKUP(C327,银行退!D:J,7,FALSE)</f>
        <v>#N/A</v>
      </c>
    </row>
    <row r="328" spans="1:18">
      <c r="A328" s="62">
        <v>42908.336585648147</v>
      </c>
      <c r="B328" s="60">
        <v>336983</v>
      </c>
      <c r="C328" s="60" t="s">
        <v>2463</v>
      </c>
      <c r="D328" s="60" t="s">
        <v>2464</v>
      </c>
      <c r="E328" s="60" t="s">
        <v>2465</v>
      </c>
      <c r="F328" s="61">
        <v>500</v>
      </c>
      <c r="G328" s="60" t="s">
        <v>57</v>
      </c>
      <c r="H328" s="60" t="s">
        <v>57</v>
      </c>
      <c r="I328" s="60" t="s">
        <v>96</v>
      </c>
      <c r="J328" s="60" t="s">
        <v>46</v>
      </c>
      <c r="K328" s="60" t="s">
        <v>97</v>
      </c>
      <c r="L328" s="60" t="s">
        <v>2466</v>
      </c>
      <c r="M328" s="60" t="s">
        <v>2467</v>
      </c>
      <c r="N328">
        <f>VLOOKUP(B328,HIS退!B:F,5,FALSE)</f>
        <v>-500</v>
      </c>
      <c r="O328" t="str">
        <f t="shared" si="10"/>
        <v/>
      </c>
      <c r="P328" s="43">
        <f>VLOOKUP(C328,银行退!D:G,4,FALSE)</f>
        <v>500</v>
      </c>
      <c r="Q328" t="str">
        <f t="shared" si="11"/>
        <v/>
      </c>
      <c r="R328" t="e">
        <f>VLOOKUP(C328,银行退!D:J,7,FALSE)</f>
        <v>#N/A</v>
      </c>
    </row>
    <row r="329" spans="1:18">
      <c r="A329" s="62">
        <v>42908.337905092594</v>
      </c>
      <c r="B329" s="60">
        <v>337057</v>
      </c>
      <c r="C329" s="60" t="s">
        <v>2468</v>
      </c>
      <c r="D329" s="60" t="s">
        <v>2469</v>
      </c>
      <c r="E329" s="60" t="s">
        <v>2470</v>
      </c>
      <c r="F329" s="61">
        <v>840</v>
      </c>
      <c r="G329" s="60" t="s">
        <v>57</v>
      </c>
      <c r="H329" s="60" t="s">
        <v>57</v>
      </c>
      <c r="I329" s="60" t="s">
        <v>96</v>
      </c>
      <c r="J329" s="60" t="s">
        <v>46</v>
      </c>
      <c r="K329" s="60" t="s">
        <v>97</v>
      </c>
      <c r="L329" s="60" t="s">
        <v>2471</v>
      </c>
      <c r="M329" s="60" t="s">
        <v>2472</v>
      </c>
      <c r="N329">
        <f>VLOOKUP(B329,HIS退!B:F,5,FALSE)</f>
        <v>-840</v>
      </c>
      <c r="O329" t="str">
        <f t="shared" si="10"/>
        <v/>
      </c>
      <c r="P329" s="43">
        <f>VLOOKUP(C329,银行退!D:G,4,FALSE)</f>
        <v>840</v>
      </c>
      <c r="Q329" t="str">
        <f t="shared" si="11"/>
        <v/>
      </c>
      <c r="R329" t="e">
        <f>VLOOKUP(C329,银行退!D:J,7,FALSE)</f>
        <v>#N/A</v>
      </c>
    </row>
    <row r="330" spans="1:18">
      <c r="A330" s="62">
        <v>42908.353298611109</v>
      </c>
      <c r="B330" s="60">
        <v>338149</v>
      </c>
      <c r="C330" s="60" t="s">
        <v>2473</v>
      </c>
      <c r="D330" s="60" t="s">
        <v>2474</v>
      </c>
      <c r="E330" s="60" t="s">
        <v>2475</v>
      </c>
      <c r="F330" s="61">
        <v>500</v>
      </c>
      <c r="G330" s="60" t="s">
        <v>57</v>
      </c>
      <c r="H330" s="60" t="s">
        <v>57</v>
      </c>
      <c r="I330" s="60" t="s">
        <v>96</v>
      </c>
      <c r="J330" s="60" t="s">
        <v>46</v>
      </c>
      <c r="K330" s="60" t="s">
        <v>97</v>
      </c>
      <c r="L330" s="60" t="s">
        <v>2476</v>
      </c>
      <c r="M330" s="60" t="s">
        <v>2477</v>
      </c>
      <c r="N330">
        <f>VLOOKUP(B330,HIS退!B:F,5,FALSE)</f>
        <v>-500</v>
      </c>
      <c r="O330" t="str">
        <f t="shared" si="10"/>
        <v/>
      </c>
      <c r="P330" s="43">
        <f>VLOOKUP(C330,银行退!D:G,4,FALSE)</f>
        <v>500</v>
      </c>
      <c r="Q330" t="str">
        <f t="shared" si="11"/>
        <v/>
      </c>
      <c r="R330" t="e">
        <f>VLOOKUP(C330,银行退!D:J,7,FALSE)</f>
        <v>#N/A</v>
      </c>
    </row>
    <row r="331" spans="1:18">
      <c r="A331" s="62">
        <v>42908.354583333334</v>
      </c>
      <c r="B331" s="60">
        <v>338248</v>
      </c>
      <c r="C331" s="60" t="s">
        <v>2478</v>
      </c>
      <c r="D331" s="60" t="s">
        <v>2479</v>
      </c>
      <c r="E331" s="60" t="s">
        <v>2480</v>
      </c>
      <c r="F331" s="61">
        <v>1000</v>
      </c>
      <c r="G331" s="60" t="s">
        <v>57</v>
      </c>
      <c r="H331" s="60" t="s">
        <v>57</v>
      </c>
      <c r="I331" s="60" t="s">
        <v>96</v>
      </c>
      <c r="J331" s="60" t="s">
        <v>46</v>
      </c>
      <c r="K331" s="60" t="s">
        <v>97</v>
      </c>
      <c r="L331" s="60" t="s">
        <v>2481</v>
      </c>
      <c r="M331" s="60" t="s">
        <v>2482</v>
      </c>
      <c r="N331">
        <f>VLOOKUP(B331,HIS退!B:F,5,FALSE)</f>
        <v>-1000</v>
      </c>
      <c r="O331" t="str">
        <f t="shared" si="10"/>
        <v/>
      </c>
      <c r="P331" s="43">
        <f>VLOOKUP(C331,银行退!D:G,4,FALSE)</f>
        <v>1000</v>
      </c>
      <c r="Q331" t="str">
        <f t="shared" si="11"/>
        <v/>
      </c>
      <c r="R331" t="e">
        <f>VLOOKUP(C331,银行退!D:J,7,FALSE)</f>
        <v>#N/A</v>
      </c>
    </row>
    <row r="332" spans="1:18">
      <c r="A332" s="62">
        <v>42908.37027777778</v>
      </c>
      <c r="B332" s="60">
        <v>339483</v>
      </c>
      <c r="C332" s="60" t="s">
        <v>2483</v>
      </c>
      <c r="D332" s="60" t="s">
        <v>2484</v>
      </c>
      <c r="E332" s="60" t="s">
        <v>2485</v>
      </c>
      <c r="F332" s="61">
        <v>44</v>
      </c>
      <c r="G332" s="60" t="s">
        <v>57</v>
      </c>
      <c r="H332" s="60" t="s">
        <v>57</v>
      </c>
      <c r="I332" s="60" t="s">
        <v>96</v>
      </c>
      <c r="J332" s="60" t="s">
        <v>46</v>
      </c>
      <c r="K332" s="60" t="s">
        <v>97</v>
      </c>
      <c r="L332" s="60" t="s">
        <v>2486</v>
      </c>
      <c r="M332" s="60" t="s">
        <v>2487</v>
      </c>
      <c r="N332">
        <f>VLOOKUP(B332,HIS退!B:F,5,FALSE)</f>
        <v>-44</v>
      </c>
      <c r="O332" t="str">
        <f t="shared" si="10"/>
        <v/>
      </c>
      <c r="P332" s="43">
        <f>VLOOKUP(C332,银行退!D:G,4,FALSE)</f>
        <v>44</v>
      </c>
      <c r="Q332" t="str">
        <f t="shared" si="11"/>
        <v/>
      </c>
      <c r="R332" t="e">
        <f>VLOOKUP(C332,银行退!D:J,7,FALSE)</f>
        <v>#N/A</v>
      </c>
    </row>
    <row r="333" spans="1:18">
      <c r="A333" s="62">
        <v>42908.377708333333</v>
      </c>
      <c r="B333" s="60">
        <v>340077</v>
      </c>
      <c r="C333" s="60" t="s">
        <v>2488</v>
      </c>
      <c r="D333" s="60" t="s">
        <v>2489</v>
      </c>
      <c r="E333" s="60" t="s">
        <v>2490</v>
      </c>
      <c r="F333" s="61">
        <v>1092</v>
      </c>
      <c r="G333" s="60" t="s">
        <v>57</v>
      </c>
      <c r="H333" s="60" t="s">
        <v>57</v>
      </c>
      <c r="I333" s="60" t="s">
        <v>96</v>
      </c>
      <c r="J333" s="60" t="s">
        <v>46</v>
      </c>
      <c r="K333" s="60" t="s">
        <v>97</v>
      </c>
      <c r="L333" s="60" t="s">
        <v>2491</v>
      </c>
      <c r="M333" s="60" t="s">
        <v>2492</v>
      </c>
      <c r="N333">
        <f>VLOOKUP(B333,HIS退!B:F,5,FALSE)</f>
        <v>-1092</v>
      </c>
      <c r="O333" t="str">
        <f t="shared" si="10"/>
        <v/>
      </c>
      <c r="P333" s="43">
        <f>VLOOKUP(C333,银行退!D:G,4,FALSE)</f>
        <v>1092</v>
      </c>
      <c r="Q333" t="str">
        <f t="shared" si="11"/>
        <v/>
      </c>
      <c r="R333" t="e">
        <f>VLOOKUP(C333,银行退!D:J,7,FALSE)</f>
        <v>#N/A</v>
      </c>
    </row>
    <row r="334" spans="1:18">
      <c r="A334" s="62">
        <v>42908.379201388889</v>
      </c>
      <c r="B334" s="60">
        <v>340180</v>
      </c>
      <c r="C334" s="60" t="s">
        <v>2493</v>
      </c>
      <c r="D334" s="60" t="s">
        <v>2494</v>
      </c>
      <c r="E334" s="60" t="s">
        <v>2495</v>
      </c>
      <c r="F334" s="61">
        <v>400</v>
      </c>
      <c r="G334" s="60" t="s">
        <v>57</v>
      </c>
      <c r="H334" s="60" t="s">
        <v>57</v>
      </c>
      <c r="I334" s="60" t="s">
        <v>96</v>
      </c>
      <c r="J334" s="60" t="s">
        <v>46</v>
      </c>
      <c r="K334" s="60" t="s">
        <v>97</v>
      </c>
      <c r="L334" s="60" t="s">
        <v>2496</v>
      </c>
      <c r="M334" s="60" t="s">
        <v>2497</v>
      </c>
      <c r="N334">
        <f>VLOOKUP(B334,HIS退!B:F,5,FALSE)</f>
        <v>-400</v>
      </c>
      <c r="O334" t="str">
        <f t="shared" si="10"/>
        <v/>
      </c>
      <c r="P334" s="43">
        <f>VLOOKUP(C334,银行退!D:G,4,FALSE)</f>
        <v>400</v>
      </c>
      <c r="Q334" t="str">
        <f t="shared" si="11"/>
        <v/>
      </c>
      <c r="R334" t="e">
        <f>VLOOKUP(C334,银行退!D:J,7,FALSE)</f>
        <v>#N/A</v>
      </c>
    </row>
    <row r="335" spans="1:18">
      <c r="A335" s="62">
        <v>42908.381689814814</v>
      </c>
      <c r="B335" s="60">
        <v>340399</v>
      </c>
      <c r="C335" s="60" t="s">
        <v>2498</v>
      </c>
      <c r="D335" s="60" t="s">
        <v>2499</v>
      </c>
      <c r="E335" s="60" t="s">
        <v>2500</v>
      </c>
      <c r="F335" s="61">
        <v>72</v>
      </c>
      <c r="G335" s="60" t="s">
        <v>57</v>
      </c>
      <c r="H335" s="60" t="s">
        <v>57</v>
      </c>
      <c r="I335" s="60" t="s">
        <v>96</v>
      </c>
      <c r="J335" s="60" t="s">
        <v>46</v>
      </c>
      <c r="K335" s="60" t="s">
        <v>97</v>
      </c>
      <c r="L335" s="60" t="s">
        <v>2501</v>
      </c>
      <c r="M335" s="60" t="s">
        <v>2502</v>
      </c>
      <c r="N335">
        <f>VLOOKUP(B335,HIS退!B:F,5,FALSE)</f>
        <v>-72</v>
      </c>
      <c r="O335" t="str">
        <f t="shared" si="10"/>
        <v/>
      </c>
      <c r="P335" s="43">
        <f>VLOOKUP(C335,银行退!D:G,4,FALSE)</f>
        <v>72</v>
      </c>
      <c r="Q335" t="str">
        <f t="shared" si="11"/>
        <v/>
      </c>
      <c r="R335" t="e">
        <f>VLOOKUP(C335,银行退!D:J,7,FALSE)</f>
        <v>#N/A</v>
      </c>
    </row>
    <row r="336" spans="1:18">
      <c r="A336" s="62">
        <v>42908.390104166669</v>
      </c>
      <c r="B336" s="60">
        <v>341137</v>
      </c>
      <c r="C336" s="60" t="s">
        <v>2503</v>
      </c>
      <c r="D336" s="60" t="s">
        <v>2504</v>
      </c>
      <c r="E336" s="60" t="s">
        <v>2505</v>
      </c>
      <c r="F336" s="61">
        <v>1000</v>
      </c>
      <c r="G336" s="60" t="s">
        <v>57</v>
      </c>
      <c r="H336" s="60" t="s">
        <v>57</v>
      </c>
      <c r="I336" s="60" t="s">
        <v>96</v>
      </c>
      <c r="J336" s="60" t="s">
        <v>46</v>
      </c>
      <c r="K336" s="60" t="s">
        <v>97</v>
      </c>
      <c r="L336" s="60" t="s">
        <v>2506</v>
      </c>
      <c r="M336" s="60" t="s">
        <v>2507</v>
      </c>
      <c r="N336">
        <f>VLOOKUP(B336,HIS退!B:F,5,FALSE)</f>
        <v>-1000</v>
      </c>
      <c r="O336" t="str">
        <f t="shared" si="10"/>
        <v/>
      </c>
      <c r="P336" s="43">
        <f>VLOOKUP(C336,银行退!D:G,4,FALSE)</f>
        <v>1000</v>
      </c>
      <c r="Q336" t="str">
        <f t="shared" si="11"/>
        <v/>
      </c>
      <c r="R336" t="e">
        <f>VLOOKUP(C336,银行退!D:J,7,FALSE)</f>
        <v>#N/A</v>
      </c>
    </row>
    <row r="337" spans="1:18">
      <c r="A337" s="62">
        <v>42908.393252314818</v>
      </c>
      <c r="B337" s="60">
        <v>341400</v>
      </c>
      <c r="C337" s="60" t="s">
        <v>2508</v>
      </c>
      <c r="D337" s="60" t="s">
        <v>2509</v>
      </c>
      <c r="E337" s="60" t="s">
        <v>2510</v>
      </c>
      <c r="F337" s="61">
        <v>500</v>
      </c>
      <c r="G337" s="60" t="s">
        <v>57</v>
      </c>
      <c r="H337" s="60" t="s">
        <v>57</v>
      </c>
      <c r="I337" s="60" t="s">
        <v>96</v>
      </c>
      <c r="J337" s="60" t="s">
        <v>46</v>
      </c>
      <c r="K337" s="60" t="s">
        <v>97</v>
      </c>
      <c r="L337" s="60" t="s">
        <v>2511</v>
      </c>
      <c r="M337" s="60" t="s">
        <v>2512</v>
      </c>
      <c r="N337">
        <f>VLOOKUP(B337,HIS退!B:F,5,FALSE)</f>
        <v>-500</v>
      </c>
      <c r="O337" t="str">
        <f t="shared" si="10"/>
        <v/>
      </c>
      <c r="P337" s="43">
        <f>VLOOKUP(C337,银行退!D:G,4,FALSE)</f>
        <v>500</v>
      </c>
      <c r="Q337" t="str">
        <f t="shared" si="11"/>
        <v/>
      </c>
      <c r="R337" t="e">
        <f>VLOOKUP(C337,银行退!D:J,7,FALSE)</f>
        <v>#N/A</v>
      </c>
    </row>
    <row r="338" spans="1:18">
      <c r="A338" s="62">
        <v>42908.39570601852</v>
      </c>
      <c r="B338" s="60">
        <v>341626</v>
      </c>
      <c r="C338" s="60" t="s">
        <v>2513</v>
      </c>
      <c r="D338" s="60" t="s">
        <v>2514</v>
      </c>
      <c r="E338" s="60" t="s">
        <v>2515</v>
      </c>
      <c r="F338" s="61">
        <v>400</v>
      </c>
      <c r="G338" s="60" t="s">
        <v>57</v>
      </c>
      <c r="H338" s="60" t="s">
        <v>57</v>
      </c>
      <c r="I338" s="60" t="s">
        <v>96</v>
      </c>
      <c r="J338" s="60" t="s">
        <v>46</v>
      </c>
      <c r="K338" s="60" t="s">
        <v>97</v>
      </c>
      <c r="L338" s="60" t="s">
        <v>2516</v>
      </c>
      <c r="M338" s="60" t="s">
        <v>2517</v>
      </c>
      <c r="N338">
        <f>VLOOKUP(B338,HIS退!B:F,5,FALSE)</f>
        <v>-400</v>
      </c>
      <c r="O338" t="str">
        <f t="shared" si="10"/>
        <v/>
      </c>
      <c r="P338" s="43">
        <f>VLOOKUP(C338,银行退!D:G,4,FALSE)</f>
        <v>400</v>
      </c>
      <c r="Q338" t="str">
        <f t="shared" si="11"/>
        <v/>
      </c>
      <c r="R338" t="e">
        <f>VLOOKUP(C338,银行退!D:J,7,FALSE)</f>
        <v>#N/A</v>
      </c>
    </row>
    <row r="339" spans="1:18">
      <c r="A339" s="62">
        <v>42908.402604166666</v>
      </c>
      <c r="B339" s="60">
        <v>342203</v>
      </c>
      <c r="C339" s="60" t="s">
        <v>2518</v>
      </c>
      <c r="D339" s="60" t="s">
        <v>2519</v>
      </c>
      <c r="E339" s="60" t="s">
        <v>2520</v>
      </c>
      <c r="F339" s="61">
        <v>1096</v>
      </c>
      <c r="G339" s="60" t="s">
        <v>57</v>
      </c>
      <c r="H339" s="60" t="s">
        <v>57</v>
      </c>
      <c r="I339" s="60" t="s">
        <v>96</v>
      </c>
      <c r="J339" s="60" t="s">
        <v>46</v>
      </c>
      <c r="K339" s="60" t="s">
        <v>97</v>
      </c>
      <c r="L339" s="60" t="s">
        <v>2521</v>
      </c>
      <c r="M339" s="60" t="s">
        <v>2522</v>
      </c>
      <c r="N339">
        <f>VLOOKUP(B339,HIS退!B:F,5,FALSE)</f>
        <v>-1096</v>
      </c>
      <c r="O339" t="str">
        <f t="shared" si="10"/>
        <v/>
      </c>
      <c r="P339" s="43">
        <f>VLOOKUP(C339,银行退!D:G,4,FALSE)</f>
        <v>1096</v>
      </c>
      <c r="Q339" t="str">
        <f t="shared" si="11"/>
        <v/>
      </c>
      <c r="R339" t="e">
        <f>VLOOKUP(C339,银行退!D:J,7,FALSE)</f>
        <v>#N/A</v>
      </c>
    </row>
    <row r="340" spans="1:18">
      <c r="A340" s="62">
        <v>42908.414375</v>
      </c>
      <c r="B340" s="60">
        <v>343215</v>
      </c>
      <c r="C340" s="60" t="s">
        <v>2523</v>
      </c>
      <c r="D340" s="60" t="s">
        <v>2524</v>
      </c>
      <c r="E340" s="60" t="s">
        <v>2525</v>
      </c>
      <c r="F340" s="61">
        <v>490</v>
      </c>
      <c r="G340" s="60" t="s">
        <v>57</v>
      </c>
      <c r="H340" s="60" t="s">
        <v>57</v>
      </c>
      <c r="I340" s="60" t="s">
        <v>96</v>
      </c>
      <c r="J340" s="60" t="s">
        <v>46</v>
      </c>
      <c r="K340" s="60" t="s">
        <v>97</v>
      </c>
      <c r="L340" s="60" t="s">
        <v>2526</v>
      </c>
      <c r="M340" s="60" t="s">
        <v>2527</v>
      </c>
      <c r="N340">
        <f>VLOOKUP(B340,HIS退!B:F,5,FALSE)</f>
        <v>-490</v>
      </c>
      <c r="O340" t="str">
        <f t="shared" si="10"/>
        <v/>
      </c>
      <c r="P340" s="43">
        <f>VLOOKUP(C340,银行退!D:G,4,FALSE)</f>
        <v>490</v>
      </c>
      <c r="Q340" t="str">
        <f t="shared" si="11"/>
        <v/>
      </c>
      <c r="R340" t="e">
        <f>VLOOKUP(C340,银行退!D:J,7,FALSE)</f>
        <v>#N/A</v>
      </c>
    </row>
    <row r="341" spans="1:18">
      <c r="A341" s="62">
        <v>42908.414965277778</v>
      </c>
      <c r="B341" s="60">
        <v>343267</v>
      </c>
      <c r="C341" s="60" t="s">
        <v>2528</v>
      </c>
      <c r="D341" s="60" t="s">
        <v>2529</v>
      </c>
      <c r="E341" s="60" t="s">
        <v>2530</v>
      </c>
      <c r="F341" s="61">
        <v>47</v>
      </c>
      <c r="G341" s="60" t="s">
        <v>57</v>
      </c>
      <c r="H341" s="60" t="s">
        <v>57</v>
      </c>
      <c r="I341" s="60" t="s">
        <v>96</v>
      </c>
      <c r="J341" s="60" t="s">
        <v>46</v>
      </c>
      <c r="K341" s="60" t="s">
        <v>97</v>
      </c>
      <c r="L341" s="60" t="s">
        <v>2531</v>
      </c>
      <c r="M341" s="60" t="s">
        <v>2532</v>
      </c>
      <c r="N341">
        <f>VLOOKUP(B341,HIS退!B:F,5,FALSE)</f>
        <v>-47</v>
      </c>
      <c r="O341" t="str">
        <f t="shared" si="10"/>
        <v/>
      </c>
      <c r="P341" s="43">
        <f>VLOOKUP(C341,银行退!D:G,4,FALSE)</f>
        <v>47</v>
      </c>
      <c r="Q341" t="str">
        <f t="shared" si="11"/>
        <v/>
      </c>
      <c r="R341" t="e">
        <f>VLOOKUP(C341,银行退!D:J,7,FALSE)</f>
        <v>#N/A</v>
      </c>
    </row>
    <row r="342" spans="1:18">
      <c r="A342" s="62">
        <v>42908.416689814818</v>
      </c>
      <c r="B342" s="60">
        <v>343398</v>
      </c>
      <c r="C342" s="60" t="s">
        <v>2533</v>
      </c>
      <c r="D342" s="60" t="s">
        <v>2534</v>
      </c>
      <c r="E342" s="60" t="s">
        <v>2535</v>
      </c>
      <c r="F342" s="61">
        <v>500</v>
      </c>
      <c r="G342" s="60" t="s">
        <v>57</v>
      </c>
      <c r="H342" s="60" t="s">
        <v>57</v>
      </c>
      <c r="I342" s="60" t="s">
        <v>96</v>
      </c>
      <c r="J342" s="60" t="s">
        <v>46</v>
      </c>
      <c r="K342" s="60" t="s">
        <v>97</v>
      </c>
      <c r="L342" s="60" t="s">
        <v>2536</v>
      </c>
      <c r="M342" s="60" t="s">
        <v>2537</v>
      </c>
      <c r="N342">
        <f>VLOOKUP(B342,HIS退!B:F,5,FALSE)</f>
        <v>-500</v>
      </c>
      <c r="O342" t="str">
        <f t="shared" si="10"/>
        <v/>
      </c>
      <c r="P342" s="43">
        <f>VLOOKUP(C342,银行退!D:G,4,FALSE)</f>
        <v>500</v>
      </c>
      <c r="Q342" t="str">
        <f t="shared" si="11"/>
        <v/>
      </c>
      <c r="R342" t="e">
        <f>VLOOKUP(C342,银行退!D:J,7,FALSE)</f>
        <v>#N/A</v>
      </c>
    </row>
    <row r="343" spans="1:18">
      <c r="A343" s="62">
        <v>42908.422372685185</v>
      </c>
      <c r="B343" s="60">
        <v>343829</v>
      </c>
      <c r="C343" s="60" t="s">
        <v>2538</v>
      </c>
      <c r="D343" s="60" t="s">
        <v>2539</v>
      </c>
      <c r="E343" s="60" t="s">
        <v>2540</v>
      </c>
      <c r="F343" s="61">
        <v>35</v>
      </c>
      <c r="G343" s="60" t="s">
        <v>57</v>
      </c>
      <c r="H343" s="60" t="s">
        <v>57</v>
      </c>
      <c r="I343" s="60" t="s">
        <v>96</v>
      </c>
      <c r="J343" s="60" t="s">
        <v>46</v>
      </c>
      <c r="K343" s="60" t="s">
        <v>97</v>
      </c>
      <c r="L343" s="60" t="s">
        <v>2541</v>
      </c>
      <c r="M343" s="60" t="s">
        <v>2542</v>
      </c>
      <c r="N343">
        <f>VLOOKUP(B343,HIS退!B:F,5,FALSE)</f>
        <v>-35</v>
      </c>
      <c r="O343" t="str">
        <f t="shared" si="10"/>
        <v/>
      </c>
      <c r="P343" s="43">
        <f>VLOOKUP(C343,银行退!D:G,4,FALSE)</f>
        <v>35</v>
      </c>
      <c r="Q343" t="str">
        <f t="shared" si="11"/>
        <v/>
      </c>
      <c r="R343" t="e">
        <f>VLOOKUP(C343,银行退!D:J,7,FALSE)</f>
        <v>#N/A</v>
      </c>
    </row>
    <row r="344" spans="1:18">
      <c r="A344" s="62">
        <v>42908.424421296295</v>
      </c>
      <c r="B344" s="60">
        <v>344013</v>
      </c>
      <c r="C344" s="60" t="s">
        <v>2543</v>
      </c>
      <c r="D344" s="60" t="s">
        <v>2544</v>
      </c>
      <c r="E344" s="60" t="s">
        <v>2545</v>
      </c>
      <c r="F344" s="61">
        <v>350</v>
      </c>
      <c r="G344" s="60" t="s">
        <v>57</v>
      </c>
      <c r="H344" s="60" t="s">
        <v>57</v>
      </c>
      <c r="I344" s="60" t="s">
        <v>96</v>
      </c>
      <c r="J344" s="60" t="s">
        <v>46</v>
      </c>
      <c r="K344" s="60" t="s">
        <v>97</v>
      </c>
      <c r="L344" s="60" t="s">
        <v>2546</v>
      </c>
      <c r="M344" s="60" t="s">
        <v>2547</v>
      </c>
      <c r="N344">
        <f>VLOOKUP(B344,HIS退!B:F,5,FALSE)</f>
        <v>-350</v>
      </c>
      <c r="O344" t="str">
        <f t="shared" si="10"/>
        <v/>
      </c>
      <c r="P344" s="43">
        <f>VLOOKUP(C344,银行退!D:G,4,FALSE)</f>
        <v>350</v>
      </c>
      <c r="Q344" t="str">
        <f t="shared" si="11"/>
        <v/>
      </c>
      <c r="R344" t="e">
        <f>VLOOKUP(C344,银行退!D:J,7,FALSE)</f>
        <v>#N/A</v>
      </c>
    </row>
    <row r="345" spans="1:18">
      <c r="A345" s="62">
        <v>42908.430138888885</v>
      </c>
      <c r="B345" s="60">
        <v>344461</v>
      </c>
      <c r="C345" s="60" t="s">
        <v>2548</v>
      </c>
      <c r="D345" s="60" t="s">
        <v>2549</v>
      </c>
      <c r="E345" s="60" t="s">
        <v>2550</v>
      </c>
      <c r="F345" s="61">
        <v>782</v>
      </c>
      <c r="G345" s="60" t="s">
        <v>57</v>
      </c>
      <c r="H345" s="60" t="s">
        <v>57</v>
      </c>
      <c r="I345" s="60" t="s">
        <v>96</v>
      </c>
      <c r="J345" s="60" t="s">
        <v>46</v>
      </c>
      <c r="K345" s="60" t="s">
        <v>97</v>
      </c>
      <c r="L345" s="60" t="s">
        <v>2551</v>
      </c>
      <c r="M345" s="60" t="s">
        <v>2552</v>
      </c>
      <c r="N345">
        <f>VLOOKUP(B345,HIS退!B:F,5,FALSE)</f>
        <v>-782</v>
      </c>
      <c r="O345" t="str">
        <f t="shared" si="10"/>
        <v/>
      </c>
      <c r="P345" s="43">
        <f>VLOOKUP(C345,银行退!D:G,4,FALSE)</f>
        <v>782</v>
      </c>
      <c r="Q345" t="str">
        <f t="shared" si="11"/>
        <v/>
      </c>
      <c r="R345" t="e">
        <f>VLOOKUP(C345,银行退!D:J,7,FALSE)</f>
        <v>#N/A</v>
      </c>
    </row>
    <row r="346" spans="1:18">
      <c r="A346" s="62">
        <v>42908.432233796295</v>
      </c>
      <c r="B346" s="60">
        <v>344647</v>
      </c>
      <c r="C346" s="60" t="s">
        <v>2553</v>
      </c>
      <c r="D346" s="60" t="s">
        <v>2554</v>
      </c>
      <c r="E346" s="60" t="s">
        <v>2555</v>
      </c>
      <c r="F346" s="61">
        <v>496</v>
      </c>
      <c r="G346" s="60" t="s">
        <v>57</v>
      </c>
      <c r="H346" s="60" t="s">
        <v>57</v>
      </c>
      <c r="I346" s="60" t="s">
        <v>96</v>
      </c>
      <c r="J346" s="60" t="s">
        <v>46</v>
      </c>
      <c r="K346" s="60" t="s">
        <v>97</v>
      </c>
      <c r="L346" s="60" t="s">
        <v>2556</v>
      </c>
      <c r="M346" s="60" t="s">
        <v>2557</v>
      </c>
      <c r="N346">
        <f>VLOOKUP(B346,HIS退!B:F,5,FALSE)</f>
        <v>-496</v>
      </c>
      <c r="O346" t="str">
        <f t="shared" si="10"/>
        <v/>
      </c>
      <c r="P346" s="43">
        <f>VLOOKUP(C346,银行退!D:G,4,FALSE)</f>
        <v>496</v>
      </c>
      <c r="Q346" t="str">
        <f t="shared" si="11"/>
        <v/>
      </c>
      <c r="R346" t="e">
        <f>VLOOKUP(C346,银行退!D:J,7,FALSE)</f>
        <v>#N/A</v>
      </c>
    </row>
    <row r="347" spans="1:18">
      <c r="A347" s="62">
        <v>42908.433483796296</v>
      </c>
      <c r="B347" s="60">
        <v>344738</v>
      </c>
      <c r="C347" s="60" t="s">
        <v>2558</v>
      </c>
      <c r="D347" s="60" t="s">
        <v>2559</v>
      </c>
      <c r="E347" s="60" t="s">
        <v>2560</v>
      </c>
      <c r="F347" s="61">
        <v>2000</v>
      </c>
      <c r="G347" s="60" t="s">
        <v>57</v>
      </c>
      <c r="H347" s="60" t="s">
        <v>57</v>
      </c>
      <c r="I347" s="60" t="s">
        <v>96</v>
      </c>
      <c r="J347" s="60" t="s">
        <v>46</v>
      </c>
      <c r="K347" s="60" t="s">
        <v>97</v>
      </c>
      <c r="L347" s="60" t="s">
        <v>2561</v>
      </c>
      <c r="M347" s="60" t="s">
        <v>2562</v>
      </c>
      <c r="N347">
        <f>VLOOKUP(B347,HIS退!B:F,5,FALSE)</f>
        <v>-2000</v>
      </c>
      <c r="O347" t="str">
        <f t="shared" si="10"/>
        <v/>
      </c>
      <c r="P347" s="43">
        <f>VLOOKUP(C347,银行退!D:G,4,FALSE)</f>
        <v>2000</v>
      </c>
      <c r="Q347" t="str">
        <f t="shared" si="11"/>
        <v/>
      </c>
      <c r="R347" t="e">
        <f>VLOOKUP(C347,银行退!D:J,7,FALSE)</f>
        <v>#N/A</v>
      </c>
    </row>
    <row r="348" spans="1:18">
      <c r="A348" s="62">
        <v>42908.434131944443</v>
      </c>
      <c r="B348" s="60">
        <v>344778</v>
      </c>
      <c r="C348" s="60" t="s">
        <v>2563</v>
      </c>
      <c r="D348" s="60" t="s">
        <v>2564</v>
      </c>
      <c r="E348" s="60" t="s">
        <v>2565</v>
      </c>
      <c r="F348" s="61">
        <v>4900</v>
      </c>
      <c r="G348" s="60" t="s">
        <v>57</v>
      </c>
      <c r="H348" s="60" t="s">
        <v>57</v>
      </c>
      <c r="I348" s="60" t="s">
        <v>96</v>
      </c>
      <c r="J348" s="60" t="s">
        <v>46</v>
      </c>
      <c r="K348" s="60" t="s">
        <v>97</v>
      </c>
      <c r="L348" s="60" t="s">
        <v>2566</v>
      </c>
      <c r="M348" s="60" t="s">
        <v>2567</v>
      </c>
      <c r="N348">
        <f>VLOOKUP(B348,HIS退!B:F,5,FALSE)</f>
        <v>-4900</v>
      </c>
      <c r="O348" t="str">
        <f t="shared" si="10"/>
        <v/>
      </c>
      <c r="P348" s="43">
        <f>VLOOKUP(C348,银行退!D:G,4,FALSE)</f>
        <v>4900</v>
      </c>
      <c r="Q348" t="str">
        <f t="shared" si="11"/>
        <v/>
      </c>
      <c r="R348" t="e">
        <f>VLOOKUP(C348,银行退!D:J,7,FALSE)</f>
        <v>#N/A</v>
      </c>
    </row>
    <row r="349" spans="1:18">
      <c r="A349" s="62">
        <v>42908.437407407408</v>
      </c>
      <c r="B349" s="60">
        <v>345063</v>
      </c>
      <c r="C349" s="60" t="s">
        <v>2568</v>
      </c>
      <c r="D349" s="60" t="s">
        <v>2569</v>
      </c>
      <c r="E349" s="60" t="s">
        <v>2570</v>
      </c>
      <c r="F349" s="61">
        <v>316</v>
      </c>
      <c r="G349" s="60" t="s">
        <v>57</v>
      </c>
      <c r="H349" s="60" t="s">
        <v>57</v>
      </c>
      <c r="I349" s="60" t="s">
        <v>96</v>
      </c>
      <c r="J349" s="60" t="s">
        <v>46</v>
      </c>
      <c r="K349" s="60" t="s">
        <v>97</v>
      </c>
      <c r="L349" s="60" t="s">
        <v>2571</v>
      </c>
      <c r="M349" s="60" t="s">
        <v>2572</v>
      </c>
      <c r="N349">
        <f>VLOOKUP(B349,HIS退!B:F,5,FALSE)</f>
        <v>-316</v>
      </c>
      <c r="O349" t="str">
        <f t="shared" si="10"/>
        <v/>
      </c>
      <c r="P349" s="43">
        <f>VLOOKUP(C349,银行退!D:G,4,FALSE)</f>
        <v>316</v>
      </c>
      <c r="Q349" t="str">
        <f t="shared" si="11"/>
        <v/>
      </c>
      <c r="R349" t="e">
        <f>VLOOKUP(C349,银行退!D:J,7,FALSE)</f>
        <v>#N/A</v>
      </c>
    </row>
    <row r="350" spans="1:18">
      <c r="A350" s="62">
        <v>42908.443055555559</v>
      </c>
      <c r="B350" s="60">
        <v>345509</v>
      </c>
      <c r="C350" s="60" t="s">
        <v>2573</v>
      </c>
      <c r="D350" s="60" t="s">
        <v>2574</v>
      </c>
      <c r="E350" s="60" t="s">
        <v>2575</v>
      </c>
      <c r="F350" s="61">
        <v>216</v>
      </c>
      <c r="G350" s="60" t="s">
        <v>57</v>
      </c>
      <c r="H350" s="60" t="s">
        <v>57</v>
      </c>
      <c r="I350" s="60" t="s">
        <v>96</v>
      </c>
      <c r="J350" s="60" t="s">
        <v>46</v>
      </c>
      <c r="K350" s="60" t="s">
        <v>97</v>
      </c>
      <c r="L350" s="60" t="s">
        <v>2576</v>
      </c>
      <c r="M350" s="60" t="s">
        <v>2577</v>
      </c>
      <c r="N350">
        <f>VLOOKUP(B350,HIS退!B:F,5,FALSE)</f>
        <v>-216</v>
      </c>
      <c r="O350" t="str">
        <f t="shared" si="10"/>
        <v/>
      </c>
      <c r="P350" s="43">
        <f>VLOOKUP(C350,银行退!D:G,4,FALSE)</f>
        <v>216</v>
      </c>
      <c r="Q350" t="str">
        <f t="shared" si="11"/>
        <v/>
      </c>
      <c r="R350" t="e">
        <f>VLOOKUP(C350,银行退!D:J,7,FALSE)</f>
        <v>#N/A</v>
      </c>
    </row>
    <row r="351" spans="1:18">
      <c r="A351" s="62">
        <v>42908.446747685186</v>
      </c>
      <c r="B351" s="60">
        <v>345762</v>
      </c>
      <c r="C351" s="60" t="s">
        <v>2578</v>
      </c>
      <c r="D351" s="60" t="s">
        <v>2579</v>
      </c>
      <c r="E351" s="60" t="s">
        <v>2580</v>
      </c>
      <c r="F351" s="61">
        <v>151</v>
      </c>
      <c r="G351" s="60" t="s">
        <v>57</v>
      </c>
      <c r="H351" s="60" t="s">
        <v>57</v>
      </c>
      <c r="I351" s="60" t="s">
        <v>96</v>
      </c>
      <c r="J351" s="60" t="s">
        <v>46</v>
      </c>
      <c r="K351" s="60" t="s">
        <v>97</v>
      </c>
      <c r="L351" s="60" t="s">
        <v>2581</v>
      </c>
      <c r="M351" s="60" t="s">
        <v>2582</v>
      </c>
      <c r="N351">
        <f>VLOOKUP(B351,HIS退!B:F,5,FALSE)</f>
        <v>-151</v>
      </c>
      <c r="O351" t="str">
        <f t="shared" si="10"/>
        <v/>
      </c>
      <c r="P351" s="43">
        <f>VLOOKUP(C351,银行退!D:G,4,FALSE)</f>
        <v>151</v>
      </c>
      <c r="Q351" t="str">
        <f t="shared" si="11"/>
        <v/>
      </c>
      <c r="R351" t="e">
        <f>VLOOKUP(C351,银行退!D:J,7,FALSE)</f>
        <v>#N/A</v>
      </c>
    </row>
    <row r="352" spans="1:18">
      <c r="A352" s="62">
        <v>42908.450497685182</v>
      </c>
      <c r="B352" s="60">
        <v>346042</v>
      </c>
      <c r="C352" s="60" t="s">
        <v>2583</v>
      </c>
      <c r="D352" s="60" t="s">
        <v>2584</v>
      </c>
      <c r="E352" s="60" t="s">
        <v>2585</v>
      </c>
      <c r="F352" s="61">
        <v>190</v>
      </c>
      <c r="G352" s="60" t="s">
        <v>57</v>
      </c>
      <c r="H352" s="60" t="s">
        <v>57</v>
      </c>
      <c r="I352" s="60" t="s">
        <v>96</v>
      </c>
      <c r="J352" s="60" t="s">
        <v>46</v>
      </c>
      <c r="K352" s="60" t="s">
        <v>97</v>
      </c>
      <c r="L352" s="60" t="s">
        <v>2586</v>
      </c>
      <c r="M352" s="60" t="s">
        <v>2587</v>
      </c>
      <c r="N352">
        <f>VLOOKUP(B352,HIS退!B:F,5,FALSE)</f>
        <v>-190</v>
      </c>
      <c r="O352" t="str">
        <f t="shared" si="10"/>
        <v/>
      </c>
      <c r="P352" s="43">
        <f>VLOOKUP(C352,银行退!D:G,4,FALSE)</f>
        <v>190</v>
      </c>
      <c r="Q352" t="str">
        <f t="shared" si="11"/>
        <v/>
      </c>
      <c r="R352" t="e">
        <f>VLOOKUP(C352,银行退!D:J,7,FALSE)</f>
        <v>#N/A</v>
      </c>
    </row>
    <row r="353" spans="1:18">
      <c r="A353" s="62">
        <v>42908.455381944441</v>
      </c>
      <c r="B353" s="60">
        <v>346380</v>
      </c>
      <c r="C353" s="60" t="s">
        <v>2588</v>
      </c>
      <c r="D353" s="60" t="s">
        <v>2589</v>
      </c>
      <c r="E353" s="60" t="s">
        <v>2590</v>
      </c>
      <c r="F353" s="61">
        <v>490</v>
      </c>
      <c r="G353" s="60" t="s">
        <v>57</v>
      </c>
      <c r="H353" s="60" t="s">
        <v>57</v>
      </c>
      <c r="I353" s="60" t="s">
        <v>96</v>
      </c>
      <c r="J353" s="60" t="s">
        <v>46</v>
      </c>
      <c r="K353" s="60" t="s">
        <v>97</v>
      </c>
      <c r="L353" s="60" t="s">
        <v>2591</v>
      </c>
      <c r="M353" s="60" t="s">
        <v>2592</v>
      </c>
      <c r="N353">
        <f>VLOOKUP(B353,HIS退!B:F,5,FALSE)</f>
        <v>-490</v>
      </c>
      <c r="O353" t="str">
        <f t="shared" si="10"/>
        <v/>
      </c>
      <c r="P353" s="43">
        <f>VLOOKUP(C353,银行退!D:G,4,FALSE)</f>
        <v>490</v>
      </c>
      <c r="Q353" t="str">
        <f t="shared" si="11"/>
        <v/>
      </c>
      <c r="R353" t="e">
        <f>VLOOKUP(C353,银行退!D:J,7,FALSE)</f>
        <v>#N/A</v>
      </c>
    </row>
    <row r="354" spans="1:18">
      <c r="A354" s="62">
        <v>42908.455983796295</v>
      </c>
      <c r="B354" s="60">
        <v>346422</v>
      </c>
      <c r="C354" s="60" t="s">
        <v>2593</v>
      </c>
      <c r="D354" s="60" t="s">
        <v>2594</v>
      </c>
      <c r="E354" s="60" t="s">
        <v>2595</v>
      </c>
      <c r="F354" s="61">
        <v>230</v>
      </c>
      <c r="G354" s="60" t="s">
        <v>57</v>
      </c>
      <c r="H354" s="60" t="s">
        <v>57</v>
      </c>
      <c r="I354" s="60" t="s">
        <v>96</v>
      </c>
      <c r="J354" s="60" t="s">
        <v>46</v>
      </c>
      <c r="K354" s="60" t="s">
        <v>97</v>
      </c>
      <c r="L354" s="60" t="s">
        <v>2596</v>
      </c>
      <c r="M354" s="60" t="s">
        <v>2597</v>
      </c>
      <c r="N354">
        <f>VLOOKUP(B354,HIS退!B:F,5,FALSE)</f>
        <v>-230</v>
      </c>
      <c r="O354" t="str">
        <f t="shared" si="10"/>
        <v/>
      </c>
      <c r="P354" s="43">
        <f>VLOOKUP(C354,银行退!D:G,4,FALSE)</f>
        <v>230</v>
      </c>
      <c r="Q354" t="str">
        <f t="shared" si="11"/>
        <v/>
      </c>
      <c r="R354" t="e">
        <f>VLOOKUP(C354,银行退!D:J,7,FALSE)</f>
        <v>#N/A</v>
      </c>
    </row>
    <row r="355" spans="1:18">
      <c r="A355" s="62">
        <v>42908.45853009259</v>
      </c>
      <c r="B355" s="60">
        <v>346629</v>
      </c>
      <c r="C355" s="60" t="s">
        <v>2598</v>
      </c>
      <c r="D355" s="60" t="s">
        <v>2599</v>
      </c>
      <c r="E355" s="60" t="s">
        <v>2600</v>
      </c>
      <c r="F355" s="61">
        <v>1000</v>
      </c>
      <c r="G355" s="60" t="s">
        <v>57</v>
      </c>
      <c r="H355" s="60" t="s">
        <v>57</v>
      </c>
      <c r="I355" s="60" t="s">
        <v>96</v>
      </c>
      <c r="J355" s="60" t="s">
        <v>46</v>
      </c>
      <c r="K355" s="60" t="s">
        <v>97</v>
      </c>
      <c r="L355" s="60" t="s">
        <v>2601</v>
      </c>
      <c r="M355" s="60" t="s">
        <v>2602</v>
      </c>
      <c r="N355">
        <f>VLOOKUP(B355,HIS退!B:F,5,FALSE)</f>
        <v>-1000</v>
      </c>
      <c r="O355" t="str">
        <f t="shared" si="10"/>
        <v/>
      </c>
      <c r="P355" s="43">
        <f>VLOOKUP(C355,银行退!D:G,4,FALSE)</f>
        <v>1000</v>
      </c>
      <c r="Q355" t="str">
        <f t="shared" si="11"/>
        <v/>
      </c>
      <c r="R355" t="e">
        <f>VLOOKUP(C355,银行退!D:J,7,FALSE)</f>
        <v>#N/A</v>
      </c>
    </row>
    <row r="356" spans="1:18">
      <c r="A356" s="62">
        <v>42908.466874999998</v>
      </c>
      <c r="B356" s="60">
        <v>347156</v>
      </c>
      <c r="C356" s="60" t="s">
        <v>2603</v>
      </c>
      <c r="D356" s="60" t="s">
        <v>2604</v>
      </c>
      <c r="E356" s="60" t="s">
        <v>2605</v>
      </c>
      <c r="F356" s="61">
        <v>500</v>
      </c>
      <c r="G356" s="60" t="s">
        <v>57</v>
      </c>
      <c r="H356" s="60" t="s">
        <v>57</v>
      </c>
      <c r="I356" s="60" t="s">
        <v>96</v>
      </c>
      <c r="J356" s="60" t="s">
        <v>46</v>
      </c>
      <c r="K356" s="60" t="s">
        <v>97</v>
      </c>
      <c r="L356" s="60" t="s">
        <v>2606</v>
      </c>
      <c r="M356" s="60" t="s">
        <v>2607</v>
      </c>
      <c r="N356">
        <f>VLOOKUP(B356,HIS退!B:F,5,FALSE)</f>
        <v>-500</v>
      </c>
      <c r="O356" t="str">
        <f t="shared" si="10"/>
        <v/>
      </c>
      <c r="P356" s="43">
        <f>VLOOKUP(C356,银行退!D:G,4,FALSE)</f>
        <v>500</v>
      </c>
      <c r="Q356" t="str">
        <f t="shared" si="11"/>
        <v/>
      </c>
      <c r="R356" t="e">
        <f>VLOOKUP(C356,银行退!D:J,7,FALSE)</f>
        <v>#N/A</v>
      </c>
    </row>
    <row r="357" spans="1:18">
      <c r="A357" s="62">
        <v>42908.474652777775</v>
      </c>
      <c r="B357" s="60">
        <v>347635</v>
      </c>
      <c r="C357" s="60" t="s">
        <v>2608</v>
      </c>
      <c r="D357" s="60" t="s">
        <v>2609</v>
      </c>
      <c r="E357" s="60" t="s">
        <v>2610</v>
      </c>
      <c r="F357" s="61">
        <v>255</v>
      </c>
      <c r="G357" s="60" t="s">
        <v>57</v>
      </c>
      <c r="H357" s="60" t="s">
        <v>57</v>
      </c>
      <c r="I357" s="60" t="s">
        <v>96</v>
      </c>
      <c r="J357" s="60" t="s">
        <v>46</v>
      </c>
      <c r="K357" s="60" t="s">
        <v>97</v>
      </c>
      <c r="L357" s="60" t="s">
        <v>2611</v>
      </c>
      <c r="M357" s="60" t="s">
        <v>2612</v>
      </c>
      <c r="N357">
        <f>VLOOKUP(B357,HIS退!B:F,5,FALSE)</f>
        <v>-255</v>
      </c>
      <c r="O357" t="str">
        <f t="shared" si="10"/>
        <v/>
      </c>
      <c r="P357" s="43">
        <f>VLOOKUP(C357,银行退!D:G,4,FALSE)</f>
        <v>255</v>
      </c>
      <c r="Q357" t="str">
        <f t="shared" si="11"/>
        <v/>
      </c>
      <c r="R357" t="e">
        <f>VLOOKUP(C357,银行退!D:J,7,FALSE)</f>
        <v>#N/A</v>
      </c>
    </row>
    <row r="358" spans="1:18">
      <c r="A358" s="62">
        <v>42908.476944444446</v>
      </c>
      <c r="B358" s="60">
        <v>347756</v>
      </c>
      <c r="C358" s="60" t="s">
        <v>2613</v>
      </c>
      <c r="D358" s="60" t="s">
        <v>2614</v>
      </c>
      <c r="E358" s="60" t="s">
        <v>2615</v>
      </c>
      <c r="F358" s="61">
        <v>1</v>
      </c>
      <c r="G358" s="60" t="s">
        <v>57</v>
      </c>
      <c r="H358" s="60" t="s">
        <v>57</v>
      </c>
      <c r="I358" s="60" t="s">
        <v>96</v>
      </c>
      <c r="J358" s="60" t="s">
        <v>46</v>
      </c>
      <c r="K358" s="60" t="s">
        <v>97</v>
      </c>
      <c r="L358" s="60" t="s">
        <v>2616</v>
      </c>
      <c r="M358" s="60" t="s">
        <v>2617</v>
      </c>
      <c r="N358">
        <f>VLOOKUP(B358,HIS退!B:F,5,FALSE)</f>
        <v>-1</v>
      </c>
      <c r="O358" t="str">
        <f t="shared" si="10"/>
        <v/>
      </c>
      <c r="P358" s="43">
        <f>VLOOKUP(C358,银行退!D:G,4,FALSE)</f>
        <v>1</v>
      </c>
      <c r="Q358" t="str">
        <f t="shared" si="11"/>
        <v/>
      </c>
      <c r="R358" t="e">
        <f>VLOOKUP(C358,银行退!D:J,7,FALSE)</f>
        <v>#N/A</v>
      </c>
    </row>
    <row r="359" spans="1:18">
      <c r="A359" s="62">
        <v>42908.477210648147</v>
      </c>
      <c r="B359" s="60">
        <v>347768</v>
      </c>
      <c r="C359" s="60" t="s">
        <v>2618</v>
      </c>
      <c r="D359" s="60" t="s">
        <v>2619</v>
      </c>
      <c r="E359" s="60" t="s">
        <v>2620</v>
      </c>
      <c r="F359" s="61">
        <v>500</v>
      </c>
      <c r="G359" s="60" t="s">
        <v>57</v>
      </c>
      <c r="H359" s="60" t="s">
        <v>57</v>
      </c>
      <c r="I359" s="60" t="s">
        <v>96</v>
      </c>
      <c r="J359" s="60" t="s">
        <v>360</v>
      </c>
      <c r="K359" s="60" t="s">
        <v>97</v>
      </c>
      <c r="L359" s="60" t="s">
        <v>2621</v>
      </c>
      <c r="M359" s="60" t="s">
        <v>2622</v>
      </c>
      <c r="N359">
        <f>VLOOKUP(B359,HIS退!B:F,5,FALSE)</f>
        <v>-500</v>
      </c>
      <c r="O359" t="str">
        <f t="shared" si="10"/>
        <v/>
      </c>
      <c r="P359" s="43">
        <f>VLOOKUP(C359,银行退!D:G,4,FALSE)</f>
        <v>500</v>
      </c>
      <c r="Q359" t="str">
        <f t="shared" si="11"/>
        <v/>
      </c>
      <c r="R359" t="e">
        <f>VLOOKUP(C359,银行退!D:J,7,FALSE)</f>
        <v>#N/A</v>
      </c>
    </row>
    <row r="360" spans="1:18">
      <c r="A360" s="62">
        <v>42908.477314814816</v>
      </c>
      <c r="B360" s="60">
        <v>347775</v>
      </c>
      <c r="C360" s="60" t="s">
        <v>2623</v>
      </c>
      <c r="D360" s="60" t="s">
        <v>2624</v>
      </c>
      <c r="E360" s="60" t="s">
        <v>2625</v>
      </c>
      <c r="F360" s="61">
        <v>46</v>
      </c>
      <c r="G360" s="60" t="s">
        <v>57</v>
      </c>
      <c r="H360" s="60" t="s">
        <v>57</v>
      </c>
      <c r="I360" s="60" t="s">
        <v>96</v>
      </c>
      <c r="J360" s="60" t="s">
        <v>360</v>
      </c>
      <c r="K360" s="60" t="s">
        <v>97</v>
      </c>
      <c r="L360" s="60" t="s">
        <v>2626</v>
      </c>
      <c r="M360" s="60" t="s">
        <v>2627</v>
      </c>
      <c r="N360">
        <f>VLOOKUP(B360,HIS退!B:F,5,FALSE)</f>
        <v>-46</v>
      </c>
      <c r="O360" t="str">
        <f t="shared" si="10"/>
        <v/>
      </c>
      <c r="P360" s="43">
        <f>VLOOKUP(C360,银行退!D:G,4,FALSE)</f>
        <v>46</v>
      </c>
      <c r="Q360" t="str">
        <f t="shared" si="11"/>
        <v/>
      </c>
      <c r="R360" t="e">
        <f>VLOOKUP(C360,银行退!D:J,7,FALSE)</f>
        <v>#N/A</v>
      </c>
    </row>
    <row r="361" spans="1:18">
      <c r="A361" s="62">
        <v>42908.477592592593</v>
      </c>
      <c r="B361" s="60">
        <v>347784</v>
      </c>
      <c r="C361" s="60" t="s">
        <v>2628</v>
      </c>
      <c r="D361" s="60" t="s">
        <v>2629</v>
      </c>
      <c r="E361" s="60" t="s">
        <v>2630</v>
      </c>
      <c r="F361" s="61">
        <v>1</v>
      </c>
      <c r="G361" s="60" t="s">
        <v>57</v>
      </c>
      <c r="H361" s="60" t="s">
        <v>57</v>
      </c>
      <c r="I361" s="60" t="s">
        <v>96</v>
      </c>
      <c r="J361" s="60" t="s">
        <v>46</v>
      </c>
      <c r="K361" s="60" t="s">
        <v>97</v>
      </c>
      <c r="L361" s="60" t="s">
        <v>2631</v>
      </c>
      <c r="M361" s="60" t="s">
        <v>2632</v>
      </c>
      <c r="N361">
        <f>VLOOKUP(B361,HIS退!B:F,5,FALSE)</f>
        <v>-1</v>
      </c>
      <c r="O361" t="str">
        <f t="shared" si="10"/>
        <v/>
      </c>
      <c r="P361" s="43">
        <f>VLOOKUP(C361,银行退!D:G,4,FALSE)</f>
        <v>1</v>
      </c>
      <c r="Q361" t="str">
        <f t="shared" si="11"/>
        <v/>
      </c>
      <c r="R361" t="e">
        <f>VLOOKUP(C361,银行退!D:J,7,FALSE)</f>
        <v>#N/A</v>
      </c>
    </row>
    <row r="362" spans="1:18">
      <c r="A362" s="62">
        <v>42908.483414351853</v>
      </c>
      <c r="B362" s="60">
        <v>348034</v>
      </c>
      <c r="C362" s="60" t="s">
        <v>2633</v>
      </c>
      <c r="D362" s="60" t="s">
        <v>2634</v>
      </c>
      <c r="E362" s="60" t="s">
        <v>2635</v>
      </c>
      <c r="F362" s="61">
        <v>238</v>
      </c>
      <c r="G362" s="60" t="s">
        <v>57</v>
      </c>
      <c r="H362" s="60" t="s">
        <v>57</v>
      </c>
      <c r="I362" s="60" t="s">
        <v>96</v>
      </c>
      <c r="J362" s="60" t="s">
        <v>46</v>
      </c>
      <c r="K362" s="60" t="s">
        <v>97</v>
      </c>
      <c r="L362" s="60" t="s">
        <v>2636</v>
      </c>
      <c r="M362" s="60" t="s">
        <v>2637</v>
      </c>
      <c r="N362">
        <f>VLOOKUP(B362,HIS退!B:F,5,FALSE)</f>
        <v>-238</v>
      </c>
      <c r="O362" t="str">
        <f t="shared" si="10"/>
        <v/>
      </c>
      <c r="P362" s="43">
        <f>VLOOKUP(C362,银行退!D:G,4,FALSE)</f>
        <v>238</v>
      </c>
      <c r="Q362" t="str">
        <f t="shared" si="11"/>
        <v/>
      </c>
      <c r="R362" t="e">
        <f>VLOOKUP(C362,银行退!D:J,7,FALSE)</f>
        <v>#N/A</v>
      </c>
    </row>
    <row r="363" spans="1:18">
      <c r="A363" s="62">
        <v>42908.49664351852</v>
      </c>
      <c r="B363" s="60">
        <v>348508</v>
      </c>
      <c r="C363" s="60" t="s">
        <v>2638</v>
      </c>
      <c r="D363" s="60" t="s">
        <v>2639</v>
      </c>
      <c r="E363" s="60" t="s">
        <v>2640</v>
      </c>
      <c r="F363" s="61">
        <v>1860</v>
      </c>
      <c r="G363" s="60" t="s">
        <v>57</v>
      </c>
      <c r="H363" s="60" t="s">
        <v>57</v>
      </c>
      <c r="I363" s="60" t="s">
        <v>96</v>
      </c>
      <c r="J363" s="60" t="s">
        <v>360</v>
      </c>
      <c r="K363" s="60" t="s">
        <v>97</v>
      </c>
      <c r="L363" s="60" t="s">
        <v>2641</v>
      </c>
      <c r="M363" s="60" t="s">
        <v>2642</v>
      </c>
      <c r="N363">
        <f>VLOOKUP(B363,HIS退!B:F,5,FALSE)</f>
        <v>-1860</v>
      </c>
      <c r="O363" t="str">
        <f t="shared" si="10"/>
        <v/>
      </c>
      <c r="P363" s="43">
        <f>VLOOKUP(C363,银行退!D:G,4,FALSE)</f>
        <v>1860</v>
      </c>
      <c r="Q363" t="str">
        <f t="shared" si="11"/>
        <v/>
      </c>
      <c r="R363" t="e">
        <f>VLOOKUP(C363,银行退!D:J,7,FALSE)</f>
        <v>#N/A</v>
      </c>
    </row>
    <row r="364" spans="1:18">
      <c r="A364" s="62">
        <v>42908.521851851852</v>
      </c>
      <c r="B364" s="60">
        <v>348981</v>
      </c>
      <c r="C364" s="60" t="s">
        <v>2643</v>
      </c>
      <c r="D364" s="60" t="s">
        <v>2644</v>
      </c>
      <c r="E364" s="60" t="s">
        <v>2645</v>
      </c>
      <c r="F364" s="61">
        <v>422</v>
      </c>
      <c r="G364" s="60" t="s">
        <v>57</v>
      </c>
      <c r="H364" s="60" t="s">
        <v>57</v>
      </c>
      <c r="I364" s="60" t="s">
        <v>96</v>
      </c>
      <c r="J364" s="60" t="s">
        <v>360</v>
      </c>
      <c r="K364" s="60" t="s">
        <v>97</v>
      </c>
      <c r="L364" s="60" t="s">
        <v>2646</v>
      </c>
      <c r="M364" s="60" t="s">
        <v>2647</v>
      </c>
      <c r="N364">
        <f>VLOOKUP(B364,HIS退!B:F,5,FALSE)</f>
        <v>-422</v>
      </c>
      <c r="O364" t="str">
        <f t="shared" si="10"/>
        <v/>
      </c>
      <c r="P364" s="43">
        <f>VLOOKUP(C364,银行退!D:G,4,FALSE)</f>
        <v>422</v>
      </c>
      <c r="Q364" t="str">
        <f t="shared" si="11"/>
        <v/>
      </c>
      <c r="R364" t="e">
        <f>VLOOKUP(C364,银行退!D:J,7,FALSE)</f>
        <v>#N/A</v>
      </c>
    </row>
    <row r="365" spans="1:18">
      <c r="A365" s="62">
        <v>42908.531030092592</v>
      </c>
      <c r="B365" s="60">
        <v>349074</v>
      </c>
      <c r="C365" s="60" t="s">
        <v>2648</v>
      </c>
      <c r="D365" s="60" t="s">
        <v>2649</v>
      </c>
      <c r="E365" s="60" t="s">
        <v>2650</v>
      </c>
      <c r="F365" s="61">
        <v>662</v>
      </c>
      <c r="G365" s="60" t="s">
        <v>57</v>
      </c>
      <c r="H365" s="60" t="s">
        <v>57</v>
      </c>
      <c r="I365" s="60" t="s">
        <v>96</v>
      </c>
      <c r="J365" s="60" t="s">
        <v>46</v>
      </c>
      <c r="K365" s="60" t="s">
        <v>97</v>
      </c>
      <c r="L365" s="60" t="s">
        <v>2651</v>
      </c>
      <c r="M365" s="60" t="s">
        <v>2652</v>
      </c>
      <c r="N365">
        <f>VLOOKUP(B365,HIS退!B:F,5,FALSE)</f>
        <v>-662</v>
      </c>
      <c r="O365" t="str">
        <f t="shared" si="10"/>
        <v/>
      </c>
      <c r="P365" s="43">
        <f>VLOOKUP(C365,银行退!D:G,4,FALSE)</f>
        <v>662</v>
      </c>
      <c r="Q365" t="str">
        <f t="shared" si="11"/>
        <v/>
      </c>
      <c r="R365" t="e">
        <f>VLOOKUP(C365,银行退!D:J,7,FALSE)</f>
        <v>#N/A</v>
      </c>
    </row>
    <row r="366" spans="1:18">
      <c r="A366" s="62">
        <v>42908.551828703705</v>
      </c>
      <c r="B366" s="60">
        <v>349221</v>
      </c>
      <c r="C366" s="60" t="s">
        <v>2653</v>
      </c>
      <c r="D366" s="60" t="s">
        <v>2654</v>
      </c>
      <c r="E366" s="60" t="s">
        <v>2655</v>
      </c>
      <c r="F366" s="61">
        <v>100</v>
      </c>
      <c r="G366" s="60" t="s">
        <v>57</v>
      </c>
      <c r="H366" s="60" t="s">
        <v>57</v>
      </c>
      <c r="I366" s="60" t="s">
        <v>96</v>
      </c>
      <c r="J366" s="60" t="s">
        <v>46</v>
      </c>
      <c r="K366" s="60" t="s">
        <v>97</v>
      </c>
      <c r="L366" s="60" t="s">
        <v>2656</v>
      </c>
      <c r="M366" s="60" t="s">
        <v>2657</v>
      </c>
      <c r="N366">
        <f>VLOOKUP(B366,HIS退!B:F,5,FALSE)</f>
        <v>-100</v>
      </c>
      <c r="O366" t="str">
        <f t="shared" si="10"/>
        <v/>
      </c>
      <c r="P366" s="43">
        <f>VLOOKUP(C366,银行退!D:G,4,FALSE)</f>
        <v>100</v>
      </c>
      <c r="Q366" t="str">
        <f t="shared" si="11"/>
        <v/>
      </c>
      <c r="R366" t="e">
        <f>VLOOKUP(C366,银行退!D:J,7,FALSE)</f>
        <v>#N/A</v>
      </c>
    </row>
    <row r="367" spans="1:18">
      <c r="A367" s="62">
        <v>42908.555173611108</v>
      </c>
      <c r="B367" s="60">
        <v>349253</v>
      </c>
      <c r="C367" s="60" t="s">
        <v>2658</v>
      </c>
      <c r="D367" s="60" t="s">
        <v>2659</v>
      </c>
      <c r="E367" s="60" t="s">
        <v>2660</v>
      </c>
      <c r="F367" s="61">
        <v>400</v>
      </c>
      <c r="G367" s="60" t="s">
        <v>57</v>
      </c>
      <c r="H367" s="60" t="s">
        <v>57</v>
      </c>
      <c r="I367" s="60" t="s">
        <v>96</v>
      </c>
      <c r="J367" s="60" t="s">
        <v>46</v>
      </c>
      <c r="K367" s="60" t="s">
        <v>97</v>
      </c>
      <c r="L367" s="60" t="s">
        <v>2661</v>
      </c>
      <c r="M367" s="60" t="s">
        <v>2662</v>
      </c>
      <c r="N367">
        <f>VLOOKUP(B367,HIS退!B:F,5,FALSE)</f>
        <v>-400</v>
      </c>
      <c r="O367" t="str">
        <f t="shared" si="10"/>
        <v/>
      </c>
      <c r="P367" s="43">
        <f>VLOOKUP(C367,银行退!D:G,4,FALSE)</f>
        <v>400</v>
      </c>
      <c r="Q367" t="str">
        <f t="shared" si="11"/>
        <v/>
      </c>
      <c r="R367" t="e">
        <f>VLOOKUP(C367,银行退!D:J,7,FALSE)</f>
        <v>#N/A</v>
      </c>
    </row>
    <row r="368" spans="1:18">
      <c r="A368" s="62">
        <v>42908.563344907408</v>
      </c>
      <c r="B368" s="60">
        <v>349320</v>
      </c>
      <c r="C368" s="60" t="s">
        <v>2663</v>
      </c>
      <c r="D368" s="60" t="s">
        <v>2664</v>
      </c>
      <c r="E368" s="60" t="s">
        <v>2665</v>
      </c>
      <c r="F368" s="61">
        <v>9020</v>
      </c>
      <c r="G368" s="60" t="s">
        <v>57</v>
      </c>
      <c r="H368" s="60" t="s">
        <v>57</v>
      </c>
      <c r="I368" s="60" t="s">
        <v>96</v>
      </c>
      <c r="J368" s="60" t="s">
        <v>46</v>
      </c>
      <c r="K368" s="60" t="s">
        <v>97</v>
      </c>
      <c r="L368" s="60" t="s">
        <v>2666</v>
      </c>
      <c r="M368" s="60" t="s">
        <v>2667</v>
      </c>
      <c r="N368">
        <f>VLOOKUP(B368,HIS退!B:F,5,FALSE)</f>
        <v>-9020</v>
      </c>
      <c r="O368" t="str">
        <f t="shared" si="10"/>
        <v/>
      </c>
      <c r="P368" s="43">
        <f>VLOOKUP(C368,银行退!D:G,4,FALSE)</f>
        <v>9020</v>
      </c>
      <c r="Q368" t="str">
        <f t="shared" si="11"/>
        <v/>
      </c>
      <c r="R368" t="e">
        <f>VLOOKUP(C368,银行退!D:J,7,FALSE)</f>
        <v>#N/A</v>
      </c>
    </row>
    <row r="369" spans="1:18">
      <c r="A369" s="62">
        <v>42908.563379629632</v>
      </c>
      <c r="B369" s="60">
        <v>349322</v>
      </c>
      <c r="C369" s="60" t="s">
        <v>2668</v>
      </c>
      <c r="D369" s="60" t="s">
        <v>2669</v>
      </c>
      <c r="E369" s="60" t="s">
        <v>2670</v>
      </c>
      <c r="F369" s="61">
        <v>5000</v>
      </c>
      <c r="G369" s="60" t="s">
        <v>57</v>
      </c>
      <c r="H369" s="60" t="s">
        <v>57</v>
      </c>
      <c r="I369" s="60" t="s">
        <v>96</v>
      </c>
      <c r="J369" s="60" t="s">
        <v>46</v>
      </c>
      <c r="K369" s="60" t="s">
        <v>97</v>
      </c>
      <c r="L369" s="60" t="s">
        <v>2671</v>
      </c>
      <c r="M369" s="60" t="s">
        <v>2672</v>
      </c>
      <c r="N369">
        <f>VLOOKUP(B369,HIS退!B:F,5,FALSE)</f>
        <v>-5000</v>
      </c>
      <c r="O369" t="str">
        <f t="shared" si="10"/>
        <v/>
      </c>
      <c r="P369" s="43">
        <f>VLOOKUP(C369,银行退!D:G,4,FALSE)</f>
        <v>5000</v>
      </c>
      <c r="Q369" t="str">
        <f t="shared" si="11"/>
        <v/>
      </c>
      <c r="R369" t="e">
        <f>VLOOKUP(C369,银行退!D:J,7,FALSE)</f>
        <v>#N/A</v>
      </c>
    </row>
    <row r="370" spans="1:18">
      <c r="A370" s="62">
        <v>42908.583634259259</v>
      </c>
      <c r="B370" s="60">
        <v>349643</v>
      </c>
      <c r="C370" s="60" t="s">
        <v>2673</v>
      </c>
      <c r="D370" s="60" t="s">
        <v>2674</v>
      </c>
      <c r="E370" s="60" t="s">
        <v>2675</v>
      </c>
      <c r="F370" s="61">
        <v>833</v>
      </c>
      <c r="G370" s="60" t="s">
        <v>57</v>
      </c>
      <c r="H370" s="60" t="s">
        <v>57</v>
      </c>
      <c r="I370" s="60" t="s">
        <v>96</v>
      </c>
      <c r="J370" s="60" t="s">
        <v>46</v>
      </c>
      <c r="K370" s="60" t="s">
        <v>97</v>
      </c>
      <c r="L370" s="60" t="s">
        <v>2676</v>
      </c>
      <c r="M370" s="60" t="s">
        <v>2677</v>
      </c>
      <c r="N370">
        <f>VLOOKUP(B370,HIS退!B:F,5,FALSE)</f>
        <v>-833</v>
      </c>
      <c r="O370" t="str">
        <f t="shared" si="10"/>
        <v/>
      </c>
      <c r="P370" s="43">
        <f>VLOOKUP(C370,银行退!D:G,4,FALSE)</f>
        <v>833</v>
      </c>
      <c r="Q370" t="str">
        <f t="shared" si="11"/>
        <v/>
      </c>
      <c r="R370" t="e">
        <f>VLOOKUP(C370,银行退!D:J,7,FALSE)</f>
        <v>#N/A</v>
      </c>
    </row>
    <row r="371" spans="1:18">
      <c r="A371" s="62">
        <v>42908.592106481483</v>
      </c>
      <c r="B371" s="60">
        <v>350020</v>
      </c>
      <c r="C371" s="60" t="s">
        <v>2678</v>
      </c>
      <c r="D371" s="60" t="s">
        <v>2679</v>
      </c>
      <c r="E371" s="60" t="s">
        <v>2680</v>
      </c>
      <c r="F371" s="61">
        <v>720</v>
      </c>
      <c r="G371" s="60" t="s">
        <v>57</v>
      </c>
      <c r="H371" s="60" t="s">
        <v>57</v>
      </c>
      <c r="I371" s="60" t="s">
        <v>96</v>
      </c>
      <c r="J371" s="60" t="s">
        <v>46</v>
      </c>
      <c r="K371" s="60" t="s">
        <v>97</v>
      </c>
      <c r="L371" s="60" t="s">
        <v>2681</v>
      </c>
      <c r="M371" s="60" t="s">
        <v>2682</v>
      </c>
      <c r="N371">
        <f>VLOOKUP(B371,HIS退!B:F,5,FALSE)</f>
        <v>-720</v>
      </c>
      <c r="O371" t="str">
        <f t="shared" si="10"/>
        <v/>
      </c>
      <c r="P371" s="43">
        <f>VLOOKUP(C371,银行退!D:G,4,FALSE)</f>
        <v>720</v>
      </c>
      <c r="Q371" t="str">
        <f t="shared" si="11"/>
        <v/>
      </c>
      <c r="R371" t="e">
        <f>VLOOKUP(C371,银行退!D:J,7,FALSE)</f>
        <v>#N/A</v>
      </c>
    </row>
    <row r="372" spans="1:18">
      <c r="A372" s="62">
        <v>42908.613287037035</v>
      </c>
      <c r="B372" s="60">
        <v>351222</v>
      </c>
      <c r="C372" s="60" t="s">
        <v>2683</v>
      </c>
      <c r="D372" s="60" t="s">
        <v>2684</v>
      </c>
      <c r="E372" s="60" t="s">
        <v>2685</v>
      </c>
      <c r="F372" s="61">
        <v>249</v>
      </c>
      <c r="G372" s="60" t="s">
        <v>57</v>
      </c>
      <c r="H372" s="60" t="s">
        <v>57</v>
      </c>
      <c r="I372" s="60" t="s">
        <v>96</v>
      </c>
      <c r="J372" s="60" t="s">
        <v>46</v>
      </c>
      <c r="K372" s="60" t="s">
        <v>97</v>
      </c>
      <c r="L372" s="60" t="s">
        <v>2686</v>
      </c>
      <c r="M372" s="60" t="s">
        <v>2687</v>
      </c>
      <c r="N372">
        <f>VLOOKUP(B372,HIS退!B:F,5,FALSE)</f>
        <v>-249</v>
      </c>
      <c r="O372" t="str">
        <f t="shared" si="10"/>
        <v/>
      </c>
      <c r="P372" s="43">
        <f>VLOOKUP(C372,银行退!D:G,4,FALSE)</f>
        <v>249</v>
      </c>
      <c r="Q372" t="str">
        <f t="shared" si="11"/>
        <v/>
      </c>
      <c r="R372" t="e">
        <f>VLOOKUP(C372,银行退!D:J,7,FALSE)</f>
        <v>#N/A</v>
      </c>
    </row>
    <row r="373" spans="1:18">
      <c r="A373" s="62">
        <v>42908.617210648146</v>
      </c>
      <c r="B373" s="60">
        <v>351464</v>
      </c>
      <c r="C373" s="60" t="s">
        <v>2688</v>
      </c>
      <c r="D373" s="60" t="s">
        <v>2689</v>
      </c>
      <c r="E373" s="60" t="s">
        <v>2690</v>
      </c>
      <c r="F373" s="61">
        <v>662</v>
      </c>
      <c r="G373" s="60" t="s">
        <v>57</v>
      </c>
      <c r="H373" s="60" t="s">
        <v>57</v>
      </c>
      <c r="I373" s="60" t="s">
        <v>96</v>
      </c>
      <c r="J373" s="60" t="s">
        <v>46</v>
      </c>
      <c r="K373" s="60" t="s">
        <v>97</v>
      </c>
      <c r="L373" s="60" t="s">
        <v>2691</v>
      </c>
      <c r="M373" s="60" t="s">
        <v>2692</v>
      </c>
      <c r="N373">
        <f>VLOOKUP(B373,HIS退!B:F,5,FALSE)</f>
        <v>-662</v>
      </c>
      <c r="O373" t="str">
        <f t="shared" si="10"/>
        <v/>
      </c>
      <c r="P373" s="43">
        <f>VLOOKUP(C373,银行退!D:G,4,FALSE)</f>
        <v>662</v>
      </c>
      <c r="Q373" t="str">
        <f t="shared" si="11"/>
        <v/>
      </c>
      <c r="R373" t="e">
        <f>VLOOKUP(C373,银行退!D:J,7,FALSE)</f>
        <v>#N/A</v>
      </c>
    </row>
    <row r="374" spans="1:18">
      <c r="A374" s="62">
        <v>42908.617939814816</v>
      </c>
      <c r="B374" s="60">
        <v>351504</v>
      </c>
      <c r="C374" s="60" t="s">
        <v>2693</v>
      </c>
      <c r="D374" s="60" t="s">
        <v>2694</v>
      </c>
      <c r="E374" s="60" t="s">
        <v>2695</v>
      </c>
      <c r="F374" s="61">
        <v>355</v>
      </c>
      <c r="G374" s="60" t="s">
        <v>57</v>
      </c>
      <c r="H374" s="60" t="s">
        <v>57</v>
      </c>
      <c r="I374" s="60" t="s">
        <v>96</v>
      </c>
      <c r="J374" s="60" t="s">
        <v>46</v>
      </c>
      <c r="K374" s="60" t="s">
        <v>97</v>
      </c>
      <c r="L374" s="60" t="s">
        <v>2696</v>
      </c>
      <c r="M374" s="60" t="s">
        <v>2697</v>
      </c>
      <c r="N374">
        <f>VLOOKUP(B374,HIS退!B:F,5,FALSE)</f>
        <v>-355</v>
      </c>
      <c r="O374" t="str">
        <f t="shared" si="10"/>
        <v/>
      </c>
      <c r="P374" s="43">
        <f>VLOOKUP(C374,银行退!D:G,4,FALSE)</f>
        <v>355</v>
      </c>
      <c r="Q374" t="str">
        <f t="shared" si="11"/>
        <v/>
      </c>
      <c r="R374" t="e">
        <f>VLOOKUP(C374,银行退!D:J,7,FALSE)</f>
        <v>#N/A</v>
      </c>
    </row>
    <row r="375" spans="1:18">
      <c r="A375" s="62">
        <v>42908.627349537041</v>
      </c>
      <c r="B375" s="60">
        <v>352161</v>
      </c>
      <c r="C375" s="60" t="s">
        <v>2698</v>
      </c>
      <c r="D375" s="60" t="s">
        <v>2699</v>
      </c>
      <c r="E375" s="60" t="s">
        <v>2700</v>
      </c>
      <c r="F375" s="61">
        <v>162</v>
      </c>
      <c r="G375" s="60" t="s">
        <v>57</v>
      </c>
      <c r="H375" s="60" t="s">
        <v>57</v>
      </c>
      <c r="I375" s="60" t="s">
        <v>96</v>
      </c>
      <c r="J375" s="60" t="s">
        <v>46</v>
      </c>
      <c r="K375" s="60" t="s">
        <v>97</v>
      </c>
      <c r="L375" s="60" t="s">
        <v>2701</v>
      </c>
      <c r="M375" s="60" t="s">
        <v>2702</v>
      </c>
      <c r="N375">
        <f>VLOOKUP(B375,HIS退!B:F,5,FALSE)</f>
        <v>-162</v>
      </c>
      <c r="O375" t="str">
        <f t="shared" si="10"/>
        <v/>
      </c>
      <c r="P375" s="43">
        <f>VLOOKUP(C375,银行退!D:G,4,FALSE)</f>
        <v>162</v>
      </c>
      <c r="Q375" t="str">
        <f t="shared" si="11"/>
        <v/>
      </c>
      <c r="R375" t="e">
        <f>VLOOKUP(C375,银行退!D:J,7,FALSE)</f>
        <v>#N/A</v>
      </c>
    </row>
    <row r="376" spans="1:18">
      <c r="A376" s="62">
        <v>42908.638495370367</v>
      </c>
      <c r="B376" s="60">
        <v>352839</v>
      </c>
      <c r="C376" s="60" t="s">
        <v>2703</v>
      </c>
      <c r="D376" s="60" t="s">
        <v>2704</v>
      </c>
      <c r="E376" s="60" t="s">
        <v>2705</v>
      </c>
      <c r="F376" s="61">
        <v>219</v>
      </c>
      <c r="G376" s="60" t="s">
        <v>57</v>
      </c>
      <c r="H376" s="60" t="s">
        <v>57</v>
      </c>
      <c r="I376" s="60" t="s">
        <v>96</v>
      </c>
      <c r="J376" s="60" t="s">
        <v>46</v>
      </c>
      <c r="K376" s="60" t="s">
        <v>97</v>
      </c>
      <c r="L376" s="60" t="s">
        <v>2706</v>
      </c>
      <c r="M376" s="60" t="s">
        <v>2707</v>
      </c>
      <c r="N376">
        <f>VLOOKUP(B376,HIS退!B:F,5,FALSE)</f>
        <v>-219</v>
      </c>
      <c r="O376" t="str">
        <f t="shared" si="10"/>
        <v/>
      </c>
      <c r="P376" s="43">
        <f>VLOOKUP(C376,银行退!D:G,4,FALSE)</f>
        <v>219</v>
      </c>
      <c r="Q376" t="str">
        <f t="shared" si="11"/>
        <v/>
      </c>
      <c r="R376" t="e">
        <f>VLOOKUP(C376,银行退!D:J,7,FALSE)</f>
        <v>#N/A</v>
      </c>
    </row>
    <row r="377" spans="1:18">
      <c r="A377" s="62">
        <v>42908.645775462966</v>
      </c>
      <c r="B377" s="60">
        <v>353289</v>
      </c>
      <c r="C377" s="60" t="s">
        <v>2708</v>
      </c>
      <c r="D377" s="60" t="s">
        <v>2709</v>
      </c>
      <c r="E377" s="60" t="s">
        <v>2710</v>
      </c>
      <c r="F377" s="61">
        <v>300</v>
      </c>
      <c r="G377" s="60" t="s">
        <v>57</v>
      </c>
      <c r="H377" s="60" t="s">
        <v>57</v>
      </c>
      <c r="I377" s="60" t="s">
        <v>96</v>
      </c>
      <c r="J377" s="60" t="s">
        <v>46</v>
      </c>
      <c r="K377" s="60" t="s">
        <v>97</v>
      </c>
      <c r="L377" s="60" t="s">
        <v>2711</v>
      </c>
      <c r="M377" s="60" t="s">
        <v>2712</v>
      </c>
      <c r="N377">
        <f>VLOOKUP(B377,HIS退!B:F,5,FALSE)</f>
        <v>-300</v>
      </c>
      <c r="O377" t="str">
        <f t="shared" ref="O377:O440" si="12">IF(N377=F377*-1,"",1)</f>
        <v/>
      </c>
      <c r="P377" s="43">
        <f>VLOOKUP(C377,银行退!D:G,4,FALSE)</f>
        <v>300</v>
      </c>
      <c r="Q377" t="str">
        <f t="shared" ref="Q377:Q440" si="13">IF(P377=F377,"",1)</f>
        <v/>
      </c>
      <c r="R377" t="e">
        <f>VLOOKUP(C377,银行退!D:J,7,FALSE)</f>
        <v>#N/A</v>
      </c>
    </row>
    <row r="378" spans="1:18">
      <c r="A378" s="62">
        <v>42908.646805555552</v>
      </c>
      <c r="B378" s="60">
        <v>353356</v>
      </c>
      <c r="C378" s="60" t="s">
        <v>2713</v>
      </c>
      <c r="D378" s="60" t="s">
        <v>2714</v>
      </c>
      <c r="E378" s="60" t="s">
        <v>2715</v>
      </c>
      <c r="F378" s="61">
        <v>466</v>
      </c>
      <c r="G378" s="60" t="s">
        <v>57</v>
      </c>
      <c r="H378" s="60" t="s">
        <v>57</v>
      </c>
      <c r="I378" s="60" t="s">
        <v>96</v>
      </c>
      <c r="J378" s="60" t="s">
        <v>46</v>
      </c>
      <c r="K378" s="60" t="s">
        <v>97</v>
      </c>
      <c r="L378" s="60" t="s">
        <v>2716</v>
      </c>
      <c r="M378" s="60" t="s">
        <v>2717</v>
      </c>
      <c r="N378">
        <f>VLOOKUP(B378,HIS退!B:F,5,FALSE)</f>
        <v>-466</v>
      </c>
      <c r="O378" t="str">
        <f t="shared" si="12"/>
        <v/>
      </c>
      <c r="P378" s="43">
        <f>VLOOKUP(C378,银行退!D:G,4,FALSE)</f>
        <v>466</v>
      </c>
      <c r="Q378" t="str">
        <f t="shared" si="13"/>
        <v/>
      </c>
      <c r="R378" t="e">
        <f>VLOOKUP(C378,银行退!D:J,7,FALSE)</f>
        <v>#N/A</v>
      </c>
    </row>
    <row r="379" spans="1:18">
      <c r="A379" s="62">
        <v>42908.6481712963</v>
      </c>
      <c r="B379" s="60">
        <v>353437</v>
      </c>
      <c r="C379" s="60" t="s">
        <v>2718</v>
      </c>
      <c r="D379" s="60" t="s">
        <v>2719</v>
      </c>
      <c r="E379" s="60" t="s">
        <v>2720</v>
      </c>
      <c r="F379" s="61">
        <v>500</v>
      </c>
      <c r="G379" s="60" t="s">
        <v>57</v>
      </c>
      <c r="H379" s="60" t="s">
        <v>57</v>
      </c>
      <c r="I379" s="60" t="s">
        <v>96</v>
      </c>
      <c r="J379" s="60" t="s">
        <v>46</v>
      </c>
      <c r="K379" s="60" t="s">
        <v>97</v>
      </c>
      <c r="L379" s="60" t="s">
        <v>2721</v>
      </c>
      <c r="M379" s="60" t="s">
        <v>2722</v>
      </c>
      <c r="N379">
        <f>VLOOKUP(B379,HIS退!B:F,5,FALSE)</f>
        <v>-500</v>
      </c>
      <c r="O379" t="str">
        <f t="shared" si="12"/>
        <v/>
      </c>
      <c r="P379" s="43">
        <f>VLOOKUP(C379,银行退!D:G,4,FALSE)</f>
        <v>500</v>
      </c>
      <c r="Q379" t="str">
        <f t="shared" si="13"/>
        <v/>
      </c>
      <c r="R379" t="e">
        <f>VLOOKUP(C379,银行退!D:J,7,FALSE)</f>
        <v>#N/A</v>
      </c>
    </row>
    <row r="380" spans="1:18">
      <c r="A380" s="62">
        <v>42908.651724537034</v>
      </c>
      <c r="B380" s="60">
        <v>353633</v>
      </c>
      <c r="C380" s="60" t="s">
        <v>2723</v>
      </c>
      <c r="D380" s="60" t="s">
        <v>2724</v>
      </c>
      <c r="E380" s="60" t="s">
        <v>2725</v>
      </c>
      <c r="F380" s="61">
        <v>500</v>
      </c>
      <c r="G380" s="60" t="s">
        <v>57</v>
      </c>
      <c r="H380" s="60" t="s">
        <v>57</v>
      </c>
      <c r="I380" s="60" t="s">
        <v>96</v>
      </c>
      <c r="J380" s="60" t="s">
        <v>46</v>
      </c>
      <c r="K380" s="60" t="s">
        <v>97</v>
      </c>
      <c r="L380" s="60" t="s">
        <v>2726</v>
      </c>
      <c r="M380" s="60" t="s">
        <v>2727</v>
      </c>
      <c r="N380">
        <f>VLOOKUP(B380,HIS退!B:F,5,FALSE)</f>
        <v>-500</v>
      </c>
      <c r="O380" t="str">
        <f t="shared" si="12"/>
        <v/>
      </c>
      <c r="P380" s="43">
        <f>VLOOKUP(C380,银行退!D:G,4,FALSE)</f>
        <v>500</v>
      </c>
      <c r="Q380" t="str">
        <f t="shared" si="13"/>
        <v/>
      </c>
      <c r="R380" t="e">
        <f>VLOOKUP(C380,银行退!D:J,7,FALSE)</f>
        <v>#N/A</v>
      </c>
    </row>
    <row r="381" spans="1:18">
      <c r="A381" s="62">
        <v>42908.652129629627</v>
      </c>
      <c r="B381" s="60">
        <v>353665</v>
      </c>
      <c r="C381" s="60" t="s">
        <v>2728</v>
      </c>
      <c r="D381" s="60" t="s">
        <v>2729</v>
      </c>
      <c r="E381" s="60" t="s">
        <v>2730</v>
      </c>
      <c r="F381" s="61">
        <v>100</v>
      </c>
      <c r="G381" s="60" t="s">
        <v>57</v>
      </c>
      <c r="H381" s="60" t="s">
        <v>57</v>
      </c>
      <c r="I381" s="60" t="s">
        <v>96</v>
      </c>
      <c r="J381" s="60" t="s">
        <v>46</v>
      </c>
      <c r="K381" s="60" t="s">
        <v>97</v>
      </c>
      <c r="L381" s="60" t="s">
        <v>2731</v>
      </c>
      <c r="M381" s="60" t="s">
        <v>2732</v>
      </c>
      <c r="N381">
        <f>VLOOKUP(B381,HIS退!B:F,5,FALSE)</f>
        <v>-100</v>
      </c>
      <c r="O381" t="str">
        <f t="shared" si="12"/>
        <v/>
      </c>
      <c r="P381" s="43">
        <f>VLOOKUP(C381,银行退!D:G,4,FALSE)</f>
        <v>100</v>
      </c>
      <c r="Q381" t="str">
        <f t="shared" si="13"/>
        <v/>
      </c>
      <c r="R381" t="e">
        <f>VLOOKUP(C381,银行退!D:J,7,FALSE)</f>
        <v>#N/A</v>
      </c>
    </row>
    <row r="382" spans="1:18">
      <c r="A382" s="62">
        <v>42908.655185185184</v>
      </c>
      <c r="B382" s="60">
        <v>353823</v>
      </c>
      <c r="C382" s="60" t="s">
        <v>2733</v>
      </c>
      <c r="D382" s="60" t="s">
        <v>2734</v>
      </c>
      <c r="E382" s="60" t="s">
        <v>2735</v>
      </c>
      <c r="F382" s="61">
        <v>353</v>
      </c>
      <c r="G382" s="60" t="s">
        <v>57</v>
      </c>
      <c r="H382" s="60" t="s">
        <v>57</v>
      </c>
      <c r="I382" s="60" t="s">
        <v>96</v>
      </c>
      <c r="J382" s="60" t="s">
        <v>46</v>
      </c>
      <c r="K382" s="60" t="s">
        <v>97</v>
      </c>
      <c r="L382" s="60" t="s">
        <v>2736</v>
      </c>
      <c r="M382" s="60" t="s">
        <v>2737</v>
      </c>
      <c r="N382">
        <f>VLOOKUP(B382,HIS退!B:F,5,FALSE)</f>
        <v>-353</v>
      </c>
      <c r="O382" t="str">
        <f t="shared" si="12"/>
        <v/>
      </c>
      <c r="P382" s="43">
        <f>VLOOKUP(C382,银行退!D:G,4,FALSE)</f>
        <v>353</v>
      </c>
      <c r="Q382" t="str">
        <f t="shared" si="13"/>
        <v/>
      </c>
      <c r="R382" t="e">
        <f>VLOOKUP(C382,银行退!D:J,7,FALSE)</f>
        <v>#N/A</v>
      </c>
    </row>
    <row r="383" spans="1:18">
      <c r="A383" s="62">
        <v>42908.658935185187</v>
      </c>
      <c r="B383" s="60">
        <v>354041</v>
      </c>
      <c r="C383" s="60" t="s">
        <v>2738</v>
      </c>
      <c r="D383" s="60" t="s">
        <v>2739</v>
      </c>
      <c r="E383" s="60" t="s">
        <v>2740</v>
      </c>
      <c r="F383" s="61">
        <v>103</v>
      </c>
      <c r="G383" s="60" t="s">
        <v>57</v>
      </c>
      <c r="H383" s="60" t="s">
        <v>57</v>
      </c>
      <c r="I383" s="60" t="s">
        <v>96</v>
      </c>
      <c r="J383" s="60" t="s">
        <v>46</v>
      </c>
      <c r="K383" s="60" t="s">
        <v>97</v>
      </c>
      <c r="L383" s="60" t="s">
        <v>2741</v>
      </c>
      <c r="M383" s="60" t="s">
        <v>2742</v>
      </c>
      <c r="N383">
        <f>VLOOKUP(B383,HIS退!B:F,5,FALSE)</f>
        <v>-103</v>
      </c>
      <c r="O383" t="str">
        <f t="shared" si="12"/>
        <v/>
      </c>
      <c r="P383" s="43">
        <f>VLOOKUP(C383,银行退!D:G,4,FALSE)</f>
        <v>103</v>
      </c>
      <c r="Q383" t="str">
        <f t="shared" si="13"/>
        <v/>
      </c>
      <c r="R383" t="e">
        <f>VLOOKUP(C383,银行退!D:J,7,FALSE)</f>
        <v>#N/A</v>
      </c>
    </row>
    <row r="384" spans="1:18">
      <c r="A384" s="62">
        <v>42908.663912037038</v>
      </c>
      <c r="B384" s="60">
        <v>354301</v>
      </c>
      <c r="C384" s="60" t="s">
        <v>2743</v>
      </c>
      <c r="D384" s="60" t="s">
        <v>2744</v>
      </c>
      <c r="E384" s="60" t="s">
        <v>2745</v>
      </c>
      <c r="F384" s="61">
        <v>996</v>
      </c>
      <c r="G384" s="60" t="s">
        <v>57</v>
      </c>
      <c r="H384" s="60" t="s">
        <v>57</v>
      </c>
      <c r="I384" s="60" t="s">
        <v>96</v>
      </c>
      <c r="J384" s="60" t="s">
        <v>46</v>
      </c>
      <c r="K384" s="60" t="s">
        <v>97</v>
      </c>
      <c r="L384" s="60" t="s">
        <v>2746</v>
      </c>
      <c r="M384" s="60" t="s">
        <v>2747</v>
      </c>
      <c r="N384">
        <f>VLOOKUP(B384,HIS退!B:F,5,FALSE)</f>
        <v>-996</v>
      </c>
      <c r="O384" t="str">
        <f t="shared" si="12"/>
        <v/>
      </c>
      <c r="P384" s="43">
        <f>VLOOKUP(C384,银行退!D:G,4,FALSE)</f>
        <v>996</v>
      </c>
      <c r="Q384" t="str">
        <f t="shared" si="13"/>
        <v/>
      </c>
      <c r="R384" t="e">
        <f>VLOOKUP(C384,银行退!D:J,7,FALSE)</f>
        <v>#N/A</v>
      </c>
    </row>
    <row r="385" spans="1:18">
      <c r="A385" s="62">
        <v>42908.665520833332</v>
      </c>
      <c r="B385" s="60">
        <v>354373</v>
      </c>
      <c r="C385" s="60" t="s">
        <v>2748</v>
      </c>
      <c r="D385" s="60" t="s">
        <v>2749</v>
      </c>
      <c r="E385" s="60" t="s">
        <v>2750</v>
      </c>
      <c r="F385" s="61">
        <v>864</v>
      </c>
      <c r="G385" s="60" t="s">
        <v>57</v>
      </c>
      <c r="H385" s="60" t="s">
        <v>57</v>
      </c>
      <c r="I385" s="60" t="s">
        <v>96</v>
      </c>
      <c r="J385" s="60" t="s">
        <v>46</v>
      </c>
      <c r="K385" s="60" t="s">
        <v>97</v>
      </c>
      <c r="L385" s="60" t="s">
        <v>2751</v>
      </c>
      <c r="M385" s="60" t="s">
        <v>2752</v>
      </c>
      <c r="N385">
        <f>VLOOKUP(B385,HIS退!B:F,5,FALSE)</f>
        <v>-864</v>
      </c>
      <c r="O385" t="str">
        <f t="shared" si="12"/>
        <v/>
      </c>
      <c r="P385" s="43">
        <f>VLOOKUP(C385,银行退!D:G,4,FALSE)</f>
        <v>864</v>
      </c>
      <c r="Q385" t="str">
        <f t="shared" si="13"/>
        <v/>
      </c>
      <c r="R385" t="e">
        <f>VLOOKUP(C385,银行退!D:J,7,FALSE)</f>
        <v>#N/A</v>
      </c>
    </row>
    <row r="386" spans="1:18">
      <c r="A386" s="62">
        <v>42908.671875</v>
      </c>
      <c r="B386" s="60">
        <v>354717</v>
      </c>
      <c r="C386" s="60" t="s">
        <v>2753</v>
      </c>
      <c r="D386" s="60" t="s">
        <v>2754</v>
      </c>
      <c r="E386" s="60" t="s">
        <v>2755</v>
      </c>
      <c r="F386" s="61">
        <v>1391</v>
      </c>
      <c r="G386" s="60" t="s">
        <v>57</v>
      </c>
      <c r="H386" s="60" t="s">
        <v>57</v>
      </c>
      <c r="I386" s="60" t="s">
        <v>96</v>
      </c>
      <c r="J386" s="60" t="s">
        <v>46</v>
      </c>
      <c r="K386" s="60" t="s">
        <v>97</v>
      </c>
      <c r="L386" s="60" t="s">
        <v>2756</v>
      </c>
      <c r="M386" s="60" t="s">
        <v>2757</v>
      </c>
      <c r="N386">
        <f>VLOOKUP(B386,HIS退!B:F,5,FALSE)</f>
        <v>-1391</v>
      </c>
      <c r="O386" t="str">
        <f t="shared" si="12"/>
        <v/>
      </c>
      <c r="P386" s="43">
        <f>VLOOKUP(C386,银行退!D:G,4,FALSE)</f>
        <v>1391</v>
      </c>
      <c r="Q386" t="str">
        <f t="shared" si="13"/>
        <v/>
      </c>
      <c r="R386" t="e">
        <f>VLOOKUP(C386,银行退!D:J,7,FALSE)</f>
        <v>#N/A</v>
      </c>
    </row>
    <row r="387" spans="1:18">
      <c r="A387" s="62">
        <v>42908.675127314818</v>
      </c>
      <c r="B387" s="60">
        <v>354851</v>
      </c>
      <c r="C387" s="60" t="s">
        <v>2758</v>
      </c>
      <c r="D387" s="60" t="s">
        <v>2759</v>
      </c>
      <c r="E387" s="60" t="s">
        <v>2760</v>
      </c>
      <c r="F387" s="61">
        <v>192</v>
      </c>
      <c r="G387" s="60" t="s">
        <v>57</v>
      </c>
      <c r="H387" s="60" t="s">
        <v>57</v>
      </c>
      <c r="I387" s="60" t="s">
        <v>96</v>
      </c>
      <c r="J387" s="60" t="s">
        <v>46</v>
      </c>
      <c r="K387" s="60" t="s">
        <v>97</v>
      </c>
      <c r="L387" s="60" t="s">
        <v>2761</v>
      </c>
      <c r="M387" s="60" t="s">
        <v>2762</v>
      </c>
      <c r="N387">
        <f>VLOOKUP(B387,HIS退!B:F,5,FALSE)</f>
        <v>-192</v>
      </c>
      <c r="O387" t="str">
        <f t="shared" si="12"/>
        <v/>
      </c>
      <c r="P387" s="43">
        <f>VLOOKUP(C387,银行退!D:G,4,FALSE)</f>
        <v>192</v>
      </c>
      <c r="Q387" t="str">
        <f t="shared" si="13"/>
        <v/>
      </c>
      <c r="R387" t="e">
        <f>VLOOKUP(C387,银行退!D:J,7,FALSE)</f>
        <v>#N/A</v>
      </c>
    </row>
    <row r="388" spans="1:18">
      <c r="A388" s="62">
        <v>42908.675428240742</v>
      </c>
      <c r="B388" s="60">
        <v>354867</v>
      </c>
      <c r="C388" s="60" t="s">
        <v>2763</v>
      </c>
      <c r="D388" s="60" t="s">
        <v>2764</v>
      </c>
      <c r="E388" s="60" t="s">
        <v>2765</v>
      </c>
      <c r="F388" s="61">
        <v>111</v>
      </c>
      <c r="G388" s="60" t="s">
        <v>57</v>
      </c>
      <c r="H388" s="60" t="s">
        <v>57</v>
      </c>
      <c r="I388" s="60" t="s">
        <v>96</v>
      </c>
      <c r="J388" s="60" t="s">
        <v>46</v>
      </c>
      <c r="K388" s="60" t="s">
        <v>97</v>
      </c>
      <c r="L388" s="60" t="s">
        <v>2766</v>
      </c>
      <c r="M388" s="60" t="s">
        <v>2767</v>
      </c>
      <c r="N388">
        <f>VLOOKUP(B388,HIS退!B:F,5,FALSE)</f>
        <v>-111</v>
      </c>
      <c r="O388" t="str">
        <f t="shared" si="12"/>
        <v/>
      </c>
      <c r="P388" s="43">
        <f>VLOOKUP(C388,银行退!D:G,4,FALSE)</f>
        <v>111</v>
      </c>
      <c r="Q388" t="str">
        <f t="shared" si="13"/>
        <v/>
      </c>
      <c r="R388" t="e">
        <f>VLOOKUP(C388,银行退!D:J,7,FALSE)</f>
        <v>#N/A</v>
      </c>
    </row>
    <row r="389" spans="1:18">
      <c r="A389" s="62">
        <v>42908.676192129627</v>
      </c>
      <c r="B389" s="60">
        <v>354905</v>
      </c>
      <c r="C389" s="60" t="s">
        <v>2768</v>
      </c>
      <c r="D389" s="60" t="s">
        <v>2769</v>
      </c>
      <c r="E389" s="60" t="s">
        <v>2770</v>
      </c>
      <c r="F389" s="61">
        <v>14</v>
      </c>
      <c r="G389" s="60" t="s">
        <v>57</v>
      </c>
      <c r="H389" s="60" t="s">
        <v>57</v>
      </c>
      <c r="I389" s="60" t="s">
        <v>96</v>
      </c>
      <c r="J389" s="60" t="s">
        <v>46</v>
      </c>
      <c r="K389" s="60" t="s">
        <v>97</v>
      </c>
      <c r="L389" s="60" t="s">
        <v>2771</v>
      </c>
      <c r="M389" s="60" t="s">
        <v>2772</v>
      </c>
      <c r="N389">
        <f>VLOOKUP(B389,HIS退!B:F,5,FALSE)</f>
        <v>-14</v>
      </c>
      <c r="O389" t="str">
        <f t="shared" si="12"/>
        <v/>
      </c>
      <c r="P389" s="43">
        <f>VLOOKUP(C389,银行退!D:G,4,FALSE)</f>
        <v>14</v>
      </c>
      <c r="Q389" t="str">
        <f t="shared" si="13"/>
        <v/>
      </c>
      <c r="R389" t="e">
        <f>VLOOKUP(C389,银行退!D:J,7,FALSE)</f>
        <v>#N/A</v>
      </c>
    </row>
    <row r="390" spans="1:18">
      <c r="A390" s="62">
        <v>42908.676805555559</v>
      </c>
      <c r="B390" s="60">
        <v>354934</v>
      </c>
      <c r="C390" s="60" t="s">
        <v>2773</v>
      </c>
      <c r="D390" s="60" t="s">
        <v>2774</v>
      </c>
      <c r="E390" s="60" t="s">
        <v>2775</v>
      </c>
      <c r="F390" s="61">
        <v>290</v>
      </c>
      <c r="G390" s="60" t="s">
        <v>57</v>
      </c>
      <c r="H390" s="60" t="s">
        <v>57</v>
      </c>
      <c r="I390" s="60" t="s">
        <v>96</v>
      </c>
      <c r="J390" s="60" t="s">
        <v>46</v>
      </c>
      <c r="K390" s="60" t="s">
        <v>97</v>
      </c>
      <c r="L390" s="60" t="s">
        <v>2776</v>
      </c>
      <c r="M390" s="60" t="s">
        <v>2777</v>
      </c>
      <c r="N390">
        <f>VLOOKUP(B390,HIS退!B:F,5,FALSE)</f>
        <v>-290</v>
      </c>
      <c r="O390" t="str">
        <f t="shared" si="12"/>
        <v/>
      </c>
      <c r="P390" s="43">
        <f>VLOOKUP(C390,银行退!D:G,4,FALSE)</f>
        <v>290</v>
      </c>
      <c r="Q390" t="str">
        <f t="shared" si="13"/>
        <v/>
      </c>
      <c r="R390" t="e">
        <f>VLOOKUP(C390,银行退!D:J,7,FALSE)</f>
        <v>#N/A</v>
      </c>
    </row>
    <row r="391" spans="1:18">
      <c r="A391" s="62">
        <v>42908.683206018519</v>
      </c>
      <c r="B391" s="60">
        <v>355215</v>
      </c>
      <c r="C391" s="60" t="s">
        <v>2778</v>
      </c>
      <c r="D391" s="60" t="s">
        <v>2779</v>
      </c>
      <c r="E391" s="60" t="s">
        <v>2780</v>
      </c>
      <c r="F391" s="61">
        <v>50</v>
      </c>
      <c r="G391" s="60" t="s">
        <v>57</v>
      </c>
      <c r="H391" s="60" t="s">
        <v>57</v>
      </c>
      <c r="I391" s="60" t="s">
        <v>96</v>
      </c>
      <c r="J391" s="60" t="s">
        <v>360</v>
      </c>
      <c r="K391" s="60" t="s">
        <v>97</v>
      </c>
      <c r="L391" s="60" t="s">
        <v>2781</v>
      </c>
      <c r="M391" s="60" t="s">
        <v>2782</v>
      </c>
      <c r="N391">
        <f>VLOOKUP(B391,HIS退!B:F,5,FALSE)</f>
        <v>-50</v>
      </c>
      <c r="O391" t="str">
        <f t="shared" si="12"/>
        <v/>
      </c>
      <c r="P391" s="43">
        <f>VLOOKUP(C391,银行退!D:G,4,FALSE)</f>
        <v>50</v>
      </c>
      <c r="Q391" t="str">
        <f t="shared" si="13"/>
        <v/>
      </c>
      <c r="R391" t="e">
        <f>VLOOKUP(C391,银行退!D:J,7,FALSE)</f>
        <v>#N/A</v>
      </c>
    </row>
    <row r="392" spans="1:18">
      <c r="A392" s="62">
        <v>42908.68818287037</v>
      </c>
      <c r="B392" s="60">
        <v>355419</v>
      </c>
      <c r="C392" s="60" t="s">
        <v>2783</v>
      </c>
      <c r="D392" s="60" t="s">
        <v>2784</v>
      </c>
      <c r="E392" s="60" t="s">
        <v>2785</v>
      </c>
      <c r="F392" s="61">
        <v>600</v>
      </c>
      <c r="G392" s="60" t="s">
        <v>57</v>
      </c>
      <c r="H392" s="60" t="s">
        <v>57</v>
      </c>
      <c r="I392" s="60" t="s">
        <v>96</v>
      </c>
      <c r="J392" s="60" t="s">
        <v>46</v>
      </c>
      <c r="K392" s="60" t="s">
        <v>97</v>
      </c>
      <c r="L392" s="60" t="s">
        <v>2786</v>
      </c>
      <c r="M392" s="60" t="s">
        <v>2787</v>
      </c>
      <c r="N392">
        <f>VLOOKUP(B392,HIS退!B:F,5,FALSE)</f>
        <v>-600</v>
      </c>
      <c r="O392" t="str">
        <f t="shared" si="12"/>
        <v/>
      </c>
      <c r="P392" s="43">
        <f>VLOOKUP(C392,银行退!D:G,4,FALSE)</f>
        <v>600</v>
      </c>
      <c r="Q392" t="str">
        <f t="shared" si="13"/>
        <v/>
      </c>
      <c r="R392" t="e">
        <f>VLOOKUP(C392,银行退!D:J,7,FALSE)</f>
        <v>#N/A</v>
      </c>
    </row>
    <row r="393" spans="1:18">
      <c r="A393" s="62">
        <v>42908.693067129629</v>
      </c>
      <c r="B393" s="60">
        <v>355599</v>
      </c>
      <c r="C393" s="60" t="s">
        <v>2788</v>
      </c>
      <c r="D393" s="60" t="s">
        <v>2789</v>
      </c>
      <c r="E393" s="60" t="s">
        <v>2790</v>
      </c>
      <c r="F393" s="61">
        <v>293</v>
      </c>
      <c r="G393" s="60" t="s">
        <v>57</v>
      </c>
      <c r="H393" s="60" t="s">
        <v>57</v>
      </c>
      <c r="I393" s="60" t="s">
        <v>96</v>
      </c>
      <c r="J393" s="60" t="s">
        <v>46</v>
      </c>
      <c r="K393" s="60" t="s">
        <v>97</v>
      </c>
      <c r="L393" s="60" t="s">
        <v>2791</v>
      </c>
      <c r="M393" s="60" t="s">
        <v>2792</v>
      </c>
      <c r="N393">
        <f>VLOOKUP(B393,HIS退!B:F,5,FALSE)</f>
        <v>-293</v>
      </c>
      <c r="O393" t="str">
        <f t="shared" si="12"/>
        <v/>
      </c>
      <c r="P393" s="43">
        <f>VLOOKUP(C393,银行退!D:G,4,FALSE)</f>
        <v>293</v>
      </c>
      <c r="Q393" t="str">
        <f t="shared" si="13"/>
        <v/>
      </c>
      <c r="R393" t="e">
        <f>VLOOKUP(C393,银行退!D:J,7,FALSE)</f>
        <v>#N/A</v>
      </c>
    </row>
    <row r="394" spans="1:18">
      <c r="A394" s="62">
        <v>42908.693483796298</v>
      </c>
      <c r="B394" s="60">
        <v>355619</v>
      </c>
      <c r="C394" s="60" t="s">
        <v>2793</v>
      </c>
      <c r="D394" s="60" t="s">
        <v>2794</v>
      </c>
      <c r="E394" s="60" t="s">
        <v>2795</v>
      </c>
      <c r="F394" s="61">
        <v>67</v>
      </c>
      <c r="G394" s="60" t="s">
        <v>57</v>
      </c>
      <c r="H394" s="60" t="s">
        <v>57</v>
      </c>
      <c r="I394" s="60" t="s">
        <v>96</v>
      </c>
      <c r="J394" s="60" t="s">
        <v>360</v>
      </c>
      <c r="K394" s="60" t="s">
        <v>97</v>
      </c>
      <c r="L394" s="60" t="s">
        <v>2796</v>
      </c>
      <c r="M394" s="60" t="s">
        <v>2797</v>
      </c>
      <c r="N394">
        <f>VLOOKUP(B394,HIS退!B:F,5,FALSE)</f>
        <v>-67</v>
      </c>
      <c r="O394" t="str">
        <f t="shared" si="12"/>
        <v/>
      </c>
      <c r="P394" s="43">
        <f>VLOOKUP(C394,银行退!D:G,4,FALSE)</f>
        <v>67</v>
      </c>
      <c r="Q394" t="str">
        <f t="shared" si="13"/>
        <v/>
      </c>
      <c r="R394" t="e">
        <f>VLOOKUP(C394,银行退!D:J,7,FALSE)</f>
        <v>#N/A</v>
      </c>
    </row>
    <row r="395" spans="1:18">
      <c r="A395" s="62">
        <v>42908.693993055553</v>
      </c>
      <c r="B395" s="60">
        <v>355639</v>
      </c>
      <c r="C395" s="60" t="s">
        <v>2798</v>
      </c>
      <c r="D395" s="60" t="s">
        <v>2799</v>
      </c>
      <c r="E395" s="60" t="s">
        <v>2800</v>
      </c>
      <c r="F395" s="61">
        <v>270</v>
      </c>
      <c r="G395" s="60" t="s">
        <v>57</v>
      </c>
      <c r="H395" s="60" t="s">
        <v>57</v>
      </c>
      <c r="I395" s="60" t="s">
        <v>96</v>
      </c>
      <c r="J395" s="60" t="s">
        <v>360</v>
      </c>
      <c r="K395" s="60" t="s">
        <v>97</v>
      </c>
      <c r="L395" s="60" t="s">
        <v>2801</v>
      </c>
      <c r="M395" s="60" t="s">
        <v>2802</v>
      </c>
      <c r="N395">
        <f>VLOOKUP(B395,HIS退!B:F,5,FALSE)</f>
        <v>-270</v>
      </c>
      <c r="O395" t="str">
        <f t="shared" si="12"/>
        <v/>
      </c>
      <c r="P395" s="43">
        <f>VLOOKUP(C395,银行退!D:G,4,FALSE)</f>
        <v>270</v>
      </c>
      <c r="Q395" t="str">
        <f t="shared" si="13"/>
        <v/>
      </c>
      <c r="R395" t="e">
        <f>VLOOKUP(C395,银行退!D:J,7,FALSE)</f>
        <v>#N/A</v>
      </c>
    </row>
    <row r="396" spans="1:18">
      <c r="A396" s="62">
        <v>42908.694675925923</v>
      </c>
      <c r="B396" s="60">
        <v>355676</v>
      </c>
      <c r="C396" s="60" t="s">
        <v>2803</v>
      </c>
      <c r="D396" s="60" t="s">
        <v>2804</v>
      </c>
      <c r="E396" s="60" t="s">
        <v>2805</v>
      </c>
      <c r="F396" s="61">
        <v>7057</v>
      </c>
      <c r="G396" s="60" t="s">
        <v>57</v>
      </c>
      <c r="H396" s="60" t="s">
        <v>57</v>
      </c>
      <c r="I396" s="60" t="s">
        <v>96</v>
      </c>
      <c r="J396" s="60" t="s">
        <v>46</v>
      </c>
      <c r="K396" s="60" t="s">
        <v>97</v>
      </c>
      <c r="L396" s="60" t="s">
        <v>2806</v>
      </c>
      <c r="M396" s="60" t="s">
        <v>2807</v>
      </c>
      <c r="N396">
        <f>VLOOKUP(B396,HIS退!B:F,5,FALSE)</f>
        <v>-7057</v>
      </c>
      <c r="O396" t="str">
        <f t="shared" si="12"/>
        <v/>
      </c>
      <c r="P396" s="43">
        <f>VLOOKUP(C396,银行退!D:G,4,FALSE)</f>
        <v>7057</v>
      </c>
      <c r="Q396" t="str">
        <f t="shared" si="13"/>
        <v/>
      </c>
      <c r="R396" t="e">
        <f>VLOOKUP(C396,银行退!D:J,7,FALSE)</f>
        <v>#N/A</v>
      </c>
    </row>
    <row r="397" spans="1:18">
      <c r="A397" s="62">
        <v>42908.695185185185</v>
      </c>
      <c r="B397" s="60">
        <v>355700</v>
      </c>
      <c r="C397" s="60" t="s">
        <v>2808</v>
      </c>
      <c r="D397" s="60" t="s">
        <v>2809</v>
      </c>
      <c r="E397" s="60" t="s">
        <v>2810</v>
      </c>
      <c r="F397" s="61">
        <v>1830</v>
      </c>
      <c r="G397" s="60" t="s">
        <v>57</v>
      </c>
      <c r="H397" s="60" t="s">
        <v>57</v>
      </c>
      <c r="I397" s="60" t="s">
        <v>96</v>
      </c>
      <c r="J397" s="60" t="s">
        <v>360</v>
      </c>
      <c r="K397" s="60" t="s">
        <v>97</v>
      </c>
      <c r="L397" s="60" t="s">
        <v>2811</v>
      </c>
      <c r="M397" s="60" t="s">
        <v>2812</v>
      </c>
      <c r="N397">
        <f>VLOOKUP(B397,HIS退!B:F,5,FALSE)</f>
        <v>-1830</v>
      </c>
      <c r="O397" t="str">
        <f t="shared" si="12"/>
        <v/>
      </c>
      <c r="P397" s="43">
        <f>VLOOKUP(C397,银行退!D:G,4,FALSE)</f>
        <v>1830</v>
      </c>
      <c r="Q397" t="str">
        <f t="shared" si="13"/>
        <v/>
      </c>
      <c r="R397" t="e">
        <f>VLOOKUP(C397,银行退!D:J,7,FALSE)</f>
        <v>#N/A</v>
      </c>
    </row>
    <row r="398" spans="1:18">
      <c r="A398" s="62">
        <v>42908.697905092595</v>
      </c>
      <c r="B398" s="60">
        <v>355799</v>
      </c>
      <c r="C398" s="60" t="s">
        <v>2813</v>
      </c>
      <c r="D398" s="60" t="s">
        <v>2814</v>
      </c>
      <c r="E398" s="60" t="s">
        <v>2815</v>
      </c>
      <c r="F398" s="61">
        <v>89</v>
      </c>
      <c r="G398" s="60" t="s">
        <v>57</v>
      </c>
      <c r="H398" s="60" t="s">
        <v>57</v>
      </c>
      <c r="I398" s="60" t="s">
        <v>96</v>
      </c>
      <c r="J398" s="60" t="s">
        <v>46</v>
      </c>
      <c r="K398" s="60" t="s">
        <v>97</v>
      </c>
      <c r="L398" s="60" t="s">
        <v>2816</v>
      </c>
      <c r="M398" s="60" t="s">
        <v>2817</v>
      </c>
      <c r="N398">
        <f>VLOOKUP(B398,HIS退!B:F,5,FALSE)</f>
        <v>-89</v>
      </c>
      <c r="O398" t="str">
        <f t="shared" si="12"/>
        <v/>
      </c>
      <c r="P398" s="43">
        <f>VLOOKUP(C398,银行退!D:G,4,FALSE)</f>
        <v>89</v>
      </c>
      <c r="Q398" t="str">
        <f t="shared" si="13"/>
        <v/>
      </c>
      <c r="R398" t="e">
        <f>VLOOKUP(C398,银行退!D:J,7,FALSE)</f>
        <v>#N/A</v>
      </c>
    </row>
    <row r="399" spans="1:18">
      <c r="A399" s="62">
        <v>42908.710150462961</v>
      </c>
      <c r="B399" s="60">
        <v>356219</v>
      </c>
      <c r="C399" s="60" t="s">
        <v>2818</v>
      </c>
      <c r="D399" s="60" t="s">
        <v>2819</v>
      </c>
      <c r="E399" s="60" t="s">
        <v>2820</v>
      </c>
      <c r="F399" s="61">
        <v>57</v>
      </c>
      <c r="G399" s="60" t="s">
        <v>57</v>
      </c>
      <c r="H399" s="60" t="s">
        <v>57</v>
      </c>
      <c r="I399" s="60" t="s">
        <v>96</v>
      </c>
      <c r="J399" s="60" t="s">
        <v>46</v>
      </c>
      <c r="K399" s="60" t="s">
        <v>97</v>
      </c>
      <c r="L399" s="60" t="s">
        <v>2821</v>
      </c>
      <c r="M399" s="60" t="s">
        <v>2822</v>
      </c>
      <c r="N399">
        <f>VLOOKUP(B399,HIS退!B:F,5,FALSE)</f>
        <v>-57</v>
      </c>
      <c r="O399" t="str">
        <f t="shared" si="12"/>
        <v/>
      </c>
      <c r="P399" s="43">
        <f>VLOOKUP(C399,银行退!D:G,4,FALSE)</f>
        <v>57</v>
      </c>
      <c r="Q399" t="str">
        <f t="shared" si="13"/>
        <v/>
      </c>
      <c r="R399" t="e">
        <f>VLOOKUP(C399,银行退!D:J,7,FALSE)</f>
        <v>#N/A</v>
      </c>
    </row>
    <row r="400" spans="1:18">
      <c r="A400" s="62">
        <v>42908.711145833331</v>
      </c>
      <c r="B400" s="60">
        <v>356251</v>
      </c>
      <c r="C400" s="60" t="s">
        <v>2823</v>
      </c>
      <c r="D400" s="60" t="s">
        <v>2824</v>
      </c>
      <c r="E400" s="60" t="s">
        <v>2825</v>
      </c>
      <c r="F400" s="61">
        <v>364</v>
      </c>
      <c r="G400" s="60" t="s">
        <v>57</v>
      </c>
      <c r="H400" s="60" t="s">
        <v>57</v>
      </c>
      <c r="I400" s="60" t="s">
        <v>96</v>
      </c>
      <c r="J400" s="60" t="s">
        <v>46</v>
      </c>
      <c r="K400" s="60" t="s">
        <v>97</v>
      </c>
      <c r="L400" s="60" t="s">
        <v>2826</v>
      </c>
      <c r="M400" s="60" t="s">
        <v>2827</v>
      </c>
      <c r="N400">
        <f>VLOOKUP(B400,HIS退!B:F,5,FALSE)</f>
        <v>-364</v>
      </c>
      <c r="O400" t="str">
        <f t="shared" si="12"/>
        <v/>
      </c>
      <c r="P400" s="43">
        <f>VLOOKUP(C400,银行退!D:G,4,FALSE)</f>
        <v>364</v>
      </c>
      <c r="Q400" t="str">
        <f t="shared" si="13"/>
        <v/>
      </c>
      <c r="R400" t="e">
        <f>VLOOKUP(C400,银行退!D:J,7,FALSE)</f>
        <v>#N/A</v>
      </c>
    </row>
    <row r="401" spans="1:18">
      <c r="A401" s="62">
        <v>42908.712152777778</v>
      </c>
      <c r="B401" s="60">
        <v>356291</v>
      </c>
      <c r="C401" s="60" t="s">
        <v>2828</v>
      </c>
      <c r="D401" s="60" t="s">
        <v>2829</v>
      </c>
      <c r="E401" s="60" t="s">
        <v>2830</v>
      </c>
      <c r="F401" s="61">
        <v>8500</v>
      </c>
      <c r="G401" s="60" t="s">
        <v>57</v>
      </c>
      <c r="H401" s="60" t="s">
        <v>57</v>
      </c>
      <c r="I401" s="60" t="s">
        <v>96</v>
      </c>
      <c r="J401" s="60" t="s">
        <v>46</v>
      </c>
      <c r="K401" s="60" t="s">
        <v>97</v>
      </c>
      <c r="L401" s="60" t="s">
        <v>2831</v>
      </c>
      <c r="M401" s="60" t="s">
        <v>2832</v>
      </c>
      <c r="N401">
        <f>VLOOKUP(B401,HIS退!B:F,5,FALSE)</f>
        <v>-8500</v>
      </c>
      <c r="O401" t="str">
        <f t="shared" si="12"/>
        <v/>
      </c>
      <c r="P401" s="43">
        <f>VLOOKUP(C401,银行退!D:G,4,FALSE)</f>
        <v>8500</v>
      </c>
      <c r="Q401" t="str">
        <f t="shared" si="13"/>
        <v/>
      </c>
      <c r="R401" t="e">
        <f>VLOOKUP(C401,银行退!D:J,7,FALSE)</f>
        <v>#N/A</v>
      </c>
    </row>
    <row r="402" spans="1:18">
      <c r="A402" s="62">
        <v>42908.723749999997</v>
      </c>
      <c r="B402" s="60">
        <v>356635</v>
      </c>
      <c r="C402" s="60" t="s">
        <v>2833</v>
      </c>
      <c r="D402" s="60" t="s">
        <v>2834</v>
      </c>
      <c r="E402" s="60" t="s">
        <v>2835</v>
      </c>
      <c r="F402" s="61">
        <v>630</v>
      </c>
      <c r="G402" s="60" t="s">
        <v>57</v>
      </c>
      <c r="H402" s="60" t="s">
        <v>57</v>
      </c>
      <c r="I402" s="60" t="s">
        <v>96</v>
      </c>
      <c r="J402" s="60" t="s">
        <v>46</v>
      </c>
      <c r="K402" s="60" t="s">
        <v>97</v>
      </c>
      <c r="L402" s="60" t="s">
        <v>2836</v>
      </c>
      <c r="M402" s="60" t="s">
        <v>2837</v>
      </c>
      <c r="N402">
        <f>VLOOKUP(B402,HIS退!B:F,5,FALSE)</f>
        <v>-630</v>
      </c>
      <c r="O402" t="str">
        <f t="shared" si="12"/>
        <v/>
      </c>
      <c r="P402" s="43">
        <f>VLOOKUP(C402,银行退!D:G,4,FALSE)</f>
        <v>630</v>
      </c>
      <c r="Q402" t="str">
        <f t="shared" si="13"/>
        <v/>
      </c>
      <c r="R402" t="e">
        <f>VLOOKUP(C402,银行退!D:J,7,FALSE)</f>
        <v>#N/A</v>
      </c>
    </row>
    <row r="403" spans="1:18">
      <c r="A403" s="62">
        <v>42908.725543981483</v>
      </c>
      <c r="B403" s="60">
        <v>356680</v>
      </c>
      <c r="C403" s="60" t="s">
        <v>2838</v>
      </c>
      <c r="D403" s="60" t="s">
        <v>2839</v>
      </c>
      <c r="E403" s="60" t="s">
        <v>2840</v>
      </c>
      <c r="F403" s="61">
        <v>26</v>
      </c>
      <c r="G403" s="60" t="s">
        <v>57</v>
      </c>
      <c r="H403" s="60" t="s">
        <v>57</v>
      </c>
      <c r="I403" s="60" t="s">
        <v>96</v>
      </c>
      <c r="J403" s="60" t="s">
        <v>46</v>
      </c>
      <c r="K403" s="60" t="s">
        <v>97</v>
      </c>
      <c r="L403" s="60" t="s">
        <v>2841</v>
      </c>
      <c r="M403" s="60" t="s">
        <v>2842</v>
      </c>
      <c r="N403">
        <f>VLOOKUP(B403,HIS退!B:F,5,FALSE)</f>
        <v>-26</v>
      </c>
      <c r="O403" t="str">
        <f t="shared" si="12"/>
        <v/>
      </c>
      <c r="P403" s="43">
        <f>VLOOKUP(C403,银行退!D:G,4,FALSE)</f>
        <v>26</v>
      </c>
      <c r="Q403" t="str">
        <f t="shared" si="13"/>
        <v/>
      </c>
      <c r="R403" t="e">
        <f>VLOOKUP(C403,银行退!D:J,7,FALSE)</f>
        <v>#N/A</v>
      </c>
    </row>
    <row r="404" spans="1:18">
      <c r="A404" s="62">
        <v>42908.729328703703</v>
      </c>
      <c r="B404" s="60">
        <v>356735</v>
      </c>
      <c r="C404" s="60" t="s">
        <v>2843</v>
      </c>
      <c r="D404" s="60" t="s">
        <v>2844</v>
      </c>
      <c r="E404" s="60" t="s">
        <v>2845</v>
      </c>
      <c r="F404" s="61">
        <v>185</v>
      </c>
      <c r="G404" s="60" t="s">
        <v>57</v>
      </c>
      <c r="H404" s="60" t="s">
        <v>57</v>
      </c>
      <c r="I404" s="60" t="s">
        <v>96</v>
      </c>
      <c r="J404" s="60" t="s">
        <v>46</v>
      </c>
      <c r="K404" s="60" t="s">
        <v>97</v>
      </c>
      <c r="L404" s="60" t="s">
        <v>2846</v>
      </c>
      <c r="M404" s="60" t="s">
        <v>2847</v>
      </c>
      <c r="N404">
        <f>VLOOKUP(B404,HIS退!B:F,5,FALSE)</f>
        <v>-185</v>
      </c>
      <c r="O404" t="str">
        <f t="shared" si="12"/>
        <v/>
      </c>
      <c r="P404" s="43">
        <f>VLOOKUP(C404,银行退!D:G,4,FALSE)</f>
        <v>185</v>
      </c>
      <c r="Q404" t="str">
        <f t="shared" si="13"/>
        <v/>
      </c>
      <c r="R404" t="e">
        <f>VLOOKUP(C404,银行退!D:J,7,FALSE)</f>
        <v>#N/A</v>
      </c>
    </row>
    <row r="405" spans="1:18">
      <c r="A405" s="62">
        <v>42908.73165509259</v>
      </c>
      <c r="B405" s="60">
        <v>356771</v>
      </c>
      <c r="C405" s="60" t="s">
        <v>2848</v>
      </c>
      <c r="D405" s="60" t="s">
        <v>2849</v>
      </c>
      <c r="E405" s="60" t="s">
        <v>2850</v>
      </c>
      <c r="F405" s="61">
        <v>1098</v>
      </c>
      <c r="G405" s="60" t="s">
        <v>57</v>
      </c>
      <c r="H405" s="60" t="s">
        <v>57</v>
      </c>
      <c r="I405" s="60" t="s">
        <v>96</v>
      </c>
      <c r="J405" s="60" t="s">
        <v>46</v>
      </c>
      <c r="K405" s="60" t="s">
        <v>97</v>
      </c>
      <c r="L405" s="60" t="s">
        <v>2851</v>
      </c>
      <c r="M405" s="60" t="s">
        <v>2852</v>
      </c>
      <c r="N405">
        <f>VLOOKUP(B405,HIS退!B:F,5,FALSE)</f>
        <v>-1098</v>
      </c>
      <c r="O405" t="str">
        <f t="shared" si="12"/>
        <v/>
      </c>
      <c r="P405" s="43">
        <f>VLOOKUP(C405,银行退!D:G,4,FALSE)</f>
        <v>1098</v>
      </c>
      <c r="Q405" t="str">
        <f t="shared" si="13"/>
        <v/>
      </c>
      <c r="R405" t="e">
        <f>VLOOKUP(C405,银行退!D:J,7,FALSE)</f>
        <v>#N/A</v>
      </c>
    </row>
    <row r="406" spans="1:18">
      <c r="A406" s="62">
        <v>42908.734085648146</v>
      </c>
      <c r="B406" s="60">
        <v>356808</v>
      </c>
      <c r="C406" s="60" t="s">
        <v>2853</v>
      </c>
      <c r="D406" s="60" t="s">
        <v>2854</v>
      </c>
      <c r="E406" s="60" t="s">
        <v>2855</v>
      </c>
      <c r="F406" s="61">
        <v>55</v>
      </c>
      <c r="G406" s="60" t="s">
        <v>57</v>
      </c>
      <c r="H406" s="60" t="s">
        <v>57</v>
      </c>
      <c r="I406" s="60" t="s">
        <v>96</v>
      </c>
      <c r="J406" s="60" t="s">
        <v>46</v>
      </c>
      <c r="K406" s="60" t="s">
        <v>97</v>
      </c>
      <c r="L406" s="60" t="s">
        <v>2856</v>
      </c>
      <c r="M406" s="60" t="s">
        <v>2857</v>
      </c>
      <c r="N406">
        <f>VLOOKUP(B406,HIS退!B:F,5,FALSE)</f>
        <v>-55</v>
      </c>
      <c r="O406" t="str">
        <f t="shared" si="12"/>
        <v/>
      </c>
      <c r="P406" s="43">
        <f>VLOOKUP(C406,银行退!D:G,4,FALSE)</f>
        <v>55</v>
      </c>
      <c r="Q406" t="str">
        <f t="shared" si="13"/>
        <v/>
      </c>
      <c r="R406" t="e">
        <f>VLOOKUP(C406,银行退!D:J,7,FALSE)</f>
        <v>#N/A</v>
      </c>
    </row>
    <row r="407" spans="1:18">
      <c r="A407" s="62">
        <v>42908.73709490741</v>
      </c>
      <c r="B407" s="60">
        <v>356842</v>
      </c>
      <c r="C407" s="60" t="s">
        <v>2858</v>
      </c>
      <c r="D407" s="60" t="s">
        <v>2859</v>
      </c>
      <c r="E407" s="60" t="s">
        <v>2860</v>
      </c>
      <c r="F407" s="61">
        <v>222</v>
      </c>
      <c r="G407" s="60" t="s">
        <v>57</v>
      </c>
      <c r="H407" s="60" t="s">
        <v>57</v>
      </c>
      <c r="I407" s="60" t="s">
        <v>96</v>
      </c>
      <c r="J407" s="60" t="s">
        <v>360</v>
      </c>
      <c r="K407" s="60" t="s">
        <v>97</v>
      </c>
      <c r="L407" s="60" t="s">
        <v>2861</v>
      </c>
      <c r="M407" s="60" t="s">
        <v>2862</v>
      </c>
      <c r="N407">
        <f>VLOOKUP(B407,HIS退!B:F,5,FALSE)</f>
        <v>-222</v>
      </c>
      <c r="O407" t="str">
        <f t="shared" si="12"/>
        <v/>
      </c>
      <c r="P407" s="43">
        <f>VLOOKUP(C407,银行退!D:G,4,FALSE)</f>
        <v>222</v>
      </c>
      <c r="Q407" t="str">
        <f t="shared" si="13"/>
        <v/>
      </c>
      <c r="R407" t="e">
        <f>VLOOKUP(C407,银行退!D:J,7,FALSE)</f>
        <v>#N/A</v>
      </c>
    </row>
    <row r="408" spans="1:18">
      <c r="A408" s="62">
        <v>42908.737557870372</v>
      </c>
      <c r="B408" s="60">
        <v>356845</v>
      </c>
      <c r="C408" s="60" t="s">
        <v>2863</v>
      </c>
      <c r="D408" s="60" t="s">
        <v>2864</v>
      </c>
      <c r="E408" s="60" t="s">
        <v>2865</v>
      </c>
      <c r="F408" s="61">
        <v>500</v>
      </c>
      <c r="G408" s="60" t="s">
        <v>57</v>
      </c>
      <c r="H408" s="60" t="s">
        <v>57</v>
      </c>
      <c r="I408" s="60" t="s">
        <v>96</v>
      </c>
      <c r="J408" s="60" t="s">
        <v>46</v>
      </c>
      <c r="K408" s="60" t="s">
        <v>97</v>
      </c>
      <c r="L408" s="60" t="s">
        <v>2866</v>
      </c>
      <c r="M408" s="60" t="s">
        <v>2867</v>
      </c>
      <c r="N408">
        <f>VLOOKUP(B408,HIS退!B:F,5,FALSE)</f>
        <v>-500</v>
      </c>
      <c r="O408" t="str">
        <f t="shared" si="12"/>
        <v/>
      </c>
      <c r="P408" s="43">
        <f>VLOOKUP(C408,银行退!D:G,4,FALSE)</f>
        <v>500</v>
      </c>
      <c r="Q408" t="str">
        <f t="shared" si="13"/>
        <v/>
      </c>
      <c r="R408" t="e">
        <f>VLOOKUP(C408,银行退!D:J,7,FALSE)</f>
        <v>#N/A</v>
      </c>
    </row>
    <row r="409" spans="1:18">
      <c r="A409" s="62">
        <v>42908.741574074076</v>
      </c>
      <c r="B409" s="60">
        <v>356888</v>
      </c>
      <c r="C409" s="60" t="s">
        <v>2868</v>
      </c>
      <c r="D409" s="60" t="s">
        <v>2869</v>
      </c>
      <c r="E409" s="60" t="s">
        <v>2870</v>
      </c>
      <c r="F409" s="61">
        <v>521</v>
      </c>
      <c r="G409" s="60" t="s">
        <v>57</v>
      </c>
      <c r="H409" s="60" t="s">
        <v>57</v>
      </c>
      <c r="I409" s="60" t="s">
        <v>96</v>
      </c>
      <c r="J409" s="60" t="s">
        <v>46</v>
      </c>
      <c r="K409" s="60" t="s">
        <v>97</v>
      </c>
      <c r="L409" s="60" t="s">
        <v>2871</v>
      </c>
      <c r="M409" s="60" t="s">
        <v>2872</v>
      </c>
      <c r="N409">
        <f>VLOOKUP(B409,HIS退!B:F,5,FALSE)</f>
        <v>-521</v>
      </c>
      <c r="O409" t="str">
        <f t="shared" si="12"/>
        <v/>
      </c>
      <c r="P409" s="43">
        <f>VLOOKUP(C409,银行退!D:G,4,FALSE)</f>
        <v>521</v>
      </c>
      <c r="Q409" t="str">
        <f t="shared" si="13"/>
        <v/>
      </c>
      <c r="R409" t="e">
        <f>VLOOKUP(C409,银行退!D:J,7,FALSE)</f>
        <v>#N/A</v>
      </c>
    </row>
    <row r="410" spans="1:18">
      <c r="A410" s="62">
        <v>42908.74627314815</v>
      </c>
      <c r="B410" s="60">
        <v>356934</v>
      </c>
      <c r="C410" s="60" t="s">
        <v>2873</v>
      </c>
      <c r="D410" s="60" t="s">
        <v>2874</v>
      </c>
      <c r="E410" s="60" t="s">
        <v>2875</v>
      </c>
      <c r="F410" s="61">
        <v>417</v>
      </c>
      <c r="G410" s="60" t="s">
        <v>57</v>
      </c>
      <c r="H410" s="60" t="s">
        <v>57</v>
      </c>
      <c r="I410" s="60" t="s">
        <v>96</v>
      </c>
      <c r="J410" s="60" t="s">
        <v>46</v>
      </c>
      <c r="K410" s="60" t="s">
        <v>97</v>
      </c>
      <c r="L410" s="60" t="s">
        <v>2876</v>
      </c>
      <c r="M410" s="60" t="s">
        <v>2877</v>
      </c>
      <c r="N410">
        <f>VLOOKUP(B410,HIS退!B:F,5,FALSE)</f>
        <v>-417</v>
      </c>
      <c r="O410" t="str">
        <f t="shared" si="12"/>
        <v/>
      </c>
      <c r="P410" s="43">
        <f>VLOOKUP(C410,银行退!D:G,4,FALSE)</f>
        <v>417</v>
      </c>
      <c r="Q410" t="str">
        <f t="shared" si="13"/>
        <v/>
      </c>
      <c r="R410" t="e">
        <f>VLOOKUP(C410,银行退!D:J,7,FALSE)</f>
        <v>#N/A</v>
      </c>
    </row>
    <row r="411" spans="1:18">
      <c r="A411" s="62">
        <v>42908.746886574074</v>
      </c>
      <c r="B411" s="60">
        <v>356939</v>
      </c>
      <c r="C411" s="60" t="s">
        <v>2878</v>
      </c>
      <c r="D411" s="60" t="s">
        <v>376</v>
      </c>
      <c r="E411" s="60" t="s">
        <v>377</v>
      </c>
      <c r="F411" s="61">
        <v>335</v>
      </c>
      <c r="G411" s="60" t="s">
        <v>57</v>
      </c>
      <c r="H411" s="60" t="s">
        <v>57</v>
      </c>
      <c r="I411" s="60" t="s">
        <v>96</v>
      </c>
      <c r="J411" s="60" t="s">
        <v>46</v>
      </c>
      <c r="K411" s="60" t="s">
        <v>97</v>
      </c>
      <c r="L411" s="60" t="s">
        <v>2879</v>
      </c>
      <c r="M411" s="60" t="s">
        <v>2880</v>
      </c>
      <c r="N411">
        <f>VLOOKUP(B411,HIS退!B:F,5,FALSE)</f>
        <v>-335</v>
      </c>
      <c r="O411" t="str">
        <f t="shared" si="12"/>
        <v/>
      </c>
      <c r="P411" s="43">
        <f>VLOOKUP(C411,银行退!D:G,4,FALSE)</f>
        <v>335</v>
      </c>
      <c r="Q411" t="str">
        <f t="shared" si="13"/>
        <v/>
      </c>
      <c r="R411" t="e">
        <f>VLOOKUP(C411,银行退!D:J,7,FALSE)</f>
        <v>#N/A</v>
      </c>
    </row>
    <row r="412" spans="1:18">
      <c r="A412" s="62">
        <v>42909.340208333335</v>
      </c>
      <c r="B412" s="60">
        <v>358752</v>
      </c>
      <c r="C412" s="60" t="s">
        <v>2881</v>
      </c>
      <c r="D412" s="60" t="s">
        <v>2882</v>
      </c>
      <c r="E412" s="60" t="s">
        <v>2883</v>
      </c>
      <c r="F412" s="61">
        <v>589</v>
      </c>
      <c r="G412" s="60" t="s">
        <v>57</v>
      </c>
      <c r="H412" s="60" t="s">
        <v>57</v>
      </c>
      <c r="I412" s="60" t="s">
        <v>96</v>
      </c>
      <c r="J412" s="60" t="s">
        <v>46</v>
      </c>
      <c r="K412" s="60" t="s">
        <v>97</v>
      </c>
      <c r="L412" s="60" t="s">
        <v>2884</v>
      </c>
      <c r="M412" s="60" t="s">
        <v>2885</v>
      </c>
      <c r="N412">
        <f>VLOOKUP(B412,HIS退!B:F,5,FALSE)</f>
        <v>-589</v>
      </c>
      <c r="O412" t="str">
        <f t="shared" si="12"/>
        <v/>
      </c>
      <c r="P412" s="43">
        <f>VLOOKUP(C412,银行退!D:G,4,FALSE)</f>
        <v>589</v>
      </c>
      <c r="Q412" t="str">
        <f t="shared" si="13"/>
        <v/>
      </c>
      <c r="R412" t="e">
        <f>VLOOKUP(C412,银行退!D:J,7,FALSE)</f>
        <v>#N/A</v>
      </c>
    </row>
    <row r="413" spans="1:18">
      <c r="A413" s="62">
        <v>42909.366296296299</v>
      </c>
      <c r="B413" s="60">
        <v>360651</v>
      </c>
      <c r="C413" s="60" t="s">
        <v>2886</v>
      </c>
      <c r="D413" s="60" t="s">
        <v>2887</v>
      </c>
      <c r="E413" s="60" t="s">
        <v>2888</v>
      </c>
      <c r="F413" s="61">
        <v>500</v>
      </c>
      <c r="G413" s="60" t="s">
        <v>57</v>
      </c>
      <c r="H413" s="60" t="s">
        <v>57</v>
      </c>
      <c r="I413" s="60" t="s">
        <v>96</v>
      </c>
      <c r="J413" s="60" t="s">
        <v>46</v>
      </c>
      <c r="K413" s="60" t="s">
        <v>97</v>
      </c>
      <c r="L413" s="60" t="s">
        <v>2889</v>
      </c>
      <c r="M413" s="60" t="s">
        <v>2890</v>
      </c>
      <c r="N413">
        <f>VLOOKUP(B413,HIS退!B:F,5,FALSE)</f>
        <v>-500</v>
      </c>
      <c r="O413" t="str">
        <f t="shared" si="12"/>
        <v/>
      </c>
      <c r="P413" s="43">
        <f>VLOOKUP(C413,银行退!D:G,4,FALSE)</f>
        <v>500</v>
      </c>
      <c r="Q413" t="str">
        <f t="shared" si="13"/>
        <v/>
      </c>
      <c r="R413" t="e">
        <f>VLOOKUP(C413,银行退!D:J,7,FALSE)</f>
        <v>#N/A</v>
      </c>
    </row>
    <row r="414" spans="1:18">
      <c r="A414" s="62">
        <v>42909.371064814812</v>
      </c>
      <c r="B414" s="60">
        <v>361014</v>
      </c>
      <c r="C414" s="60" t="s">
        <v>2891</v>
      </c>
      <c r="D414" s="60" t="s">
        <v>2892</v>
      </c>
      <c r="E414" s="60" t="s">
        <v>2893</v>
      </c>
      <c r="F414" s="61">
        <v>49</v>
      </c>
      <c r="G414" s="60" t="s">
        <v>57</v>
      </c>
      <c r="H414" s="60" t="s">
        <v>57</v>
      </c>
      <c r="I414" s="60" t="s">
        <v>96</v>
      </c>
      <c r="J414" s="60" t="s">
        <v>46</v>
      </c>
      <c r="K414" s="60" t="s">
        <v>97</v>
      </c>
      <c r="L414" s="60" t="s">
        <v>2894</v>
      </c>
      <c r="M414" s="60" t="s">
        <v>2895</v>
      </c>
      <c r="N414">
        <f>VLOOKUP(B414,HIS退!B:F,5,FALSE)</f>
        <v>-49</v>
      </c>
      <c r="O414" t="str">
        <f t="shared" si="12"/>
        <v/>
      </c>
      <c r="P414" s="43">
        <f>VLOOKUP(C414,银行退!D:G,4,FALSE)</f>
        <v>49</v>
      </c>
      <c r="Q414" t="str">
        <f t="shared" si="13"/>
        <v/>
      </c>
      <c r="R414" t="e">
        <f>VLOOKUP(C414,银行退!D:J,7,FALSE)</f>
        <v>#N/A</v>
      </c>
    </row>
    <row r="415" spans="1:18">
      <c r="A415" s="62">
        <v>42909.373738425929</v>
      </c>
      <c r="B415" s="60">
        <v>361238</v>
      </c>
      <c r="C415" s="60" t="s">
        <v>2896</v>
      </c>
      <c r="D415" s="60" t="s">
        <v>2897</v>
      </c>
      <c r="E415" s="60" t="s">
        <v>2898</v>
      </c>
      <c r="F415" s="61">
        <v>170</v>
      </c>
      <c r="G415" s="60" t="s">
        <v>57</v>
      </c>
      <c r="H415" s="60" t="s">
        <v>57</v>
      </c>
      <c r="I415" s="60" t="s">
        <v>96</v>
      </c>
      <c r="J415" s="60" t="s">
        <v>46</v>
      </c>
      <c r="K415" s="60" t="s">
        <v>97</v>
      </c>
      <c r="L415" s="60" t="s">
        <v>2899</v>
      </c>
      <c r="M415" s="60" t="s">
        <v>2900</v>
      </c>
      <c r="N415">
        <f>VLOOKUP(B415,HIS退!B:F,5,FALSE)</f>
        <v>-170</v>
      </c>
      <c r="O415" t="str">
        <f t="shared" si="12"/>
        <v/>
      </c>
      <c r="P415" s="43">
        <f>VLOOKUP(C415,银行退!D:G,4,FALSE)</f>
        <v>170</v>
      </c>
      <c r="Q415" t="str">
        <f t="shared" si="13"/>
        <v/>
      </c>
      <c r="R415" t="e">
        <f>VLOOKUP(C415,银行退!D:J,7,FALSE)</f>
        <v>#N/A</v>
      </c>
    </row>
    <row r="416" spans="1:18">
      <c r="A416" s="62">
        <v>42909.380636574075</v>
      </c>
      <c r="B416" s="60">
        <v>361817</v>
      </c>
      <c r="C416" s="60" t="s">
        <v>2901</v>
      </c>
      <c r="D416" s="60" t="s">
        <v>2902</v>
      </c>
      <c r="E416" s="60" t="s">
        <v>2903</v>
      </c>
      <c r="F416" s="61">
        <v>765</v>
      </c>
      <c r="G416" s="60" t="s">
        <v>57</v>
      </c>
      <c r="H416" s="60" t="s">
        <v>57</v>
      </c>
      <c r="I416" s="60" t="s">
        <v>96</v>
      </c>
      <c r="J416" s="60" t="s">
        <v>46</v>
      </c>
      <c r="K416" s="60" t="s">
        <v>97</v>
      </c>
      <c r="L416" s="60" t="s">
        <v>2904</v>
      </c>
      <c r="M416" s="60" t="s">
        <v>2905</v>
      </c>
      <c r="N416">
        <f>VLOOKUP(B416,HIS退!B:F,5,FALSE)</f>
        <v>-765</v>
      </c>
      <c r="O416" t="str">
        <f t="shared" si="12"/>
        <v/>
      </c>
      <c r="P416" s="43">
        <f>VLOOKUP(C416,银行退!D:G,4,FALSE)</f>
        <v>765</v>
      </c>
      <c r="Q416" t="str">
        <f t="shared" si="13"/>
        <v/>
      </c>
      <c r="R416" t="e">
        <f>VLOOKUP(C416,银行退!D:J,7,FALSE)</f>
        <v>#N/A</v>
      </c>
    </row>
    <row r="417" spans="1:18">
      <c r="A417" s="62">
        <v>42909.384918981479</v>
      </c>
      <c r="B417" s="60">
        <v>362181</v>
      </c>
      <c r="C417" s="60" t="s">
        <v>2906</v>
      </c>
      <c r="D417" s="60" t="s">
        <v>2907</v>
      </c>
      <c r="E417" s="60" t="s">
        <v>2908</v>
      </c>
      <c r="F417" s="61">
        <v>1000</v>
      </c>
      <c r="G417" s="60" t="s">
        <v>57</v>
      </c>
      <c r="H417" s="60" t="s">
        <v>57</v>
      </c>
      <c r="I417" s="60" t="s">
        <v>96</v>
      </c>
      <c r="J417" s="60" t="s">
        <v>46</v>
      </c>
      <c r="K417" s="60" t="s">
        <v>97</v>
      </c>
      <c r="L417" s="60" t="s">
        <v>2909</v>
      </c>
      <c r="M417" s="60" t="s">
        <v>2910</v>
      </c>
      <c r="N417">
        <f>VLOOKUP(B417,HIS退!B:F,5,FALSE)</f>
        <v>-1000</v>
      </c>
      <c r="O417" t="str">
        <f t="shared" si="12"/>
        <v/>
      </c>
      <c r="P417" s="43">
        <f>VLOOKUP(C417,银行退!D:G,4,FALSE)</f>
        <v>1000</v>
      </c>
      <c r="Q417" t="str">
        <f t="shared" si="13"/>
        <v/>
      </c>
      <c r="R417" t="e">
        <f>VLOOKUP(C417,银行退!D:J,7,FALSE)</f>
        <v>#N/A</v>
      </c>
    </row>
    <row r="418" spans="1:18">
      <c r="A418" s="62">
        <v>42909.39435185185</v>
      </c>
      <c r="B418" s="60">
        <v>362963</v>
      </c>
      <c r="C418" s="60" t="s">
        <v>2911</v>
      </c>
      <c r="D418" s="60" t="s">
        <v>2912</v>
      </c>
      <c r="E418" s="60" t="s">
        <v>2913</v>
      </c>
      <c r="F418" s="61">
        <v>301</v>
      </c>
      <c r="G418" s="60" t="s">
        <v>57</v>
      </c>
      <c r="H418" s="60" t="s">
        <v>57</v>
      </c>
      <c r="I418" s="60" t="s">
        <v>96</v>
      </c>
      <c r="J418" s="60" t="s">
        <v>46</v>
      </c>
      <c r="K418" s="60" t="s">
        <v>97</v>
      </c>
      <c r="L418" s="60" t="s">
        <v>2914</v>
      </c>
      <c r="M418" s="60" t="s">
        <v>2915</v>
      </c>
      <c r="N418">
        <f>VLOOKUP(B418,HIS退!B:F,5,FALSE)</f>
        <v>-301</v>
      </c>
      <c r="O418" t="str">
        <f t="shared" si="12"/>
        <v/>
      </c>
      <c r="P418" s="43">
        <f>VLOOKUP(C418,银行退!D:G,4,FALSE)</f>
        <v>301</v>
      </c>
      <c r="Q418" t="str">
        <f t="shared" si="13"/>
        <v/>
      </c>
      <c r="R418" t="e">
        <f>VLOOKUP(C418,银行退!D:J,7,FALSE)</f>
        <v>#N/A</v>
      </c>
    </row>
    <row r="419" spans="1:18">
      <c r="A419" s="62">
        <v>42909.396828703706</v>
      </c>
      <c r="B419" s="60">
        <v>363160</v>
      </c>
      <c r="C419" s="60" t="s">
        <v>2916</v>
      </c>
      <c r="D419" s="60" t="s">
        <v>2917</v>
      </c>
      <c r="E419" s="60" t="s">
        <v>2918</v>
      </c>
      <c r="F419" s="61">
        <v>264</v>
      </c>
      <c r="G419" s="60" t="s">
        <v>57</v>
      </c>
      <c r="H419" s="60" t="s">
        <v>57</v>
      </c>
      <c r="I419" s="60" t="s">
        <v>96</v>
      </c>
      <c r="J419" s="60" t="s">
        <v>360</v>
      </c>
      <c r="K419" s="60" t="s">
        <v>97</v>
      </c>
      <c r="L419" s="60" t="s">
        <v>2919</v>
      </c>
      <c r="M419" s="60" t="s">
        <v>2920</v>
      </c>
      <c r="N419">
        <f>VLOOKUP(B419,HIS退!B:F,5,FALSE)</f>
        <v>-264</v>
      </c>
      <c r="O419" t="str">
        <f t="shared" si="12"/>
        <v/>
      </c>
      <c r="P419" s="43">
        <f>VLOOKUP(C419,银行退!D:G,4,FALSE)</f>
        <v>264</v>
      </c>
      <c r="Q419" t="str">
        <f t="shared" si="13"/>
        <v/>
      </c>
      <c r="R419" t="e">
        <f>VLOOKUP(C419,银行退!D:J,7,FALSE)</f>
        <v>#N/A</v>
      </c>
    </row>
    <row r="420" spans="1:18">
      <c r="A420" s="62">
        <v>42909.398981481485</v>
      </c>
      <c r="B420" s="60">
        <v>363335</v>
      </c>
      <c r="C420" s="60" t="s">
        <v>2921</v>
      </c>
      <c r="D420" s="60" t="s">
        <v>2922</v>
      </c>
      <c r="E420" s="60" t="s">
        <v>2923</v>
      </c>
      <c r="F420" s="61">
        <v>133</v>
      </c>
      <c r="G420" s="60" t="s">
        <v>57</v>
      </c>
      <c r="H420" s="60" t="s">
        <v>57</v>
      </c>
      <c r="I420" s="60" t="s">
        <v>96</v>
      </c>
      <c r="J420" s="60" t="s">
        <v>46</v>
      </c>
      <c r="K420" s="60" t="s">
        <v>97</v>
      </c>
      <c r="L420" s="60" t="s">
        <v>2924</v>
      </c>
      <c r="M420" s="60" t="s">
        <v>2925</v>
      </c>
      <c r="N420">
        <f>VLOOKUP(B420,HIS退!B:F,5,FALSE)</f>
        <v>-133</v>
      </c>
      <c r="O420" t="str">
        <f t="shared" si="12"/>
        <v/>
      </c>
      <c r="P420" s="43">
        <f>VLOOKUP(C420,银行退!D:G,4,FALSE)</f>
        <v>133</v>
      </c>
      <c r="Q420" t="str">
        <f t="shared" si="13"/>
        <v/>
      </c>
      <c r="R420" t="e">
        <f>VLOOKUP(C420,银行退!D:J,7,FALSE)</f>
        <v>#N/A</v>
      </c>
    </row>
    <row r="421" spans="1:18">
      <c r="A421" s="62">
        <v>42909.401967592596</v>
      </c>
      <c r="B421" s="60">
        <v>363586</v>
      </c>
      <c r="C421" s="60" t="s">
        <v>2926</v>
      </c>
      <c r="D421" s="60" t="s">
        <v>2927</v>
      </c>
      <c r="E421" s="60" t="s">
        <v>2928</v>
      </c>
      <c r="F421" s="61">
        <v>81</v>
      </c>
      <c r="G421" s="60" t="s">
        <v>57</v>
      </c>
      <c r="H421" s="60" t="s">
        <v>57</v>
      </c>
      <c r="I421" s="60" t="s">
        <v>96</v>
      </c>
      <c r="J421" s="60" t="s">
        <v>46</v>
      </c>
      <c r="K421" s="60" t="s">
        <v>97</v>
      </c>
      <c r="L421" s="60" t="s">
        <v>2929</v>
      </c>
      <c r="M421" s="60" t="s">
        <v>2930</v>
      </c>
      <c r="N421">
        <f>VLOOKUP(B421,HIS退!B:F,5,FALSE)</f>
        <v>-81</v>
      </c>
      <c r="O421" t="str">
        <f t="shared" si="12"/>
        <v/>
      </c>
      <c r="P421" s="43">
        <f>VLOOKUP(C421,银行退!D:G,4,FALSE)</f>
        <v>81</v>
      </c>
      <c r="Q421" t="str">
        <f t="shared" si="13"/>
        <v/>
      </c>
      <c r="R421" t="e">
        <f>VLOOKUP(C421,银行退!D:J,7,FALSE)</f>
        <v>#N/A</v>
      </c>
    </row>
    <row r="422" spans="1:18">
      <c r="A422" s="62">
        <v>42909.406655092593</v>
      </c>
      <c r="B422" s="60">
        <v>364022</v>
      </c>
      <c r="C422" s="60" t="s">
        <v>2931</v>
      </c>
      <c r="D422" s="60" t="s">
        <v>2932</v>
      </c>
      <c r="E422" s="60" t="s">
        <v>2933</v>
      </c>
      <c r="F422" s="61">
        <v>296</v>
      </c>
      <c r="G422" s="60" t="s">
        <v>57</v>
      </c>
      <c r="H422" s="60" t="s">
        <v>57</v>
      </c>
      <c r="I422" s="60" t="s">
        <v>96</v>
      </c>
      <c r="J422" s="60" t="s">
        <v>360</v>
      </c>
      <c r="K422" s="60" t="s">
        <v>97</v>
      </c>
      <c r="L422" s="60" t="s">
        <v>2934</v>
      </c>
      <c r="M422" s="60" t="s">
        <v>2935</v>
      </c>
      <c r="N422">
        <f>VLOOKUP(B422,HIS退!B:F,5,FALSE)</f>
        <v>-296</v>
      </c>
      <c r="O422" t="str">
        <f t="shared" si="12"/>
        <v/>
      </c>
      <c r="P422" s="43">
        <f>VLOOKUP(C422,银行退!D:G,4,FALSE)</f>
        <v>296</v>
      </c>
      <c r="Q422" t="str">
        <f t="shared" si="13"/>
        <v/>
      </c>
      <c r="R422" t="e">
        <f>VLOOKUP(C422,银行退!D:J,7,FALSE)</f>
        <v>#N/A</v>
      </c>
    </row>
    <row r="423" spans="1:18">
      <c r="A423" s="62">
        <v>42909.406921296293</v>
      </c>
      <c r="B423" s="60">
        <v>364032</v>
      </c>
      <c r="C423" s="60" t="s">
        <v>2936</v>
      </c>
      <c r="D423" s="60" t="s">
        <v>2937</v>
      </c>
      <c r="E423" s="60" t="s">
        <v>2938</v>
      </c>
      <c r="F423" s="61">
        <v>2300</v>
      </c>
      <c r="G423" s="60" t="s">
        <v>57</v>
      </c>
      <c r="H423" s="60" t="s">
        <v>57</v>
      </c>
      <c r="I423" s="60" t="s">
        <v>96</v>
      </c>
      <c r="J423" s="60" t="s">
        <v>46</v>
      </c>
      <c r="K423" s="60" t="s">
        <v>97</v>
      </c>
      <c r="L423" s="60" t="s">
        <v>2939</v>
      </c>
      <c r="M423" s="60" t="s">
        <v>2940</v>
      </c>
      <c r="N423">
        <f>VLOOKUP(B423,HIS退!B:F,5,FALSE)</f>
        <v>-2300</v>
      </c>
      <c r="O423" t="str">
        <f t="shared" si="12"/>
        <v/>
      </c>
      <c r="P423" s="43">
        <f>VLOOKUP(C423,银行退!D:G,4,FALSE)</f>
        <v>2300</v>
      </c>
      <c r="Q423" t="str">
        <f t="shared" si="13"/>
        <v/>
      </c>
      <c r="R423" t="e">
        <f>VLOOKUP(C423,银行退!D:J,7,FALSE)</f>
        <v>#N/A</v>
      </c>
    </row>
    <row r="424" spans="1:18">
      <c r="A424" s="62">
        <v>42909.421099537038</v>
      </c>
      <c r="B424" s="60">
        <v>365237</v>
      </c>
      <c r="C424" s="60" t="s">
        <v>2941</v>
      </c>
      <c r="D424" s="60" t="s">
        <v>2942</v>
      </c>
      <c r="E424" s="60" t="s">
        <v>2943</v>
      </c>
      <c r="F424" s="61">
        <v>350</v>
      </c>
      <c r="G424" s="60" t="s">
        <v>57</v>
      </c>
      <c r="H424" s="60" t="s">
        <v>57</v>
      </c>
      <c r="I424" s="60" t="s">
        <v>96</v>
      </c>
      <c r="J424" s="60" t="s">
        <v>46</v>
      </c>
      <c r="K424" s="60" t="s">
        <v>97</v>
      </c>
      <c r="L424" s="60" t="s">
        <v>2944</v>
      </c>
      <c r="M424" s="60" t="s">
        <v>2945</v>
      </c>
      <c r="N424">
        <f>VLOOKUP(B424,HIS退!B:F,5,FALSE)</f>
        <v>-350</v>
      </c>
      <c r="O424" t="str">
        <f t="shared" si="12"/>
        <v/>
      </c>
      <c r="P424" s="43">
        <f>VLOOKUP(C424,银行退!D:G,4,FALSE)</f>
        <v>350</v>
      </c>
      <c r="Q424" t="str">
        <f t="shared" si="13"/>
        <v/>
      </c>
      <c r="R424" t="e">
        <f>VLOOKUP(C424,银行退!D:J,7,FALSE)</f>
        <v>#N/A</v>
      </c>
    </row>
    <row r="425" spans="1:18">
      <c r="A425" s="62">
        <v>42909.421643518515</v>
      </c>
      <c r="B425" s="60">
        <v>365280</v>
      </c>
      <c r="C425" s="60" t="s">
        <v>2946</v>
      </c>
      <c r="D425" s="60" t="s">
        <v>2947</v>
      </c>
      <c r="E425" s="60" t="s">
        <v>2948</v>
      </c>
      <c r="F425" s="61">
        <v>3000</v>
      </c>
      <c r="G425" s="60" t="s">
        <v>57</v>
      </c>
      <c r="H425" s="60" t="s">
        <v>57</v>
      </c>
      <c r="I425" s="60" t="s">
        <v>96</v>
      </c>
      <c r="J425" s="60" t="s">
        <v>46</v>
      </c>
      <c r="K425" s="60" t="s">
        <v>97</v>
      </c>
      <c r="L425" s="60" t="s">
        <v>2949</v>
      </c>
      <c r="M425" s="60" t="s">
        <v>2950</v>
      </c>
      <c r="N425">
        <f>VLOOKUP(B425,HIS退!B:F,5,FALSE)</f>
        <v>-3000</v>
      </c>
      <c r="O425" t="str">
        <f t="shared" si="12"/>
        <v/>
      </c>
      <c r="P425" s="43">
        <f>VLOOKUP(C425,银行退!D:G,4,FALSE)</f>
        <v>3000</v>
      </c>
      <c r="Q425" t="str">
        <f t="shared" si="13"/>
        <v/>
      </c>
      <c r="R425" t="e">
        <f>VLOOKUP(C425,银行退!D:J,7,FALSE)</f>
        <v>#N/A</v>
      </c>
    </row>
    <row r="426" spans="1:18">
      <c r="A426" s="62">
        <v>42909.424641203703</v>
      </c>
      <c r="B426" s="60">
        <v>365493</v>
      </c>
      <c r="C426" s="60" t="s">
        <v>2951</v>
      </c>
      <c r="D426" s="60" t="s">
        <v>2952</v>
      </c>
      <c r="E426" s="60" t="s">
        <v>2953</v>
      </c>
      <c r="F426" s="61">
        <v>50</v>
      </c>
      <c r="G426" s="60" t="s">
        <v>57</v>
      </c>
      <c r="H426" s="60" t="s">
        <v>57</v>
      </c>
      <c r="I426" s="60" t="s">
        <v>96</v>
      </c>
      <c r="J426" s="60" t="s">
        <v>46</v>
      </c>
      <c r="K426" s="60" t="s">
        <v>97</v>
      </c>
      <c r="L426" s="60" t="s">
        <v>2954</v>
      </c>
      <c r="M426" s="60" t="s">
        <v>2955</v>
      </c>
      <c r="N426">
        <f>VLOOKUP(B426,HIS退!B:F,5,FALSE)</f>
        <v>-50</v>
      </c>
      <c r="O426" t="str">
        <f t="shared" si="12"/>
        <v/>
      </c>
      <c r="P426" s="43">
        <f>VLOOKUP(C426,银行退!D:G,4,FALSE)</f>
        <v>50</v>
      </c>
      <c r="Q426" t="str">
        <f t="shared" si="13"/>
        <v/>
      </c>
      <c r="R426" t="e">
        <f>VLOOKUP(C426,银行退!D:J,7,FALSE)</f>
        <v>#N/A</v>
      </c>
    </row>
    <row r="427" spans="1:18">
      <c r="A427" s="62">
        <v>42909.429606481484</v>
      </c>
      <c r="B427" s="60">
        <v>365840</v>
      </c>
      <c r="C427" s="60" t="s">
        <v>2956</v>
      </c>
      <c r="D427" s="60" t="s">
        <v>2957</v>
      </c>
      <c r="E427" s="60" t="s">
        <v>2958</v>
      </c>
      <c r="F427" s="61">
        <v>3014</v>
      </c>
      <c r="G427" s="60" t="s">
        <v>57</v>
      </c>
      <c r="H427" s="60" t="s">
        <v>57</v>
      </c>
      <c r="I427" s="60" t="s">
        <v>96</v>
      </c>
      <c r="J427" s="60" t="s">
        <v>46</v>
      </c>
      <c r="K427" s="60" t="s">
        <v>97</v>
      </c>
      <c r="L427" s="60" t="s">
        <v>2959</v>
      </c>
      <c r="M427" s="60" t="s">
        <v>2960</v>
      </c>
      <c r="N427">
        <f>VLOOKUP(B427,HIS退!B:F,5,FALSE)</f>
        <v>-3014</v>
      </c>
      <c r="O427" t="str">
        <f t="shared" si="12"/>
        <v/>
      </c>
      <c r="P427" s="43">
        <f>VLOOKUP(C427,银行退!D:G,4,FALSE)</f>
        <v>3014</v>
      </c>
      <c r="Q427" t="str">
        <f t="shared" si="13"/>
        <v/>
      </c>
      <c r="R427" t="e">
        <f>VLOOKUP(C427,银行退!D:J,7,FALSE)</f>
        <v>#N/A</v>
      </c>
    </row>
    <row r="428" spans="1:18">
      <c r="A428" s="62">
        <v>42909.441076388888</v>
      </c>
      <c r="B428" s="60">
        <v>366697</v>
      </c>
      <c r="C428" s="60" t="s">
        <v>2961</v>
      </c>
      <c r="D428" s="60" t="s">
        <v>2962</v>
      </c>
      <c r="E428" s="60" t="s">
        <v>2963</v>
      </c>
      <c r="F428" s="61">
        <v>3000</v>
      </c>
      <c r="G428" s="60" t="s">
        <v>57</v>
      </c>
      <c r="H428" s="60" t="s">
        <v>57</v>
      </c>
      <c r="I428" s="60" t="s">
        <v>96</v>
      </c>
      <c r="J428" s="60" t="s">
        <v>46</v>
      </c>
      <c r="K428" s="60" t="s">
        <v>97</v>
      </c>
      <c r="L428" s="60" t="s">
        <v>2964</v>
      </c>
      <c r="M428" s="60" t="s">
        <v>2965</v>
      </c>
      <c r="N428">
        <f>VLOOKUP(B428,HIS退!B:F,5,FALSE)</f>
        <v>-3000</v>
      </c>
      <c r="O428" t="str">
        <f t="shared" si="12"/>
        <v/>
      </c>
      <c r="P428" s="43">
        <f>VLOOKUP(C428,银行退!D:G,4,FALSE)</f>
        <v>3000</v>
      </c>
      <c r="Q428" t="str">
        <f t="shared" si="13"/>
        <v/>
      </c>
      <c r="R428" t="e">
        <f>VLOOKUP(C428,银行退!D:J,7,FALSE)</f>
        <v>#N/A</v>
      </c>
    </row>
    <row r="429" spans="1:18">
      <c r="A429" s="62">
        <v>42909.441076388888</v>
      </c>
      <c r="B429" s="60">
        <v>0</v>
      </c>
      <c r="C429" s="60"/>
      <c r="D429" s="60" t="s">
        <v>2962</v>
      </c>
      <c r="E429" s="60" t="s">
        <v>2963</v>
      </c>
      <c r="F429" s="61">
        <v>3000</v>
      </c>
      <c r="G429" s="60" t="s">
        <v>57</v>
      </c>
      <c r="H429" s="60" t="s">
        <v>57</v>
      </c>
      <c r="I429" s="60" t="s">
        <v>98</v>
      </c>
      <c r="J429" s="60" t="s">
        <v>95</v>
      </c>
      <c r="K429" s="60" t="s">
        <v>97</v>
      </c>
      <c r="L429" s="60" t="s">
        <v>2966</v>
      </c>
      <c r="M429" s="60" t="s">
        <v>2967</v>
      </c>
      <c r="N429" t="e">
        <f>VLOOKUP(B429,HIS退!B:F,5,FALSE)</f>
        <v>#N/A</v>
      </c>
      <c r="O429" t="e">
        <f t="shared" si="12"/>
        <v>#N/A</v>
      </c>
      <c r="P429" s="43" t="e">
        <f>VLOOKUP(C429,银行退!D:G,4,FALSE)</f>
        <v>#N/A</v>
      </c>
      <c r="Q429" t="e">
        <f t="shared" si="13"/>
        <v>#N/A</v>
      </c>
      <c r="R429" t="e">
        <f>VLOOKUP(C429,银行退!D:J,7,FALSE)</f>
        <v>#N/A</v>
      </c>
    </row>
    <row r="430" spans="1:18">
      <c r="A430" s="62">
        <v>42909.441412037035</v>
      </c>
      <c r="B430" s="60">
        <v>366723</v>
      </c>
      <c r="C430" s="60" t="s">
        <v>2968</v>
      </c>
      <c r="D430" s="60" t="s">
        <v>2969</v>
      </c>
      <c r="E430" s="60" t="s">
        <v>2970</v>
      </c>
      <c r="F430" s="61">
        <v>2000</v>
      </c>
      <c r="G430" s="60" t="s">
        <v>57</v>
      </c>
      <c r="H430" s="60" t="s">
        <v>57</v>
      </c>
      <c r="I430" s="60" t="s">
        <v>96</v>
      </c>
      <c r="J430" s="60" t="s">
        <v>46</v>
      </c>
      <c r="K430" s="60" t="s">
        <v>97</v>
      </c>
      <c r="L430" s="60" t="s">
        <v>2971</v>
      </c>
      <c r="M430" s="60" t="s">
        <v>2972</v>
      </c>
      <c r="N430">
        <f>VLOOKUP(B430,HIS退!B:F,5,FALSE)</f>
        <v>-2000</v>
      </c>
      <c r="O430" t="str">
        <f t="shared" si="12"/>
        <v/>
      </c>
      <c r="P430" s="43">
        <f>VLOOKUP(C430,银行退!D:G,4,FALSE)</f>
        <v>2000</v>
      </c>
      <c r="Q430" t="str">
        <f t="shared" si="13"/>
        <v/>
      </c>
      <c r="R430" t="e">
        <f>VLOOKUP(C430,银行退!D:J,7,FALSE)</f>
        <v>#N/A</v>
      </c>
    </row>
    <row r="431" spans="1:18">
      <c r="A431" s="62">
        <v>42909.445821759262</v>
      </c>
      <c r="B431" s="60">
        <v>367076</v>
      </c>
      <c r="C431" s="60" t="s">
        <v>2973</v>
      </c>
      <c r="D431" s="60" t="s">
        <v>2974</v>
      </c>
      <c r="E431" s="60" t="s">
        <v>2975</v>
      </c>
      <c r="F431" s="61">
        <v>450</v>
      </c>
      <c r="G431" s="60" t="s">
        <v>57</v>
      </c>
      <c r="H431" s="60" t="s">
        <v>57</v>
      </c>
      <c r="I431" s="60" t="s">
        <v>96</v>
      </c>
      <c r="J431" s="60" t="s">
        <v>46</v>
      </c>
      <c r="K431" s="60" t="s">
        <v>97</v>
      </c>
      <c r="L431" s="60" t="s">
        <v>2976</v>
      </c>
      <c r="M431" s="60" t="s">
        <v>2977</v>
      </c>
      <c r="N431">
        <f>VLOOKUP(B431,HIS退!B:F,5,FALSE)</f>
        <v>-450</v>
      </c>
      <c r="O431" t="str">
        <f t="shared" si="12"/>
        <v/>
      </c>
      <c r="P431" s="43">
        <f>VLOOKUP(C431,银行退!D:G,4,FALSE)</f>
        <v>450</v>
      </c>
      <c r="Q431" t="str">
        <f t="shared" si="13"/>
        <v/>
      </c>
      <c r="R431" t="e">
        <f>VLOOKUP(C431,银行退!D:J,7,FALSE)</f>
        <v>#N/A</v>
      </c>
    </row>
    <row r="432" spans="1:18">
      <c r="A432" s="62">
        <v>42909.450590277775</v>
      </c>
      <c r="B432" s="60">
        <v>367426</v>
      </c>
      <c r="C432" s="60" t="s">
        <v>2978</v>
      </c>
      <c r="D432" s="60" t="s">
        <v>2979</v>
      </c>
      <c r="E432" s="60" t="s">
        <v>2980</v>
      </c>
      <c r="F432" s="61">
        <v>300</v>
      </c>
      <c r="G432" s="60" t="s">
        <v>57</v>
      </c>
      <c r="H432" s="60" t="s">
        <v>57</v>
      </c>
      <c r="I432" s="60" t="s">
        <v>96</v>
      </c>
      <c r="J432" s="60" t="s">
        <v>46</v>
      </c>
      <c r="K432" s="60" t="s">
        <v>97</v>
      </c>
      <c r="L432" s="60" t="s">
        <v>2981</v>
      </c>
      <c r="M432" s="60" t="s">
        <v>2982</v>
      </c>
      <c r="N432">
        <f>VLOOKUP(B432,HIS退!B:F,5,FALSE)</f>
        <v>-300</v>
      </c>
      <c r="O432" t="str">
        <f t="shared" si="12"/>
        <v/>
      </c>
      <c r="P432" s="43">
        <f>VLOOKUP(C432,银行退!D:G,4,FALSE)</f>
        <v>300</v>
      </c>
      <c r="Q432" t="str">
        <f t="shared" si="13"/>
        <v/>
      </c>
      <c r="R432" t="e">
        <f>VLOOKUP(C432,银行退!D:J,7,FALSE)</f>
        <v>#N/A</v>
      </c>
    </row>
    <row r="433" spans="1:18">
      <c r="A433" s="62">
        <v>42909.454050925924</v>
      </c>
      <c r="B433" s="60">
        <v>367660</v>
      </c>
      <c r="C433" s="60" t="s">
        <v>2983</v>
      </c>
      <c r="D433" s="60" t="s">
        <v>2984</v>
      </c>
      <c r="E433" s="60" t="s">
        <v>2985</v>
      </c>
      <c r="F433" s="61">
        <v>1500</v>
      </c>
      <c r="G433" s="60" t="s">
        <v>57</v>
      </c>
      <c r="H433" s="60" t="s">
        <v>57</v>
      </c>
      <c r="I433" s="60" t="s">
        <v>96</v>
      </c>
      <c r="J433" s="60" t="s">
        <v>46</v>
      </c>
      <c r="K433" s="60" t="s">
        <v>97</v>
      </c>
      <c r="L433" s="60" t="s">
        <v>2986</v>
      </c>
      <c r="M433" s="60" t="s">
        <v>2987</v>
      </c>
      <c r="N433">
        <f>VLOOKUP(B433,HIS退!B:F,5,FALSE)</f>
        <v>-1500</v>
      </c>
      <c r="O433" t="str">
        <f t="shared" si="12"/>
        <v/>
      </c>
      <c r="P433" s="43">
        <f>VLOOKUP(C433,银行退!D:G,4,FALSE)</f>
        <v>1500</v>
      </c>
      <c r="Q433" t="str">
        <f t="shared" si="13"/>
        <v/>
      </c>
      <c r="R433" t="e">
        <f>VLOOKUP(C433,银行退!D:J,7,FALSE)</f>
        <v>#N/A</v>
      </c>
    </row>
    <row r="434" spans="1:18">
      <c r="A434" s="62">
        <v>42909.454571759263</v>
      </c>
      <c r="B434" s="60">
        <v>367694</v>
      </c>
      <c r="C434" s="60" t="s">
        <v>2988</v>
      </c>
      <c r="D434" s="60" t="s">
        <v>2989</v>
      </c>
      <c r="E434" s="60" t="s">
        <v>2990</v>
      </c>
      <c r="F434" s="61">
        <v>160</v>
      </c>
      <c r="G434" s="60" t="s">
        <v>57</v>
      </c>
      <c r="H434" s="60" t="s">
        <v>57</v>
      </c>
      <c r="I434" s="60" t="s">
        <v>96</v>
      </c>
      <c r="J434" s="60" t="s">
        <v>46</v>
      </c>
      <c r="K434" s="60" t="s">
        <v>97</v>
      </c>
      <c r="L434" s="60" t="s">
        <v>2991</v>
      </c>
      <c r="M434" s="60" t="s">
        <v>2992</v>
      </c>
      <c r="N434">
        <f>VLOOKUP(B434,HIS退!B:F,5,FALSE)</f>
        <v>-160</v>
      </c>
      <c r="O434" t="str">
        <f t="shared" si="12"/>
        <v/>
      </c>
      <c r="P434" s="43">
        <f>VLOOKUP(C434,银行退!D:G,4,FALSE)</f>
        <v>160</v>
      </c>
      <c r="Q434" t="str">
        <f t="shared" si="13"/>
        <v/>
      </c>
      <c r="R434" t="e">
        <f>VLOOKUP(C434,银行退!D:J,7,FALSE)</f>
        <v>#N/A</v>
      </c>
    </row>
    <row r="435" spans="1:18">
      <c r="A435" s="62">
        <v>42909.462083333332</v>
      </c>
      <c r="B435" s="60">
        <v>368158</v>
      </c>
      <c r="C435" s="60" t="s">
        <v>2993</v>
      </c>
      <c r="D435" s="60" t="s">
        <v>2994</v>
      </c>
      <c r="E435" s="60" t="s">
        <v>2995</v>
      </c>
      <c r="F435" s="61">
        <v>1337</v>
      </c>
      <c r="G435" s="60" t="s">
        <v>57</v>
      </c>
      <c r="H435" s="60" t="s">
        <v>57</v>
      </c>
      <c r="I435" s="60" t="s">
        <v>96</v>
      </c>
      <c r="J435" s="60" t="s">
        <v>360</v>
      </c>
      <c r="K435" s="60" t="s">
        <v>97</v>
      </c>
      <c r="L435" s="60" t="s">
        <v>2996</v>
      </c>
      <c r="M435" s="60" t="s">
        <v>2997</v>
      </c>
      <c r="N435">
        <f>VLOOKUP(B435,HIS退!B:F,5,FALSE)</f>
        <v>-1337</v>
      </c>
      <c r="O435" t="str">
        <f t="shared" si="12"/>
        <v/>
      </c>
      <c r="P435" s="43">
        <f>VLOOKUP(C435,银行退!D:G,4,FALSE)</f>
        <v>1337</v>
      </c>
      <c r="Q435" t="str">
        <f t="shared" si="13"/>
        <v/>
      </c>
      <c r="R435" t="e">
        <f>VLOOKUP(C435,银行退!D:J,7,FALSE)</f>
        <v>#N/A</v>
      </c>
    </row>
    <row r="436" spans="1:18">
      <c r="A436" s="62">
        <v>42909.465636574074</v>
      </c>
      <c r="B436" s="60">
        <v>368427</v>
      </c>
      <c r="C436" s="60" t="s">
        <v>2998</v>
      </c>
      <c r="D436" s="60" t="s">
        <v>2999</v>
      </c>
      <c r="E436" s="60" t="s">
        <v>3000</v>
      </c>
      <c r="F436" s="61">
        <v>155</v>
      </c>
      <c r="G436" s="60" t="s">
        <v>57</v>
      </c>
      <c r="H436" s="60" t="s">
        <v>57</v>
      </c>
      <c r="I436" s="60" t="s">
        <v>96</v>
      </c>
      <c r="J436" s="60" t="s">
        <v>46</v>
      </c>
      <c r="K436" s="60" t="s">
        <v>97</v>
      </c>
      <c r="L436" s="60" t="s">
        <v>3001</v>
      </c>
      <c r="M436" s="60" t="s">
        <v>3002</v>
      </c>
      <c r="N436">
        <f>VLOOKUP(B436,HIS退!B:F,5,FALSE)</f>
        <v>-155</v>
      </c>
      <c r="O436" t="str">
        <f t="shared" si="12"/>
        <v/>
      </c>
      <c r="P436" s="43">
        <f>VLOOKUP(C436,银行退!D:G,4,FALSE)</f>
        <v>155</v>
      </c>
      <c r="Q436" t="str">
        <f t="shared" si="13"/>
        <v/>
      </c>
      <c r="R436" t="e">
        <f>VLOOKUP(C436,银行退!D:J,7,FALSE)</f>
        <v>#N/A</v>
      </c>
    </row>
    <row r="437" spans="1:18">
      <c r="A437" s="62">
        <v>42909.468726851854</v>
      </c>
      <c r="B437" s="60">
        <v>368598</v>
      </c>
      <c r="C437" s="60" t="s">
        <v>3003</v>
      </c>
      <c r="D437" s="60" t="s">
        <v>3004</v>
      </c>
      <c r="E437" s="60" t="s">
        <v>3005</v>
      </c>
      <c r="F437" s="61">
        <v>1300</v>
      </c>
      <c r="G437" s="60" t="s">
        <v>57</v>
      </c>
      <c r="H437" s="60" t="s">
        <v>57</v>
      </c>
      <c r="I437" s="60" t="s">
        <v>96</v>
      </c>
      <c r="J437" s="60" t="s">
        <v>46</v>
      </c>
      <c r="K437" s="60" t="s">
        <v>97</v>
      </c>
      <c r="L437" s="60" t="s">
        <v>3006</v>
      </c>
      <c r="M437" s="60" t="s">
        <v>3007</v>
      </c>
      <c r="N437">
        <f>VLOOKUP(B437,HIS退!B:F,5,FALSE)</f>
        <v>-1300</v>
      </c>
      <c r="O437" t="str">
        <f t="shared" si="12"/>
        <v/>
      </c>
      <c r="P437" s="43">
        <f>VLOOKUP(C437,银行退!D:G,4,FALSE)</f>
        <v>1300</v>
      </c>
      <c r="Q437" t="str">
        <f t="shared" si="13"/>
        <v/>
      </c>
      <c r="R437" t="e">
        <f>VLOOKUP(C437,银行退!D:J,7,FALSE)</f>
        <v>#N/A</v>
      </c>
    </row>
    <row r="438" spans="1:18">
      <c r="A438" s="62">
        <v>42909.471250000002</v>
      </c>
      <c r="B438" s="60">
        <v>368716</v>
      </c>
      <c r="C438" s="60" t="s">
        <v>3008</v>
      </c>
      <c r="D438" s="60" t="s">
        <v>3009</v>
      </c>
      <c r="E438" s="60" t="s">
        <v>3010</v>
      </c>
      <c r="F438" s="61">
        <v>3750</v>
      </c>
      <c r="G438" s="60" t="s">
        <v>57</v>
      </c>
      <c r="H438" s="60" t="s">
        <v>57</v>
      </c>
      <c r="I438" s="60" t="s">
        <v>96</v>
      </c>
      <c r="J438" s="60" t="s">
        <v>46</v>
      </c>
      <c r="K438" s="60" t="s">
        <v>97</v>
      </c>
      <c r="L438" s="60" t="s">
        <v>3011</v>
      </c>
      <c r="M438" s="60" t="s">
        <v>3012</v>
      </c>
      <c r="N438">
        <f>VLOOKUP(B438,HIS退!B:F,5,FALSE)</f>
        <v>-3750</v>
      </c>
      <c r="O438" t="str">
        <f t="shared" si="12"/>
        <v/>
      </c>
      <c r="P438" s="43">
        <f>VLOOKUP(C438,银行退!D:G,4,FALSE)</f>
        <v>3750</v>
      </c>
      <c r="Q438" t="str">
        <f t="shared" si="13"/>
        <v/>
      </c>
      <c r="R438" t="e">
        <f>VLOOKUP(C438,银行退!D:J,7,FALSE)</f>
        <v>#N/A</v>
      </c>
    </row>
    <row r="439" spans="1:18">
      <c r="A439" s="62">
        <v>42909.471342592595</v>
      </c>
      <c r="B439" s="60">
        <v>368722</v>
      </c>
      <c r="C439" s="60" t="s">
        <v>3013</v>
      </c>
      <c r="D439" s="60" t="s">
        <v>3014</v>
      </c>
      <c r="E439" s="60" t="s">
        <v>3015</v>
      </c>
      <c r="F439" s="61">
        <v>800</v>
      </c>
      <c r="G439" s="60" t="s">
        <v>57</v>
      </c>
      <c r="H439" s="60" t="s">
        <v>57</v>
      </c>
      <c r="I439" s="60" t="s">
        <v>96</v>
      </c>
      <c r="J439" s="60" t="s">
        <v>360</v>
      </c>
      <c r="K439" s="60" t="s">
        <v>97</v>
      </c>
      <c r="L439" s="60" t="s">
        <v>3016</v>
      </c>
      <c r="M439" s="60" t="s">
        <v>3017</v>
      </c>
      <c r="N439">
        <f>VLOOKUP(B439,HIS退!B:F,5,FALSE)</f>
        <v>-800</v>
      </c>
      <c r="O439" t="str">
        <f t="shared" si="12"/>
        <v/>
      </c>
      <c r="P439" s="43">
        <f>VLOOKUP(C439,银行退!D:G,4,FALSE)</f>
        <v>800</v>
      </c>
      <c r="Q439" t="str">
        <f t="shared" si="13"/>
        <v/>
      </c>
      <c r="R439" t="e">
        <f>VLOOKUP(C439,银行退!D:J,7,FALSE)</f>
        <v>#N/A</v>
      </c>
    </row>
    <row r="440" spans="1:18">
      <c r="A440" s="62">
        <v>42909.474756944444</v>
      </c>
      <c r="B440" s="60">
        <v>368925</v>
      </c>
      <c r="C440" s="60" t="s">
        <v>3018</v>
      </c>
      <c r="D440" s="60" t="s">
        <v>3019</v>
      </c>
      <c r="E440" s="60" t="s">
        <v>3020</v>
      </c>
      <c r="F440" s="61">
        <v>397</v>
      </c>
      <c r="G440" s="60" t="s">
        <v>57</v>
      </c>
      <c r="H440" s="60" t="s">
        <v>57</v>
      </c>
      <c r="I440" s="60" t="s">
        <v>96</v>
      </c>
      <c r="J440" s="60" t="s">
        <v>46</v>
      </c>
      <c r="K440" s="60" t="s">
        <v>97</v>
      </c>
      <c r="L440" s="60" t="s">
        <v>3021</v>
      </c>
      <c r="M440" s="60" t="s">
        <v>3022</v>
      </c>
      <c r="N440">
        <f>VLOOKUP(B440,HIS退!B:F,5,FALSE)</f>
        <v>-397</v>
      </c>
      <c r="O440" t="str">
        <f t="shared" si="12"/>
        <v/>
      </c>
      <c r="P440" s="43">
        <f>VLOOKUP(C440,银行退!D:G,4,FALSE)</f>
        <v>397</v>
      </c>
      <c r="Q440" t="str">
        <f t="shared" si="13"/>
        <v/>
      </c>
      <c r="R440" t="e">
        <f>VLOOKUP(C440,银行退!D:J,7,FALSE)</f>
        <v>#N/A</v>
      </c>
    </row>
    <row r="441" spans="1:18">
      <c r="A441" s="62">
        <v>42909.47997685185</v>
      </c>
      <c r="B441" s="60">
        <v>369175</v>
      </c>
      <c r="C441" s="60" t="s">
        <v>3023</v>
      </c>
      <c r="D441" s="60" t="s">
        <v>3024</v>
      </c>
      <c r="E441" s="60" t="s">
        <v>3025</v>
      </c>
      <c r="F441" s="61">
        <v>500</v>
      </c>
      <c r="G441" s="60" t="s">
        <v>57</v>
      </c>
      <c r="H441" s="60" t="s">
        <v>57</v>
      </c>
      <c r="I441" s="60" t="s">
        <v>96</v>
      </c>
      <c r="J441" s="60" t="s">
        <v>46</v>
      </c>
      <c r="K441" s="60" t="s">
        <v>97</v>
      </c>
      <c r="L441" s="60" t="s">
        <v>3026</v>
      </c>
      <c r="M441" s="60" t="s">
        <v>3027</v>
      </c>
      <c r="N441">
        <f>VLOOKUP(B441,HIS退!B:F,5,FALSE)</f>
        <v>-500</v>
      </c>
      <c r="O441" t="str">
        <f t="shared" ref="O441:O504" si="14">IF(N441=F441*-1,"",1)</f>
        <v/>
      </c>
      <c r="P441" s="43">
        <f>VLOOKUP(C441,银行退!D:G,4,FALSE)</f>
        <v>500</v>
      </c>
      <c r="Q441" t="str">
        <f t="shared" ref="Q441:Q504" si="15">IF(P441=F441,"",1)</f>
        <v/>
      </c>
      <c r="R441" t="e">
        <f>VLOOKUP(C441,银行退!D:J,7,FALSE)</f>
        <v>#N/A</v>
      </c>
    </row>
    <row r="442" spans="1:18">
      <c r="A442" s="62">
        <v>42909.480613425927</v>
      </c>
      <c r="B442" s="60">
        <v>369211</v>
      </c>
      <c r="C442" s="60" t="s">
        <v>3028</v>
      </c>
      <c r="D442" s="60" t="s">
        <v>3029</v>
      </c>
      <c r="E442" s="60" t="s">
        <v>3030</v>
      </c>
      <c r="F442" s="61">
        <v>10</v>
      </c>
      <c r="G442" s="60" t="s">
        <v>57</v>
      </c>
      <c r="H442" s="60" t="s">
        <v>57</v>
      </c>
      <c r="I442" s="60" t="s">
        <v>96</v>
      </c>
      <c r="J442" s="60" t="s">
        <v>46</v>
      </c>
      <c r="K442" s="60" t="s">
        <v>97</v>
      </c>
      <c r="L442" s="60" t="s">
        <v>3031</v>
      </c>
      <c r="M442" s="60" t="s">
        <v>3032</v>
      </c>
      <c r="N442">
        <f>VLOOKUP(B442,HIS退!B:F,5,FALSE)</f>
        <v>-10</v>
      </c>
      <c r="O442" t="str">
        <f t="shared" si="14"/>
        <v/>
      </c>
      <c r="P442" s="43">
        <f>VLOOKUP(C442,银行退!D:G,4,FALSE)</f>
        <v>10</v>
      </c>
      <c r="Q442" t="str">
        <f t="shared" si="15"/>
        <v/>
      </c>
      <c r="R442" t="e">
        <f>VLOOKUP(C442,银行退!D:J,7,FALSE)</f>
        <v>#N/A</v>
      </c>
    </row>
    <row r="443" spans="1:18">
      <c r="A443" s="62">
        <v>42909.481145833335</v>
      </c>
      <c r="B443" s="60">
        <v>369233</v>
      </c>
      <c r="C443" s="60" t="s">
        <v>3033</v>
      </c>
      <c r="D443" s="60" t="s">
        <v>3034</v>
      </c>
      <c r="E443" s="60" t="s">
        <v>3035</v>
      </c>
      <c r="F443" s="61">
        <v>10</v>
      </c>
      <c r="G443" s="60" t="s">
        <v>57</v>
      </c>
      <c r="H443" s="60" t="s">
        <v>57</v>
      </c>
      <c r="I443" s="60" t="s">
        <v>96</v>
      </c>
      <c r="J443" s="60" t="s">
        <v>46</v>
      </c>
      <c r="K443" s="60" t="s">
        <v>97</v>
      </c>
      <c r="L443" s="60" t="s">
        <v>3036</v>
      </c>
      <c r="M443" s="60" t="s">
        <v>3037</v>
      </c>
      <c r="N443">
        <f>VLOOKUP(B443,HIS退!B:F,5,FALSE)</f>
        <v>-10</v>
      </c>
      <c r="O443" t="str">
        <f t="shared" si="14"/>
        <v/>
      </c>
      <c r="P443" s="43">
        <f>VLOOKUP(C443,银行退!D:G,4,FALSE)</f>
        <v>10</v>
      </c>
      <c r="Q443" t="str">
        <f t="shared" si="15"/>
        <v/>
      </c>
      <c r="R443" t="e">
        <f>VLOOKUP(C443,银行退!D:J,7,FALSE)</f>
        <v>#N/A</v>
      </c>
    </row>
    <row r="444" spans="1:18">
      <c r="A444" s="62">
        <v>42909.482731481483</v>
      </c>
      <c r="B444" s="60">
        <v>369305</v>
      </c>
      <c r="C444" s="60" t="s">
        <v>3038</v>
      </c>
      <c r="D444" s="60" t="s">
        <v>3039</v>
      </c>
      <c r="E444" s="60" t="s">
        <v>3040</v>
      </c>
      <c r="F444" s="61">
        <v>400</v>
      </c>
      <c r="G444" s="60" t="s">
        <v>57</v>
      </c>
      <c r="H444" s="60" t="s">
        <v>57</v>
      </c>
      <c r="I444" s="60" t="s">
        <v>96</v>
      </c>
      <c r="J444" s="60" t="s">
        <v>46</v>
      </c>
      <c r="K444" s="60" t="s">
        <v>97</v>
      </c>
      <c r="L444" s="60" t="s">
        <v>3041</v>
      </c>
      <c r="M444" s="60" t="s">
        <v>3042</v>
      </c>
      <c r="N444">
        <f>VLOOKUP(B444,HIS退!B:F,5,FALSE)</f>
        <v>-400</v>
      </c>
      <c r="O444" t="str">
        <f t="shared" si="14"/>
        <v/>
      </c>
      <c r="P444" s="43">
        <f>VLOOKUP(C444,银行退!D:G,4,FALSE)</f>
        <v>400</v>
      </c>
      <c r="Q444" t="str">
        <f t="shared" si="15"/>
        <v/>
      </c>
      <c r="R444" t="e">
        <f>VLOOKUP(C444,银行退!D:J,7,FALSE)</f>
        <v>#N/A</v>
      </c>
    </row>
    <row r="445" spans="1:18">
      <c r="A445" s="62">
        <v>42909.484803240739</v>
      </c>
      <c r="B445" s="60">
        <v>369382</v>
      </c>
      <c r="C445" s="60" t="s">
        <v>3043</v>
      </c>
      <c r="D445" s="60" t="s">
        <v>3044</v>
      </c>
      <c r="E445" s="60" t="s">
        <v>3045</v>
      </c>
      <c r="F445" s="61">
        <v>200</v>
      </c>
      <c r="G445" s="60" t="s">
        <v>57</v>
      </c>
      <c r="H445" s="60" t="s">
        <v>57</v>
      </c>
      <c r="I445" s="60" t="s">
        <v>96</v>
      </c>
      <c r="J445" s="60" t="s">
        <v>46</v>
      </c>
      <c r="K445" s="60" t="s">
        <v>97</v>
      </c>
      <c r="L445" s="60" t="s">
        <v>3046</v>
      </c>
      <c r="M445" s="60" t="s">
        <v>3047</v>
      </c>
      <c r="N445">
        <f>VLOOKUP(B445,HIS退!B:F,5,FALSE)</f>
        <v>-200</v>
      </c>
      <c r="O445" t="str">
        <f t="shared" si="14"/>
        <v/>
      </c>
      <c r="P445" s="43">
        <f>VLOOKUP(C445,银行退!D:G,4,FALSE)</f>
        <v>200</v>
      </c>
      <c r="Q445" t="str">
        <f t="shared" si="15"/>
        <v/>
      </c>
      <c r="R445" t="e">
        <f>VLOOKUP(C445,银行退!D:J,7,FALSE)</f>
        <v>#N/A</v>
      </c>
    </row>
    <row r="446" spans="1:18">
      <c r="A446" s="62">
        <v>42909.503263888888</v>
      </c>
      <c r="B446" s="60">
        <v>369905</v>
      </c>
      <c r="C446" s="60" t="s">
        <v>3048</v>
      </c>
      <c r="D446" s="60" t="s">
        <v>3049</v>
      </c>
      <c r="E446" s="60" t="s">
        <v>3050</v>
      </c>
      <c r="F446" s="61">
        <v>660</v>
      </c>
      <c r="G446" s="60" t="s">
        <v>57</v>
      </c>
      <c r="H446" s="60" t="s">
        <v>57</v>
      </c>
      <c r="I446" s="60" t="s">
        <v>96</v>
      </c>
      <c r="J446" s="60" t="s">
        <v>46</v>
      </c>
      <c r="K446" s="60" t="s">
        <v>97</v>
      </c>
      <c r="L446" s="60" t="s">
        <v>3051</v>
      </c>
      <c r="M446" s="60" t="s">
        <v>3052</v>
      </c>
      <c r="N446">
        <f>VLOOKUP(B446,HIS退!B:F,5,FALSE)</f>
        <v>-660</v>
      </c>
      <c r="O446" t="str">
        <f t="shared" si="14"/>
        <v/>
      </c>
      <c r="P446" s="43">
        <f>VLOOKUP(C446,银行退!D:G,4,FALSE)</f>
        <v>660</v>
      </c>
      <c r="Q446" t="str">
        <f t="shared" si="15"/>
        <v/>
      </c>
      <c r="R446" t="e">
        <f>VLOOKUP(C446,银行退!D:J,7,FALSE)</f>
        <v>#N/A</v>
      </c>
    </row>
    <row r="447" spans="1:18">
      <c r="A447" s="62">
        <v>42909.505219907405</v>
      </c>
      <c r="B447" s="60">
        <v>369939</v>
      </c>
      <c r="C447" s="60" t="s">
        <v>3053</v>
      </c>
      <c r="D447" s="60" t="s">
        <v>3054</v>
      </c>
      <c r="E447" s="60" t="s">
        <v>3055</v>
      </c>
      <c r="F447" s="61">
        <v>400</v>
      </c>
      <c r="G447" s="60" t="s">
        <v>57</v>
      </c>
      <c r="H447" s="60" t="s">
        <v>57</v>
      </c>
      <c r="I447" s="60" t="s">
        <v>96</v>
      </c>
      <c r="J447" s="60" t="s">
        <v>360</v>
      </c>
      <c r="K447" s="60" t="s">
        <v>97</v>
      </c>
      <c r="L447" s="60" t="s">
        <v>3056</v>
      </c>
      <c r="M447" s="60" t="s">
        <v>3057</v>
      </c>
      <c r="N447">
        <f>VLOOKUP(B447,HIS退!B:F,5,FALSE)</f>
        <v>-400</v>
      </c>
      <c r="O447" t="str">
        <f t="shared" si="14"/>
        <v/>
      </c>
      <c r="P447" s="43">
        <f>VLOOKUP(C447,银行退!D:G,4,FALSE)</f>
        <v>400</v>
      </c>
      <c r="Q447" t="str">
        <f t="shared" si="15"/>
        <v/>
      </c>
      <c r="R447" t="e">
        <f>VLOOKUP(C447,银行退!D:J,7,FALSE)</f>
        <v>#N/A</v>
      </c>
    </row>
    <row r="448" spans="1:18">
      <c r="A448" s="62">
        <v>42909.505497685182</v>
      </c>
      <c r="B448" s="60">
        <v>369944</v>
      </c>
      <c r="C448" s="60" t="s">
        <v>3058</v>
      </c>
      <c r="D448" s="60" t="s">
        <v>3059</v>
      </c>
      <c r="E448" s="60" t="s">
        <v>3060</v>
      </c>
      <c r="F448" s="61">
        <v>2</v>
      </c>
      <c r="G448" s="60" t="s">
        <v>57</v>
      </c>
      <c r="H448" s="60" t="s">
        <v>57</v>
      </c>
      <c r="I448" s="60" t="s">
        <v>96</v>
      </c>
      <c r="J448" s="60" t="s">
        <v>46</v>
      </c>
      <c r="K448" s="60" t="s">
        <v>97</v>
      </c>
      <c r="L448" s="60" t="s">
        <v>3061</v>
      </c>
      <c r="M448" s="60" t="s">
        <v>3062</v>
      </c>
      <c r="N448">
        <f>VLOOKUP(B448,HIS退!B:F,5,FALSE)</f>
        <v>-2</v>
      </c>
      <c r="O448" t="str">
        <f t="shared" si="14"/>
        <v/>
      </c>
      <c r="P448" s="43">
        <f>VLOOKUP(C448,银行退!D:G,4,FALSE)</f>
        <v>2</v>
      </c>
      <c r="Q448" t="str">
        <f t="shared" si="15"/>
        <v/>
      </c>
      <c r="R448" t="e">
        <f>VLOOKUP(C448,银行退!D:J,7,FALSE)</f>
        <v>#N/A</v>
      </c>
    </row>
    <row r="449" spans="1:18">
      <c r="A449" s="62">
        <v>42909.505555555559</v>
      </c>
      <c r="B449" s="60">
        <v>369946</v>
      </c>
      <c r="C449" s="60" t="s">
        <v>3063</v>
      </c>
      <c r="D449" s="60" t="s">
        <v>3064</v>
      </c>
      <c r="E449" s="60" t="s">
        <v>3065</v>
      </c>
      <c r="F449" s="61">
        <v>175</v>
      </c>
      <c r="G449" s="60" t="s">
        <v>57</v>
      </c>
      <c r="H449" s="60" t="s">
        <v>57</v>
      </c>
      <c r="I449" s="60" t="s">
        <v>96</v>
      </c>
      <c r="J449" s="60" t="s">
        <v>46</v>
      </c>
      <c r="K449" s="60" t="s">
        <v>97</v>
      </c>
      <c r="L449" s="60" t="s">
        <v>3066</v>
      </c>
      <c r="M449" s="60" t="s">
        <v>3067</v>
      </c>
      <c r="N449">
        <f>VLOOKUP(B449,HIS退!B:F,5,FALSE)</f>
        <v>-175</v>
      </c>
      <c r="O449" t="str">
        <f t="shared" si="14"/>
        <v/>
      </c>
      <c r="P449" s="43">
        <f>VLOOKUP(C449,银行退!D:G,4,FALSE)</f>
        <v>175</v>
      </c>
      <c r="Q449" t="str">
        <f t="shared" si="15"/>
        <v/>
      </c>
      <c r="R449" t="e">
        <f>VLOOKUP(C449,银行退!D:J,7,FALSE)</f>
        <v>#N/A</v>
      </c>
    </row>
    <row r="450" spans="1:18">
      <c r="A450" s="62">
        <v>42909.507523148146</v>
      </c>
      <c r="B450" s="60">
        <v>369967</v>
      </c>
      <c r="C450" s="60" t="s">
        <v>3068</v>
      </c>
      <c r="D450" s="60" t="s">
        <v>3069</v>
      </c>
      <c r="E450" s="60" t="s">
        <v>3070</v>
      </c>
      <c r="F450" s="61">
        <v>75</v>
      </c>
      <c r="G450" s="60" t="s">
        <v>57</v>
      </c>
      <c r="H450" s="60" t="s">
        <v>57</v>
      </c>
      <c r="I450" s="60" t="s">
        <v>96</v>
      </c>
      <c r="J450" s="60" t="s">
        <v>46</v>
      </c>
      <c r="K450" s="60" t="s">
        <v>97</v>
      </c>
      <c r="L450" s="60" t="s">
        <v>3071</v>
      </c>
      <c r="M450" s="60" t="s">
        <v>3072</v>
      </c>
      <c r="N450">
        <f>VLOOKUP(B450,HIS退!B:F,5,FALSE)</f>
        <v>-75</v>
      </c>
      <c r="O450" t="str">
        <f t="shared" si="14"/>
        <v/>
      </c>
      <c r="P450" s="43">
        <f>VLOOKUP(C450,银行退!D:G,4,FALSE)</f>
        <v>75</v>
      </c>
      <c r="Q450" t="str">
        <f t="shared" si="15"/>
        <v/>
      </c>
      <c r="R450" t="e">
        <f>VLOOKUP(C450,银行退!D:J,7,FALSE)</f>
        <v>#N/A</v>
      </c>
    </row>
    <row r="451" spans="1:18">
      <c r="A451" s="62">
        <v>42909.508923611109</v>
      </c>
      <c r="B451" s="60">
        <v>369983</v>
      </c>
      <c r="C451" s="60" t="s">
        <v>3073</v>
      </c>
      <c r="D451" s="60" t="s">
        <v>3074</v>
      </c>
      <c r="E451" s="60" t="s">
        <v>3075</v>
      </c>
      <c r="F451" s="61">
        <v>140</v>
      </c>
      <c r="G451" s="60" t="s">
        <v>57</v>
      </c>
      <c r="H451" s="60" t="s">
        <v>57</v>
      </c>
      <c r="I451" s="60" t="s">
        <v>96</v>
      </c>
      <c r="J451" s="60" t="s">
        <v>46</v>
      </c>
      <c r="K451" s="60" t="s">
        <v>97</v>
      </c>
      <c r="L451" s="60" t="s">
        <v>3076</v>
      </c>
      <c r="M451" s="60" t="s">
        <v>3077</v>
      </c>
      <c r="N451">
        <f>VLOOKUP(B451,HIS退!B:F,5,FALSE)</f>
        <v>-140</v>
      </c>
      <c r="O451" t="str">
        <f t="shared" si="14"/>
        <v/>
      </c>
      <c r="P451" s="43">
        <f>VLOOKUP(C451,银行退!D:G,4,FALSE)</f>
        <v>140</v>
      </c>
      <c r="Q451" t="str">
        <f t="shared" si="15"/>
        <v/>
      </c>
      <c r="R451" t="e">
        <f>VLOOKUP(C451,银行退!D:J,7,FALSE)</f>
        <v>#N/A</v>
      </c>
    </row>
    <row r="452" spans="1:18">
      <c r="A452" s="62">
        <v>42909.512199074074</v>
      </c>
      <c r="B452" s="60">
        <v>370021</v>
      </c>
      <c r="C452" s="60" t="s">
        <v>3078</v>
      </c>
      <c r="D452" s="60" t="s">
        <v>3079</v>
      </c>
      <c r="E452" s="60" t="s">
        <v>3080</v>
      </c>
      <c r="F452" s="61">
        <v>115</v>
      </c>
      <c r="G452" s="60" t="s">
        <v>57</v>
      </c>
      <c r="H452" s="60" t="s">
        <v>57</v>
      </c>
      <c r="I452" s="60" t="s">
        <v>96</v>
      </c>
      <c r="J452" s="60" t="s">
        <v>360</v>
      </c>
      <c r="K452" s="60" t="s">
        <v>97</v>
      </c>
      <c r="L452" s="60" t="s">
        <v>3081</v>
      </c>
      <c r="M452" s="60" t="s">
        <v>3082</v>
      </c>
      <c r="N452">
        <f>VLOOKUP(B452,HIS退!B:F,5,FALSE)</f>
        <v>-115</v>
      </c>
      <c r="O452" t="str">
        <f t="shared" si="14"/>
        <v/>
      </c>
      <c r="P452" s="43">
        <f>VLOOKUP(C452,银行退!D:G,4,FALSE)</f>
        <v>115</v>
      </c>
      <c r="Q452" t="str">
        <f t="shared" si="15"/>
        <v/>
      </c>
      <c r="R452" t="e">
        <f>VLOOKUP(C452,银行退!D:J,7,FALSE)</f>
        <v>#N/A</v>
      </c>
    </row>
    <row r="453" spans="1:18">
      <c r="A453" s="62">
        <v>42909.524108796293</v>
      </c>
      <c r="B453" s="60">
        <v>370116</v>
      </c>
      <c r="C453" s="60" t="s">
        <v>3083</v>
      </c>
      <c r="D453" s="60" t="s">
        <v>3084</v>
      </c>
      <c r="E453" s="60" t="s">
        <v>3085</v>
      </c>
      <c r="F453" s="61">
        <v>138</v>
      </c>
      <c r="G453" s="60" t="s">
        <v>57</v>
      </c>
      <c r="H453" s="60" t="s">
        <v>57</v>
      </c>
      <c r="I453" s="60" t="s">
        <v>96</v>
      </c>
      <c r="J453" s="60" t="s">
        <v>46</v>
      </c>
      <c r="K453" s="60" t="s">
        <v>97</v>
      </c>
      <c r="L453" s="60" t="s">
        <v>3086</v>
      </c>
      <c r="M453" s="60" t="s">
        <v>3087</v>
      </c>
      <c r="N453">
        <f>VLOOKUP(B453,HIS退!B:F,5,FALSE)</f>
        <v>-138</v>
      </c>
      <c r="O453" t="str">
        <f t="shared" si="14"/>
        <v/>
      </c>
      <c r="P453" s="43">
        <f>VLOOKUP(C453,银行退!D:G,4,FALSE)</f>
        <v>138</v>
      </c>
      <c r="Q453" t="str">
        <f t="shared" si="15"/>
        <v/>
      </c>
      <c r="R453" t="e">
        <f>VLOOKUP(C453,银行退!D:J,7,FALSE)</f>
        <v>#N/A</v>
      </c>
    </row>
    <row r="454" spans="1:18">
      <c r="A454" s="62">
        <v>42909.555196759262</v>
      </c>
      <c r="B454" s="60">
        <v>370282</v>
      </c>
      <c r="C454" s="60" t="s">
        <v>3088</v>
      </c>
      <c r="D454" s="60" t="s">
        <v>3089</v>
      </c>
      <c r="E454" s="60" t="s">
        <v>3090</v>
      </c>
      <c r="F454" s="61">
        <v>837</v>
      </c>
      <c r="G454" s="60" t="s">
        <v>57</v>
      </c>
      <c r="H454" s="60" t="s">
        <v>57</v>
      </c>
      <c r="I454" s="60" t="s">
        <v>96</v>
      </c>
      <c r="J454" s="60" t="s">
        <v>46</v>
      </c>
      <c r="K454" s="60" t="s">
        <v>97</v>
      </c>
      <c r="L454" s="60" t="s">
        <v>3091</v>
      </c>
      <c r="M454" s="60" t="s">
        <v>3092</v>
      </c>
      <c r="N454">
        <f>VLOOKUP(B454,HIS退!B:F,5,FALSE)</f>
        <v>-837</v>
      </c>
      <c r="O454" t="str">
        <f t="shared" si="14"/>
        <v/>
      </c>
      <c r="P454" s="43">
        <f>VLOOKUP(C454,银行退!D:G,4,FALSE)</f>
        <v>837</v>
      </c>
      <c r="Q454" t="str">
        <f t="shared" si="15"/>
        <v/>
      </c>
      <c r="R454" t="e">
        <f>VLOOKUP(C454,银行退!D:J,7,FALSE)</f>
        <v>#N/A</v>
      </c>
    </row>
    <row r="455" spans="1:18">
      <c r="A455" s="62">
        <v>42909.563402777778</v>
      </c>
      <c r="B455" s="60">
        <v>370351</v>
      </c>
      <c r="C455" s="60" t="s">
        <v>3093</v>
      </c>
      <c r="D455" s="60" t="s">
        <v>3094</v>
      </c>
      <c r="E455" s="60" t="s">
        <v>3095</v>
      </c>
      <c r="F455" s="61">
        <v>40</v>
      </c>
      <c r="G455" s="60" t="s">
        <v>57</v>
      </c>
      <c r="H455" s="60" t="s">
        <v>57</v>
      </c>
      <c r="I455" s="60" t="s">
        <v>96</v>
      </c>
      <c r="J455" s="60" t="s">
        <v>360</v>
      </c>
      <c r="K455" s="60" t="s">
        <v>97</v>
      </c>
      <c r="L455" s="60" t="s">
        <v>3096</v>
      </c>
      <c r="M455" s="60" t="s">
        <v>3097</v>
      </c>
      <c r="N455">
        <f>VLOOKUP(B455,HIS退!B:F,5,FALSE)</f>
        <v>-40</v>
      </c>
      <c r="O455" t="str">
        <f t="shared" si="14"/>
        <v/>
      </c>
      <c r="P455" s="43">
        <f>VLOOKUP(C455,银行退!D:G,4,FALSE)</f>
        <v>40</v>
      </c>
      <c r="Q455" t="str">
        <f t="shared" si="15"/>
        <v/>
      </c>
      <c r="R455" t="e">
        <f>VLOOKUP(C455,银行退!D:J,7,FALSE)</f>
        <v>#N/A</v>
      </c>
    </row>
    <row r="456" spans="1:18">
      <c r="A456" s="62">
        <v>42909.576956018522</v>
      </c>
      <c r="B456" s="60">
        <v>370519</v>
      </c>
      <c r="C456" s="60" t="s">
        <v>3098</v>
      </c>
      <c r="D456" s="60" t="s">
        <v>3099</v>
      </c>
      <c r="E456" s="60" t="s">
        <v>3100</v>
      </c>
      <c r="F456" s="61">
        <v>240</v>
      </c>
      <c r="G456" s="60" t="s">
        <v>57</v>
      </c>
      <c r="H456" s="60" t="s">
        <v>57</v>
      </c>
      <c r="I456" s="60" t="s">
        <v>96</v>
      </c>
      <c r="J456" s="60" t="s">
        <v>46</v>
      </c>
      <c r="K456" s="60" t="s">
        <v>97</v>
      </c>
      <c r="L456" s="60" t="s">
        <v>3101</v>
      </c>
      <c r="M456" s="60" t="s">
        <v>3102</v>
      </c>
      <c r="N456">
        <f>VLOOKUP(B456,HIS退!B:F,5,FALSE)</f>
        <v>-240</v>
      </c>
      <c r="O456" t="str">
        <f t="shared" si="14"/>
        <v/>
      </c>
      <c r="P456" s="43">
        <f>VLOOKUP(C456,银行退!D:G,4,FALSE)</f>
        <v>240</v>
      </c>
      <c r="Q456" t="str">
        <f t="shared" si="15"/>
        <v/>
      </c>
      <c r="R456" t="e">
        <f>VLOOKUP(C456,银行退!D:J,7,FALSE)</f>
        <v>#N/A</v>
      </c>
    </row>
    <row r="457" spans="1:18">
      <c r="A457" s="62">
        <v>42909.589259259257</v>
      </c>
      <c r="B457" s="60">
        <v>370798</v>
      </c>
      <c r="C457" s="60" t="s">
        <v>3103</v>
      </c>
      <c r="D457" s="60" t="s">
        <v>3104</v>
      </c>
      <c r="E457" s="60" t="s">
        <v>3105</v>
      </c>
      <c r="F457" s="61">
        <v>1094</v>
      </c>
      <c r="G457" s="60" t="s">
        <v>57</v>
      </c>
      <c r="H457" s="60" t="s">
        <v>57</v>
      </c>
      <c r="I457" s="60" t="s">
        <v>96</v>
      </c>
      <c r="J457" s="60" t="s">
        <v>46</v>
      </c>
      <c r="K457" s="60" t="s">
        <v>97</v>
      </c>
      <c r="L457" s="60" t="s">
        <v>3106</v>
      </c>
      <c r="M457" s="60" t="s">
        <v>3107</v>
      </c>
      <c r="N457">
        <f>VLOOKUP(B457,HIS退!B:F,5,FALSE)</f>
        <v>-1094</v>
      </c>
      <c r="O457" t="str">
        <f t="shared" si="14"/>
        <v/>
      </c>
      <c r="P457" s="43">
        <f>VLOOKUP(C457,银行退!D:G,4,FALSE)</f>
        <v>1094</v>
      </c>
      <c r="Q457" t="str">
        <f t="shared" si="15"/>
        <v/>
      </c>
      <c r="R457" t="e">
        <f>VLOOKUP(C457,银行退!D:J,7,FALSE)</f>
        <v>#N/A</v>
      </c>
    </row>
    <row r="458" spans="1:18">
      <c r="A458" s="62">
        <v>42909.609131944446</v>
      </c>
      <c r="B458" s="60">
        <v>371753</v>
      </c>
      <c r="C458" s="60" t="s">
        <v>3108</v>
      </c>
      <c r="D458" s="60" t="s">
        <v>3109</v>
      </c>
      <c r="E458" s="60" t="s">
        <v>3110</v>
      </c>
      <c r="F458" s="61">
        <v>600</v>
      </c>
      <c r="G458" s="60" t="s">
        <v>57</v>
      </c>
      <c r="H458" s="60" t="s">
        <v>57</v>
      </c>
      <c r="I458" s="60" t="s">
        <v>96</v>
      </c>
      <c r="J458" s="60" t="s">
        <v>46</v>
      </c>
      <c r="K458" s="60" t="s">
        <v>97</v>
      </c>
      <c r="L458" s="60" t="s">
        <v>3111</v>
      </c>
      <c r="M458" s="60" t="s">
        <v>3112</v>
      </c>
      <c r="N458">
        <f>VLOOKUP(B458,HIS退!B:F,5,FALSE)</f>
        <v>-600</v>
      </c>
      <c r="O458" t="str">
        <f t="shared" si="14"/>
        <v/>
      </c>
      <c r="P458" s="43">
        <f>VLOOKUP(C458,银行退!D:G,4,FALSE)</f>
        <v>600</v>
      </c>
      <c r="Q458" t="str">
        <f t="shared" si="15"/>
        <v/>
      </c>
      <c r="R458" t="e">
        <f>VLOOKUP(C458,银行退!D:J,7,FALSE)</f>
        <v>#N/A</v>
      </c>
    </row>
    <row r="459" spans="1:18">
      <c r="A459" s="62">
        <v>42909.616168981483</v>
      </c>
      <c r="B459" s="60">
        <v>372152</v>
      </c>
      <c r="C459" s="60" t="s">
        <v>3113</v>
      </c>
      <c r="D459" s="60" t="s">
        <v>3114</v>
      </c>
      <c r="E459" s="60" t="s">
        <v>3115</v>
      </c>
      <c r="F459" s="61">
        <v>260</v>
      </c>
      <c r="G459" s="60" t="s">
        <v>57</v>
      </c>
      <c r="H459" s="60" t="s">
        <v>57</v>
      </c>
      <c r="I459" s="60" t="s">
        <v>96</v>
      </c>
      <c r="J459" s="60" t="s">
        <v>46</v>
      </c>
      <c r="K459" s="60" t="s">
        <v>97</v>
      </c>
      <c r="L459" s="60" t="s">
        <v>3116</v>
      </c>
      <c r="M459" s="60" t="s">
        <v>3117</v>
      </c>
      <c r="N459">
        <f>VLOOKUP(B459,HIS退!B:F,5,FALSE)</f>
        <v>-260</v>
      </c>
      <c r="O459" t="str">
        <f t="shared" si="14"/>
        <v/>
      </c>
      <c r="P459" s="43">
        <f>VLOOKUP(C459,银行退!D:G,4,FALSE)</f>
        <v>260</v>
      </c>
      <c r="Q459" t="str">
        <f t="shared" si="15"/>
        <v/>
      </c>
      <c r="R459" t="e">
        <f>VLOOKUP(C459,银行退!D:J,7,FALSE)</f>
        <v>#N/A</v>
      </c>
    </row>
    <row r="460" spans="1:18">
      <c r="A460" s="62">
        <v>42909.620289351849</v>
      </c>
      <c r="B460" s="60">
        <v>372398</v>
      </c>
      <c r="C460" s="60" t="s">
        <v>3118</v>
      </c>
      <c r="D460" s="60" t="s">
        <v>3119</v>
      </c>
      <c r="E460" s="60" t="s">
        <v>3120</v>
      </c>
      <c r="F460" s="61">
        <v>69</v>
      </c>
      <c r="G460" s="60" t="s">
        <v>57</v>
      </c>
      <c r="H460" s="60" t="s">
        <v>57</v>
      </c>
      <c r="I460" s="60" t="s">
        <v>96</v>
      </c>
      <c r="J460" s="60" t="s">
        <v>46</v>
      </c>
      <c r="K460" s="60" t="s">
        <v>97</v>
      </c>
      <c r="L460" s="60" t="s">
        <v>3121</v>
      </c>
      <c r="M460" s="60" t="s">
        <v>3122</v>
      </c>
      <c r="N460">
        <f>VLOOKUP(B460,HIS退!B:F,5,FALSE)</f>
        <v>-69</v>
      </c>
      <c r="O460" t="str">
        <f t="shared" si="14"/>
        <v/>
      </c>
      <c r="P460" s="43">
        <f>VLOOKUP(C460,银行退!D:G,4,FALSE)</f>
        <v>69</v>
      </c>
      <c r="Q460" t="str">
        <f t="shared" si="15"/>
        <v/>
      </c>
      <c r="R460" t="e">
        <f>VLOOKUP(C460,银行退!D:J,7,FALSE)</f>
        <v>#N/A</v>
      </c>
    </row>
    <row r="461" spans="1:18">
      <c r="A461" s="62">
        <v>42909.624803240738</v>
      </c>
      <c r="B461" s="60">
        <v>372687</v>
      </c>
      <c r="C461" s="60" t="s">
        <v>3123</v>
      </c>
      <c r="D461" s="60" t="s">
        <v>3124</v>
      </c>
      <c r="E461" s="60" t="s">
        <v>3125</v>
      </c>
      <c r="F461" s="61">
        <v>400</v>
      </c>
      <c r="G461" s="60" t="s">
        <v>57</v>
      </c>
      <c r="H461" s="60" t="s">
        <v>57</v>
      </c>
      <c r="I461" s="60" t="s">
        <v>96</v>
      </c>
      <c r="J461" s="60" t="s">
        <v>46</v>
      </c>
      <c r="K461" s="60" t="s">
        <v>97</v>
      </c>
      <c r="L461" s="60" t="s">
        <v>3126</v>
      </c>
      <c r="M461" s="60" t="s">
        <v>3127</v>
      </c>
      <c r="N461">
        <f>VLOOKUP(B461,HIS退!B:F,5,FALSE)</f>
        <v>-400</v>
      </c>
      <c r="O461" t="str">
        <f t="shared" si="14"/>
        <v/>
      </c>
      <c r="P461" s="43">
        <f>VLOOKUP(C461,银行退!D:G,4,FALSE)</f>
        <v>400</v>
      </c>
      <c r="Q461" t="str">
        <f t="shared" si="15"/>
        <v/>
      </c>
      <c r="R461" t="e">
        <f>VLOOKUP(C461,银行退!D:J,7,FALSE)</f>
        <v>#N/A</v>
      </c>
    </row>
    <row r="462" spans="1:18">
      <c r="A462" s="62">
        <v>42909.625868055555</v>
      </c>
      <c r="B462" s="60">
        <v>372738</v>
      </c>
      <c r="C462" s="60" t="s">
        <v>3128</v>
      </c>
      <c r="D462" s="60" t="s">
        <v>3129</v>
      </c>
      <c r="E462" s="60" t="s">
        <v>3130</v>
      </c>
      <c r="F462" s="61">
        <v>200</v>
      </c>
      <c r="G462" s="60" t="s">
        <v>57</v>
      </c>
      <c r="H462" s="60" t="s">
        <v>57</v>
      </c>
      <c r="I462" s="60" t="s">
        <v>96</v>
      </c>
      <c r="J462" s="60" t="s">
        <v>46</v>
      </c>
      <c r="K462" s="60" t="s">
        <v>97</v>
      </c>
      <c r="L462" s="60" t="s">
        <v>3131</v>
      </c>
      <c r="M462" s="60" t="s">
        <v>3132</v>
      </c>
      <c r="N462">
        <f>VLOOKUP(B462,HIS退!B:F,5,FALSE)</f>
        <v>-200</v>
      </c>
      <c r="O462" t="str">
        <f t="shared" si="14"/>
        <v/>
      </c>
      <c r="P462" s="43">
        <f>VLOOKUP(C462,银行退!D:G,4,FALSE)</f>
        <v>200</v>
      </c>
      <c r="Q462" t="str">
        <f t="shared" si="15"/>
        <v/>
      </c>
      <c r="R462" t="e">
        <f>VLOOKUP(C462,银行退!D:J,7,FALSE)</f>
        <v>#N/A</v>
      </c>
    </row>
    <row r="463" spans="1:18">
      <c r="A463" s="62">
        <v>42909.626203703701</v>
      </c>
      <c r="B463" s="60">
        <v>372760</v>
      </c>
      <c r="C463" s="60" t="s">
        <v>3133</v>
      </c>
      <c r="D463" s="60" t="s">
        <v>3129</v>
      </c>
      <c r="E463" s="60" t="s">
        <v>3130</v>
      </c>
      <c r="F463" s="61">
        <v>336</v>
      </c>
      <c r="G463" s="60" t="s">
        <v>57</v>
      </c>
      <c r="H463" s="60" t="s">
        <v>57</v>
      </c>
      <c r="I463" s="60" t="s">
        <v>96</v>
      </c>
      <c r="J463" s="60" t="s">
        <v>46</v>
      </c>
      <c r="K463" s="60" t="s">
        <v>97</v>
      </c>
      <c r="L463" s="60" t="s">
        <v>3134</v>
      </c>
      <c r="M463" s="60" t="s">
        <v>3135</v>
      </c>
      <c r="N463">
        <f>VLOOKUP(B463,HIS退!B:F,5,FALSE)</f>
        <v>-336</v>
      </c>
      <c r="O463" t="str">
        <f t="shared" si="14"/>
        <v/>
      </c>
      <c r="P463" s="43">
        <f>VLOOKUP(C463,银行退!D:G,4,FALSE)</f>
        <v>336</v>
      </c>
      <c r="Q463" t="str">
        <f t="shared" si="15"/>
        <v/>
      </c>
      <c r="R463" t="e">
        <f>VLOOKUP(C463,银行退!D:J,7,FALSE)</f>
        <v>#N/A</v>
      </c>
    </row>
    <row r="464" spans="1:18">
      <c r="A464" s="62">
        <v>42909.62871527778</v>
      </c>
      <c r="B464" s="60">
        <v>372887</v>
      </c>
      <c r="C464" s="60" t="s">
        <v>3136</v>
      </c>
      <c r="D464" s="60" t="s">
        <v>3137</v>
      </c>
      <c r="E464" s="60" t="s">
        <v>3138</v>
      </c>
      <c r="F464" s="61">
        <v>794</v>
      </c>
      <c r="G464" s="60" t="s">
        <v>57</v>
      </c>
      <c r="H464" s="60" t="s">
        <v>57</v>
      </c>
      <c r="I464" s="60" t="s">
        <v>96</v>
      </c>
      <c r="J464" s="60" t="s">
        <v>46</v>
      </c>
      <c r="K464" s="60" t="s">
        <v>97</v>
      </c>
      <c r="L464" s="60" t="s">
        <v>3139</v>
      </c>
      <c r="M464" s="60" t="s">
        <v>3140</v>
      </c>
      <c r="N464">
        <f>VLOOKUP(B464,HIS退!B:F,5,FALSE)</f>
        <v>-794</v>
      </c>
      <c r="O464" t="str">
        <f t="shared" si="14"/>
        <v/>
      </c>
      <c r="P464" s="43">
        <f>VLOOKUP(C464,银行退!D:G,4,FALSE)</f>
        <v>794</v>
      </c>
      <c r="Q464" t="str">
        <f t="shared" si="15"/>
        <v/>
      </c>
      <c r="R464" t="e">
        <f>VLOOKUP(C464,银行退!D:J,7,FALSE)</f>
        <v>#N/A</v>
      </c>
    </row>
    <row r="465" spans="1:18">
      <c r="A465" s="62">
        <v>42909.628761574073</v>
      </c>
      <c r="B465" s="60">
        <v>372888</v>
      </c>
      <c r="C465" s="60" t="s">
        <v>3141</v>
      </c>
      <c r="D465" s="60" t="s">
        <v>3142</v>
      </c>
      <c r="E465" s="60" t="s">
        <v>3143</v>
      </c>
      <c r="F465" s="61">
        <v>331</v>
      </c>
      <c r="G465" s="60" t="s">
        <v>57</v>
      </c>
      <c r="H465" s="60" t="s">
        <v>57</v>
      </c>
      <c r="I465" s="60" t="s">
        <v>96</v>
      </c>
      <c r="J465" s="60" t="s">
        <v>360</v>
      </c>
      <c r="K465" s="60" t="s">
        <v>97</v>
      </c>
      <c r="L465" s="60" t="s">
        <v>3144</v>
      </c>
      <c r="M465" s="60" t="s">
        <v>3145</v>
      </c>
      <c r="N465">
        <f>VLOOKUP(B465,HIS退!B:F,5,FALSE)</f>
        <v>-331</v>
      </c>
      <c r="O465" t="str">
        <f t="shared" si="14"/>
        <v/>
      </c>
      <c r="P465" s="43">
        <f>VLOOKUP(C465,银行退!D:G,4,FALSE)</f>
        <v>331</v>
      </c>
      <c r="Q465" t="str">
        <f t="shared" si="15"/>
        <v/>
      </c>
      <c r="R465" t="e">
        <f>VLOOKUP(C465,银行退!D:J,7,FALSE)</f>
        <v>#N/A</v>
      </c>
    </row>
    <row r="466" spans="1:18">
      <c r="A466" s="62">
        <v>42909.630833333336</v>
      </c>
      <c r="B466" s="60">
        <v>372975</v>
      </c>
      <c r="C466" s="60" t="s">
        <v>3146</v>
      </c>
      <c r="D466" s="60" t="s">
        <v>3147</v>
      </c>
      <c r="E466" s="60" t="s">
        <v>3148</v>
      </c>
      <c r="F466" s="61">
        <v>100</v>
      </c>
      <c r="G466" s="60" t="s">
        <v>57</v>
      </c>
      <c r="H466" s="60" t="s">
        <v>57</v>
      </c>
      <c r="I466" s="60" t="s">
        <v>96</v>
      </c>
      <c r="J466" s="60" t="s">
        <v>46</v>
      </c>
      <c r="K466" s="60" t="s">
        <v>97</v>
      </c>
      <c r="L466" s="60" t="s">
        <v>3149</v>
      </c>
      <c r="M466" s="60" t="s">
        <v>3150</v>
      </c>
      <c r="N466">
        <f>VLOOKUP(B466,HIS退!B:F,5,FALSE)</f>
        <v>-100</v>
      </c>
      <c r="O466" t="str">
        <f t="shared" si="14"/>
        <v/>
      </c>
      <c r="P466" s="43">
        <f>VLOOKUP(C466,银行退!D:G,4,FALSE)</f>
        <v>100</v>
      </c>
      <c r="Q466" t="str">
        <f t="shared" si="15"/>
        <v/>
      </c>
      <c r="R466" t="e">
        <f>VLOOKUP(C466,银行退!D:J,7,FALSE)</f>
        <v>#N/A</v>
      </c>
    </row>
    <row r="467" spans="1:18">
      <c r="A467" s="62">
        <v>42909.632453703707</v>
      </c>
      <c r="B467" s="60">
        <v>373039</v>
      </c>
      <c r="C467" s="60" t="s">
        <v>3151</v>
      </c>
      <c r="D467" s="60" t="s">
        <v>3152</v>
      </c>
      <c r="E467" s="60" t="s">
        <v>3153</v>
      </c>
      <c r="F467" s="61">
        <v>200</v>
      </c>
      <c r="G467" s="60" t="s">
        <v>57</v>
      </c>
      <c r="H467" s="60" t="s">
        <v>57</v>
      </c>
      <c r="I467" s="60" t="s">
        <v>96</v>
      </c>
      <c r="J467" s="60" t="s">
        <v>46</v>
      </c>
      <c r="K467" s="60" t="s">
        <v>97</v>
      </c>
      <c r="L467" s="60" t="s">
        <v>3154</v>
      </c>
      <c r="M467" s="60" t="s">
        <v>3155</v>
      </c>
      <c r="N467">
        <f>VLOOKUP(B467,HIS退!B:F,5,FALSE)</f>
        <v>-200</v>
      </c>
      <c r="O467" t="str">
        <f t="shared" si="14"/>
        <v/>
      </c>
      <c r="P467" s="43">
        <f>VLOOKUP(C467,银行退!D:G,4,FALSE)</f>
        <v>200</v>
      </c>
      <c r="Q467" t="str">
        <f t="shared" si="15"/>
        <v/>
      </c>
      <c r="R467" t="e">
        <f>VLOOKUP(C467,银行退!D:J,7,FALSE)</f>
        <v>#N/A</v>
      </c>
    </row>
    <row r="468" spans="1:18">
      <c r="A468" s="62">
        <v>42909.643530092595</v>
      </c>
      <c r="B468" s="60">
        <v>373596</v>
      </c>
      <c r="C468" s="60" t="s">
        <v>3156</v>
      </c>
      <c r="D468" s="60" t="s">
        <v>3157</v>
      </c>
      <c r="E468" s="60" t="s">
        <v>3158</v>
      </c>
      <c r="F468" s="61">
        <v>900</v>
      </c>
      <c r="G468" s="60" t="s">
        <v>57</v>
      </c>
      <c r="H468" s="60" t="s">
        <v>57</v>
      </c>
      <c r="I468" s="60" t="s">
        <v>96</v>
      </c>
      <c r="J468" s="60" t="s">
        <v>46</v>
      </c>
      <c r="K468" s="60" t="s">
        <v>97</v>
      </c>
      <c r="L468" s="60" t="s">
        <v>3159</v>
      </c>
      <c r="M468" s="60" t="s">
        <v>3160</v>
      </c>
      <c r="N468">
        <f>VLOOKUP(B468,HIS退!B:F,5,FALSE)</f>
        <v>-900</v>
      </c>
      <c r="O468" t="str">
        <f t="shared" si="14"/>
        <v/>
      </c>
      <c r="P468" s="43">
        <f>VLOOKUP(C468,银行退!D:G,4,FALSE)</f>
        <v>900</v>
      </c>
      <c r="Q468" t="str">
        <f t="shared" si="15"/>
        <v/>
      </c>
      <c r="R468" t="e">
        <f>VLOOKUP(C468,银行退!D:J,7,FALSE)</f>
        <v>#N/A</v>
      </c>
    </row>
    <row r="469" spans="1:18">
      <c r="A469" s="62">
        <v>42909.651250000003</v>
      </c>
      <c r="B469" s="60">
        <v>373984</v>
      </c>
      <c r="C469" s="60" t="s">
        <v>3161</v>
      </c>
      <c r="D469" s="60" t="s">
        <v>3162</v>
      </c>
      <c r="E469" s="60" t="s">
        <v>3163</v>
      </c>
      <c r="F469" s="61">
        <v>468</v>
      </c>
      <c r="G469" s="60" t="s">
        <v>57</v>
      </c>
      <c r="H469" s="60" t="s">
        <v>57</v>
      </c>
      <c r="I469" s="60" t="s">
        <v>96</v>
      </c>
      <c r="J469" s="60" t="s">
        <v>360</v>
      </c>
      <c r="K469" s="60" t="s">
        <v>97</v>
      </c>
      <c r="L469" s="60" t="s">
        <v>3164</v>
      </c>
      <c r="M469" s="60" t="s">
        <v>3165</v>
      </c>
      <c r="N469">
        <f>VLOOKUP(B469,HIS退!B:F,5,FALSE)</f>
        <v>-468</v>
      </c>
      <c r="O469" t="str">
        <f t="shared" si="14"/>
        <v/>
      </c>
      <c r="P469" s="43">
        <f>VLOOKUP(C469,银行退!D:G,4,FALSE)</f>
        <v>468</v>
      </c>
      <c r="Q469" t="str">
        <f t="shared" si="15"/>
        <v/>
      </c>
      <c r="R469" t="e">
        <f>VLOOKUP(C469,银行退!D:J,7,FALSE)</f>
        <v>#N/A</v>
      </c>
    </row>
    <row r="470" spans="1:18">
      <c r="A470" s="62">
        <v>42909.659155092595</v>
      </c>
      <c r="B470" s="60">
        <v>374388</v>
      </c>
      <c r="C470" s="60" t="s">
        <v>3166</v>
      </c>
      <c r="D470" s="60" t="s">
        <v>3167</v>
      </c>
      <c r="E470" s="60" t="s">
        <v>3168</v>
      </c>
      <c r="F470" s="61">
        <v>111</v>
      </c>
      <c r="G470" s="60" t="s">
        <v>57</v>
      </c>
      <c r="H470" s="60" t="s">
        <v>57</v>
      </c>
      <c r="I470" s="60" t="s">
        <v>96</v>
      </c>
      <c r="J470" s="60" t="s">
        <v>360</v>
      </c>
      <c r="K470" s="60" t="s">
        <v>97</v>
      </c>
      <c r="L470" s="60" t="s">
        <v>3169</v>
      </c>
      <c r="M470" s="60" t="s">
        <v>3170</v>
      </c>
      <c r="N470">
        <f>VLOOKUP(B470,HIS退!B:F,5,FALSE)</f>
        <v>-111</v>
      </c>
      <c r="O470" t="str">
        <f t="shared" si="14"/>
        <v/>
      </c>
      <c r="P470" s="43">
        <f>VLOOKUP(C470,银行退!D:G,4,FALSE)</f>
        <v>111</v>
      </c>
      <c r="Q470" t="str">
        <f t="shared" si="15"/>
        <v/>
      </c>
      <c r="R470" t="e">
        <f>VLOOKUP(C470,银行退!D:J,7,FALSE)</f>
        <v>#N/A</v>
      </c>
    </row>
    <row r="471" spans="1:18">
      <c r="A471" s="62">
        <v>42909.664907407408</v>
      </c>
      <c r="B471" s="60">
        <v>374701</v>
      </c>
      <c r="C471" s="60" t="s">
        <v>3171</v>
      </c>
      <c r="D471" s="60" t="s">
        <v>3172</v>
      </c>
      <c r="E471" s="60" t="s">
        <v>3173</v>
      </c>
      <c r="F471" s="61">
        <v>57</v>
      </c>
      <c r="G471" s="60" t="s">
        <v>57</v>
      </c>
      <c r="H471" s="60" t="s">
        <v>57</v>
      </c>
      <c r="I471" s="60" t="s">
        <v>96</v>
      </c>
      <c r="J471" s="60" t="s">
        <v>46</v>
      </c>
      <c r="K471" s="60" t="s">
        <v>97</v>
      </c>
      <c r="L471" s="60" t="s">
        <v>3174</v>
      </c>
      <c r="M471" s="60" t="s">
        <v>3175</v>
      </c>
      <c r="N471">
        <f>VLOOKUP(B471,HIS退!B:F,5,FALSE)</f>
        <v>-57</v>
      </c>
      <c r="O471" t="str">
        <f t="shared" si="14"/>
        <v/>
      </c>
      <c r="P471" s="43">
        <f>VLOOKUP(C471,银行退!D:G,4,FALSE)</f>
        <v>57</v>
      </c>
      <c r="Q471" t="str">
        <f t="shared" si="15"/>
        <v/>
      </c>
      <c r="R471" t="e">
        <f>VLOOKUP(C471,银行退!D:J,7,FALSE)</f>
        <v>#N/A</v>
      </c>
    </row>
    <row r="472" spans="1:18">
      <c r="A472" s="62">
        <v>42909.672951388886</v>
      </c>
      <c r="B472" s="60">
        <v>375041</v>
      </c>
      <c r="C472" s="60" t="s">
        <v>3176</v>
      </c>
      <c r="D472" s="60" t="s">
        <v>3177</v>
      </c>
      <c r="E472" s="60" t="s">
        <v>3178</v>
      </c>
      <c r="F472" s="61">
        <v>72</v>
      </c>
      <c r="G472" s="60" t="s">
        <v>57</v>
      </c>
      <c r="H472" s="60" t="s">
        <v>57</v>
      </c>
      <c r="I472" s="60" t="s">
        <v>96</v>
      </c>
      <c r="J472" s="60" t="s">
        <v>46</v>
      </c>
      <c r="K472" s="60" t="s">
        <v>97</v>
      </c>
      <c r="L472" s="60" t="s">
        <v>3179</v>
      </c>
      <c r="M472" s="60" t="s">
        <v>3180</v>
      </c>
      <c r="N472">
        <f>VLOOKUP(B472,HIS退!B:F,5,FALSE)</f>
        <v>-72</v>
      </c>
      <c r="O472" t="str">
        <f t="shared" si="14"/>
        <v/>
      </c>
      <c r="P472" s="43">
        <f>VLOOKUP(C472,银行退!D:G,4,FALSE)</f>
        <v>72</v>
      </c>
      <c r="Q472" t="str">
        <f t="shared" si="15"/>
        <v/>
      </c>
      <c r="R472" t="e">
        <f>VLOOKUP(C472,银行退!D:J,7,FALSE)</f>
        <v>#N/A</v>
      </c>
    </row>
    <row r="473" spans="1:18">
      <c r="A473" s="62">
        <v>42909.681712962964</v>
      </c>
      <c r="B473" s="60">
        <v>375395</v>
      </c>
      <c r="C473" s="60" t="s">
        <v>3181</v>
      </c>
      <c r="D473" s="60" t="s">
        <v>3182</v>
      </c>
      <c r="E473" s="60" t="s">
        <v>3183</v>
      </c>
      <c r="F473" s="61">
        <v>432</v>
      </c>
      <c r="G473" s="60" t="s">
        <v>57</v>
      </c>
      <c r="H473" s="60" t="s">
        <v>57</v>
      </c>
      <c r="I473" s="60" t="s">
        <v>96</v>
      </c>
      <c r="J473" s="60" t="s">
        <v>46</v>
      </c>
      <c r="K473" s="60" t="s">
        <v>97</v>
      </c>
      <c r="L473" s="60" t="s">
        <v>3184</v>
      </c>
      <c r="M473" s="60" t="s">
        <v>3185</v>
      </c>
      <c r="N473">
        <f>VLOOKUP(B473,HIS退!B:F,5,FALSE)</f>
        <v>-432</v>
      </c>
      <c r="O473" t="str">
        <f t="shared" si="14"/>
        <v/>
      </c>
      <c r="P473" s="43">
        <f>VLOOKUP(C473,银行退!D:G,4,FALSE)</f>
        <v>432</v>
      </c>
      <c r="Q473" t="str">
        <f t="shared" si="15"/>
        <v/>
      </c>
      <c r="R473" t="e">
        <f>VLOOKUP(C473,银行退!D:J,7,FALSE)</f>
        <v>#N/A</v>
      </c>
    </row>
    <row r="474" spans="1:18">
      <c r="A474" s="62">
        <v>42909.693437499998</v>
      </c>
      <c r="B474" s="60">
        <v>375783</v>
      </c>
      <c r="C474" s="60" t="s">
        <v>3186</v>
      </c>
      <c r="D474" s="60" t="s">
        <v>3187</v>
      </c>
      <c r="E474" s="60" t="s">
        <v>3188</v>
      </c>
      <c r="F474" s="61">
        <v>500</v>
      </c>
      <c r="G474" s="60" t="s">
        <v>57</v>
      </c>
      <c r="H474" s="60" t="s">
        <v>57</v>
      </c>
      <c r="I474" s="60" t="s">
        <v>96</v>
      </c>
      <c r="J474" s="60" t="s">
        <v>46</v>
      </c>
      <c r="K474" s="60" t="s">
        <v>97</v>
      </c>
      <c r="L474" s="60" t="s">
        <v>3189</v>
      </c>
      <c r="M474" s="60" t="s">
        <v>3190</v>
      </c>
      <c r="N474">
        <f>VLOOKUP(B474,HIS退!B:F,5,FALSE)</f>
        <v>-500</v>
      </c>
      <c r="O474" t="str">
        <f t="shared" si="14"/>
        <v/>
      </c>
      <c r="P474" s="43">
        <f>VLOOKUP(C474,银行退!D:G,4,FALSE)</f>
        <v>500</v>
      </c>
      <c r="Q474" t="str">
        <f t="shared" si="15"/>
        <v/>
      </c>
      <c r="R474" t="e">
        <f>VLOOKUP(C474,银行退!D:J,7,FALSE)</f>
        <v>#N/A</v>
      </c>
    </row>
    <row r="475" spans="1:18">
      <c r="A475" s="62">
        <v>42909.694131944445</v>
      </c>
      <c r="B475" s="60">
        <v>375809</v>
      </c>
      <c r="C475" s="60" t="s">
        <v>3191</v>
      </c>
      <c r="D475" s="60" t="s">
        <v>3187</v>
      </c>
      <c r="E475" s="60" t="s">
        <v>3188</v>
      </c>
      <c r="F475" s="61">
        <v>100</v>
      </c>
      <c r="G475" s="60" t="s">
        <v>57</v>
      </c>
      <c r="H475" s="60" t="s">
        <v>57</v>
      </c>
      <c r="I475" s="60" t="s">
        <v>96</v>
      </c>
      <c r="J475" s="60" t="s">
        <v>46</v>
      </c>
      <c r="K475" s="60" t="s">
        <v>97</v>
      </c>
      <c r="L475" s="60" t="s">
        <v>3192</v>
      </c>
      <c r="M475" s="60" t="s">
        <v>3193</v>
      </c>
      <c r="N475">
        <f>VLOOKUP(B475,HIS退!B:F,5,FALSE)</f>
        <v>-100</v>
      </c>
      <c r="O475" t="str">
        <f t="shared" si="14"/>
        <v/>
      </c>
      <c r="P475" s="43">
        <f>VLOOKUP(C475,银行退!D:G,4,FALSE)</f>
        <v>100</v>
      </c>
      <c r="Q475" t="str">
        <f t="shared" si="15"/>
        <v/>
      </c>
      <c r="R475" t="e">
        <f>VLOOKUP(C475,银行退!D:J,7,FALSE)</f>
        <v>#N/A</v>
      </c>
    </row>
    <row r="476" spans="1:18">
      <c r="A476" s="62">
        <v>42909.697615740741</v>
      </c>
      <c r="B476" s="60">
        <v>375925</v>
      </c>
      <c r="C476" s="60" t="s">
        <v>3194</v>
      </c>
      <c r="D476" s="60" t="s">
        <v>3195</v>
      </c>
      <c r="E476" s="60" t="s">
        <v>3196</v>
      </c>
      <c r="F476" s="61">
        <v>370</v>
      </c>
      <c r="G476" s="60" t="s">
        <v>57</v>
      </c>
      <c r="H476" s="60" t="s">
        <v>57</v>
      </c>
      <c r="I476" s="60" t="s">
        <v>96</v>
      </c>
      <c r="J476" s="60" t="s">
        <v>46</v>
      </c>
      <c r="K476" s="60" t="s">
        <v>97</v>
      </c>
      <c r="L476" s="60" t="s">
        <v>3197</v>
      </c>
      <c r="M476" s="60" t="s">
        <v>3198</v>
      </c>
      <c r="N476">
        <f>VLOOKUP(B476,HIS退!B:F,5,FALSE)</f>
        <v>-370</v>
      </c>
      <c r="O476" t="str">
        <f t="shared" si="14"/>
        <v/>
      </c>
      <c r="P476" s="43">
        <f>VLOOKUP(C476,银行退!D:G,4,FALSE)</f>
        <v>370</v>
      </c>
      <c r="Q476" t="str">
        <f t="shared" si="15"/>
        <v/>
      </c>
      <c r="R476" t="e">
        <f>VLOOKUP(C476,银行退!D:J,7,FALSE)</f>
        <v>#N/A</v>
      </c>
    </row>
    <row r="477" spans="1:18">
      <c r="A477" s="62">
        <v>42909.69803240741</v>
      </c>
      <c r="B477" s="60">
        <v>375936</v>
      </c>
      <c r="C477" s="60" t="s">
        <v>3199</v>
      </c>
      <c r="D477" s="60" t="s">
        <v>3200</v>
      </c>
      <c r="E477" s="60" t="s">
        <v>3201</v>
      </c>
      <c r="F477" s="61">
        <v>950</v>
      </c>
      <c r="G477" s="60" t="s">
        <v>57</v>
      </c>
      <c r="H477" s="60" t="s">
        <v>57</v>
      </c>
      <c r="I477" s="60" t="s">
        <v>96</v>
      </c>
      <c r="J477" s="60" t="s">
        <v>46</v>
      </c>
      <c r="K477" s="60" t="s">
        <v>97</v>
      </c>
      <c r="L477" s="60" t="s">
        <v>3202</v>
      </c>
      <c r="M477" s="60" t="s">
        <v>3203</v>
      </c>
      <c r="N477">
        <f>VLOOKUP(B477,HIS退!B:F,5,FALSE)</f>
        <v>-950</v>
      </c>
      <c r="O477" t="str">
        <f t="shared" si="14"/>
        <v/>
      </c>
      <c r="P477" s="43">
        <f>VLOOKUP(C477,银行退!D:G,4,FALSE)</f>
        <v>950</v>
      </c>
      <c r="Q477" t="str">
        <f t="shared" si="15"/>
        <v/>
      </c>
      <c r="R477" t="e">
        <f>VLOOKUP(C477,银行退!D:J,7,FALSE)</f>
        <v>#N/A</v>
      </c>
    </row>
    <row r="478" spans="1:18">
      <c r="A478" s="62">
        <v>42909.713969907411</v>
      </c>
      <c r="B478" s="60">
        <v>376332</v>
      </c>
      <c r="C478" s="60" t="s">
        <v>3204</v>
      </c>
      <c r="D478" s="60" t="s">
        <v>3205</v>
      </c>
      <c r="E478" s="60" t="s">
        <v>3206</v>
      </c>
      <c r="F478" s="61">
        <v>500</v>
      </c>
      <c r="G478" s="60" t="s">
        <v>57</v>
      </c>
      <c r="H478" s="60" t="s">
        <v>57</v>
      </c>
      <c r="I478" s="60" t="s">
        <v>96</v>
      </c>
      <c r="J478" s="60" t="s">
        <v>46</v>
      </c>
      <c r="K478" s="60" t="s">
        <v>97</v>
      </c>
      <c r="L478" s="60" t="s">
        <v>3207</v>
      </c>
      <c r="M478" s="60" t="s">
        <v>3208</v>
      </c>
      <c r="N478">
        <f>VLOOKUP(B478,HIS退!B:F,5,FALSE)</f>
        <v>-500</v>
      </c>
      <c r="O478" t="str">
        <f t="shared" si="14"/>
        <v/>
      </c>
      <c r="P478" s="43">
        <f>VLOOKUP(C478,银行退!D:G,4,FALSE)</f>
        <v>500</v>
      </c>
      <c r="Q478" t="str">
        <f t="shared" si="15"/>
        <v/>
      </c>
      <c r="R478" t="e">
        <f>VLOOKUP(C478,银行退!D:J,7,FALSE)</f>
        <v>#N/A</v>
      </c>
    </row>
    <row r="479" spans="1:18">
      <c r="A479" s="62">
        <v>42909.715983796297</v>
      </c>
      <c r="B479" s="60">
        <v>376377</v>
      </c>
      <c r="C479" s="60" t="s">
        <v>3209</v>
      </c>
      <c r="D479" s="60" t="s">
        <v>3210</v>
      </c>
      <c r="E479" s="60" t="s">
        <v>3211</v>
      </c>
      <c r="F479" s="61">
        <v>500</v>
      </c>
      <c r="G479" s="60" t="s">
        <v>57</v>
      </c>
      <c r="H479" s="60" t="s">
        <v>57</v>
      </c>
      <c r="I479" s="60" t="s">
        <v>96</v>
      </c>
      <c r="J479" s="60" t="s">
        <v>46</v>
      </c>
      <c r="K479" s="60" t="s">
        <v>97</v>
      </c>
      <c r="L479" s="60" t="s">
        <v>3212</v>
      </c>
      <c r="M479" s="60" t="s">
        <v>3213</v>
      </c>
      <c r="N479">
        <f>VLOOKUP(B479,HIS退!B:F,5,FALSE)</f>
        <v>-500</v>
      </c>
      <c r="O479" t="str">
        <f t="shared" si="14"/>
        <v/>
      </c>
      <c r="P479" s="43">
        <f>VLOOKUP(C479,银行退!D:G,4,FALSE)</f>
        <v>500</v>
      </c>
      <c r="Q479" t="str">
        <f t="shared" si="15"/>
        <v/>
      </c>
      <c r="R479" t="e">
        <f>VLOOKUP(C479,银行退!D:J,7,FALSE)</f>
        <v>#N/A</v>
      </c>
    </row>
    <row r="480" spans="1:18">
      <c r="A480" s="62">
        <v>42909.717233796298</v>
      </c>
      <c r="B480" s="60">
        <v>376403</v>
      </c>
      <c r="C480" s="60" t="s">
        <v>3214</v>
      </c>
      <c r="D480" s="60" t="s">
        <v>3215</v>
      </c>
      <c r="E480" s="60" t="s">
        <v>3216</v>
      </c>
      <c r="F480" s="61">
        <v>1730</v>
      </c>
      <c r="G480" s="60" t="s">
        <v>57</v>
      </c>
      <c r="H480" s="60" t="s">
        <v>57</v>
      </c>
      <c r="I480" s="60" t="s">
        <v>96</v>
      </c>
      <c r="J480" s="60" t="s">
        <v>46</v>
      </c>
      <c r="K480" s="60" t="s">
        <v>97</v>
      </c>
      <c r="L480" s="60" t="s">
        <v>3217</v>
      </c>
      <c r="M480" s="60" t="s">
        <v>3218</v>
      </c>
      <c r="N480">
        <f>VLOOKUP(B480,HIS退!B:F,5,FALSE)</f>
        <v>-1730</v>
      </c>
      <c r="O480" t="str">
        <f t="shared" si="14"/>
        <v/>
      </c>
      <c r="P480" s="43">
        <f>VLOOKUP(C480,银行退!D:G,4,FALSE)</f>
        <v>1730</v>
      </c>
      <c r="Q480" t="str">
        <f t="shared" si="15"/>
        <v/>
      </c>
      <c r="R480" t="e">
        <f>VLOOKUP(C480,银行退!D:J,7,FALSE)</f>
        <v>#N/A</v>
      </c>
    </row>
    <row r="481" spans="1:18">
      <c r="A481" s="62">
        <v>42909.718877314815</v>
      </c>
      <c r="B481" s="60">
        <v>376431</v>
      </c>
      <c r="C481" s="60" t="s">
        <v>3219</v>
      </c>
      <c r="D481" s="60" t="s">
        <v>3220</v>
      </c>
      <c r="E481" s="60" t="s">
        <v>3221</v>
      </c>
      <c r="F481" s="61">
        <v>204</v>
      </c>
      <c r="G481" s="60" t="s">
        <v>57</v>
      </c>
      <c r="H481" s="60" t="s">
        <v>57</v>
      </c>
      <c r="I481" s="60" t="s">
        <v>96</v>
      </c>
      <c r="J481" s="60" t="s">
        <v>46</v>
      </c>
      <c r="K481" s="60" t="s">
        <v>97</v>
      </c>
      <c r="L481" s="60" t="s">
        <v>3222</v>
      </c>
      <c r="M481" s="60" t="s">
        <v>3223</v>
      </c>
      <c r="N481">
        <f>VLOOKUP(B481,HIS退!B:F,5,FALSE)</f>
        <v>-204</v>
      </c>
      <c r="O481" t="str">
        <f t="shared" si="14"/>
        <v/>
      </c>
      <c r="P481" s="43">
        <f>VLOOKUP(C481,银行退!D:G,4,FALSE)</f>
        <v>204</v>
      </c>
      <c r="Q481" t="str">
        <f t="shared" si="15"/>
        <v/>
      </c>
      <c r="R481" t="e">
        <f>VLOOKUP(C481,银行退!D:J,7,FALSE)</f>
        <v>#N/A</v>
      </c>
    </row>
    <row r="482" spans="1:18">
      <c r="A482" s="62">
        <v>42909.729259259257</v>
      </c>
      <c r="B482" s="60">
        <v>376581</v>
      </c>
      <c r="C482" s="60" t="s">
        <v>3224</v>
      </c>
      <c r="D482" s="60" t="s">
        <v>3225</v>
      </c>
      <c r="E482" s="60" t="s">
        <v>3226</v>
      </c>
      <c r="F482" s="61">
        <v>440</v>
      </c>
      <c r="G482" s="60" t="s">
        <v>57</v>
      </c>
      <c r="H482" s="60" t="s">
        <v>57</v>
      </c>
      <c r="I482" s="60" t="s">
        <v>96</v>
      </c>
      <c r="J482" s="60" t="s">
        <v>360</v>
      </c>
      <c r="K482" s="60" t="s">
        <v>97</v>
      </c>
      <c r="L482" s="60" t="s">
        <v>3227</v>
      </c>
      <c r="M482" s="60" t="s">
        <v>3228</v>
      </c>
      <c r="N482">
        <f>VLOOKUP(B482,HIS退!B:F,5,FALSE)</f>
        <v>-440</v>
      </c>
      <c r="O482" t="str">
        <f t="shared" si="14"/>
        <v/>
      </c>
      <c r="P482" s="43">
        <f>VLOOKUP(C482,银行退!D:G,4,FALSE)</f>
        <v>440</v>
      </c>
      <c r="Q482" t="str">
        <f t="shared" si="15"/>
        <v/>
      </c>
      <c r="R482" t="e">
        <f>VLOOKUP(C482,银行退!D:J,7,FALSE)</f>
        <v>#N/A</v>
      </c>
    </row>
    <row r="483" spans="1:18">
      <c r="A483" s="62">
        <v>42909.730324074073</v>
      </c>
      <c r="B483" s="60">
        <v>376596</v>
      </c>
      <c r="C483" s="60" t="s">
        <v>3229</v>
      </c>
      <c r="D483" s="60" t="s">
        <v>3230</v>
      </c>
      <c r="E483" s="60" t="s">
        <v>3231</v>
      </c>
      <c r="F483" s="61">
        <v>607</v>
      </c>
      <c r="G483" s="60" t="s">
        <v>57</v>
      </c>
      <c r="H483" s="60" t="s">
        <v>57</v>
      </c>
      <c r="I483" s="60" t="s">
        <v>96</v>
      </c>
      <c r="J483" s="60" t="s">
        <v>46</v>
      </c>
      <c r="K483" s="60" t="s">
        <v>97</v>
      </c>
      <c r="L483" s="60" t="s">
        <v>3232</v>
      </c>
      <c r="M483" s="60" t="s">
        <v>3233</v>
      </c>
      <c r="N483">
        <f>VLOOKUP(B483,HIS退!B:F,5,FALSE)</f>
        <v>-607</v>
      </c>
      <c r="O483" t="str">
        <f t="shared" si="14"/>
        <v/>
      </c>
      <c r="P483" s="43">
        <f>VLOOKUP(C483,银行退!D:G,4,FALSE)</f>
        <v>607</v>
      </c>
      <c r="Q483" t="str">
        <f t="shared" si="15"/>
        <v/>
      </c>
      <c r="R483" t="e">
        <f>VLOOKUP(C483,银行退!D:J,7,FALSE)</f>
        <v>#N/A</v>
      </c>
    </row>
    <row r="484" spans="1:18">
      <c r="A484" s="62">
        <v>42909.737743055557</v>
      </c>
      <c r="B484" s="60">
        <v>376694</v>
      </c>
      <c r="C484" s="60" t="s">
        <v>3234</v>
      </c>
      <c r="D484" s="60" t="s">
        <v>3235</v>
      </c>
      <c r="E484" s="60" t="s">
        <v>3236</v>
      </c>
      <c r="F484" s="61">
        <v>76</v>
      </c>
      <c r="G484" s="60" t="s">
        <v>57</v>
      </c>
      <c r="H484" s="60" t="s">
        <v>57</v>
      </c>
      <c r="I484" s="60" t="s">
        <v>96</v>
      </c>
      <c r="J484" s="60" t="s">
        <v>46</v>
      </c>
      <c r="K484" s="60" t="s">
        <v>97</v>
      </c>
      <c r="L484" s="60" t="s">
        <v>3237</v>
      </c>
      <c r="M484" s="60" t="s">
        <v>3238</v>
      </c>
      <c r="N484">
        <f>VLOOKUP(B484,HIS退!B:F,5,FALSE)</f>
        <v>-76</v>
      </c>
      <c r="O484" t="str">
        <f t="shared" si="14"/>
        <v/>
      </c>
      <c r="P484" s="43">
        <f>VLOOKUP(C484,银行退!D:G,4,FALSE)</f>
        <v>76</v>
      </c>
      <c r="Q484" t="str">
        <f t="shared" si="15"/>
        <v/>
      </c>
      <c r="R484" t="e">
        <f>VLOOKUP(C484,银行退!D:J,7,FALSE)</f>
        <v>#N/A</v>
      </c>
    </row>
    <row r="485" spans="1:18">
      <c r="A485" s="62">
        <v>42909.740474537037</v>
      </c>
      <c r="B485" s="60">
        <v>376724</v>
      </c>
      <c r="C485" s="60" t="s">
        <v>3239</v>
      </c>
      <c r="D485" s="60" t="s">
        <v>3240</v>
      </c>
      <c r="E485" s="60" t="s">
        <v>3241</v>
      </c>
      <c r="F485" s="61">
        <v>400</v>
      </c>
      <c r="G485" s="60" t="s">
        <v>57</v>
      </c>
      <c r="H485" s="60" t="s">
        <v>57</v>
      </c>
      <c r="I485" s="60" t="s">
        <v>96</v>
      </c>
      <c r="J485" s="60" t="s">
        <v>46</v>
      </c>
      <c r="K485" s="60" t="s">
        <v>97</v>
      </c>
      <c r="L485" s="60" t="s">
        <v>3242</v>
      </c>
      <c r="M485" s="60" t="s">
        <v>3243</v>
      </c>
      <c r="N485">
        <f>VLOOKUP(B485,HIS退!B:F,5,FALSE)</f>
        <v>-400</v>
      </c>
      <c r="O485" t="str">
        <f t="shared" si="14"/>
        <v/>
      </c>
      <c r="P485" s="43">
        <f>VLOOKUP(C485,银行退!D:G,4,FALSE)</f>
        <v>400</v>
      </c>
      <c r="Q485" t="str">
        <f t="shared" si="15"/>
        <v/>
      </c>
      <c r="R485" t="e">
        <f>VLOOKUP(C485,银行退!D:J,7,FALSE)</f>
        <v>#N/A</v>
      </c>
    </row>
    <row r="486" spans="1:18">
      <c r="A486" s="62">
        <v>42909.772523148145</v>
      </c>
      <c r="B486" s="60">
        <v>376902</v>
      </c>
      <c r="C486" s="60" t="s">
        <v>3244</v>
      </c>
      <c r="D486" s="60" t="s">
        <v>3245</v>
      </c>
      <c r="E486" s="60" t="s">
        <v>3246</v>
      </c>
      <c r="F486" s="61">
        <v>69</v>
      </c>
      <c r="G486" s="60" t="s">
        <v>57</v>
      </c>
      <c r="H486" s="60" t="s">
        <v>57</v>
      </c>
      <c r="I486" s="60" t="s">
        <v>96</v>
      </c>
      <c r="J486" s="60" t="s">
        <v>46</v>
      </c>
      <c r="K486" s="60" t="s">
        <v>97</v>
      </c>
      <c r="L486" s="60" t="s">
        <v>3247</v>
      </c>
      <c r="M486" s="60" t="s">
        <v>3248</v>
      </c>
      <c r="N486">
        <f>VLOOKUP(B486,HIS退!B:F,5,FALSE)</f>
        <v>-69</v>
      </c>
      <c r="O486" t="str">
        <f t="shared" si="14"/>
        <v/>
      </c>
      <c r="P486" s="43">
        <f>VLOOKUP(C486,银行退!D:G,4,FALSE)</f>
        <v>69</v>
      </c>
      <c r="Q486" t="str">
        <f t="shared" si="15"/>
        <v/>
      </c>
      <c r="R486" t="e">
        <f>VLOOKUP(C486,银行退!D:J,7,FALSE)</f>
        <v>#N/A</v>
      </c>
    </row>
    <row r="487" spans="1:18">
      <c r="A487" s="62">
        <v>42909.931006944447</v>
      </c>
      <c r="B487" s="60">
        <v>377289</v>
      </c>
      <c r="C487" s="60" t="s">
        <v>3249</v>
      </c>
      <c r="D487" s="60" t="s">
        <v>3250</v>
      </c>
      <c r="E487" s="60" t="s">
        <v>3251</v>
      </c>
      <c r="F487" s="61">
        <v>27</v>
      </c>
      <c r="G487" s="60" t="s">
        <v>57</v>
      </c>
      <c r="H487" s="60" t="s">
        <v>57</v>
      </c>
      <c r="I487" s="60" t="s">
        <v>96</v>
      </c>
      <c r="J487" s="60" t="s">
        <v>46</v>
      </c>
      <c r="K487" s="60" t="s">
        <v>97</v>
      </c>
      <c r="L487" s="60" t="s">
        <v>3252</v>
      </c>
      <c r="M487" s="60" t="s">
        <v>3253</v>
      </c>
      <c r="N487">
        <f>VLOOKUP(B487,HIS退!B:F,5,FALSE)</f>
        <v>-27</v>
      </c>
      <c r="O487" t="str">
        <f t="shared" si="14"/>
        <v/>
      </c>
      <c r="P487" s="43">
        <f>VLOOKUP(C487,银行退!D:G,4,FALSE)</f>
        <v>27</v>
      </c>
      <c r="Q487" t="str">
        <f t="shared" si="15"/>
        <v/>
      </c>
      <c r="R487" t="e">
        <f>VLOOKUP(C487,银行退!D:J,7,FALSE)</f>
        <v>#N/A</v>
      </c>
    </row>
    <row r="488" spans="1:18">
      <c r="A488" s="62">
        <v>42910.348032407404</v>
      </c>
      <c r="B488" s="60">
        <v>378249</v>
      </c>
      <c r="C488" s="60" t="s">
        <v>3254</v>
      </c>
      <c r="D488" s="60" t="s">
        <v>3255</v>
      </c>
      <c r="E488" s="60" t="s">
        <v>3256</v>
      </c>
      <c r="F488" s="61">
        <v>255</v>
      </c>
      <c r="G488" s="60" t="s">
        <v>57</v>
      </c>
      <c r="H488" s="60" t="s">
        <v>57</v>
      </c>
      <c r="I488" s="60" t="s">
        <v>96</v>
      </c>
      <c r="J488" s="60" t="s">
        <v>46</v>
      </c>
      <c r="K488" s="60" t="s">
        <v>97</v>
      </c>
      <c r="L488" s="60" t="s">
        <v>3257</v>
      </c>
      <c r="M488" s="60" t="s">
        <v>3258</v>
      </c>
      <c r="N488">
        <f>VLOOKUP(B488,HIS退!B:F,5,FALSE)</f>
        <v>-255</v>
      </c>
      <c r="O488" t="str">
        <f t="shared" si="14"/>
        <v/>
      </c>
      <c r="P488" s="43">
        <f>VLOOKUP(C488,银行退!D:G,4,FALSE)</f>
        <v>255</v>
      </c>
      <c r="Q488" t="str">
        <f t="shared" si="15"/>
        <v/>
      </c>
      <c r="R488" t="e">
        <f>VLOOKUP(C488,银行退!D:J,7,FALSE)</f>
        <v>#N/A</v>
      </c>
    </row>
    <row r="489" spans="1:18">
      <c r="A489" s="62">
        <v>42910.369618055556</v>
      </c>
      <c r="B489" s="60">
        <v>379084</v>
      </c>
      <c r="C489" s="60" t="s">
        <v>3259</v>
      </c>
      <c r="D489" s="60" t="s">
        <v>663</v>
      </c>
      <c r="E489" s="60" t="s">
        <v>282</v>
      </c>
      <c r="F489" s="61">
        <v>885</v>
      </c>
      <c r="G489" s="60" t="s">
        <v>57</v>
      </c>
      <c r="H489" s="60" t="s">
        <v>57</v>
      </c>
      <c r="I489" s="60" t="s">
        <v>96</v>
      </c>
      <c r="J489" s="60" t="s">
        <v>46</v>
      </c>
      <c r="K489" s="60" t="s">
        <v>97</v>
      </c>
      <c r="L489" s="60" t="s">
        <v>3260</v>
      </c>
      <c r="M489" s="60" t="s">
        <v>3261</v>
      </c>
      <c r="N489">
        <f>VLOOKUP(B489,HIS退!B:F,5,FALSE)</f>
        <v>-885</v>
      </c>
      <c r="O489" t="str">
        <f t="shared" si="14"/>
        <v/>
      </c>
      <c r="P489" s="43">
        <f>VLOOKUP(C489,银行退!D:G,4,FALSE)</f>
        <v>885</v>
      </c>
      <c r="Q489" t="str">
        <f t="shared" si="15"/>
        <v/>
      </c>
      <c r="R489">
        <f>VLOOKUP(C489,银行退!D:J,7,FALSE)</f>
        <v>1</v>
      </c>
    </row>
    <row r="490" spans="1:18">
      <c r="A490" s="62">
        <v>42910.374756944446</v>
      </c>
      <c r="B490" s="60">
        <v>379256</v>
      </c>
      <c r="C490" s="60" t="s">
        <v>3262</v>
      </c>
      <c r="D490" s="60" t="s">
        <v>3263</v>
      </c>
      <c r="E490" s="60" t="s">
        <v>3264</v>
      </c>
      <c r="F490" s="61">
        <v>2400</v>
      </c>
      <c r="G490" s="60" t="s">
        <v>57</v>
      </c>
      <c r="H490" s="60" t="s">
        <v>57</v>
      </c>
      <c r="I490" s="60" t="s">
        <v>96</v>
      </c>
      <c r="J490" s="60" t="s">
        <v>46</v>
      </c>
      <c r="K490" s="60" t="s">
        <v>97</v>
      </c>
      <c r="L490" s="60" t="s">
        <v>3265</v>
      </c>
      <c r="M490" s="60" t="s">
        <v>3266</v>
      </c>
      <c r="N490">
        <f>VLOOKUP(B490,HIS退!B:F,5,FALSE)</f>
        <v>-2400</v>
      </c>
      <c r="O490" t="str">
        <f t="shared" si="14"/>
        <v/>
      </c>
      <c r="P490" s="43">
        <f>VLOOKUP(C490,银行退!D:G,4,FALSE)</f>
        <v>2400</v>
      </c>
      <c r="Q490" t="str">
        <f t="shared" si="15"/>
        <v/>
      </c>
      <c r="R490" t="e">
        <f>VLOOKUP(C490,银行退!D:J,7,FALSE)</f>
        <v>#N/A</v>
      </c>
    </row>
    <row r="491" spans="1:18">
      <c r="A491" s="62">
        <v>42910.391111111108</v>
      </c>
      <c r="B491" s="60">
        <v>379944</v>
      </c>
      <c r="C491" s="60" t="s">
        <v>3267</v>
      </c>
      <c r="D491" s="60" t="s">
        <v>3268</v>
      </c>
      <c r="E491" s="60" t="s">
        <v>3269</v>
      </c>
      <c r="F491" s="61">
        <v>3217</v>
      </c>
      <c r="G491" s="60" t="s">
        <v>57</v>
      </c>
      <c r="H491" s="60" t="s">
        <v>57</v>
      </c>
      <c r="I491" s="60" t="s">
        <v>96</v>
      </c>
      <c r="J491" s="60" t="s">
        <v>46</v>
      </c>
      <c r="K491" s="60" t="s">
        <v>97</v>
      </c>
      <c r="L491" s="60" t="s">
        <v>3270</v>
      </c>
      <c r="M491" s="60" t="s">
        <v>3271</v>
      </c>
      <c r="N491">
        <f>VLOOKUP(B491,HIS退!B:F,5,FALSE)</f>
        <v>-3217</v>
      </c>
      <c r="O491" t="str">
        <f t="shared" si="14"/>
        <v/>
      </c>
      <c r="P491" s="43">
        <f>VLOOKUP(C491,银行退!D:G,4,FALSE)</f>
        <v>3217</v>
      </c>
      <c r="Q491" t="str">
        <f t="shared" si="15"/>
        <v/>
      </c>
      <c r="R491" t="e">
        <f>VLOOKUP(C491,银行退!D:J,7,FALSE)</f>
        <v>#N/A</v>
      </c>
    </row>
    <row r="492" spans="1:18">
      <c r="A492" s="62">
        <v>42910.409444444442</v>
      </c>
      <c r="B492" s="60">
        <v>380685</v>
      </c>
      <c r="C492" s="60" t="s">
        <v>3272</v>
      </c>
      <c r="D492" s="60" t="s">
        <v>3273</v>
      </c>
      <c r="E492" s="60" t="s">
        <v>3274</v>
      </c>
      <c r="F492" s="61">
        <v>196</v>
      </c>
      <c r="G492" s="60" t="s">
        <v>57</v>
      </c>
      <c r="H492" s="60" t="s">
        <v>57</v>
      </c>
      <c r="I492" s="60" t="s">
        <v>96</v>
      </c>
      <c r="J492" s="60" t="s">
        <v>46</v>
      </c>
      <c r="K492" s="60" t="s">
        <v>97</v>
      </c>
      <c r="L492" s="60" t="s">
        <v>3275</v>
      </c>
      <c r="M492" s="60" t="s">
        <v>3276</v>
      </c>
      <c r="N492">
        <f>VLOOKUP(B492,HIS退!B:F,5,FALSE)</f>
        <v>-196</v>
      </c>
      <c r="O492" t="str">
        <f t="shared" si="14"/>
        <v/>
      </c>
      <c r="P492" s="43">
        <f>VLOOKUP(C492,银行退!D:G,4,FALSE)</f>
        <v>196</v>
      </c>
      <c r="Q492" t="str">
        <f t="shared" si="15"/>
        <v/>
      </c>
      <c r="R492" t="e">
        <f>VLOOKUP(C492,银行退!D:J,7,FALSE)</f>
        <v>#N/A</v>
      </c>
    </row>
    <row r="493" spans="1:18">
      <c r="A493" s="62">
        <v>42910.410902777781</v>
      </c>
      <c r="B493" s="60">
        <v>380736</v>
      </c>
      <c r="C493" s="60" t="s">
        <v>3277</v>
      </c>
      <c r="D493" s="60" t="s">
        <v>660</v>
      </c>
      <c r="E493" s="60" t="s">
        <v>661</v>
      </c>
      <c r="F493" s="61">
        <v>1490</v>
      </c>
      <c r="G493" s="60" t="s">
        <v>57</v>
      </c>
      <c r="H493" s="60" t="s">
        <v>57</v>
      </c>
      <c r="I493" s="60" t="s">
        <v>96</v>
      </c>
      <c r="J493" s="60" t="s">
        <v>360</v>
      </c>
      <c r="K493" s="60" t="s">
        <v>97</v>
      </c>
      <c r="L493" s="60" t="s">
        <v>3278</v>
      </c>
      <c r="M493" s="60" t="s">
        <v>3279</v>
      </c>
      <c r="N493">
        <f>VLOOKUP(B493,HIS退!B:F,5,FALSE)</f>
        <v>-1490</v>
      </c>
      <c r="O493" t="str">
        <f t="shared" si="14"/>
        <v/>
      </c>
      <c r="P493" s="43">
        <f>VLOOKUP(C493,银行退!D:G,4,FALSE)</f>
        <v>1490</v>
      </c>
      <c r="Q493" t="str">
        <f t="shared" si="15"/>
        <v/>
      </c>
      <c r="R493">
        <f>VLOOKUP(C493,银行退!D:J,7,FALSE)</f>
        <v>1</v>
      </c>
    </row>
    <row r="494" spans="1:18">
      <c r="A494" s="62">
        <v>42910.434583333335</v>
      </c>
      <c r="B494" s="60">
        <v>381578</v>
      </c>
      <c r="C494" s="60" t="s">
        <v>3280</v>
      </c>
      <c r="D494" s="60" t="s">
        <v>3281</v>
      </c>
      <c r="E494" s="60" t="s">
        <v>3282</v>
      </c>
      <c r="F494" s="61">
        <v>112</v>
      </c>
      <c r="G494" s="60" t="s">
        <v>57</v>
      </c>
      <c r="H494" s="60" t="s">
        <v>57</v>
      </c>
      <c r="I494" s="60" t="s">
        <v>96</v>
      </c>
      <c r="J494" s="60" t="s">
        <v>46</v>
      </c>
      <c r="K494" s="60" t="s">
        <v>97</v>
      </c>
      <c r="L494" s="60" t="s">
        <v>3283</v>
      </c>
      <c r="M494" s="60" t="s">
        <v>3284</v>
      </c>
      <c r="N494">
        <f>VLOOKUP(B494,HIS退!B:F,5,FALSE)</f>
        <v>-112</v>
      </c>
      <c r="O494" t="str">
        <f t="shared" si="14"/>
        <v/>
      </c>
      <c r="P494" s="43">
        <f>VLOOKUP(C494,银行退!D:G,4,FALSE)</f>
        <v>112</v>
      </c>
      <c r="Q494" t="str">
        <f t="shared" si="15"/>
        <v/>
      </c>
      <c r="R494" t="e">
        <f>VLOOKUP(C494,银行退!D:J,7,FALSE)</f>
        <v>#N/A</v>
      </c>
    </row>
    <row r="495" spans="1:18">
      <c r="A495" s="62">
        <v>42910.445300925923</v>
      </c>
      <c r="B495" s="60">
        <v>381934</v>
      </c>
      <c r="C495" s="60" t="s">
        <v>3285</v>
      </c>
      <c r="D495" s="60" t="s">
        <v>3286</v>
      </c>
      <c r="E495" s="60" t="s">
        <v>3287</v>
      </c>
      <c r="F495" s="61">
        <v>732</v>
      </c>
      <c r="G495" s="60" t="s">
        <v>57</v>
      </c>
      <c r="H495" s="60" t="s">
        <v>57</v>
      </c>
      <c r="I495" s="60" t="s">
        <v>96</v>
      </c>
      <c r="J495" s="60" t="s">
        <v>46</v>
      </c>
      <c r="K495" s="60" t="s">
        <v>97</v>
      </c>
      <c r="L495" s="60" t="s">
        <v>3288</v>
      </c>
      <c r="M495" s="60" t="s">
        <v>3289</v>
      </c>
      <c r="N495">
        <f>VLOOKUP(B495,HIS退!B:F,5,FALSE)</f>
        <v>-732</v>
      </c>
      <c r="O495" t="str">
        <f t="shared" si="14"/>
        <v/>
      </c>
      <c r="P495" s="43">
        <f>VLOOKUP(C495,银行退!D:G,4,FALSE)</f>
        <v>732</v>
      </c>
      <c r="Q495" t="str">
        <f t="shared" si="15"/>
        <v/>
      </c>
      <c r="R495" t="e">
        <f>VLOOKUP(C495,银行退!D:J,7,FALSE)</f>
        <v>#N/A</v>
      </c>
    </row>
    <row r="496" spans="1:18">
      <c r="A496" s="62">
        <v>42910.46875</v>
      </c>
      <c r="B496" s="60">
        <v>382671</v>
      </c>
      <c r="C496" s="60" t="s">
        <v>3290</v>
      </c>
      <c r="D496" s="60" t="s">
        <v>3291</v>
      </c>
      <c r="E496" s="60" t="s">
        <v>3292</v>
      </c>
      <c r="F496" s="61">
        <v>258</v>
      </c>
      <c r="G496" s="60" t="s">
        <v>57</v>
      </c>
      <c r="H496" s="60" t="s">
        <v>57</v>
      </c>
      <c r="I496" s="60" t="s">
        <v>96</v>
      </c>
      <c r="J496" s="60" t="s">
        <v>360</v>
      </c>
      <c r="K496" s="60" t="s">
        <v>97</v>
      </c>
      <c r="L496" s="60" t="s">
        <v>3293</v>
      </c>
      <c r="M496" s="60" t="s">
        <v>3294</v>
      </c>
      <c r="N496">
        <f>VLOOKUP(B496,HIS退!B:F,5,FALSE)</f>
        <v>-258</v>
      </c>
      <c r="O496" t="str">
        <f t="shared" si="14"/>
        <v/>
      </c>
      <c r="P496" s="43">
        <f>VLOOKUP(C496,银行退!D:G,4,FALSE)</f>
        <v>258</v>
      </c>
      <c r="Q496" t="str">
        <f t="shared" si="15"/>
        <v/>
      </c>
      <c r="R496" t="e">
        <f>VLOOKUP(C496,银行退!D:J,7,FALSE)</f>
        <v>#N/A</v>
      </c>
    </row>
    <row r="497" spans="1:18">
      <c r="A497" s="62">
        <v>42910.471643518518</v>
      </c>
      <c r="B497" s="60">
        <v>382732</v>
      </c>
      <c r="C497" s="60" t="s">
        <v>3295</v>
      </c>
      <c r="D497" s="60" t="s">
        <v>3296</v>
      </c>
      <c r="E497" s="60" t="s">
        <v>3297</v>
      </c>
      <c r="F497" s="61">
        <v>277</v>
      </c>
      <c r="G497" s="60" t="s">
        <v>57</v>
      </c>
      <c r="H497" s="60" t="s">
        <v>57</v>
      </c>
      <c r="I497" s="60" t="s">
        <v>96</v>
      </c>
      <c r="J497" s="60" t="s">
        <v>46</v>
      </c>
      <c r="K497" s="60" t="s">
        <v>97</v>
      </c>
      <c r="L497" s="60" t="s">
        <v>3298</v>
      </c>
      <c r="M497" s="60" t="s">
        <v>3299</v>
      </c>
      <c r="N497">
        <f>VLOOKUP(B497,HIS退!B:F,5,FALSE)</f>
        <v>-277</v>
      </c>
      <c r="O497" t="str">
        <f t="shared" si="14"/>
        <v/>
      </c>
      <c r="P497" s="43">
        <f>VLOOKUP(C497,银行退!D:G,4,FALSE)</f>
        <v>277</v>
      </c>
      <c r="Q497" t="str">
        <f t="shared" si="15"/>
        <v/>
      </c>
      <c r="R497" t="e">
        <f>VLOOKUP(C497,银行退!D:J,7,FALSE)</f>
        <v>#N/A</v>
      </c>
    </row>
    <row r="498" spans="1:18">
      <c r="A498" s="62">
        <v>42910.476168981484</v>
      </c>
      <c r="B498" s="60">
        <v>382858</v>
      </c>
      <c r="C498" s="60" t="s">
        <v>3300</v>
      </c>
      <c r="D498" s="60" t="s">
        <v>3301</v>
      </c>
      <c r="E498" s="60" t="s">
        <v>3302</v>
      </c>
      <c r="F498" s="61">
        <v>106</v>
      </c>
      <c r="G498" s="60" t="s">
        <v>57</v>
      </c>
      <c r="H498" s="60" t="s">
        <v>57</v>
      </c>
      <c r="I498" s="60" t="s">
        <v>96</v>
      </c>
      <c r="J498" s="60" t="s">
        <v>46</v>
      </c>
      <c r="K498" s="60" t="s">
        <v>97</v>
      </c>
      <c r="L498" s="60" t="s">
        <v>3303</v>
      </c>
      <c r="M498" s="60" t="s">
        <v>3304</v>
      </c>
      <c r="N498">
        <f>VLOOKUP(B498,HIS退!B:F,5,FALSE)</f>
        <v>-106</v>
      </c>
      <c r="O498" t="str">
        <f t="shared" si="14"/>
        <v/>
      </c>
      <c r="P498" s="43">
        <f>VLOOKUP(C498,银行退!D:G,4,FALSE)</f>
        <v>106</v>
      </c>
      <c r="Q498" t="str">
        <f t="shared" si="15"/>
        <v/>
      </c>
      <c r="R498" t="e">
        <f>VLOOKUP(C498,银行退!D:J,7,FALSE)</f>
        <v>#N/A</v>
      </c>
    </row>
    <row r="499" spans="1:18">
      <c r="A499" s="62">
        <v>42910.496180555558</v>
      </c>
      <c r="B499" s="60">
        <v>383255</v>
      </c>
      <c r="C499" s="60" t="s">
        <v>3305</v>
      </c>
      <c r="D499" s="60" t="s">
        <v>3306</v>
      </c>
      <c r="E499" s="60" t="s">
        <v>3307</v>
      </c>
      <c r="F499" s="61">
        <v>50</v>
      </c>
      <c r="G499" s="60" t="s">
        <v>57</v>
      </c>
      <c r="H499" s="60" t="s">
        <v>57</v>
      </c>
      <c r="I499" s="60" t="s">
        <v>96</v>
      </c>
      <c r="J499" s="60" t="s">
        <v>46</v>
      </c>
      <c r="K499" s="60" t="s">
        <v>97</v>
      </c>
      <c r="L499" s="60" t="s">
        <v>3308</v>
      </c>
      <c r="M499" s="60" t="s">
        <v>3309</v>
      </c>
      <c r="N499">
        <f>VLOOKUP(B499,HIS退!B:F,5,FALSE)</f>
        <v>-50</v>
      </c>
      <c r="O499" t="str">
        <f t="shared" si="14"/>
        <v/>
      </c>
      <c r="P499" s="43">
        <f>VLOOKUP(C499,银行退!D:G,4,FALSE)</f>
        <v>50</v>
      </c>
      <c r="Q499" t="str">
        <f t="shared" si="15"/>
        <v/>
      </c>
      <c r="R499" t="e">
        <f>VLOOKUP(C499,银行退!D:J,7,FALSE)</f>
        <v>#N/A</v>
      </c>
    </row>
    <row r="500" spans="1:18">
      <c r="A500" s="62">
        <v>42910.503321759257</v>
      </c>
      <c r="B500" s="60">
        <v>383358</v>
      </c>
      <c r="C500" s="60" t="s">
        <v>3310</v>
      </c>
      <c r="D500" s="60" t="s">
        <v>3311</v>
      </c>
      <c r="E500" s="60" t="s">
        <v>3312</v>
      </c>
      <c r="F500" s="61">
        <v>194</v>
      </c>
      <c r="G500" s="60" t="s">
        <v>57</v>
      </c>
      <c r="H500" s="60" t="s">
        <v>57</v>
      </c>
      <c r="I500" s="60" t="s">
        <v>96</v>
      </c>
      <c r="J500" s="60" t="s">
        <v>360</v>
      </c>
      <c r="K500" s="60" t="s">
        <v>97</v>
      </c>
      <c r="L500" s="60" t="s">
        <v>3313</v>
      </c>
      <c r="M500" s="60" t="s">
        <v>3314</v>
      </c>
      <c r="N500">
        <f>VLOOKUP(B500,HIS退!B:F,5,FALSE)</f>
        <v>-194</v>
      </c>
      <c r="O500" t="str">
        <f t="shared" si="14"/>
        <v/>
      </c>
      <c r="P500" s="43">
        <f>VLOOKUP(C500,银行退!D:G,4,FALSE)</f>
        <v>194</v>
      </c>
      <c r="Q500" t="str">
        <f t="shared" si="15"/>
        <v/>
      </c>
      <c r="R500" t="e">
        <f>VLOOKUP(C500,银行退!D:J,7,FALSE)</f>
        <v>#N/A</v>
      </c>
    </row>
    <row r="501" spans="1:18">
      <c r="A501" s="62">
        <v>42910.554791666669</v>
      </c>
      <c r="B501" s="60">
        <v>383757</v>
      </c>
      <c r="C501" s="60" t="s">
        <v>3315</v>
      </c>
      <c r="D501" s="60" t="s">
        <v>3316</v>
      </c>
      <c r="E501" s="60" t="s">
        <v>3317</v>
      </c>
      <c r="F501" s="61">
        <v>63</v>
      </c>
      <c r="G501" s="60" t="s">
        <v>57</v>
      </c>
      <c r="H501" s="60" t="s">
        <v>57</v>
      </c>
      <c r="I501" s="60" t="s">
        <v>96</v>
      </c>
      <c r="J501" s="60" t="s">
        <v>46</v>
      </c>
      <c r="K501" s="60" t="s">
        <v>97</v>
      </c>
      <c r="L501" s="60" t="s">
        <v>3318</v>
      </c>
      <c r="M501" s="60" t="s">
        <v>3319</v>
      </c>
      <c r="N501">
        <f>VLOOKUP(B501,HIS退!B:F,5,FALSE)</f>
        <v>-63</v>
      </c>
      <c r="O501" t="str">
        <f t="shared" si="14"/>
        <v/>
      </c>
      <c r="P501" s="43">
        <f>VLOOKUP(C501,银行退!D:G,4,FALSE)</f>
        <v>63</v>
      </c>
      <c r="Q501" t="str">
        <f t="shared" si="15"/>
        <v/>
      </c>
      <c r="R501" t="e">
        <f>VLOOKUP(C501,银行退!D:J,7,FALSE)</f>
        <v>#N/A</v>
      </c>
    </row>
    <row r="502" spans="1:18">
      <c r="A502" s="62">
        <v>42910.576562499999</v>
      </c>
      <c r="B502" s="60">
        <v>383836</v>
      </c>
      <c r="C502" s="60" t="s">
        <v>3320</v>
      </c>
      <c r="D502" s="60" t="s">
        <v>3321</v>
      </c>
      <c r="E502" s="60" t="s">
        <v>3322</v>
      </c>
      <c r="F502" s="61">
        <v>6</v>
      </c>
      <c r="G502" s="60" t="s">
        <v>57</v>
      </c>
      <c r="H502" s="60" t="s">
        <v>57</v>
      </c>
      <c r="I502" s="60" t="s">
        <v>96</v>
      </c>
      <c r="J502" s="60" t="s">
        <v>46</v>
      </c>
      <c r="K502" s="60" t="s">
        <v>97</v>
      </c>
      <c r="L502" s="60" t="s">
        <v>3323</v>
      </c>
      <c r="M502" s="60" t="s">
        <v>3324</v>
      </c>
      <c r="N502">
        <f>VLOOKUP(B502,HIS退!B:F,5,FALSE)</f>
        <v>-6</v>
      </c>
      <c r="O502" t="str">
        <f t="shared" si="14"/>
        <v/>
      </c>
      <c r="P502" s="43">
        <f>VLOOKUP(C502,银行退!D:G,4,FALSE)</f>
        <v>6</v>
      </c>
      <c r="Q502" t="str">
        <f t="shared" si="15"/>
        <v/>
      </c>
      <c r="R502" t="e">
        <f>VLOOKUP(C502,银行退!D:J,7,FALSE)</f>
        <v>#N/A</v>
      </c>
    </row>
    <row r="503" spans="1:18">
      <c r="A503" s="62">
        <v>42910.592604166668</v>
      </c>
      <c r="B503" s="60">
        <v>383946</v>
      </c>
      <c r="C503" s="60" t="s">
        <v>3325</v>
      </c>
      <c r="D503" s="60" t="s">
        <v>3326</v>
      </c>
      <c r="E503" s="60" t="s">
        <v>3327</v>
      </c>
      <c r="F503" s="61">
        <v>452</v>
      </c>
      <c r="G503" s="60" t="s">
        <v>57</v>
      </c>
      <c r="H503" s="60" t="s">
        <v>57</v>
      </c>
      <c r="I503" s="60" t="s">
        <v>96</v>
      </c>
      <c r="J503" s="60" t="s">
        <v>46</v>
      </c>
      <c r="K503" s="60" t="s">
        <v>97</v>
      </c>
      <c r="L503" s="60" t="s">
        <v>3328</v>
      </c>
      <c r="M503" s="60" t="s">
        <v>3329</v>
      </c>
      <c r="N503">
        <f>VLOOKUP(B503,HIS退!B:F,5,FALSE)</f>
        <v>-452</v>
      </c>
      <c r="O503" t="str">
        <f t="shared" si="14"/>
        <v/>
      </c>
      <c r="P503" s="43">
        <f>VLOOKUP(C503,银行退!D:G,4,FALSE)</f>
        <v>452</v>
      </c>
      <c r="Q503" t="str">
        <f t="shared" si="15"/>
        <v/>
      </c>
      <c r="R503" t="e">
        <f>VLOOKUP(C503,银行退!D:J,7,FALSE)</f>
        <v>#N/A</v>
      </c>
    </row>
    <row r="504" spans="1:18">
      <c r="A504" s="62">
        <v>42910.601631944446</v>
      </c>
      <c r="B504" s="60">
        <v>384079</v>
      </c>
      <c r="C504" s="60" t="s">
        <v>3330</v>
      </c>
      <c r="D504" s="60" t="s">
        <v>3331</v>
      </c>
      <c r="E504" s="60" t="s">
        <v>3332</v>
      </c>
      <c r="F504" s="61">
        <v>2007</v>
      </c>
      <c r="G504" s="60" t="s">
        <v>57</v>
      </c>
      <c r="H504" s="60" t="s">
        <v>57</v>
      </c>
      <c r="I504" s="60" t="s">
        <v>96</v>
      </c>
      <c r="J504" s="60" t="s">
        <v>360</v>
      </c>
      <c r="K504" s="60" t="s">
        <v>97</v>
      </c>
      <c r="L504" s="60" t="s">
        <v>3333</v>
      </c>
      <c r="M504" s="60" t="s">
        <v>3334</v>
      </c>
      <c r="N504">
        <f>VLOOKUP(B504,HIS退!B:F,5,FALSE)</f>
        <v>-2007</v>
      </c>
      <c r="O504" t="str">
        <f t="shared" si="14"/>
        <v/>
      </c>
      <c r="P504" s="43">
        <f>VLOOKUP(C504,银行退!D:G,4,FALSE)</f>
        <v>2007</v>
      </c>
      <c r="Q504" t="str">
        <f t="shared" si="15"/>
        <v/>
      </c>
      <c r="R504" t="e">
        <f>VLOOKUP(C504,银行退!D:J,7,FALSE)</f>
        <v>#N/A</v>
      </c>
    </row>
    <row r="505" spans="1:18">
      <c r="A505" s="62">
        <v>42910.621527777781</v>
      </c>
      <c r="B505" s="60">
        <v>384428</v>
      </c>
      <c r="C505" s="60" t="s">
        <v>3335</v>
      </c>
      <c r="D505" s="60" t="s">
        <v>3336</v>
      </c>
      <c r="E505" s="60" t="s">
        <v>3337</v>
      </c>
      <c r="F505" s="61">
        <v>400</v>
      </c>
      <c r="G505" s="60" t="s">
        <v>57</v>
      </c>
      <c r="H505" s="60" t="s">
        <v>57</v>
      </c>
      <c r="I505" s="60" t="s">
        <v>96</v>
      </c>
      <c r="J505" s="60" t="s">
        <v>46</v>
      </c>
      <c r="K505" s="60" t="s">
        <v>97</v>
      </c>
      <c r="L505" s="60" t="s">
        <v>3338</v>
      </c>
      <c r="M505" s="60" t="s">
        <v>3339</v>
      </c>
      <c r="N505">
        <f>VLOOKUP(B505,HIS退!B:F,5,FALSE)</f>
        <v>-400</v>
      </c>
      <c r="O505" t="str">
        <f t="shared" ref="O505:O568" si="16">IF(N505=F505*-1,"",1)</f>
        <v/>
      </c>
      <c r="P505" s="43">
        <f>VLOOKUP(C505,银行退!D:G,4,FALSE)</f>
        <v>400</v>
      </c>
      <c r="Q505" t="str">
        <f t="shared" ref="Q505:Q568" si="17">IF(P505=F505,"",1)</f>
        <v/>
      </c>
      <c r="R505" t="e">
        <f>VLOOKUP(C505,银行退!D:J,7,FALSE)</f>
        <v>#N/A</v>
      </c>
    </row>
    <row r="506" spans="1:18">
      <c r="A506" s="62">
        <v>42910.628495370373</v>
      </c>
      <c r="B506" s="60">
        <v>384539</v>
      </c>
      <c r="C506" s="60" t="s">
        <v>3340</v>
      </c>
      <c r="D506" s="60" t="s">
        <v>3341</v>
      </c>
      <c r="E506" s="60" t="s">
        <v>3342</v>
      </c>
      <c r="F506" s="61">
        <v>55</v>
      </c>
      <c r="G506" s="60" t="s">
        <v>57</v>
      </c>
      <c r="H506" s="60" t="s">
        <v>57</v>
      </c>
      <c r="I506" s="60" t="s">
        <v>96</v>
      </c>
      <c r="J506" s="60" t="s">
        <v>46</v>
      </c>
      <c r="K506" s="60" t="s">
        <v>97</v>
      </c>
      <c r="L506" s="60" t="s">
        <v>3343</v>
      </c>
      <c r="M506" s="60" t="s">
        <v>3344</v>
      </c>
      <c r="N506">
        <f>VLOOKUP(B506,HIS退!B:F,5,FALSE)</f>
        <v>-55</v>
      </c>
      <c r="O506" t="str">
        <f t="shared" si="16"/>
        <v/>
      </c>
      <c r="P506" s="43">
        <f>VLOOKUP(C506,银行退!D:G,4,FALSE)</f>
        <v>55</v>
      </c>
      <c r="Q506" t="str">
        <f t="shared" si="17"/>
        <v/>
      </c>
      <c r="R506" t="e">
        <f>VLOOKUP(C506,银行退!D:J,7,FALSE)</f>
        <v>#N/A</v>
      </c>
    </row>
    <row r="507" spans="1:18">
      <c r="A507" s="62">
        <v>42910.632939814815</v>
      </c>
      <c r="B507" s="60">
        <v>384635</v>
      </c>
      <c r="C507" s="60" t="s">
        <v>3345</v>
      </c>
      <c r="D507" s="60" t="s">
        <v>3346</v>
      </c>
      <c r="E507" s="60" t="s">
        <v>3347</v>
      </c>
      <c r="F507" s="61">
        <v>391</v>
      </c>
      <c r="G507" s="60" t="s">
        <v>57</v>
      </c>
      <c r="H507" s="60" t="s">
        <v>57</v>
      </c>
      <c r="I507" s="60" t="s">
        <v>96</v>
      </c>
      <c r="J507" s="60" t="s">
        <v>46</v>
      </c>
      <c r="K507" s="60" t="s">
        <v>97</v>
      </c>
      <c r="L507" s="60" t="s">
        <v>3348</v>
      </c>
      <c r="M507" s="60" t="s">
        <v>3349</v>
      </c>
      <c r="N507">
        <f>VLOOKUP(B507,HIS退!B:F,5,FALSE)</f>
        <v>-391</v>
      </c>
      <c r="O507" t="str">
        <f t="shared" si="16"/>
        <v/>
      </c>
      <c r="P507" s="43">
        <f>VLOOKUP(C507,银行退!D:G,4,FALSE)</f>
        <v>391</v>
      </c>
      <c r="Q507" t="str">
        <f t="shared" si="17"/>
        <v/>
      </c>
      <c r="R507" t="e">
        <f>VLOOKUP(C507,银行退!D:J,7,FALSE)</f>
        <v>#N/A</v>
      </c>
    </row>
    <row r="508" spans="1:18">
      <c r="A508" s="62">
        <v>42910.664074074077</v>
      </c>
      <c r="B508" s="60">
        <v>385111</v>
      </c>
      <c r="C508" s="60" t="s">
        <v>3350</v>
      </c>
      <c r="D508" s="60" t="s">
        <v>3351</v>
      </c>
      <c r="E508" s="60" t="s">
        <v>3352</v>
      </c>
      <c r="F508" s="61">
        <v>21</v>
      </c>
      <c r="G508" s="60" t="s">
        <v>57</v>
      </c>
      <c r="H508" s="60" t="s">
        <v>57</v>
      </c>
      <c r="I508" s="60" t="s">
        <v>96</v>
      </c>
      <c r="J508" s="60" t="s">
        <v>360</v>
      </c>
      <c r="K508" s="60" t="s">
        <v>97</v>
      </c>
      <c r="L508" s="60" t="s">
        <v>3353</v>
      </c>
      <c r="M508" s="60" t="s">
        <v>3354</v>
      </c>
      <c r="N508">
        <f>VLOOKUP(B508,HIS退!B:F,5,FALSE)</f>
        <v>-21</v>
      </c>
      <c r="O508" t="str">
        <f t="shared" si="16"/>
        <v/>
      </c>
      <c r="P508" s="43">
        <f>VLOOKUP(C508,银行退!D:G,4,FALSE)</f>
        <v>21</v>
      </c>
      <c r="Q508" t="str">
        <f t="shared" si="17"/>
        <v/>
      </c>
      <c r="R508" t="e">
        <f>VLOOKUP(C508,银行退!D:J,7,FALSE)</f>
        <v>#N/A</v>
      </c>
    </row>
    <row r="509" spans="1:18">
      <c r="A509" s="62">
        <v>42910.692604166667</v>
      </c>
      <c r="B509" s="60">
        <v>385503</v>
      </c>
      <c r="C509" s="60" t="s">
        <v>3355</v>
      </c>
      <c r="D509" s="60" t="s">
        <v>3356</v>
      </c>
      <c r="E509" s="60" t="s">
        <v>3357</v>
      </c>
      <c r="F509" s="61">
        <v>30</v>
      </c>
      <c r="G509" s="60" t="s">
        <v>57</v>
      </c>
      <c r="H509" s="60" t="s">
        <v>57</v>
      </c>
      <c r="I509" s="60" t="s">
        <v>96</v>
      </c>
      <c r="J509" s="60" t="s">
        <v>46</v>
      </c>
      <c r="K509" s="60" t="s">
        <v>97</v>
      </c>
      <c r="L509" s="60" t="s">
        <v>3358</v>
      </c>
      <c r="M509" s="60" t="s">
        <v>3359</v>
      </c>
      <c r="N509">
        <f>VLOOKUP(B509,HIS退!B:F,5,FALSE)</f>
        <v>-30</v>
      </c>
      <c r="O509" t="str">
        <f t="shared" si="16"/>
        <v/>
      </c>
      <c r="P509" s="43">
        <f>VLOOKUP(C509,银行退!D:G,4,FALSE)</f>
        <v>30</v>
      </c>
      <c r="Q509" t="str">
        <f t="shared" si="17"/>
        <v/>
      </c>
      <c r="R509" t="e">
        <f>VLOOKUP(C509,银行退!D:J,7,FALSE)</f>
        <v>#N/A</v>
      </c>
    </row>
    <row r="510" spans="1:18">
      <c r="A510" s="62">
        <v>42910.693020833336</v>
      </c>
      <c r="B510" s="60">
        <v>385507</v>
      </c>
      <c r="C510" s="60" t="s">
        <v>3360</v>
      </c>
      <c r="D510" s="60" t="s">
        <v>3361</v>
      </c>
      <c r="E510" s="60" t="s">
        <v>3362</v>
      </c>
      <c r="F510" s="61">
        <v>200</v>
      </c>
      <c r="G510" s="60" t="s">
        <v>57</v>
      </c>
      <c r="H510" s="60" t="s">
        <v>57</v>
      </c>
      <c r="I510" s="60" t="s">
        <v>96</v>
      </c>
      <c r="J510" s="60" t="s">
        <v>46</v>
      </c>
      <c r="K510" s="60" t="s">
        <v>97</v>
      </c>
      <c r="L510" s="60" t="s">
        <v>3363</v>
      </c>
      <c r="M510" s="60" t="s">
        <v>3364</v>
      </c>
      <c r="N510">
        <f>VLOOKUP(B510,HIS退!B:F,5,FALSE)</f>
        <v>-200</v>
      </c>
      <c r="O510" t="str">
        <f t="shared" si="16"/>
        <v/>
      </c>
      <c r="P510" s="43">
        <f>VLOOKUP(C510,银行退!D:G,4,FALSE)</f>
        <v>200</v>
      </c>
      <c r="Q510" t="str">
        <f t="shared" si="17"/>
        <v/>
      </c>
      <c r="R510" t="e">
        <f>VLOOKUP(C510,银行退!D:J,7,FALSE)</f>
        <v>#N/A</v>
      </c>
    </row>
    <row r="511" spans="1:18">
      <c r="A511" s="62">
        <v>42910.695104166669</v>
      </c>
      <c r="B511" s="60">
        <v>385530</v>
      </c>
      <c r="C511" s="60" t="s">
        <v>3365</v>
      </c>
      <c r="D511" s="60" t="s">
        <v>3366</v>
      </c>
      <c r="E511" s="60" t="s">
        <v>3367</v>
      </c>
      <c r="F511" s="61">
        <v>85</v>
      </c>
      <c r="G511" s="60" t="s">
        <v>57</v>
      </c>
      <c r="H511" s="60" t="s">
        <v>57</v>
      </c>
      <c r="I511" s="60" t="s">
        <v>96</v>
      </c>
      <c r="J511" s="60" t="s">
        <v>360</v>
      </c>
      <c r="K511" s="60" t="s">
        <v>97</v>
      </c>
      <c r="L511" s="60" t="s">
        <v>3368</v>
      </c>
      <c r="M511" s="60" t="s">
        <v>3369</v>
      </c>
      <c r="N511">
        <f>VLOOKUP(B511,HIS退!B:F,5,FALSE)</f>
        <v>-85</v>
      </c>
      <c r="O511" t="str">
        <f t="shared" si="16"/>
        <v/>
      </c>
      <c r="P511" s="43">
        <f>VLOOKUP(C511,银行退!D:G,4,FALSE)</f>
        <v>85</v>
      </c>
      <c r="Q511" t="str">
        <f t="shared" si="17"/>
        <v/>
      </c>
      <c r="R511" t="e">
        <f>VLOOKUP(C511,银行退!D:J,7,FALSE)</f>
        <v>#N/A</v>
      </c>
    </row>
    <row r="512" spans="1:18">
      <c r="A512" s="62">
        <v>42910.697291666664</v>
      </c>
      <c r="B512" s="60">
        <v>385548</v>
      </c>
      <c r="C512" s="60" t="s">
        <v>3370</v>
      </c>
      <c r="D512" s="60" t="s">
        <v>3356</v>
      </c>
      <c r="E512" s="60" t="s">
        <v>3357</v>
      </c>
      <c r="F512" s="61">
        <v>30</v>
      </c>
      <c r="G512" s="60" t="s">
        <v>57</v>
      </c>
      <c r="H512" s="60" t="s">
        <v>57</v>
      </c>
      <c r="I512" s="60" t="s">
        <v>96</v>
      </c>
      <c r="J512" s="60" t="s">
        <v>46</v>
      </c>
      <c r="K512" s="60" t="s">
        <v>97</v>
      </c>
      <c r="L512" s="60" t="s">
        <v>3371</v>
      </c>
      <c r="M512" s="60" t="s">
        <v>3372</v>
      </c>
      <c r="N512">
        <f>VLOOKUP(B512,HIS退!B:F,5,FALSE)</f>
        <v>-30</v>
      </c>
      <c r="O512" t="str">
        <f t="shared" si="16"/>
        <v/>
      </c>
      <c r="P512" s="43">
        <f>VLOOKUP(C512,银行退!D:G,4,FALSE)</f>
        <v>30</v>
      </c>
      <c r="Q512" t="str">
        <f t="shared" si="17"/>
        <v/>
      </c>
      <c r="R512" t="e">
        <f>VLOOKUP(C512,银行退!D:J,7,FALSE)</f>
        <v>#N/A</v>
      </c>
    </row>
    <row r="513" spans="1:18">
      <c r="A513" s="62">
        <v>42910.72016203704</v>
      </c>
      <c r="B513" s="60">
        <v>385716</v>
      </c>
      <c r="C513" s="60" t="s">
        <v>3373</v>
      </c>
      <c r="D513" s="60" t="s">
        <v>3374</v>
      </c>
      <c r="E513" s="60" t="s">
        <v>3375</v>
      </c>
      <c r="F513" s="61">
        <v>3094</v>
      </c>
      <c r="G513" s="60" t="s">
        <v>57</v>
      </c>
      <c r="H513" s="60" t="s">
        <v>57</v>
      </c>
      <c r="I513" s="60" t="s">
        <v>96</v>
      </c>
      <c r="J513" s="60" t="s">
        <v>46</v>
      </c>
      <c r="K513" s="60" t="s">
        <v>97</v>
      </c>
      <c r="L513" s="60" t="s">
        <v>3376</v>
      </c>
      <c r="M513" s="60" t="s">
        <v>3377</v>
      </c>
      <c r="N513">
        <f>VLOOKUP(B513,HIS退!B:F,5,FALSE)</f>
        <v>-3094</v>
      </c>
      <c r="O513" t="str">
        <f t="shared" si="16"/>
        <v/>
      </c>
      <c r="P513" s="43">
        <f>VLOOKUP(C513,银行退!D:G,4,FALSE)</f>
        <v>3094</v>
      </c>
      <c r="Q513" t="str">
        <f t="shared" si="17"/>
        <v/>
      </c>
      <c r="R513" t="e">
        <f>VLOOKUP(C513,银行退!D:J,7,FALSE)</f>
        <v>#N/A</v>
      </c>
    </row>
    <row r="514" spans="1:18">
      <c r="A514" s="62">
        <v>42910.730636574073</v>
      </c>
      <c r="B514" s="60">
        <v>385756</v>
      </c>
      <c r="C514" s="60" t="s">
        <v>3378</v>
      </c>
      <c r="D514" s="60" t="s">
        <v>3379</v>
      </c>
      <c r="E514" s="60" t="s">
        <v>3380</v>
      </c>
      <c r="F514" s="61">
        <v>180</v>
      </c>
      <c r="G514" s="60" t="s">
        <v>57</v>
      </c>
      <c r="H514" s="60" t="s">
        <v>57</v>
      </c>
      <c r="I514" s="60" t="s">
        <v>96</v>
      </c>
      <c r="J514" s="60" t="s">
        <v>46</v>
      </c>
      <c r="K514" s="60" t="s">
        <v>97</v>
      </c>
      <c r="L514" s="60" t="s">
        <v>3381</v>
      </c>
      <c r="M514" s="60" t="s">
        <v>3382</v>
      </c>
      <c r="N514">
        <f>VLOOKUP(B514,HIS退!B:F,5,FALSE)</f>
        <v>-180</v>
      </c>
      <c r="O514" t="str">
        <f t="shared" si="16"/>
        <v/>
      </c>
      <c r="P514" s="43">
        <f>VLOOKUP(C514,银行退!D:G,4,FALSE)</f>
        <v>180</v>
      </c>
      <c r="Q514" t="str">
        <f t="shared" si="17"/>
        <v/>
      </c>
      <c r="R514" t="e">
        <f>VLOOKUP(C514,银行退!D:J,7,FALSE)</f>
        <v>#N/A</v>
      </c>
    </row>
    <row r="515" spans="1:18">
      <c r="A515" s="62">
        <v>42911.390798611108</v>
      </c>
      <c r="B515" s="60">
        <v>387058</v>
      </c>
      <c r="C515" s="60" t="s">
        <v>3383</v>
      </c>
      <c r="D515" s="60" t="s">
        <v>3384</v>
      </c>
      <c r="E515" s="60" t="s">
        <v>3385</v>
      </c>
      <c r="F515" s="61">
        <v>500</v>
      </c>
      <c r="G515" s="60" t="s">
        <v>57</v>
      </c>
      <c r="H515" s="60" t="s">
        <v>57</v>
      </c>
      <c r="I515" s="60" t="s">
        <v>96</v>
      </c>
      <c r="J515" s="60" t="s">
        <v>360</v>
      </c>
      <c r="K515" s="60" t="s">
        <v>97</v>
      </c>
      <c r="L515" s="60" t="s">
        <v>3386</v>
      </c>
      <c r="M515" s="60" t="s">
        <v>3387</v>
      </c>
      <c r="N515">
        <f>VLOOKUP(B515,HIS退!B:F,5,FALSE)</f>
        <v>-500</v>
      </c>
      <c r="O515" t="str">
        <f t="shared" si="16"/>
        <v/>
      </c>
      <c r="P515" s="43">
        <f>VLOOKUP(C515,银行退!D:G,4,FALSE)</f>
        <v>500</v>
      </c>
      <c r="Q515" t="str">
        <f t="shared" si="17"/>
        <v/>
      </c>
      <c r="R515" t="e">
        <f>VLOOKUP(C515,银行退!D:J,7,FALSE)</f>
        <v>#N/A</v>
      </c>
    </row>
    <row r="516" spans="1:18">
      <c r="A516" s="62">
        <v>42911.461793981478</v>
      </c>
      <c r="B516" s="60">
        <v>387822</v>
      </c>
      <c r="C516" s="60" t="s">
        <v>3388</v>
      </c>
      <c r="D516" s="60" t="s">
        <v>3389</v>
      </c>
      <c r="E516" s="60" t="s">
        <v>3390</v>
      </c>
      <c r="F516" s="61">
        <v>3800</v>
      </c>
      <c r="G516" s="60" t="s">
        <v>57</v>
      </c>
      <c r="H516" s="60" t="s">
        <v>57</v>
      </c>
      <c r="I516" s="60" t="s">
        <v>96</v>
      </c>
      <c r="J516" s="60" t="s">
        <v>46</v>
      </c>
      <c r="K516" s="60" t="s">
        <v>97</v>
      </c>
      <c r="L516" s="60" t="s">
        <v>3391</v>
      </c>
      <c r="M516" s="60" t="s">
        <v>3392</v>
      </c>
      <c r="N516">
        <f>VLOOKUP(B516,HIS退!B:F,5,FALSE)</f>
        <v>-3800</v>
      </c>
      <c r="O516" t="str">
        <f t="shared" si="16"/>
        <v/>
      </c>
      <c r="P516" s="43">
        <f>VLOOKUP(C516,银行退!D:G,4,FALSE)</f>
        <v>3800</v>
      </c>
      <c r="Q516" t="str">
        <f t="shared" si="17"/>
        <v/>
      </c>
      <c r="R516" t="e">
        <f>VLOOKUP(C516,银行退!D:J,7,FALSE)</f>
        <v>#N/A</v>
      </c>
    </row>
    <row r="517" spans="1:18">
      <c r="A517" s="62">
        <v>42911.463425925926</v>
      </c>
      <c r="B517" s="60">
        <v>387843</v>
      </c>
      <c r="C517" s="60" t="s">
        <v>3393</v>
      </c>
      <c r="D517" s="60" t="s">
        <v>3394</v>
      </c>
      <c r="E517" s="60" t="s">
        <v>3395</v>
      </c>
      <c r="F517" s="61">
        <v>500</v>
      </c>
      <c r="G517" s="60" t="s">
        <v>57</v>
      </c>
      <c r="H517" s="60" t="s">
        <v>57</v>
      </c>
      <c r="I517" s="60" t="s">
        <v>96</v>
      </c>
      <c r="J517" s="60" t="s">
        <v>46</v>
      </c>
      <c r="K517" s="60" t="s">
        <v>97</v>
      </c>
      <c r="L517" s="60" t="s">
        <v>3396</v>
      </c>
      <c r="M517" s="60" t="s">
        <v>3397</v>
      </c>
      <c r="N517">
        <f>VLOOKUP(B517,HIS退!B:F,5,FALSE)</f>
        <v>-500</v>
      </c>
      <c r="O517" t="str">
        <f t="shared" si="16"/>
        <v/>
      </c>
      <c r="P517" s="43">
        <f>VLOOKUP(C517,银行退!D:G,4,FALSE)</f>
        <v>500</v>
      </c>
      <c r="Q517" t="str">
        <f t="shared" si="17"/>
        <v/>
      </c>
      <c r="R517" t="e">
        <f>VLOOKUP(C517,银行退!D:J,7,FALSE)</f>
        <v>#N/A</v>
      </c>
    </row>
    <row r="518" spans="1:18">
      <c r="A518" s="62">
        <v>42911.57408564815</v>
      </c>
      <c r="B518" s="60">
        <v>388465</v>
      </c>
      <c r="C518" s="60" t="s">
        <v>3398</v>
      </c>
      <c r="D518" s="60" t="s">
        <v>771</v>
      </c>
      <c r="E518" s="60" t="s">
        <v>276</v>
      </c>
      <c r="F518" s="61">
        <v>300</v>
      </c>
      <c r="G518" s="60" t="s">
        <v>57</v>
      </c>
      <c r="H518" s="60" t="s">
        <v>57</v>
      </c>
      <c r="I518" s="60" t="s">
        <v>96</v>
      </c>
      <c r="J518" s="60" t="s">
        <v>360</v>
      </c>
      <c r="K518" s="60" t="s">
        <v>97</v>
      </c>
      <c r="L518" s="60" t="s">
        <v>3399</v>
      </c>
      <c r="M518" s="60" t="s">
        <v>3400</v>
      </c>
      <c r="N518">
        <f>VLOOKUP(B518,HIS退!B:F,5,FALSE)</f>
        <v>-300</v>
      </c>
      <c r="O518" t="str">
        <f t="shared" si="16"/>
        <v/>
      </c>
      <c r="P518" s="43">
        <f>VLOOKUP(C518,银行退!D:G,4,FALSE)</f>
        <v>300</v>
      </c>
      <c r="Q518" t="str">
        <f t="shared" si="17"/>
        <v/>
      </c>
      <c r="R518">
        <f>VLOOKUP(C518,银行退!D:J,7,FALSE)</f>
        <v>1</v>
      </c>
    </row>
    <row r="519" spans="1:18">
      <c r="A519" s="62">
        <v>42911.614861111113</v>
      </c>
      <c r="B519" s="60">
        <v>388634</v>
      </c>
      <c r="C519" s="60" t="s">
        <v>3401</v>
      </c>
      <c r="D519" s="60" t="s">
        <v>3402</v>
      </c>
      <c r="E519" s="60" t="s">
        <v>3403</v>
      </c>
      <c r="F519" s="61">
        <v>926</v>
      </c>
      <c r="G519" s="60" t="s">
        <v>57</v>
      </c>
      <c r="H519" s="60" t="s">
        <v>57</v>
      </c>
      <c r="I519" s="60" t="s">
        <v>96</v>
      </c>
      <c r="J519" s="60" t="s">
        <v>46</v>
      </c>
      <c r="K519" s="60" t="s">
        <v>97</v>
      </c>
      <c r="L519" s="60" t="s">
        <v>3404</v>
      </c>
      <c r="M519" s="60" t="s">
        <v>3405</v>
      </c>
      <c r="N519">
        <f>VLOOKUP(B519,HIS退!B:F,5,FALSE)</f>
        <v>-926</v>
      </c>
      <c r="O519" t="str">
        <f t="shared" si="16"/>
        <v/>
      </c>
      <c r="P519" s="43">
        <f>VLOOKUP(C519,银行退!D:G,4,FALSE)</f>
        <v>926</v>
      </c>
      <c r="Q519" t="str">
        <f t="shared" si="17"/>
        <v/>
      </c>
      <c r="R519" t="e">
        <f>VLOOKUP(C519,银行退!D:J,7,FALSE)</f>
        <v>#N/A</v>
      </c>
    </row>
    <row r="520" spans="1:18">
      <c r="A520" s="62">
        <v>42911.618368055555</v>
      </c>
      <c r="B520" s="60">
        <v>388647</v>
      </c>
      <c r="C520" s="60" t="s">
        <v>3406</v>
      </c>
      <c r="D520" s="60" t="s">
        <v>3407</v>
      </c>
      <c r="E520" s="60" t="s">
        <v>3408</v>
      </c>
      <c r="F520" s="61">
        <v>250</v>
      </c>
      <c r="G520" s="60" t="s">
        <v>57</v>
      </c>
      <c r="H520" s="60" t="s">
        <v>57</v>
      </c>
      <c r="I520" s="60" t="s">
        <v>96</v>
      </c>
      <c r="J520" s="60" t="s">
        <v>46</v>
      </c>
      <c r="K520" s="60" t="s">
        <v>97</v>
      </c>
      <c r="L520" s="60" t="s">
        <v>3409</v>
      </c>
      <c r="M520" s="60" t="s">
        <v>3410</v>
      </c>
      <c r="N520">
        <f>VLOOKUP(B520,HIS退!B:F,5,FALSE)</f>
        <v>-250</v>
      </c>
      <c r="O520" t="str">
        <f t="shared" si="16"/>
        <v/>
      </c>
      <c r="P520" s="43">
        <f>VLOOKUP(C520,银行退!D:G,4,FALSE)</f>
        <v>250</v>
      </c>
      <c r="Q520" t="str">
        <f t="shared" si="17"/>
        <v/>
      </c>
      <c r="R520" t="e">
        <f>VLOOKUP(C520,银行退!D:J,7,FALSE)</f>
        <v>#N/A</v>
      </c>
    </row>
    <row r="521" spans="1:18">
      <c r="A521" s="62">
        <v>42911.6487037037</v>
      </c>
      <c r="B521" s="60">
        <v>388782</v>
      </c>
      <c r="C521" s="60"/>
      <c r="D521" s="60" t="s">
        <v>944</v>
      </c>
      <c r="E521" s="60" t="s">
        <v>945</v>
      </c>
      <c r="F521" s="61">
        <v>500</v>
      </c>
      <c r="G521" s="60" t="s">
        <v>57</v>
      </c>
      <c r="H521" s="60" t="s">
        <v>57</v>
      </c>
      <c r="I521" s="60" t="s">
        <v>2179</v>
      </c>
      <c r="J521" s="60" t="s">
        <v>95</v>
      </c>
      <c r="K521" s="60" t="s">
        <v>97</v>
      </c>
      <c r="L521" s="60" t="s">
        <v>3411</v>
      </c>
      <c r="M521" s="60" t="s">
        <v>3412</v>
      </c>
      <c r="N521">
        <f>VLOOKUP(B521,HIS退!B:F,5,FALSE)</f>
        <v>-500</v>
      </c>
      <c r="O521" t="str">
        <f t="shared" si="16"/>
        <v/>
      </c>
      <c r="P521" s="43" t="e">
        <f>VLOOKUP(C521,银行退!D:G,4,FALSE)</f>
        <v>#N/A</v>
      </c>
      <c r="Q521" t="e">
        <f t="shared" si="17"/>
        <v>#N/A</v>
      </c>
      <c r="R521" t="e">
        <f>VLOOKUP(C521,银行退!D:J,7,FALSE)</f>
        <v>#N/A</v>
      </c>
    </row>
    <row r="522" spans="1:18">
      <c r="A522" s="62">
        <v>42911.704745370371</v>
      </c>
      <c r="B522" s="60">
        <v>388989</v>
      </c>
      <c r="C522" s="60" t="s">
        <v>3413</v>
      </c>
      <c r="D522" s="60" t="s">
        <v>3414</v>
      </c>
      <c r="E522" s="60" t="s">
        <v>3415</v>
      </c>
      <c r="F522" s="61">
        <v>1797</v>
      </c>
      <c r="G522" s="60" t="s">
        <v>57</v>
      </c>
      <c r="H522" s="60" t="s">
        <v>57</v>
      </c>
      <c r="I522" s="60" t="s">
        <v>96</v>
      </c>
      <c r="J522" s="60" t="s">
        <v>46</v>
      </c>
      <c r="K522" s="60" t="s">
        <v>97</v>
      </c>
      <c r="L522" s="60" t="s">
        <v>3416</v>
      </c>
      <c r="M522" s="60" t="s">
        <v>3417</v>
      </c>
      <c r="N522">
        <f>VLOOKUP(B522,HIS退!B:F,5,FALSE)</f>
        <v>-1797</v>
      </c>
      <c r="O522" t="str">
        <f t="shared" si="16"/>
        <v/>
      </c>
      <c r="P522" s="43">
        <f>VLOOKUP(C522,银行退!D:G,4,FALSE)</f>
        <v>1797</v>
      </c>
      <c r="Q522" t="str">
        <f t="shared" si="17"/>
        <v/>
      </c>
      <c r="R522" t="e">
        <f>VLOOKUP(C522,银行退!D:J,7,FALSE)</f>
        <v>#N/A</v>
      </c>
    </row>
    <row r="523" spans="1:18">
      <c r="A523" s="62">
        <v>42912.341539351852</v>
      </c>
      <c r="B523" s="60">
        <v>390896</v>
      </c>
      <c r="C523" s="60" t="s">
        <v>3418</v>
      </c>
      <c r="D523" s="60" t="s">
        <v>3419</v>
      </c>
      <c r="E523" s="60" t="s">
        <v>3420</v>
      </c>
      <c r="F523" s="61">
        <v>200</v>
      </c>
      <c r="G523" s="60" t="s">
        <v>57</v>
      </c>
      <c r="H523" s="60" t="s">
        <v>57</v>
      </c>
      <c r="I523" s="60" t="s">
        <v>96</v>
      </c>
      <c r="J523" s="60" t="s">
        <v>46</v>
      </c>
      <c r="K523" s="60" t="s">
        <v>97</v>
      </c>
      <c r="L523" s="60" t="s">
        <v>3421</v>
      </c>
      <c r="M523" s="60" t="s">
        <v>3422</v>
      </c>
      <c r="N523">
        <f>VLOOKUP(B523,HIS退!B:F,5,FALSE)</f>
        <v>-200</v>
      </c>
      <c r="O523" t="str">
        <f t="shared" si="16"/>
        <v/>
      </c>
      <c r="P523" s="43">
        <f>VLOOKUP(C523,银行退!D:G,4,FALSE)</f>
        <v>200</v>
      </c>
      <c r="Q523" t="str">
        <f t="shared" si="17"/>
        <v/>
      </c>
      <c r="R523" t="e">
        <f>VLOOKUP(C523,银行退!D:J,7,FALSE)</f>
        <v>#N/A</v>
      </c>
    </row>
    <row r="524" spans="1:18">
      <c r="A524" s="62">
        <v>42912.371458333335</v>
      </c>
      <c r="B524" s="60">
        <v>393701</v>
      </c>
      <c r="C524" s="60" t="s">
        <v>3423</v>
      </c>
      <c r="D524" s="60" t="s">
        <v>3424</v>
      </c>
      <c r="E524" s="60" t="s">
        <v>3425</v>
      </c>
      <c r="F524" s="61">
        <v>289</v>
      </c>
      <c r="G524" s="60" t="s">
        <v>57</v>
      </c>
      <c r="H524" s="60" t="s">
        <v>57</v>
      </c>
      <c r="I524" s="60" t="s">
        <v>96</v>
      </c>
      <c r="J524" s="60" t="s">
        <v>360</v>
      </c>
      <c r="K524" s="60" t="s">
        <v>97</v>
      </c>
      <c r="L524" s="60" t="s">
        <v>3426</v>
      </c>
      <c r="M524" s="60" t="s">
        <v>3427</v>
      </c>
      <c r="N524">
        <f>VLOOKUP(B524,HIS退!B:F,5,FALSE)</f>
        <v>-289</v>
      </c>
      <c r="O524" t="str">
        <f t="shared" si="16"/>
        <v/>
      </c>
      <c r="P524" s="43">
        <f>VLOOKUP(C524,银行退!D:G,4,FALSE)</f>
        <v>289</v>
      </c>
      <c r="Q524" t="str">
        <f t="shared" si="17"/>
        <v/>
      </c>
      <c r="R524" t="e">
        <f>VLOOKUP(C524,银行退!D:J,7,FALSE)</f>
        <v>#N/A</v>
      </c>
    </row>
    <row r="525" spans="1:18">
      <c r="A525" s="62">
        <v>42912.381192129629</v>
      </c>
      <c r="B525" s="60">
        <v>394696</v>
      </c>
      <c r="C525" s="60" t="s">
        <v>3428</v>
      </c>
      <c r="D525" s="60" t="s">
        <v>3429</v>
      </c>
      <c r="E525" s="60" t="s">
        <v>3430</v>
      </c>
      <c r="F525" s="61">
        <v>992</v>
      </c>
      <c r="G525" s="60" t="s">
        <v>57</v>
      </c>
      <c r="H525" s="60" t="s">
        <v>57</v>
      </c>
      <c r="I525" s="60" t="s">
        <v>96</v>
      </c>
      <c r="J525" s="60" t="s">
        <v>360</v>
      </c>
      <c r="K525" s="60" t="s">
        <v>97</v>
      </c>
      <c r="L525" s="60" t="s">
        <v>3431</v>
      </c>
      <c r="M525" s="60" t="s">
        <v>3432</v>
      </c>
      <c r="N525">
        <f>VLOOKUP(B525,HIS退!B:F,5,FALSE)</f>
        <v>-992</v>
      </c>
      <c r="O525" t="str">
        <f t="shared" si="16"/>
        <v/>
      </c>
      <c r="P525" s="43">
        <f>VLOOKUP(C525,银行退!D:G,4,FALSE)</f>
        <v>992</v>
      </c>
      <c r="Q525" t="str">
        <f t="shared" si="17"/>
        <v/>
      </c>
      <c r="R525" t="e">
        <f>VLOOKUP(C525,银行退!D:J,7,FALSE)</f>
        <v>#N/A</v>
      </c>
    </row>
    <row r="526" spans="1:18">
      <c r="A526" s="62">
        <v>42912.400057870371</v>
      </c>
      <c r="B526" s="60">
        <v>396710</v>
      </c>
      <c r="C526" s="60" t="s">
        <v>3433</v>
      </c>
      <c r="D526" s="60" t="s">
        <v>3434</v>
      </c>
      <c r="E526" s="60" t="s">
        <v>3435</v>
      </c>
      <c r="F526" s="61">
        <v>461</v>
      </c>
      <c r="G526" s="60" t="s">
        <v>57</v>
      </c>
      <c r="H526" s="60" t="s">
        <v>57</v>
      </c>
      <c r="I526" s="60" t="s">
        <v>96</v>
      </c>
      <c r="J526" s="60" t="s">
        <v>46</v>
      </c>
      <c r="K526" s="60" t="s">
        <v>97</v>
      </c>
      <c r="L526" s="60" t="s">
        <v>3436</v>
      </c>
      <c r="M526" s="60" t="s">
        <v>3437</v>
      </c>
      <c r="N526">
        <f>VLOOKUP(B526,HIS退!B:F,5,FALSE)</f>
        <v>-461</v>
      </c>
      <c r="O526" t="str">
        <f t="shared" si="16"/>
        <v/>
      </c>
      <c r="P526" s="43">
        <f>VLOOKUP(C526,银行退!D:G,4,FALSE)</f>
        <v>461</v>
      </c>
      <c r="Q526" t="str">
        <f t="shared" si="17"/>
        <v/>
      </c>
      <c r="R526" t="e">
        <f>VLOOKUP(C526,银行退!D:J,7,FALSE)</f>
        <v>#N/A</v>
      </c>
    </row>
    <row r="527" spans="1:18">
      <c r="A527" s="62">
        <v>42912.410671296297</v>
      </c>
      <c r="B527" s="60">
        <v>397844</v>
      </c>
      <c r="C527" s="60" t="s">
        <v>3438</v>
      </c>
      <c r="D527" s="60" t="s">
        <v>3439</v>
      </c>
      <c r="E527" s="60" t="s">
        <v>3440</v>
      </c>
      <c r="F527" s="61">
        <v>354</v>
      </c>
      <c r="G527" s="60" t="s">
        <v>57</v>
      </c>
      <c r="H527" s="60" t="s">
        <v>57</v>
      </c>
      <c r="I527" s="60" t="s">
        <v>96</v>
      </c>
      <c r="J527" s="60" t="s">
        <v>46</v>
      </c>
      <c r="K527" s="60" t="s">
        <v>97</v>
      </c>
      <c r="L527" s="60" t="s">
        <v>3441</v>
      </c>
      <c r="M527" s="60" t="s">
        <v>3442</v>
      </c>
      <c r="N527">
        <f>VLOOKUP(B527,HIS退!B:F,5,FALSE)</f>
        <v>-354</v>
      </c>
      <c r="O527" t="str">
        <f t="shared" si="16"/>
        <v/>
      </c>
      <c r="P527" s="43">
        <f>VLOOKUP(C527,银行退!D:G,4,FALSE)</f>
        <v>354</v>
      </c>
      <c r="Q527" t="str">
        <f t="shared" si="17"/>
        <v/>
      </c>
      <c r="R527" t="e">
        <f>VLOOKUP(C527,银行退!D:J,7,FALSE)</f>
        <v>#N/A</v>
      </c>
    </row>
    <row r="528" spans="1:18">
      <c r="A528" s="62">
        <v>42912.421122685184</v>
      </c>
      <c r="B528" s="60">
        <v>398919</v>
      </c>
      <c r="C528" s="60" t="s">
        <v>3443</v>
      </c>
      <c r="D528" s="60" t="s">
        <v>3444</v>
      </c>
      <c r="E528" s="60" t="s">
        <v>3445</v>
      </c>
      <c r="F528" s="61">
        <v>193</v>
      </c>
      <c r="G528" s="60" t="s">
        <v>57</v>
      </c>
      <c r="H528" s="60" t="s">
        <v>57</v>
      </c>
      <c r="I528" s="60" t="s">
        <v>96</v>
      </c>
      <c r="J528" s="60" t="s">
        <v>46</v>
      </c>
      <c r="K528" s="60" t="s">
        <v>97</v>
      </c>
      <c r="L528" s="60" t="s">
        <v>3446</v>
      </c>
      <c r="M528" s="60" t="s">
        <v>3447</v>
      </c>
      <c r="N528">
        <f>VLOOKUP(B528,HIS退!B:F,5,FALSE)</f>
        <v>-193</v>
      </c>
      <c r="O528" t="str">
        <f t="shared" si="16"/>
        <v/>
      </c>
      <c r="P528" s="43">
        <f>VLOOKUP(C528,银行退!D:G,4,FALSE)</f>
        <v>193</v>
      </c>
      <c r="Q528" t="str">
        <f t="shared" si="17"/>
        <v/>
      </c>
      <c r="R528" t="e">
        <f>VLOOKUP(C528,银行退!D:J,7,FALSE)</f>
        <v>#N/A</v>
      </c>
    </row>
    <row r="529" spans="1:18">
      <c r="A529" s="62">
        <v>42912.433530092596</v>
      </c>
      <c r="B529" s="60">
        <v>400176</v>
      </c>
      <c r="C529" s="60" t="s">
        <v>3448</v>
      </c>
      <c r="D529" s="60" t="s">
        <v>3449</v>
      </c>
      <c r="E529" s="60" t="s">
        <v>3450</v>
      </c>
      <c r="F529" s="61">
        <v>123</v>
      </c>
      <c r="G529" s="60" t="s">
        <v>57</v>
      </c>
      <c r="H529" s="60" t="s">
        <v>57</v>
      </c>
      <c r="I529" s="60" t="s">
        <v>96</v>
      </c>
      <c r="J529" s="60" t="s">
        <v>46</v>
      </c>
      <c r="K529" s="60" t="s">
        <v>97</v>
      </c>
      <c r="L529" s="60" t="s">
        <v>3451</v>
      </c>
      <c r="M529" s="60" t="s">
        <v>3452</v>
      </c>
      <c r="N529">
        <f>VLOOKUP(B529,HIS退!B:F,5,FALSE)</f>
        <v>-123</v>
      </c>
      <c r="O529" t="str">
        <f t="shared" si="16"/>
        <v/>
      </c>
      <c r="P529" s="43">
        <f>VLOOKUP(C529,银行退!D:G,4,FALSE)</f>
        <v>123</v>
      </c>
      <c r="Q529" t="str">
        <f t="shared" si="17"/>
        <v/>
      </c>
      <c r="R529" t="e">
        <f>VLOOKUP(C529,银行退!D:J,7,FALSE)</f>
        <v>#N/A</v>
      </c>
    </row>
    <row r="530" spans="1:18">
      <c r="A530" s="62">
        <v>42912.435324074075</v>
      </c>
      <c r="B530" s="60">
        <v>400342</v>
      </c>
      <c r="C530" s="60" t="s">
        <v>3453</v>
      </c>
      <c r="D530" s="60" t="s">
        <v>3454</v>
      </c>
      <c r="E530" s="60" t="s">
        <v>3455</v>
      </c>
      <c r="F530" s="61">
        <v>96</v>
      </c>
      <c r="G530" s="60" t="s">
        <v>57</v>
      </c>
      <c r="H530" s="60" t="s">
        <v>57</v>
      </c>
      <c r="I530" s="60" t="s">
        <v>96</v>
      </c>
      <c r="J530" s="60" t="s">
        <v>46</v>
      </c>
      <c r="K530" s="60" t="s">
        <v>97</v>
      </c>
      <c r="L530" s="60" t="s">
        <v>3456</v>
      </c>
      <c r="M530" s="60" t="s">
        <v>3457</v>
      </c>
      <c r="N530">
        <f>VLOOKUP(B530,HIS退!B:F,5,FALSE)</f>
        <v>-96</v>
      </c>
      <c r="O530" t="str">
        <f t="shared" si="16"/>
        <v/>
      </c>
      <c r="P530" s="43">
        <f>VLOOKUP(C530,银行退!D:G,4,FALSE)</f>
        <v>96</v>
      </c>
      <c r="Q530" t="str">
        <f t="shared" si="17"/>
        <v/>
      </c>
      <c r="R530" t="e">
        <f>VLOOKUP(C530,银行退!D:J,7,FALSE)</f>
        <v>#N/A</v>
      </c>
    </row>
    <row r="531" spans="1:18">
      <c r="A531" s="62">
        <v>42912.435787037037</v>
      </c>
      <c r="B531" s="60">
        <v>400387</v>
      </c>
      <c r="C531" s="60" t="s">
        <v>3458</v>
      </c>
      <c r="D531" s="60" t="s">
        <v>3439</v>
      </c>
      <c r="E531" s="60" t="s">
        <v>3440</v>
      </c>
      <c r="F531" s="61">
        <v>45</v>
      </c>
      <c r="G531" s="60" t="s">
        <v>57</v>
      </c>
      <c r="H531" s="60" t="s">
        <v>57</v>
      </c>
      <c r="I531" s="60" t="s">
        <v>96</v>
      </c>
      <c r="J531" s="60" t="s">
        <v>46</v>
      </c>
      <c r="K531" s="60" t="s">
        <v>97</v>
      </c>
      <c r="L531" s="60" t="s">
        <v>3459</v>
      </c>
      <c r="M531" s="60" t="s">
        <v>3460</v>
      </c>
      <c r="N531">
        <f>VLOOKUP(B531,HIS退!B:F,5,FALSE)</f>
        <v>-45</v>
      </c>
      <c r="O531" t="str">
        <f t="shared" si="16"/>
        <v/>
      </c>
      <c r="P531" s="43">
        <f>VLOOKUP(C531,银行退!D:G,4,FALSE)</f>
        <v>45</v>
      </c>
      <c r="Q531" t="str">
        <f t="shared" si="17"/>
        <v/>
      </c>
      <c r="R531" t="e">
        <f>VLOOKUP(C531,银行退!D:J,7,FALSE)</f>
        <v>#N/A</v>
      </c>
    </row>
    <row r="532" spans="1:18">
      <c r="A532" s="62">
        <v>42912.43712962963</v>
      </c>
      <c r="B532" s="60">
        <v>400506</v>
      </c>
      <c r="C532" s="60" t="s">
        <v>3461</v>
      </c>
      <c r="D532" s="60" t="s">
        <v>3462</v>
      </c>
      <c r="E532" s="60" t="s">
        <v>3463</v>
      </c>
      <c r="F532" s="61">
        <v>95</v>
      </c>
      <c r="G532" s="60" t="s">
        <v>57</v>
      </c>
      <c r="H532" s="60" t="s">
        <v>57</v>
      </c>
      <c r="I532" s="60" t="s">
        <v>96</v>
      </c>
      <c r="J532" s="60" t="s">
        <v>46</v>
      </c>
      <c r="K532" s="60" t="s">
        <v>97</v>
      </c>
      <c r="L532" s="60" t="s">
        <v>3464</v>
      </c>
      <c r="M532" s="60" t="s">
        <v>3465</v>
      </c>
      <c r="N532">
        <f>VLOOKUP(B532,HIS退!B:F,5,FALSE)</f>
        <v>-95</v>
      </c>
      <c r="O532" t="str">
        <f t="shared" si="16"/>
        <v/>
      </c>
      <c r="P532" s="43">
        <f>VLOOKUP(C532,银行退!D:G,4,FALSE)</f>
        <v>95</v>
      </c>
      <c r="Q532" t="str">
        <f t="shared" si="17"/>
        <v/>
      </c>
      <c r="R532" t="e">
        <f>VLOOKUP(C532,银行退!D:J,7,FALSE)</f>
        <v>#N/A</v>
      </c>
    </row>
    <row r="533" spans="1:18">
      <c r="A533" s="62">
        <v>42912.437986111108</v>
      </c>
      <c r="B533" s="60">
        <v>400600</v>
      </c>
      <c r="C533" s="60" t="s">
        <v>3466</v>
      </c>
      <c r="D533" s="60" t="s">
        <v>3467</v>
      </c>
      <c r="E533" s="60" t="s">
        <v>3468</v>
      </c>
      <c r="F533" s="61">
        <v>70</v>
      </c>
      <c r="G533" s="60" t="s">
        <v>57</v>
      </c>
      <c r="H533" s="60" t="s">
        <v>57</v>
      </c>
      <c r="I533" s="60" t="s">
        <v>96</v>
      </c>
      <c r="J533" s="60" t="s">
        <v>46</v>
      </c>
      <c r="K533" s="60" t="s">
        <v>97</v>
      </c>
      <c r="L533" s="60" t="s">
        <v>3469</v>
      </c>
      <c r="M533" s="60" t="s">
        <v>3470</v>
      </c>
      <c r="N533">
        <f>VLOOKUP(B533,HIS退!B:F,5,FALSE)</f>
        <v>-70</v>
      </c>
      <c r="O533" t="str">
        <f t="shared" si="16"/>
        <v/>
      </c>
      <c r="P533" s="43">
        <f>VLOOKUP(C533,银行退!D:G,4,FALSE)</f>
        <v>70</v>
      </c>
      <c r="Q533" t="str">
        <f t="shared" si="17"/>
        <v/>
      </c>
      <c r="R533" t="e">
        <f>VLOOKUP(C533,银行退!D:J,7,FALSE)</f>
        <v>#N/A</v>
      </c>
    </row>
    <row r="534" spans="1:18">
      <c r="A534" s="62">
        <v>42912.447534722225</v>
      </c>
      <c r="B534" s="60">
        <v>401450</v>
      </c>
      <c r="C534" s="60" t="s">
        <v>3471</v>
      </c>
      <c r="D534" s="60" t="s">
        <v>3472</v>
      </c>
      <c r="E534" s="60" t="s">
        <v>3473</v>
      </c>
      <c r="F534" s="61">
        <v>916</v>
      </c>
      <c r="G534" s="60" t="s">
        <v>57</v>
      </c>
      <c r="H534" s="60" t="s">
        <v>57</v>
      </c>
      <c r="I534" s="60" t="s">
        <v>96</v>
      </c>
      <c r="J534" s="60" t="s">
        <v>46</v>
      </c>
      <c r="K534" s="60" t="s">
        <v>97</v>
      </c>
      <c r="L534" s="60" t="s">
        <v>3474</v>
      </c>
      <c r="M534" s="60" t="s">
        <v>3475</v>
      </c>
      <c r="N534">
        <f>VLOOKUP(B534,HIS退!B:F,5,FALSE)</f>
        <v>-916</v>
      </c>
      <c r="O534" t="str">
        <f t="shared" si="16"/>
        <v/>
      </c>
      <c r="P534" s="43">
        <f>VLOOKUP(C534,银行退!D:G,4,FALSE)</f>
        <v>916</v>
      </c>
      <c r="Q534" t="str">
        <f t="shared" si="17"/>
        <v/>
      </c>
      <c r="R534" t="e">
        <f>VLOOKUP(C534,银行退!D:J,7,FALSE)</f>
        <v>#N/A</v>
      </c>
    </row>
    <row r="535" spans="1:18">
      <c r="A535" s="62">
        <v>42912.450995370367</v>
      </c>
      <c r="B535" s="60">
        <v>401763</v>
      </c>
      <c r="C535" s="60" t="s">
        <v>3476</v>
      </c>
      <c r="D535" s="60" t="s">
        <v>3477</v>
      </c>
      <c r="E535" s="60" t="s">
        <v>3478</v>
      </c>
      <c r="F535" s="61">
        <v>190</v>
      </c>
      <c r="G535" s="60" t="s">
        <v>57</v>
      </c>
      <c r="H535" s="60" t="s">
        <v>57</v>
      </c>
      <c r="I535" s="60" t="s">
        <v>96</v>
      </c>
      <c r="J535" s="60" t="s">
        <v>46</v>
      </c>
      <c r="K535" s="60" t="s">
        <v>97</v>
      </c>
      <c r="L535" s="60" t="s">
        <v>3479</v>
      </c>
      <c r="M535" s="60" t="s">
        <v>3480</v>
      </c>
      <c r="N535">
        <f>VLOOKUP(B535,HIS退!B:F,5,FALSE)</f>
        <v>-190</v>
      </c>
      <c r="O535" t="str">
        <f t="shared" si="16"/>
        <v/>
      </c>
      <c r="P535" s="43">
        <f>VLOOKUP(C535,银行退!D:G,4,FALSE)</f>
        <v>190</v>
      </c>
      <c r="Q535" t="str">
        <f t="shared" si="17"/>
        <v/>
      </c>
      <c r="R535" t="e">
        <f>VLOOKUP(C535,银行退!D:J,7,FALSE)</f>
        <v>#N/A</v>
      </c>
    </row>
    <row r="536" spans="1:18">
      <c r="A536" s="62">
        <v>42912.46502314815</v>
      </c>
      <c r="B536" s="60">
        <v>402943</v>
      </c>
      <c r="C536" s="60" t="s">
        <v>3481</v>
      </c>
      <c r="D536" s="60" t="s">
        <v>3482</v>
      </c>
      <c r="E536" s="60" t="s">
        <v>3483</v>
      </c>
      <c r="F536" s="61">
        <v>250</v>
      </c>
      <c r="G536" s="60" t="s">
        <v>57</v>
      </c>
      <c r="H536" s="60" t="s">
        <v>57</v>
      </c>
      <c r="I536" s="60" t="s">
        <v>96</v>
      </c>
      <c r="J536" s="60" t="s">
        <v>46</v>
      </c>
      <c r="K536" s="60" t="s">
        <v>97</v>
      </c>
      <c r="L536" s="60" t="s">
        <v>3484</v>
      </c>
      <c r="M536" s="60" t="s">
        <v>3485</v>
      </c>
      <c r="N536">
        <f>VLOOKUP(B536,HIS退!B:F,5,FALSE)</f>
        <v>-250</v>
      </c>
      <c r="O536" t="str">
        <f t="shared" si="16"/>
        <v/>
      </c>
      <c r="P536" s="43">
        <f>VLOOKUP(C536,银行退!D:G,4,FALSE)</f>
        <v>250</v>
      </c>
      <c r="Q536" t="str">
        <f t="shared" si="17"/>
        <v/>
      </c>
      <c r="R536" t="e">
        <f>VLOOKUP(C536,银行退!D:J,7,FALSE)</f>
        <v>#N/A</v>
      </c>
    </row>
    <row r="537" spans="1:18">
      <c r="A537" s="62">
        <v>42912.465636574074</v>
      </c>
      <c r="B537" s="60">
        <v>402994</v>
      </c>
      <c r="C537" s="60" t="s">
        <v>3486</v>
      </c>
      <c r="D537" s="60" t="s">
        <v>3487</v>
      </c>
      <c r="E537" s="60" t="s">
        <v>3488</v>
      </c>
      <c r="F537" s="61">
        <v>48</v>
      </c>
      <c r="G537" s="60" t="s">
        <v>57</v>
      </c>
      <c r="H537" s="60" t="s">
        <v>57</v>
      </c>
      <c r="I537" s="60" t="s">
        <v>96</v>
      </c>
      <c r="J537" s="60" t="s">
        <v>46</v>
      </c>
      <c r="K537" s="60" t="s">
        <v>97</v>
      </c>
      <c r="L537" s="60" t="s">
        <v>3489</v>
      </c>
      <c r="M537" s="60" t="s">
        <v>3490</v>
      </c>
      <c r="N537">
        <f>VLOOKUP(B537,HIS退!B:F,5,FALSE)</f>
        <v>-48</v>
      </c>
      <c r="O537" t="str">
        <f t="shared" si="16"/>
        <v/>
      </c>
      <c r="P537" s="43">
        <f>VLOOKUP(C537,银行退!D:G,4,FALSE)</f>
        <v>48</v>
      </c>
      <c r="Q537" t="str">
        <f t="shared" si="17"/>
        <v/>
      </c>
      <c r="R537" t="e">
        <f>VLOOKUP(C537,银行退!D:J,7,FALSE)</f>
        <v>#N/A</v>
      </c>
    </row>
    <row r="538" spans="1:18">
      <c r="A538" s="62">
        <v>42912.466180555559</v>
      </c>
      <c r="B538" s="60">
        <v>403044</v>
      </c>
      <c r="C538" s="60" t="s">
        <v>3491</v>
      </c>
      <c r="D538" s="60" t="s">
        <v>3492</v>
      </c>
      <c r="E538" s="60" t="s">
        <v>3493</v>
      </c>
      <c r="F538" s="61">
        <v>91</v>
      </c>
      <c r="G538" s="60" t="s">
        <v>57</v>
      </c>
      <c r="H538" s="60" t="s">
        <v>57</v>
      </c>
      <c r="I538" s="60" t="s">
        <v>96</v>
      </c>
      <c r="J538" s="60" t="s">
        <v>46</v>
      </c>
      <c r="K538" s="60" t="s">
        <v>97</v>
      </c>
      <c r="L538" s="60" t="s">
        <v>3494</v>
      </c>
      <c r="M538" s="60" t="s">
        <v>3495</v>
      </c>
      <c r="N538">
        <f>VLOOKUP(B538,HIS退!B:F,5,FALSE)</f>
        <v>-91</v>
      </c>
      <c r="O538" t="str">
        <f t="shared" si="16"/>
        <v/>
      </c>
      <c r="P538" s="43">
        <f>VLOOKUP(C538,银行退!D:G,4,FALSE)</f>
        <v>91</v>
      </c>
      <c r="Q538" t="str">
        <f t="shared" si="17"/>
        <v/>
      </c>
      <c r="R538" t="e">
        <f>VLOOKUP(C538,银行退!D:J,7,FALSE)</f>
        <v>#N/A</v>
      </c>
    </row>
    <row r="539" spans="1:18">
      <c r="A539" s="62">
        <v>42912.484976851854</v>
      </c>
      <c r="B539" s="60">
        <v>404366</v>
      </c>
      <c r="C539" s="60" t="s">
        <v>3496</v>
      </c>
      <c r="D539" s="60" t="s">
        <v>3492</v>
      </c>
      <c r="E539" s="60" t="s">
        <v>3493</v>
      </c>
      <c r="F539" s="61">
        <v>19</v>
      </c>
      <c r="G539" s="60" t="s">
        <v>57</v>
      </c>
      <c r="H539" s="60" t="s">
        <v>57</v>
      </c>
      <c r="I539" s="60" t="s">
        <v>96</v>
      </c>
      <c r="J539" s="60" t="s">
        <v>46</v>
      </c>
      <c r="K539" s="60" t="s">
        <v>97</v>
      </c>
      <c r="L539" s="60" t="s">
        <v>3497</v>
      </c>
      <c r="M539" s="60" t="s">
        <v>3498</v>
      </c>
      <c r="N539">
        <f>VLOOKUP(B539,HIS退!B:F,5,FALSE)</f>
        <v>-19</v>
      </c>
      <c r="O539" t="str">
        <f t="shared" si="16"/>
        <v/>
      </c>
      <c r="P539" s="43">
        <f>VLOOKUP(C539,银行退!D:G,4,FALSE)</f>
        <v>19</v>
      </c>
      <c r="Q539" t="str">
        <f t="shared" si="17"/>
        <v/>
      </c>
      <c r="R539" t="e">
        <f>VLOOKUP(C539,银行退!D:J,7,FALSE)</f>
        <v>#N/A</v>
      </c>
    </row>
    <row r="540" spans="1:18">
      <c r="A540" s="62">
        <v>42912.491018518522</v>
      </c>
      <c r="B540" s="60">
        <v>404734</v>
      </c>
      <c r="C540" s="60" t="s">
        <v>3499</v>
      </c>
      <c r="D540" s="60" t="s">
        <v>3500</v>
      </c>
      <c r="E540" s="60" t="s">
        <v>3501</v>
      </c>
      <c r="F540" s="61">
        <v>68</v>
      </c>
      <c r="G540" s="60" t="s">
        <v>57</v>
      </c>
      <c r="H540" s="60" t="s">
        <v>57</v>
      </c>
      <c r="I540" s="60" t="s">
        <v>96</v>
      </c>
      <c r="J540" s="60" t="s">
        <v>46</v>
      </c>
      <c r="K540" s="60" t="s">
        <v>97</v>
      </c>
      <c r="L540" s="60" t="s">
        <v>3502</v>
      </c>
      <c r="M540" s="60" t="s">
        <v>3503</v>
      </c>
      <c r="N540">
        <f>VLOOKUP(B540,HIS退!B:F,5,FALSE)</f>
        <v>-68</v>
      </c>
      <c r="O540" t="str">
        <f t="shared" si="16"/>
        <v/>
      </c>
      <c r="P540" s="43">
        <f>VLOOKUP(C540,银行退!D:G,4,FALSE)</f>
        <v>68</v>
      </c>
      <c r="Q540" t="str">
        <f t="shared" si="17"/>
        <v/>
      </c>
      <c r="R540" t="e">
        <f>VLOOKUP(C540,银行退!D:J,7,FALSE)</f>
        <v>#N/A</v>
      </c>
    </row>
    <row r="541" spans="1:18">
      <c r="A541" s="62">
        <v>42912.493321759262</v>
      </c>
      <c r="B541" s="60">
        <v>404889</v>
      </c>
      <c r="C541" s="60" t="s">
        <v>3504</v>
      </c>
      <c r="D541" s="60" t="s">
        <v>3505</v>
      </c>
      <c r="E541" s="60" t="s">
        <v>3506</v>
      </c>
      <c r="F541" s="61">
        <v>584</v>
      </c>
      <c r="G541" s="60" t="s">
        <v>57</v>
      </c>
      <c r="H541" s="60" t="s">
        <v>57</v>
      </c>
      <c r="I541" s="60" t="s">
        <v>96</v>
      </c>
      <c r="J541" s="60" t="s">
        <v>46</v>
      </c>
      <c r="K541" s="60" t="s">
        <v>97</v>
      </c>
      <c r="L541" s="60" t="s">
        <v>3507</v>
      </c>
      <c r="M541" s="60" t="s">
        <v>3508</v>
      </c>
      <c r="N541">
        <f>VLOOKUP(B541,HIS退!B:F,5,FALSE)</f>
        <v>-584</v>
      </c>
      <c r="O541" t="str">
        <f t="shared" si="16"/>
        <v/>
      </c>
      <c r="P541" s="43">
        <f>VLOOKUP(C541,银行退!D:G,4,FALSE)</f>
        <v>584</v>
      </c>
      <c r="Q541" t="str">
        <f t="shared" si="17"/>
        <v/>
      </c>
      <c r="R541" t="e">
        <f>VLOOKUP(C541,银行退!D:J,7,FALSE)</f>
        <v>#N/A</v>
      </c>
    </row>
    <row r="542" spans="1:18">
      <c r="A542" s="62">
        <v>42912.496608796297</v>
      </c>
      <c r="B542" s="60">
        <v>405058</v>
      </c>
      <c r="C542" s="60" t="s">
        <v>3509</v>
      </c>
      <c r="D542" s="60" t="s">
        <v>3510</v>
      </c>
      <c r="E542" s="60" t="s">
        <v>3511</v>
      </c>
      <c r="F542" s="61">
        <v>238</v>
      </c>
      <c r="G542" s="60" t="s">
        <v>57</v>
      </c>
      <c r="H542" s="60" t="s">
        <v>57</v>
      </c>
      <c r="I542" s="60" t="s">
        <v>96</v>
      </c>
      <c r="J542" s="60" t="s">
        <v>46</v>
      </c>
      <c r="K542" s="60" t="s">
        <v>97</v>
      </c>
      <c r="L542" s="60" t="s">
        <v>3512</v>
      </c>
      <c r="M542" s="60" t="s">
        <v>3513</v>
      </c>
      <c r="N542">
        <f>VLOOKUP(B542,HIS退!B:F,5,FALSE)</f>
        <v>-238</v>
      </c>
      <c r="O542" t="str">
        <f t="shared" si="16"/>
        <v/>
      </c>
      <c r="P542" s="43">
        <f>VLOOKUP(C542,银行退!D:G,4,FALSE)</f>
        <v>238</v>
      </c>
      <c r="Q542" t="str">
        <f t="shared" si="17"/>
        <v/>
      </c>
      <c r="R542" t="e">
        <f>VLOOKUP(C542,银行退!D:J,7,FALSE)</f>
        <v>#N/A</v>
      </c>
    </row>
    <row r="543" spans="1:18">
      <c r="A543" s="62">
        <v>42912.497719907406</v>
      </c>
      <c r="B543" s="60">
        <v>405101</v>
      </c>
      <c r="C543" s="60" t="s">
        <v>3514</v>
      </c>
      <c r="D543" s="60" t="s">
        <v>3515</v>
      </c>
      <c r="E543" s="60" t="s">
        <v>3516</v>
      </c>
      <c r="F543" s="61">
        <v>194</v>
      </c>
      <c r="G543" s="60" t="s">
        <v>57</v>
      </c>
      <c r="H543" s="60" t="s">
        <v>57</v>
      </c>
      <c r="I543" s="60" t="s">
        <v>96</v>
      </c>
      <c r="J543" s="60" t="s">
        <v>46</v>
      </c>
      <c r="K543" s="60" t="s">
        <v>97</v>
      </c>
      <c r="L543" s="60" t="s">
        <v>3517</v>
      </c>
      <c r="M543" s="60" t="s">
        <v>3518</v>
      </c>
      <c r="N543">
        <f>VLOOKUP(B543,HIS退!B:F,5,FALSE)</f>
        <v>-194</v>
      </c>
      <c r="O543" t="str">
        <f t="shared" si="16"/>
        <v/>
      </c>
      <c r="P543" s="43">
        <f>VLOOKUP(C543,银行退!D:G,4,FALSE)</f>
        <v>194</v>
      </c>
      <c r="Q543" t="str">
        <f t="shared" si="17"/>
        <v/>
      </c>
      <c r="R543" t="e">
        <f>VLOOKUP(C543,银行退!D:J,7,FALSE)</f>
        <v>#N/A</v>
      </c>
    </row>
    <row r="544" spans="1:18">
      <c r="A544" s="62">
        <v>42912.498888888891</v>
      </c>
      <c r="B544" s="60">
        <v>405156</v>
      </c>
      <c r="C544" s="60" t="s">
        <v>3519</v>
      </c>
      <c r="D544" s="60" t="s">
        <v>3520</v>
      </c>
      <c r="E544" s="60" t="s">
        <v>3521</v>
      </c>
      <c r="F544" s="61">
        <v>1593</v>
      </c>
      <c r="G544" s="60" t="s">
        <v>57</v>
      </c>
      <c r="H544" s="60" t="s">
        <v>57</v>
      </c>
      <c r="I544" s="60" t="s">
        <v>96</v>
      </c>
      <c r="J544" s="60" t="s">
        <v>46</v>
      </c>
      <c r="K544" s="60" t="s">
        <v>97</v>
      </c>
      <c r="L544" s="60" t="s">
        <v>3522</v>
      </c>
      <c r="M544" s="60" t="s">
        <v>3523</v>
      </c>
      <c r="N544">
        <f>VLOOKUP(B544,HIS退!B:F,5,FALSE)</f>
        <v>-1593</v>
      </c>
      <c r="O544" t="str">
        <f t="shared" si="16"/>
        <v/>
      </c>
      <c r="P544" s="43">
        <f>VLOOKUP(C544,银行退!D:G,4,FALSE)</f>
        <v>1593</v>
      </c>
      <c r="Q544" t="str">
        <f t="shared" si="17"/>
        <v/>
      </c>
      <c r="R544" t="e">
        <f>VLOOKUP(C544,银行退!D:J,7,FALSE)</f>
        <v>#N/A</v>
      </c>
    </row>
    <row r="545" spans="1:18">
      <c r="A545" s="62">
        <v>42912.508587962962</v>
      </c>
      <c r="B545" s="60">
        <v>405416</v>
      </c>
      <c r="C545" s="60" t="s">
        <v>3524</v>
      </c>
      <c r="D545" s="60" t="s">
        <v>3525</v>
      </c>
      <c r="E545" s="60" t="s">
        <v>3526</v>
      </c>
      <c r="F545" s="61">
        <v>2115</v>
      </c>
      <c r="G545" s="60" t="s">
        <v>57</v>
      </c>
      <c r="H545" s="60" t="s">
        <v>57</v>
      </c>
      <c r="I545" s="60" t="s">
        <v>96</v>
      </c>
      <c r="J545" s="60" t="s">
        <v>46</v>
      </c>
      <c r="K545" s="60" t="s">
        <v>97</v>
      </c>
      <c r="L545" s="60" t="s">
        <v>3527</v>
      </c>
      <c r="M545" s="60" t="s">
        <v>3528</v>
      </c>
      <c r="N545">
        <f>VLOOKUP(B545,HIS退!B:F,5,FALSE)</f>
        <v>-2115</v>
      </c>
      <c r="O545" t="str">
        <f t="shared" si="16"/>
        <v/>
      </c>
      <c r="P545" s="43">
        <f>VLOOKUP(C545,银行退!D:G,4,FALSE)</f>
        <v>2115</v>
      </c>
      <c r="Q545" t="str">
        <f t="shared" si="17"/>
        <v/>
      </c>
      <c r="R545" t="e">
        <f>VLOOKUP(C545,银行退!D:J,7,FALSE)</f>
        <v>#N/A</v>
      </c>
    </row>
    <row r="546" spans="1:18">
      <c r="A546" s="62">
        <v>42912.509351851855</v>
      </c>
      <c r="B546" s="60">
        <v>405426</v>
      </c>
      <c r="C546" s="60" t="s">
        <v>3529</v>
      </c>
      <c r="D546" s="60" t="s">
        <v>3530</v>
      </c>
      <c r="E546" s="60" t="s">
        <v>3531</v>
      </c>
      <c r="F546" s="61">
        <v>25</v>
      </c>
      <c r="G546" s="60" t="s">
        <v>57</v>
      </c>
      <c r="H546" s="60" t="s">
        <v>57</v>
      </c>
      <c r="I546" s="60" t="s">
        <v>96</v>
      </c>
      <c r="J546" s="60" t="s">
        <v>46</v>
      </c>
      <c r="K546" s="60" t="s">
        <v>97</v>
      </c>
      <c r="L546" s="60" t="s">
        <v>3532</v>
      </c>
      <c r="M546" s="60" t="s">
        <v>3533</v>
      </c>
      <c r="N546">
        <f>VLOOKUP(B546,HIS退!B:F,5,FALSE)</f>
        <v>-25</v>
      </c>
      <c r="O546" t="str">
        <f t="shared" si="16"/>
        <v/>
      </c>
      <c r="P546" s="43">
        <f>VLOOKUP(C546,银行退!D:G,4,FALSE)</f>
        <v>25</v>
      </c>
      <c r="Q546" t="str">
        <f t="shared" si="17"/>
        <v/>
      </c>
      <c r="R546" t="e">
        <f>VLOOKUP(C546,银行退!D:J,7,FALSE)</f>
        <v>#N/A</v>
      </c>
    </row>
    <row r="547" spans="1:18">
      <c r="A547" s="62">
        <v>42912.51158564815</v>
      </c>
      <c r="B547" s="60">
        <v>405474</v>
      </c>
      <c r="C547" s="60" t="s">
        <v>3534</v>
      </c>
      <c r="D547" s="60" t="s">
        <v>3535</v>
      </c>
      <c r="E547" s="60" t="s">
        <v>3536</v>
      </c>
      <c r="F547" s="61">
        <v>32</v>
      </c>
      <c r="G547" s="60" t="s">
        <v>57</v>
      </c>
      <c r="H547" s="60" t="s">
        <v>57</v>
      </c>
      <c r="I547" s="60" t="s">
        <v>96</v>
      </c>
      <c r="J547" s="60" t="s">
        <v>360</v>
      </c>
      <c r="K547" s="60" t="s">
        <v>97</v>
      </c>
      <c r="L547" s="60" t="s">
        <v>3537</v>
      </c>
      <c r="M547" s="60" t="s">
        <v>3538</v>
      </c>
      <c r="N547">
        <f>VLOOKUP(B547,HIS退!B:F,5,FALSE)</f>
        <v>-32</v>
      </c>
      <c r="O547" t="str">
        <f t="shared" si="16"/>
        <v/>
      </c>
      <c r="P547" s="43">
        <f>VLOOKUP(C547,银行退!D:G,4,FALSE)</f>
        <v>32</v>
      </c>
      <c r="Q547" t="str">
        <f t="shared" si="17"/>
        <v/>
      </c>
      <c r="R547" t="e">
        <f>VLOOKUP(C547,银行退!D:J,7,FALSE)</f>
        <v>#N/A</v>
      </c>
    </row>
    <row r="548" spans="1:18">
      <c r="A548" s="62">
        <v>42912.547754629632</v>
      </c>
      <c r="B548" s="60">
        <v>405815</v>
      </c>
      <c r="C548" s="60" t="s">
        <v>3539</v>
      </c>
      <c r="D548" s="60" t="s">
        <v>3540</v>
      </c>
      <c r="E548" s="60" t="s">
        <v>3541</v>
      </c>
      <c r="F548" s="61">
        <v>572</v>
      </c>
      <c r="G548" s="60" t="s">
        <v>57</v>
      </c>
      <c r="H548" s="60" t="s">
        <v>57</v>
      </c>
      <c r="I548" s="60" t="s">
        <v>96</v>
      </c>
      <c r="J548" s="60" t="s">
        <v>360</v>
      </c>
      <c r="K548" s="60" t="s">
        <v>97</v>
      </c>
      <c r="L548" s="60" t="s">
        <v>3542</v>
      </c>
      <c r="M548" s="60" t="s">
        <v>3543</v>
      </c>
      <c r="N548">
        <f>VLOOKUP(B548,HIS退!B:F,5,FALSE)</f>
        <v>-572</v>
      </c>
      <c r="O548" t="str">
        <f t="shared" si="16"/>
        <v/>
      </c>
      <c r="P548" s="43">
        <f>VLOOKUP(C548,银行退!D:G,4,FALSE)</f>
        <v>572</v>
      </c>
      <c r="Q548" t="str">
        <f t="shared" si="17"/>
        <v/>
      </c>
      <c r="R548" t="e">
        <f>VLOOKUP(C548,银行退!D:J,7,FALSE)</f>
        <v>#N/A</v>
      </c>
    </row>
    <row r="549" spans="1:18">
      <c r="A549" s="62">
        <v>42912.548333333332</v>
      </c>
      <c r="B549" s="60">
        <v>405822</v>
      </c>
      <c r="C549" s="60" t="s">
        <v>3544</v>
      </c>
      <c r="D549" s="60" t="s">
        <v>3545</v>
      </c>
      <c r="E549" s="60" t="s">
        <v>3546</v>
      </c>
      <c r="F549" s="61">
        <v>20</v>
      </c>
      <c r="G549" s="60" t="s">
        <v>57</v>
      </c>
      <c r="H549" s="60" t="s">
        <v>57</v>
      </c>
      <c r="I549" s="60" t="s">
        <v>96</v>
      </c>
      <c r="J549" s="60" t="s">
        <v>46</v>
      </c>
      <c r="K549" s="60" t="s">
        <v>97</v>
      </c>
      <c r="L549" s="60" t="s">
        <v>3547</v>
      </c>
      <c r="M549" s="60" t="s">
        <v>3548</v>
      </c>
      <c r="N549">
        <f>VLOOKUP(B549,HIS退!B:F,5,FALSE)</f>
        <v>-20</v>
      </c>
      <c r="O549" t="str">
        <f t="shared" si="16"/>
        <v/>
      </c>
      <c r="P549" s="43">
        <f>VLOOKUP(C549,银行退!D:G,4,FALSE)</f>
        <v>20</v>
      </c>
      <c r="Q549" t="str">
        <f t="shared" si="17"/>
        <v/>
      </c>
      <c r="R549" t="e">
        <f>VLOOKUP(C549,银行退!D:J,7,FALSE)</f>
        <v>#N/A</v>
      </c>
    </row>
    <row r="550" spans="1:18">
      <c r="A550" s="62">
        <v>42912.578206018516</v>
      </c>
      <c r="B550" s="60">
        <v>406177</v>
      </c>
      <c r="C550" s="60" t="s">
        <v>3549</v>
      </c>
      <c r="D550" s="60" t="s">
        <v>3550</v>
      </c>
      <c r="E550" s="60" t="s">
        <v>3551</v>
      </c>
      <c r="F550" s="61">
        <v>1080</v>
      </c>
      <c r="G550" s="60" t="s">
        <v>57</v>
      </c>
      <c r="H550" s="60" t="s">
        <v>57</v>
      </c>
      <c r="I550" s="60" t="s">
        <v>96</v>
      </c>
      <c r="J550" s="60" t="s">
        <v>360</v>
      </c>
      <c r="K550" s="60" t="s">
        <v>97</v>
      </c>
      <c r="L550" s="60" t="s">
        <v>3552</v>
      </c>
      <c r="M550" s="60" t="s">
        <v>3553</v>
      </c>
      <c r="N550">
        <f>VLOOKUP(B550,HIS退!B:F,5,FALSE)</f>
        <v>-1080</v>
      </c>
      <c r="O550" t="str">
        <f t="shared" si="16"/>
        <v/>
      </c>
      <c r="P550" s="43">
        <f>VLOOKUP(C550,银行退!D:G,4,FALSE)</f>
        <v>1080</v>
      </c>
      <c r="Q550" t="str">
        <f t="shared" si="17"/>
        <v/>
      </c>
      <c r="R550" t="e">
        <f>VLOOKUP(C550,银行退!D:J,7,FALSE)</f>
        <v>#N/A</v>
      </c>
    </row>
    <row r="551" spans="1:18">
      <c r="A551" s="62">
        <v>42912.591493055559</v>
      </c>
      <c r="B551" s="60">
        <v>406776</v>
      </c>
      <c r="C551" s="60" t="s">
        <v>3554</v>
      </c>
      <c r="D551" s="60" t="s">
        <v>3555</v>
      </c>
      <c r="E551" s="60" t="s">
        <v>3556</v>
      </c>
      <c r="F551" s="61">
        <v>1811</v>
      </c>
      <c r="G551" s="60" t="s">
        <v>57</v>
      </c>
      <c r="H551" s="60" t="s">
        <v>57</v>
      </c>
      <c r="I551" s="60" t="s">
        <v>96</v>
      </c>
      <c r="J551" s="60" t="s">
        <v>46</v>
      </c>
      <c r="K551" s="60" t="s">
        <v>97</v>
      </c>
      <c r="L551" s="60" t="s">
        <v>3557</v>
      </c>
      <c r="M551" s="60" t="s">
        <v>3558</v>
      </c>
      <c r="N551">
        <f>VLOOKUP(B551,HIS退!B:F,5,FALSE)</f>
        <v>-1811</v>
      </c>
      <c r="O551" t="str">
        <f t="shared" si="16"/>
        <v/>
      </c>
      <c r="P551" s="43">
        <f>VLOOKUP(C551,银行退!D:G,4,FALSE)</f>
        <v>1811</v>
      </c>
      <c r="Q551" t="str">
        <f t="shared" si="17"/>
        <v/>
      </c>
      <c r="R551" t="e">
        <f>VLOOKUP(C551,银行退!D:J,7,FALSE)</f>
        <v>#N/A</v>
      </c>
    </row>
    <row r="552" spans="1:18">
      <c r="A552" s="62">
        <v>42912.592523148145</v>
      </c>
      <c r="B552" s="60">
        <v>406823</v>
      </c>
      <c r="C552" s="60" t="s">
        <v>3559</v>
      </c>
      <c r="D552" s="60" t="s">
        <v>3560</v>
      </c>
      <c r="E552" s="60" t="s">
        <v>3561</v>
      </c>
      <c r="F552" s="61">
        <v>900</v>
      </c>
      <c r="G552" s="60" t="s">
        <v>57</v>
      </c>
      <c r="H552" s="60" t="s">
        <v>57</v>
      </c>
      <c r="I552" s="60" t="s">
        <v>96</v>
      </c>
      <c r="J552" s="60" t="s">
        <v>46</v>
      </c>
      <c r="K552" s="60" t="s">
        <v>97</v>
      </c>
      <c r="L552" s="60" t="s">
        <v>3562</v>
      </c>
      <c r="M552" s="60" t="s">
        <v>3563</v>
      </c>
      <c r="N552">
        <f>VLOOKUP(B552,HIS退!B:F,5,FALSE)</f>
        <v>-900</v>
      </c>
      <c r="O552" t="str">
        <f t="shared" si="16"/>
        <v/>
      </c>
      <c r="P552" s="43">
        <f>VLOOKUP(C552,银行退!D:G,4,FALSE)</f>
        <v>900</v>
      </c>
      <c r="Q552" t="str">
        <f t="shared" si="17"/>
        <v/>
      </c>
      <c r="R552" t="e">
        <f>VLOOKUP(C552,银行退!D:J,7,FALSE)</f>
        <v>#N/A</v>
      </c>
    </row>
    <row r="553" spans="1:18">
      <c r="A553" s="62">
        <v>42912.603402777779</v>
      </c>
      <c r="B553" s="60">
        <v>407565</v>
      </c>
      <c r="C553" s="60" t="s">
        <v>3564</v>
      </c>
      <c r="D553" s="60" t="s">
        <v>3565</v>
      </c>
      <c r="E553" s="60" t="s">
        <v>3566</v>
      </c>
      <c r="F553" s="61">
        <v>5822</v>
      </c>
      <c r="G553" s="60" t="s">
        <v>57</v>
      </c>
      <c r="H553" s="60" t="s">
        <v>57</v>
      </c>
      <c r="I553" s="60" t="s">
        <v>96</v>
      </c>
      <c r="J553" s="60" t="s">
        <v>46</v>
      </c>
      <c r="K553" s="60" t="s">
        <v>97</v>
      </c>
      <c r="L553" s="60" t="s">
        <v>3567</v>
      </c>
      <c r="M553" s="60" t="s">
        <v>3568</v>
      </c>
      <c r="N553">
        <f>VLOOKUP(B553,HIS退!B:F,5,FALSE)</f>
        <v>-5822</v>
      </c>
      <c r="O553" t="str">
        <f t="shared" si="16"/>
        <v/>
      </c>
      <c r="P553" s="43">
        <f>VLOOKUP(C553,银行退!D:G,4,FALSE)</f>
        <v>5822</v>
      </c>
      <c r="Q553" t="str">
        <f t="shared" si="17"/>
        <v/>
      </c>
      <c r="R553" t="e">
        <f>VLOOKUP(C553,银行退!D:J,7,FALSE)</f>
        <v>#N/A</v>
      </c>
    </row>
    <row r="554" spans="1:18">
      <c r="A554" s="62">
        <v>42912.605254629627</v>
      </c>
      <c r="B554" s="60">
        <v>407721</v>
      </c>
      <c r="C554" s="60" t="s">
        <v>3569</v>
      </c>
      <c r="D554" s="60" t="s">
        <v>3570</v>
      </c>
      <c r="E554" s="60" t="s">
        <v>3571</v>
      </c>
      <c r="F554" s="61">
        <v>318</v>
      </c>
      <c r="G554" s="60" t="s">
        <v>57</v>
      </c>
      <c r="H554" s="60" t="s">
        <v>57</v>
      </c>
      <c r="I554" s="60" t="s">
        <v>96</v>
      </c>
      <c r="J554" s="60" t="s">
        <v>46</v>
      </c>
      <c r="K554" s="60" t="s">
        <v>97</v>
      </c>
      <c r="L554" s="60" t="s">
        <v>3572</v>
      </c>
      <c r="M554" s="60" t="s">
        <v>3573</v>
      </c>
      <c r="N554">
        <f>VLOOKUP(B554,HIS退!B:F,5,FALSE)</f>
        <v>-318</v>
      </c>
      <c r="O554" t="str">
        <f t="shared" si="16"/>
        <v/>
      </c>
      <c r="P554" s="43">
        <f>VLOOKUP(C554,银行退!D:G,4,FALSE)</f>
        <v>318</v>
      </c>
      <c r="Q554" t="str">
        <f t="shared" si="17"/>
        <v/>
      </c>
      <c r="R554" t="e">
        <f>VLOOKUP(C554,银行退!D:J,7,FALSE)</f>
        <v>#N/A</v>
      </c>
    </row>
    <row r="555" spans="1:18">
      <c r="A555" s="62">
        <v>42912.605590277781</v>
      </c>
      <c r="B555" s="60">
        <v>407734</v>
      </c>
      <c r="C555" s="60" t="s">
        <v>3574</v>
      </c>
      <c r="D555" s="60" t="s">
        <v>3575</v>
      </c>
      <c r="E555" s="60" t="s">
        <v>3576</v>
      </c>
      <c r="F555" s="61">
        <v>44</v>
      </c>
      <c r="G555" s="60" t="s">
        <v>57</v>
      </c>
      <c r="H555" s="60" t="s">
        <v>57</v>
      </c>
      <c r="I555" s="60" t="s">
        <v>96</v>
      </c>
      <c r="J555" s="60" t="s">
        <v>46</v>
      </c>
      <c r="K555" s="60" t="s">
        <v>97</v>
      </c>
      <c r="L555" s="60" t="s">
        <v>3577</v>
      </c>
      <c r="M555" s="60" t="s">
        <v>3578</v>
      </c>
      <c r="N555">
        <f>VLOOKUP(B555,HIS退!B:F,5,FALSE)</f>
        <v>-44</v>
      </c>
      <c r="O555" t="str">
        <f t="shared" si="16"/>
        <v/>
      </c>
      <c r="P555" s="43">
        <f>VLOOKUP(C555,银行退!D:G,4,FALSE)</f>
        <v>44</v>
      </c>
      <c r="Q555" t="str">
        <f t="shared" si="17"/>
        <v/>
      </c>
      <c r="R555" t="e">
        <f>VLOOKUP(C555,银行退!D:J,7,FALSE)</f>
        <v>#N/A</v>
      </c>
    </row>
    <row r="556" spans="1:18">
      <c r="A556" s="62">
        <v>42912.633518518516</v>
      </c>
      <c r="B556" s="60">
        <v>409736</v>
      </c>
      <c r="C556" s="60" t="s">
        <v>3579</v>
      </c>
      <c r="D556" s="60" t="s">
        <v>3580</v>
      </c>
      <c r="E556" s="60" t="s">
        <v>3581</v>
      </c>
      <c r="F556" s="61">
        <v>784</v>
      </c>
      <c r="G556" s="60" t="s">
        <v>57</v>
      </c>
      <c r="H556" s="60" t="s">
        <v>57</v>
      </c>
      <c r="I556" s="60" t="s">
        <v>96</v>
      </c>
      <c r="J556" s="60" t="s">
        <v>46</v>
      </c>
      <c r="K556" s="60" t="s">
        <v>97</v>
      </c>
      <c r="L556" s="60" t="s">
        <v>3582</v>
      </c>
      <c r="M556" s="60" t="s">
        <v>3583</v>
      </c>
      <c r="N556">
        <f>VLOOKUP(B556,HIS退!B:F,5,FALSE)</f>
        <v>-784</v>
      </c>
      <c r="O556" t="str">
        <f t="shared" si="16"/>
        <v/>
      </c>
      <c r="P556" s="43">
        <f>VLOOKUP(C556,银行退!D:G,4,FALSE)</f>
        <v>784</v>
      </c>
      <c r="Q556" t="str">
        <f t="shared" si="17"/>
        <v/>
      </c>
      <c r="R556" t="e">
        <f>VLOOKUP(C556,银行退!D:J,7,FALSE)</f>
        <v>#N/A</v>
      </c>
    </row>
    <row r="557" spans="1:18">
      <c r="A557" s="62">
        <v>42912.63958333333</v>
      </c>
      <c r="B557" s="60">
        <v>410116</v>
      </c>
      <c r="C557" s="60" t="s">
        <v>3584</v>
      </c>
      <c r="D557" s="60" t="s">
        <v>3585</v>
      </c>
      <c r="E557" s="60" t="s">
        <v>3586</v>
      </c>
      <c r="F557" s="61">
        <v>411</v>
      </c>
      <c r="G557" s="60" t="s">
        <v>57</v>
      </c>
      <c r="H557" s="60" t="s">
        <v>57</v>
      </c>
      <c r="I557" s="60" t="s">
        <v>96</v>
      </c>
      <c r="J557" s="60" t="s">
        <v>360</v>
      </c>
      <c r="K557" s="60" t="s">
        <v>97</v>
      </c>
      <c r="L557" s="60" t="s">
        <v>3587</v>
      </c>
      <c r="M557" s="60" t="s">
        <v>3588</v>
      </c>
      <c r="N557">
        <f>VLOOKUP(B557,HIS退!B:F,5,FALSE)</f>
        <v>-411</v>
      </c>
      <c r="O557" t="str">
        <f t="shared" si="16"/>
        <v/>
      </c>
      <c r="P557" s="43">
        <f>VLOOKUP(C557,银行退!D:G,4,FALSE)</f>
        <v>411</v>
      </c>
      <c r="Q557" t="str">
        <f t="shared" si="17"/>
        <v/>
      </c>
      <c r="R557" t="e">
        <f>VLOOKUP(C557,银行退!D:J,7,FALSE)</f>
        <v>#N/A</v>
      </c>
    </row>
    <row r="558" spans="1:18">
      <c r="A558" s="62">
        <v>42912.646736111114</v>
      </c>
      <c r="B558" s="60">
        <v>410565</v>
      </c>
      <c r="C558" s="60" t="s">
        <v>3589</v>
      </c>
      <c r="D558" s="60" t="s">
        <v>3590</v>
      </c>
      <c r="E558" s="60" t="s">
        <v>3591</v>
      </c>
      <c r="F558" s="61">
        <v>344</v>
      </c>
      <c r="G558" s="60" t="s">
        <v>57</v>
      </c>
      <c r="H558" s="60" t="s">
        <v>57</v>
      </c>
      <c r="I558" s="60" t="s">
        <v>96</v>
      </c>
      <c r="J558" s="60" t="s">
        <v>360</v>
      </c>
      <c r="K558" s="60" t="s">
        <v>97</v>
      </c>
      <c r="L558" s="60" t="s">
        <v>3592</v>
      </c>
      <c r="M558" s="60" t="s">
        <v>3593</v>
      </c>
      <c r="N558">
        <f>VLOOKUP(B558,HIS退!B:F,5,FALSE)</f>
        <v>-344</v>
      </c>
      <c r="O558" t="str">
        <f t="shared" si="16"/>
        <v/>
      </c>
      <c r="P558" s="43">
        <f>VLOOKUP(C558,银行退!D:G,4,FALSE)</f>
        <v>344</v>
      </c>
      <c r="Q558" t="str">
        <f t="shared" si="17"/>
        <v/>
      </c>
      <c r="R558" t="e">
        <f>VLOOKUP(C558,银行退!D:J,7,FALSE)</f>
        <v>#N/A</v>
      </c>
    </row>
    <row r="559" spans="1:18">
      <c r="A559" s="62">
        <v>42912.655277777776</v>
      </c>
      <c r="B559" s="60">
        <v>411205</v>
      </c>
      <c r="C559" s="60" t="s">
        <v>3594</v>
      </c>
      <c r="D559" s="60" t="s">
        <v>3595</v>
      </c>
      <c r="E559" s="60" t="s">
        <v>3596</v>
      </c>
      <c r="F559" s="61">
        <v>92</v>
      </c>
      <c r="G559" s="60" t="s">
        <v>57</v>
      </c>
      <c r="H559" s="60" t="s">
        <v>57</v>
      </c>
      <c r="I559" s="60" t="s">
        <v>96</v>
      </c>
      <c r="J559" s="60" t="s">
        <v>46</v>
      </c>
      <c r="K559" s="60" t="s">
        <v>97</v>
      </c>
      <c r="L559" s="60" t="s">
        <v>3597</v>
      </c>
      <c r="M559" s="60" t="s">
        <v>3598</v>
      </c>
      <c r="N559">
        <f>VLOOKUP(B559,HIS退!B:F,5,FALSE)</f>
        <v>-92</v>
      </c>
      <c r="O559" t="str">
        <f t="shared" si="16"/>
        <v/>
      </c>
      <c r="P559" s="43">
        <f>VLOOKUP(C559,银行退!D:G,4,FALSE)</f>
        <v>92</v>
      </c>
      <c r="Q559" t="str">
        <f t="shared" si="17"/>
        <v/>
      </c>
      <c r="R559" t="e">
        <f>VLOOKUP(C559,银行退!D:J,7,FALSE)</f>
        <v>#N/A</v>
      </c>
    </row>
    <row r="560" spans="1:18">
      <c r="A560" s="62">
        <v>42912.685335648152</v>
      </c>
      <c r="B560" s="60">
        <v>412881</v>
      </c>
      <c r="C560" s="60" t="s">
        <v>3599</v>
      </c>
      <c r="D560" s="60" t="s">
        <v>3600</v>
      </c>
      <c r="E560" s="60" t="s">
        <v>3601</v>
      </c>
      <c r="F560" s="61">
        <v>208</v>
      </c>
      <c r="G560" s="60" t="s">
        <v>57</v>
      </c>
      <c r="H560" s="60" t="s">
        <v>57</v>
      </c>
      <c r="I560" s="60" t="s">
        <v>96</v>
      </c>
      <c r="J560" s="60" t="s">
        <v>46</v>
      </c>
      <c r="K560" s="60" t="s">
        <v>97</v>
      </c>
      <c r="L560" s="60" t="s">
        <v>3602</v>
      </c>
      <c r="M560" s="60" t="s">
        <v>3603</v>
      </c>
      <c r="N560">
        <f>VLOOKUP(B560,HIS退!B:F,5,FALSE)</f>
        <v>-208</v>
      </c>
      <c r="O560" t="str">
        <f t="shared" si="16"/>
        <v/>
      </c>
      <c r="P560" s="43">
        <f>VLOOKUP(C560,银行退!D:G,4,FALSE)</f>
        <v>208</v>
      </c>
      <c r="Q560" t="str">
        <f t="shared" si="17"/>
        <v/>
      </c>
      <c r="R560" t="e">
        <f>VLOOKUP(C560,银行退!D:J,7,FALSE)</f>
        <v>#N/A</v>
      </c>
    </row>
    <row r="561" spans="1:18">
      <c r="A561" s="62">
        <v>42912.694097222222</v>
      </c>
      <c r="B561" s="60">
        <v>413367</v>
      </c>
      <c r="C561" s="60" t="s">
        <v>3604</v>
      </c>
      <c r="D561" s="60" t="s">
        <v>3605</v>
      </c>
      <c r="E561" s="60" t="s">
        <v>3606</v>
      </c>
      <c r="F561" s="61">
        <v>2871</v>
      </c>
      <c r="G561" s="60" t="s">
        <v>57</v>
      </c>
      <c r="H561" s="60" t="s">
        <v>57</v>
      </c>
      <c r="I561" s="60" t="s">
        <v>96</v>
      </c>
      <c r="J561" s="60" t="s">
        <v>46</v>
      </c>
      <c r="K561" s="60" t="s">
        <v>97</v>
      </c>
      <c r="L561" s="60" t="s">
        <v>3607</v>
      </c>
      <c r="M561" s="60" t="s">
        <v>3608</v>
      </c>
      <c r="N561">
        <f>VLOOKUP(B561,HIS退!B:F,5,FALSE)</f>
        <v>-2871</v>
      </c>
      <c r="O561" t="str">
        <f t="shared" si="16"/>
        <v/>
      </c>
      <c r="P561" s="43">
        <f>VLOOKUP(C561,银行退!D:G,4,FALSE)</f>
        <v>2871</v>
      </c>
      <c r="Q561" t="str">
        <f t="shared" si="17"/>
        <v/>
      </c>
      <c r="R561" t="e">
        <f>VLOOKUP(C561,银行退!D:J,7,FALSE)</f>
        <v>#N/A</v>
      </c>
    </row>
    <row r="562" spans="1:18">
      <c r="A562" s="62">
        <v>42912.697743055556</v>
      </c>
      <c r="B562" s="60">
        <v>413581</v>
      </c>
      <c r="C562" s="60" t="s">
        <v>3609</v>
      </c>
      <c r="D562" s="60" t="s">
        <v>3610</v>
      </c>
      <c r="E562" s="60" t="s">
        <v>3611</v>
      </c>
      <c r="F562" s="61">
        <v>1611</v>
      </c>
      <c r="G562" s="60" t="s">
        <v>57</v>
      </c>
      <c r="H562" s="60" t="s">
        <v>57</v>
      </c>
      <c r="I562" s="60" t="s">
        <v>96</v>
      </c>
      <c r="J562" s="60" t="s">
        <v>46</v>
      </c>
      <c r="K562" s="60" t="s">
        <v>97</v>
      </c>
      <c r="L562" s="60" t="s">
        <v>3612</v>
      </c>
      <c r="M562" s="60" t="s">
        <v>3613</v>
      </c>
      <c r="N562">
        <f>VLOOKUP(B562,HIS退!B:F,5,FALSE)</f>
        <v>-1611</v>
      </c>
      <c r="O562" t="str">
        <f t="shared" si="16"/>
        <v/>
      </c>
      <c r="P562" s="43">
        <f>VLOOKUP(C562,银行退!D:G,4,FALSE)</f>
        <v>1611</v>
      </c>
      <c r="Q562" t="str">
        <f t="shared" si="17"/>
        <v/>
      </c>
      <c r="R562" t="e">
        <f>VLOOKUP(C562,银行退!D:J,7,FALSE)</f>
        <v>#N/A</v>
      </c>
    </row>
    <row r="563" spans="1:18">
      <c r="A563" s="62">
        <v>42912.69809027778</v>
      </c>
      <c r="B563" s="60">
        <v>413589</v>
      </c>
      <c r="C563" s="60" t="s">
        <v>3614</v>
      </c>
      <c r="D563" s="60" t="s">
        <v>3615</v>
      </c>
      <c r="E563" s="60" t="s">
        <v>3616</v>
      </c>
      <c r="F563" s="61">
        <v>344</v>
      </c>
      <c r="G563" s="60" t="s">
        <v>57</v>
      </c>
      <c r="H563" s="60" t="s">
        <v>57</v>
      </c>
      <c r="I563" s="60" t="s">
        <v>96</v>
      </c>
      <c r="J563" s="60" t="s">
        <v>46</v>
      </c>
      <c r="K563" s="60" t="s">
        <v>97</v>
      </c>
      <c r="L563" s="60" t="s">
        <v>3617</v>
      </c>
      <c r="M563" s="60" t="s">
        <v>3618</v>
      </c>
      <c r="N563">
        <f>VLOOKUP(B563,HIS退!B:F,5,FALSE)</f>
        <v>-344</v>
      </c>
      <c r="O563" t="str">
        <f t="shared" si="16"/>
        <v/>
      </c>
      <c r="P563" s="43">
        <f>VLOOKUP(C563,银行退!D:G,4,FALSE)</f>
        <v>344</v>
      </c>
      <c r="Q563" t="str">
        <f t="shared" si="17"/>
        <v/>
      </c>
      <c r="R563" t="e">
        <f>VLOOKUP(C563,银行退!D:J,7,FALSE)</f>
        <v>#N/A</v>
      </c>
    </row>
    <row r="564" spans="1:18">
      <c r="A564" s="62">
        <v>42912.698460648149</v>
      </c>
      <c r="B564" s="60">
        <v>413615</v>
      </c>
      <c r="C564" s="60" t="s">
        <v>3619</v>
      </c>
      <c r="D564" s="60" t="s">
        <v>3620</v>
      </c>
      <c r="E564" s="60" t="s">
        <v>3621</v>
      </c>
      <c r="F564" s="61">
        <v>757</v>
      </c>
      <c r="G564" s="60" t="s">
        <v>57</v>
      </c>
      <c r="H564" s="60" t="s">
        <v>57</v>
      </c>
      <c r="I564" s="60" t="s">
        <v>96</v>
      </c>
      <c r="J564" s="60" t="s">
        <v>46</v>
      </c>
      <c r="K564" s="60" t="s">
        <v>97</v>
      </c>
      <c r="L564" s="60" t="s">
        <v>3622</v>
      </c>
      <c r="M564" s="60" t="s">
        <v>3623</v>
      </c>
      <c r="N564">
        <f>VLOOKUP(B564,HIS退!B:F,5,FALSE)</f>
        <v>-757</v>
      </c>
      <c r="O564" t="str">
        <f t="shared" si="16"/>
        <v/>
      </c>
      <c r="P564" s="43">
        <f>VLOOKUP(C564,银行退!D:G,4,FALSE)</f>
        <v>757</v>
      </c>
      <c r="Q564" t="str">
        <f t="shared" si="17"/>
        <v/>
      </c>
      <c r="R564" t="e">
        <f>VLOOKUP(C564,银行退!D:J,7,FALSE)</f>
        <v>#N/A</v>
      </c>
    </row>
    <row r="565" spans="1:18">
      <c r="A565" s="62">
        <v>42912.70385416667</v>
      </c>
      <c r="B565" s="60">
        <v>413850</v>
      </c>
      <c r="C565" s="60" t="s">
        <v>3624</v>
      </c>
      <c r="D565" s="60" t="s">
        <v>3625</v>
      </c>
      <c r="E565" s="60" t="s">
        <v>3626</v>
      </c>
      <c r="F565" s="61">
        <v>3152</v>
      </c>
      <c r="G565" s="60" t="s">
        <v>57</v>
      </c>
      <c r="H565" s="60" t="s">
        <v>57</v>
      </c>
      <c r="I565" s="60" t="s">
        <v>96</v>
      </c>
      <c r="J565" s="60" t="s">
        <v>46</v>
      </c>
      <c r="K565" s="60" t="s">
        <v>97</v>
      </c>
      <c r="L565" s="60" t="s">
        <v>3627</v>
      </c>
      <c r="M565" s="60" t="s">
        <v>3628</v>
      </c>
      <c r="N565">
        <f>VLOOKUP(B565,HIS退!B:F,5,FALSE)</f>
        <v>-3152</v>
      </c>
      <c r="O565" t="str">
        <f t="shared" si="16"/>
        <v/>
      </c>
      <c r="P565" s="43">
        <f>VLOOKUP(C565,银行退!D:G,4,FALSE)</f>
        <v>3152</v>
      </c>
      <c r="Q565" t="str">
        <f t="shared" si="17"/>
        <v/>
      </c>
      <c r="R565" t="e">
        <f>VLOOKUP(C565,银行退!D:J,7,FALSE)</f>
        <v>#N/A</v>
      </c>
    </row>
    <row r="566" spans="1:18">
      <c r="A566" s="62">
        <v>42912.704710648148</v>
      </c>
      <c r="B566" s="60">
        <v>413897</v>
      </c>
      <c r="C566" s="60" t="s">
        <v>3629</v>
      </c>
      <c r="D566" s="60" t="s">
        <v>3630</v>
      </c>
      <c r="E566" s="60" t="s">
        <v>3631</v>
      </c>
      <c r="F566" s="61">
        <v>1500</v>
      </c>
      <c r="G566" s="60" t="s">
        <v>57</v>
      </c>
      <c r="H566" s="60" t="s">
        <v>57</v>
      </c>
      <c r="I566" s="60" t="s">
        <v>96</v>
      </c>
      <c r="J566" s="60" t="s">
        <v>46</v>
      </c>
      <c r="K566" s="60" t="s">
        <v>97</v>
      </c>
      <c r="L566" s="60" t="s">
        <v>3632</v>
      </c>
      <c r="M566" s="60" t="s">
        <v>3633</v>
      </c>
      <c r="N566">
        <f>VLOOKUP(B566,HIS退!B:F,5,FALSE)</f>
        <v>-1500</v>
      </c>
      <c r="O566" t="str">
        <f t="shared" si="16"/>
        <v/>
      </c>
      <c r="P566" s="43">
        <f>VLOOKUP(C566,银行退!D:G,4,FALSE)</f>
        <v>1500</v>
      </c>
      <c r="Q566" t="str">
        <f t="shared" si="17"/>
        <v/>
      </c>
      <c r="R566" t="e">
        <f>VLOOKUP(C566,银行退!D:J,7,FALSE)</f>
        <v>#N/A</v>
      </c>
    </row>
    <row r="567" spans="1:18">
      <c r="A567" s="62">
        <v>42912.720173611109</v>
      </c>
      <c r="B567" s="60">
        <v>414453</v>
      </c>
      <c r="C567" s="60" t="s">
        <v>3634</v>
      </c>
      <c r="D567" s="60" t="s">
        <v>3635</v>
      </c>
      <c r="E567" s="60" t="s">
        <v>3636</v>
      </c>
      <c r="F567" s="61">
        <v>90</v>
      </c>
      <c r="G567" s="60" t="s">
        <v>57</v>
      </c>
      <c r="H567" s="60" t="s">
        <v>57</v>
      </c>
      <c r="I567" s="60" t="s">
        <v>96</v>
      </c>
      <c r="J567" s="60" t="s">
        <v>360</v>
      </c>
      <c r="K567" s="60" t="s">
        <v>97</v>
      </c>
      <c r="L567" s="60" t="s">
        <v>3637</v>
      </c>
      <c r="M567" s="60" t="s">
        <v>3638</v>
      </c>
      <c r="N567">
        <f>VLOOKUP(B567,HIS退!B:F,5,FALSE)</f>
        <v>-90</v>
      </c>
      <c r="O567" t="str">
        <f t="shared" si="16"/>
        <v/>
      </c>
      <c r="P567" s="43">
        <f>VLOOKUP(C567,银行退!D:G,4,FALSE)</f>
        <v>90</v>
      </c>
      <c r="Q567" t="str">
        <f t="shared" si="17"/>
        <v/>
      </c>
      <c r="R567" t="e">
        <f>VLOOKUP(C567,银行退!D:J,7,FALSE)</f>
        <v>#N/A</v>
      </c>
    </row>
    <row r="568" spans="1:18">
      <c r="A568" s="62">
        <v>42912.723032407404</v>
      </c>
      <c r="B568" s="60">
        <v>414545</v>
      </c>
      <c r="C568" s="60" t="s">
        <v>3639</v>
      </c>
      <c r="D568" s="60" t="s">
        <v>3640</v>
      </c>
      <c r="E568" s="60" t="s">
        <v>3641</v>
      </c>
      <c r="F568" s="61">
        <v>1000</v>
      </c>
      <c r="G568" s="60" t="s">
        <v>57</v>
      </c>
      <c r="H568" s="60" t="s">
        <v>57</v>
      </c>
      <c r="I568" s="60" t="s">
        <v>96</v>
      </c>
      <c r="J568" s="60" t="s">
        <v>46</v>
      </c>
      <c r="K568" s="60" t="s">
        <v>97</v>
      </c>
      <c r="L568" s="60" t="s">
        <v>3642</v>
      </c>
      <c r="M568" s="60" t="s">
        <v>3643</v>
      </c>
      <c r="N568">
        <f>VLOOKUP(B568,HIS退!B:F,5,FALSE)</f>
        <v>-1000</v>
      </c>
      <c r="O568" t="str">
        <f t="shared" si="16"/>
        <v/>
      </c>
      <c r="P568" s="43">
        <f>VLOOKUP(C568,银行退!D:G,4,FALSE)</f>
        <v>1000</v>
      </c>
      <c r="Q568" t="str">
        <f t="shared" si="17"/>
        <v/>
      </c>
      <c r="R568" t="e">
        <f>VLOOKUP(C568,银行退!D:J,7,FALSE)</f>
        <v>#N/A</v>
      </c>
    </row>
    <row r="569" spans="1:18">
      <c r="A569" s="62">
        <v>42912.727708333332</v>
      </c>
      <c r="B569" s="60">
        <v>414661</v>
      </c>
      <c r="C569" s="60" t="s">
        <v>3644</v>
      </c>
      <c r="D569" s="60" t="s">
        <v>3645</v>
      </c>
      <c r="E569" s="60" t="s">
        <v>3646</v>
      </c>
      <c r="F569" s="61">
        <v>2294</v>
      </c>
      <c r="G569" s="60" t="s">
        <v>57</v>
      </c>
      <c r="H569" s="60" t="s">
        <v>57</v>
      </c>
      <c r="I569" s="60" t="s">
        <v>96</v>
      </c>
      <c r="J569" s="60" t="s">
        <v>46</v>
      </c>
      <c r="K569" s="60" t="s">
        <v>97</v>
      </c>
      <c r="L569" s="60" t="s">
        <v>3647</v>
      </c>
      <c r="M569" s="60" t="s">
        <v>3648</v>
      </c>
      <c r="N569">
        <f>VLOOKUP(B569,HIS退!B:F,5,FALSE)</f>
        <v>-2294</v>
      </c>
      <c r="O569" t="str">
        <f t="shared" ref="O569:O632" si="18">IF(N569=F569*-1,"",1)</f>
        <v/>
      </c>
      <c r="P569" s="43">
        <f>VLOOKUP(C569,银行退!D:G,4,FALSE)</f>
        <v>2294</v>
      </c>
      <c r="Q569" t="str">
        <f t="shared" ref="Q569:Q632" si="19">IF(P569=F569,"",1)</f>
        <v/>
      </c>
      <c r="R569" t="e">
        <f>VLOOKUP(C569,银行退!D:J,7,FALSE)</f>
        <v>#N/A</v>
      </c>
    </row>
    <row r="570" spans="1:18">
      <c r="A570" s="62">
        <v>42912.735578703701</v>
      </c>
      <c r="B570" s="60">
        <v>414810</v>
      </c>
      <c r="C570" s="60" t="s">
        <v>3649</v>
      </c>
      <c r="D570" s="60" t="s">
        <v>3650</v>
      </c>
      <c r="E570" s="60" t="s">
        <v>3651</v>
      </c>
      <c r="F570" s="61">
        <v>5000</v>
      </c>
      <c r="G570" s="60" t="s">
        <v>57</v>
      </c>
      <c r="H570" s="60" t="s">
        <v>57</v>
      </c>
      <c r="I570" s="60" t="s">
        <v>96</v>
      </c>
      <c r="J570" s="60" t="s">
        <v>46</v>
      </c>
      <c r="K570" s="60" t="s">
        <v>97</v>
      </c>
      <c r="L570" s="60" t="s">
        <v>3652</v>
      </c>
      <c r="M570" s="60" t="s">
        <v>3653</v>
      </c>
      <c r="N570">
        <f>VLOOKUP(B570,HIS退!B:F,5,FALSE)</f>
        <v>-5000</v>
      </c>
      <c r="O570" t="str">
        <f t="shared" si="18"/>
        <v/>
      </c>
      <c r="P570" s="43">
        <f>VLOOKUP(C570,银行退!D:G,4,FALSE)</f>
        <v>5000</v>
      </c>
      <c r="Q570" t="str">
        <f t="shared" si="19"/>
        <v/>
      </c>
      <c r="R570" t="e">
        <f>VLOOKUP(C570,银行退!D:J,7,FALSE)</f>
        <v>#N/A</v>
      </c>
    </row>
    <row r="571" spans="1:18">
      <c r="A571" s="62">
        <v>42912.740370370368</v>
      </c>
      <c r="B571" s="60">
        <v>414896</v>
      </c>
      <c r="C571" s="60" t="s">
        <v>3654</v>
      </c>
      <c r="D571" s="60" t="s">
        <v>3655</v>
      </c>
      <c r="E571" s="60" t="s">
        <v>3656</v>
      </c>
      <c r="F571" s="61">
        <v>852</v>
      </c>
      <c r="G571" s="60" t="s">
        <v>57</v>
      </c>
      <c r="H571" s="60" t="s">
        <v>57</v>
      </c>
      <c r="I571" s="60" t="s">
        <v>96</v>
      </c>
      <c r="J571" s="60" t="s">
        <v>46</v>
      </c>
      <c r="K571" s="60" t="s">
        <v>97</v>
      </c>
      <c r="L571" s="60" t="s">
        <v>3657</v>
      </c>
      <c r="M571" s="60" t="s">
        <v>3658</v>
      </c>
      <c r="N571">
        <f>VLOOKUP(B571,HIS退!B:F,5,FALSE)</f>
        <v>-852</v>
      </c>
      <c r="O571" t="str">
        <f t="shared" si="18"/>
        <v/>
      </c>
      <c r="P571" s="43">
        <f>VLOOKUP(C571,银行退!D:G,4,FALSE)</f>
        <v>852</v>
      </c>
      <c r="Q571" t="str">
        <f t="shared" si="19"/>
        <v/>
      </c>
      <c r="R571" t="e">
        <f>VLOOKUP(C571,银行退!D:J,7,FALSE)</f>
        <v>#N/A</v>
      </c>
    </row>
    <row r="572" spans="1:18">
      <c r="A572" s="62">
        <v>42913.333182870374</v>
      </c>
      <c r="B572" s="60">
        <v>416306</v>
      </c>
      <c r="C572" s="60" t="s">
        <v>3659</v>
      </c>
      <c r="D572" s="60" t="s">
        <v>3660</v>
      </c>
      <c r="E572" s="60" t="s">
        <v>118</v>
      </c>
      <c r="F572" s="61">
        <v>9990</v>
      </c>
      <c r="G572" s="60" t="s">
        <v>57</v>
      </c>
      <c r="H572" s="60" t="s">
        <v>57</v>
      </c>
      <c r="I572" s="60" t="s">
        <v>96</v>
      </c>
      <c r="J572" s="60" t="s">
        <v>46</v>
      </c>
      <c r="K572" s="60" t="s">
        <v>97</v>
      </c>
      <c r="L572" s="60" t="s">
        <v>3661</v>
      </c>
      <c r="M572" s="60" t="s">
        <v>3662</v>
      </c>
      <c r="N572">
        <f>VLOOKUP(B572,HIS退!B:F,5,FALSE)</f>
        <v>-9990</v>
      </c>
      <c r="O572" t="str">
        <f t="shared" si="18"/>
        <v/>
      </c>
      <c r="P572" s="43">
        <f>VLOOKUP(C572,银行退!D:G,4,FALSE)</f>
        <v>9990</v>
      </c>
      <c r="Q572" t="str">
        <f t="shared" si="19"/>
        <v/>
      </c>
      <c r="R572">
        <f>VLOOKUP(C572,银行退!D:J,7,FALSE)</f>
        <v>1</v>
      </c>
    </row>
    <row r="573" spans="1:18">
      <c r="A573" s="62">
        <v>42913.345694444448</v>
      </c>
      <c r="B573" s="60">
        <v>416975</v>
      </c>
      <c r="C573" s="60" t="s">
        <v>3663</v>
      </c>
      <c r="D573" s="60" t="s">
        <v>3664</v>
      </c>
      <c r="E573" s="60" t="s">
        <v>3665</v>
      </c>
      <c r="F573" s="61">
        <v>1227</v>
      </c>
      <c r="G573" s="60" t="s">
        <v>57</v>
      </c>
      <c r="H573" s="60" t="s">
        <v>57</v>
      </c>
      <c r="I573" s="60" t="s">
        <v>96</v>
      </c>
      <c r="J573" s="60" t="s">
        <v>46</v>
      </c>
      <c r="K573" s="60" t="s">
        <v>97</v>
      </c>
      <c r="L573" s="60" t="s">
        <v>3666</v>
      </c>
      <c r="M573" s="60" t="s">
        <v>3667</v>
      </c>
      <c r="N573">
        <f>VLOOKUP(B573,HIS退!B:F,5,FALSE)</f>
        <v>-1227</v>
      </c>
      <c r="O573" t="str">
        <f t="shared" si="18"/>
        <v/>
      </c>
      <c r="P573" s="43">
        <f>VLOOKUP(C573,银行退!D:G,4,FALSE)</f>
        <v>1227</v>
      </c>
      <c r="Q573" t="str">
        <f t="shared" si="19"/>
        <v/>
      </c>
      <c r="R573" t="e">
        <f>VLOOKUP(C573,银行退!D:J,7,FALSE)</f>
        <v>#N/A</v>
      </c>
    </row>
    <row r="574" spans="1:18">
      <c r="A574" s="62">
        <v>42913.36037037037</v>
      </c>
      <c r="B574" s="60">
        <v>418080</v>
      </c>
      <c r="C574" s="60" t="s">
        <v>3668</v>
      </c>
      <c r="D574" s="60" t="s">
        <v>3669</v>
      </c>
      <c r="E574" s="60" t="s">
        <v>3670</v>
      </c>
      <c r="F574" s="61">
        <v>515</v>
      </c>
      <c r="G574" s="60" t="s">
        <v>57</v>
      </c>
      <c r="H574" s="60" t="s">
        <v>57</v>
      </c>
      <c r="I574" s="60" t="s">
        <v>96</v>
      </c>
      <c r="J574" s="60" t="s">
        <v>46</v>
      </c>
      <c r="K574" s="60" t="s">
        <v>97</v>
      </c>
      <c r="L574" s="60" t="s">
        <v>3671</v>
      </c>
      <c r="M574" s="60" t="s">
        <v>3672</v>
      </c>
      <c r="N574">
        <f>VLOOKUP(B574,HIS退!B:F,5,FALSE)</f>
        <v>-515</v>
      </c>
      <c r="O574" t="str">
        <f t="shared" si="18"/>
        <v/>
      </c>
      <c r="P574" s="43">
        <f>VLOOKUP(C574,银行退!D:G,4,FALSE)</f>
        <v>515</v>
      </c>
      <c r="Q574" t="str">
        <f t="shared" si="19"/>
        <v/>
      </c>
      <c r="R574" t="e">
        <f>VLOOKUP(C574,银行退!D:J,7,FALSE)</f>
        <v>#N/A</v>
      </c>
    </row>
    <row r="575" spans="1:18">
      <c r="A575" s="62">
        <v>42913.375763888886</v>
      </c>
      <c r="B575" s="60">
        <v>419271</v>
      </c>
      <c r="C575" s="60" t="s">
        <v>3673</v>
      </c>
      <c r="D575" s="60" t="s">
        <v>3674</v>
      </c>
      <c r="E575" s="60" t="s">
        <v>3675</v>
      </c>
      <c r="F575" s="61">
        <v>1605</v>
      </c>
      <c r="G575" s="60" t="s">
        <v>57</v>
      </c>
      <c r="H575" s="60" t="s">
        <v>57</v>
      </c>
      <c r="I575" s="60" t="s">
        <v>96</v>
      </c>
      <c r="J575" s="60" t="s">
        <v>46</v>
      </c>
      <c r="K575" s="60" t="s">
        <v>97</v>
      </c>
      <c r="L575" s="60" t="s">
        <v>3676</v>
      </c>
      <c r="M575" s="60" t="s">
        <v>3677</v>
      </c>
      <c r="N575">
        <f>VLOOKUP(B575,HIS退!B:F,5,FALSE)</f>
        <v>-1605</v>
      </c>
      <c r="O575" t="str">
        <f t="shared" si="18"/>
        <v/>
      </c>
      <c r="P575" s="43">
        <f>VLOOKUP(C575,银行退!D:G,4,FALSE)</f>
        <v>1605</v>
      </c>
      <c r="Q575" t="str">
        <f t="shared" si="19"/>
        <v/>
      </c>
      <c r="R575" t="e">
        <f>VLOOKUP(C575,银行退!D:J,7,FALSE)</f>
        <v>#N/A</v>
      </c>
    </row>
    <row r="576" spans="1:18">
      <c r="A576" s="62">
        <v>42913.393530092595</v>
      </c>
      <c r="B576" s="60">
        <v>420968</v>
      </c>
      <c r="C576" s="60" t="s">
        <v>3678</v>
      </c>
      <c r="D576" s="60" t="s">
        <v>3679</v>
      </c>
      <c r="E576" s="60" t="s">
        <v>3680</v>
      </c>
      <c r="F576" s="61">
        <v>2600</v>
      </c>
      <c r="G576" s="60" t="s">
        <v>57</v>
      </c>
      <c r="H576" s="60" t="s">
        <v>57</v>
      </c>
      <c r="I576" s="60" t="s">
        <v>96</v>
      </c>
      <c r="J576" s="60" t="s">
        <v>360</v>
      </c>
      <c r="K576" s="60" t="s">
        <v>97</v>
      </c>
      <c r="L576" s="60" t="s">
        <v>3681</v>
      </c>
      <c r="M576" s="60" t="s">
        <v>3682</v>
      </c>
      <c r="N576">
        <f>VLOOKUP(B576,HIS退!B:F,5,FALSE)</f>
        <v>-2600</v>
      </c>
      <c r="O576" t="str">
        <f t="shared" si="18"/>
        <v/>
      </c>
      <c r="P576" s="43">
        <f>VLOOKUP(C576,银行退!D:G,4,FALSE)</f>
        <v>2600</v>
      </c>
      <c r="Q576" t="str">
        <f t="shared" si="19"/>
        <v/>
      </c>
      <c r="R576" t="e">
        <f>VLOOKUP(C576,银行退!D:J,7,FALSE)</f>
        <v>#N/A</v>
      </c>
    </row>
    <row r="577" spans="1:18">
      <c r="A577" s="62">
        <v>42913.394733796296</v>
      </c>
      <c r="B577" s="60">
        <v>421062</v>
      </c>
      <c r="C577" s="60" t="s">
        <v>3683</v>
      </c>
      <c r="D577" s="60" t="s">
        <v>3684</v>
      </c>
      <c r="E577" s="60" t="s">
        <v>3685</v>
      </c>
      <c r="F577" s="61">
        <v>200</v>
      </c>
      <c r="G577" s="60" t="s">
        <v>57</v>
      </c>
      <c r="H577" s="60" t="s">
        <v>57</v>
      </c>
      <c r="I577" s="60" t="s">
        <v>96</v>
      </c>
      <c r="J577" s="60" t="s">
        <v>46</v>
      </c>
      <c r="K577" s="60" t="s">
        <v>97</v>
      </c>
      <c r="L577" s="60" t="s">
        <v>3686</v>
      </c>
      <c r="M577" s="60" t="s">
        <v>3687</v>
      </c>
      <c r="N577">
        <f>VLOOKUP(B577,HIS退!B:F,5,FALSE)</f>
        <v>-200</v>
      </c>
      <c r="O577" t="str">
        <f t="shared" si="18"/>
        <v/>
      </c>
      <c r="P577" s="43">
        <f>VLOOKUP(C577,银行退!D:G,4,FALSE)</f>
        <v>200</v>
      </c>
      <c r="Q577" t="str">
        <f t="shared" si="19"/>
        <v/>
      </c>
      <c r="R577" t="e">
        <f>VLOOKUP(C577,银行退!D:J,7,FALSE)</f>
        <v>#N/A</v>
      </c>
    </row>
    <row r="578" spans="1:18">
      <c r="A578" s="62">
        <v>42913.40079861111</v>
      </c>
      <c r="B578" s="60">
        <v>421578</v>
      </c>
      <c r="C578" s="60" t="s">
        <v>3688</v>
      </c>
      <c r="D578" s="60" t="s">
        <v>3689</v>
      </c>
      <c r="E578" s="60" t="s">
        <v>3690</v>
      </c>
      <c r="F578" s="61">
        <v>92</v>
      </c>
      <c r="G578" s="60" t="s">
        <v>57</v>
      </c>
      <c r="H578" s="60" t="s">
        <v>57</v>
      </c>
      <c r="I578" s="60" t="s">
        <v>96</v>
      </c>
      <c r="J578" s="60" t="s">
        <v>46</v>
      </c>
      <c r="K578" s="60" t="s">
        <v>97</v>
      </c>
      <c r="L578" s="60" t="s">
        <v>3691</v>
      </c>
      <c r="M578" s="60" t="s">
        <v>3692</v>
      </c>
      <c r="N578">
        <f>VLOOKUP(B578,HIS退!B:F,5,FALSE)</f>
        <v>-92</v>
      </c>
      <c r="O578" t="str">
        <f t="shared" si="18"/>
        <v/>
      </c>
      <c r="P578" s="43">
        <f>VLOOKUP(C578,银行退!D:G,4,FALSE)</f>
        <v>92</v>
      </c>
      <c r="Q578" t="str">
        <f t="shared" si="19"/>
        <v/>
      </c>
      <c r="R578" t="e">
        <f>VLOOKUP(C578,银行退!D:J,7,FALSE)</f>
        <v>#N/A</v>
      </c>
    </row>
    <row r="579" spans="1:18">
      <c r="A579" s="62">
        <v>42913.404074074075</v>
      </c>
      <c r="B579" s="60">
        <v>421831</v>
      </c>
      <c r="C579" s="60" t="s">
        <v>3693</v>
      </c>
      <c r="D579" s="60" t="s">
        <v>3694</v>
      </c>
      <c r="E579" s="60" t="s">
        <v>3695</v>
      </c>
      <c r="F579" s="61">
        <v>861</v>
      </c>
      <c r="G579" s="60" t="s">
        <v>57</v>
      </c>
      <c r="H579" s="60" t="s">
        <v>57</v>
      </c>
      <c r="I579" s="60" t="s">
        <v>96</v>
      </c>
      <c r="J579" s="60" t="s">
        <v>46</v>
      </c>
      <c r="K579" s="60" t="s">
        <v>97</v>
      </c>
      <c r="L579" s="60" t="s">
        <v>3696</v>
      </c>
      <c r="M579" s="60" t="s">
        <v>3697</v>
      </c>
      <c r="N579">
        <f>VLOOKUP(B579,HIS退!B:F,5,FALSE)</f>
        <v>-861</v>
      </c>
      <c r="O579" t="str">
        <f t="shared" si="18"/>
        <v/>
      </c>
      <c r="P579" s="43">
        <f>VLOOKUP(C579,银行退!D:G,4,FALSE)</f>
        <v>861</v>
      </c>
      <c r="Q579" t="str">
        <f t="shared" si="19"/>
        <v/>
      </c>
      <c r="R579" t="e">
        <f>VLOOKUP(C579,银行退!D:J,7,FALSE)</f>
        <v>#N/A</v>
      </c>
    </row>
    <row r="580" spans="1:18">
      <c r="A580" s="62">
        <v>42913.407511574071</v>
      </c>
      <c r="B580" s="60">
        <v>422146</v>
      </c>
      <c r="C580" s="60" t="s">
        <v>3698</v>
      </c>
      <c r="D580" s="60" t="s">
        <v>3699</v>
      </c>
      <c r="E580" s="60" t="s">
        <v>3700</v>
      </c>
      <c r="F580" s="61">
        <v>755</v>
      </c>
      <c r="G580" s="60" t="s">
        <v>57</v>
      </c>
      <c r="H580" s="60" t="s">
        <v>57</v>
      </c>
      <c r="I580" s="60" t="s">
        <v>96</v>
      </c>
      <c r="J580" s="60" t="s">
        <v>46</v>
      </c>
      <c r="K580" s="60" t="s">
        <v>97</v>
      </c>
      <c r="L580" s="60" t="s">
        <v>3701</v>
      </c>
      <c r="M580" s="60" t="s">
        <v>3702</v>
      </c>
      <c r="N580">
        <f>VLOOKUP(B580,HIS退!B:F,5,FALSE)</f>
        <v>-755</v>
      </c>
      <c r="O580" t="str">
        <f t="shared" si="18"/>
        <v/>
      </c>
      <c r="P580" s="43">
        <f>VLOOKUP(C580,银行退!D:G,4,FALSE)</f>
        <v>755</v>
      </c>
      <c r="Q580" t="str">
        <f t="shared" si="19"/>
        <v/>
      </c>
      <c r="R580" t="e">
        <f>VLOOKUP(C580,银行退!D:J,7,FALSE)</f>
        <v>#N/A</v>
      </c>
    </row>
    <row r="581" spans="1:18">
      <c r="A581" s="62">
        <v>42913.409328703703</v>
      </c>
      <c r="B581" s="60">
        <v>422290</v>
      </c>
      <c r="C581" s="60" t="s">
        <v>3703</v>
      </c>
      <c r="D581" s="60" t="s">
        <v>3704</v>
      </c>
      <c r="E581" s="60" t="s">
        <v>3705</v>
      </c>
      <c r="F581" s="61">
        <v>646</v>
      </c>
      <c r="G581" s="60" t="s">
        <v>57</v>
      </c>
      <c r="H581" s="60" t="s">
        <v>57</v>
      </c>
      <c r="I581" s="60" t="s">
        <v>96</v>
      </c>
      <c r="J581" s="60" t="s">
        <v>46</v>
      </c>
      <c r="K581" s="60" t="s">
        <v>97</v>
      </c>
      <c r="L581" s="60" t="s">
        <v>3706</v>
      </c>
      <c r="M581" s="60" t="s">
        <v>3707</v>
      </c>
      <c r="N581">
        <f>VLOOKUP(B581,HIS退!B:F,5,FALSE)</f>
        <v>-646</v>
      </c>
      <c r="O581" t="str">
        <f t="shared" si="18"/>
        <v/>
      </c>
      <c r="P581" s="43">
        <f>VLOOKUP(C581,银行退!D:G,4,FALSE)</f>
        <v>646</v>
      </c>
      <c r="Q581" t="str">
        <f t="shared" si="19"/>
        <v/>
      </c>
      <c r="R581" t="e">
        <f>VLOOKUP(C581,银行退!D:J,7,FALSE)</f>
        <v>#N/A</v>
      </c>
    </row>
    <row r="582" spans="1:18">
      <c r="A582" s="62">
        <v>42913.412245370368</v>
      </c>
      <c r="B582" s="60">
        <v>422559</v>
      </c>
      <c r="C582" s="60" t="s">
        <v>3708</v>
      </c>
      <c r="D582" s="60" t="s">
        <v>3709</v>
      </c>
      <c r="E582" s="60" t="s">
        <v>3710</v>
      </c>
      <c r="F582" s="61">
        <v>275</v>
      </c>
      <c r="G582" s="60" t="s">
        <v>57</v>
      </c>
      <c r="H582" s="60" t="s">
        <v>57</v>
      </c>
      <c r="I582" s="60" t="s">
        <v>96</v>
      </c>
      <c r="J582" s="60" t="s">
        <v>46</v>
      </c>
      <c r="K582" s="60" t="s">
        <v>97</v>
      </c>
      <c r="L582" s="60" t="s">
        <v>3711</v>
      </c>
      <c r="M582" s="60" t="s">
        <v>3712</v>
      </c>
      <c r="N582">
        <f>VLOOKUP(B582,HIS退!B:F,5,FALSE)</f>
        <v>-275</v>
      </c>
      <c r="O582" t="str">
        <f t="shared" si="18"/>
        <v/>
      </c>
      <c r="P582" s="43">
        <f>VLOOKUP(C582,银行退!D:G,4,FALSE)</f>
        <v>275</v>
      </c>
      <c r="Q582" t="str">
        <f t="shared" si="19"/>
        <v/>
      </c>
      <c r="R582" t="e">
        <f>VLOOKUP(C582,银行退!D:J,7,FALSE)</f>
        <v>#N/A</v>
      </c>
    </row>
    <row r="583" spans="1:18">
      <c r="A583" s="62">
        <v>42913.427337962959</v>
      </c>
      <c r="B583" s="60">
        <v>423878</v>
      </c>
      <c r="C583" s="60" t="s">
        <v>3713</v>
      </c>
      <c r="D583" s="60" t="s">
        <v>3714</v>
      </c>
      <c r="E583" s="60" t="s">
        <v>3715</v>
      </c>
      <c r="F583" s="61">
        <v>57</v>
      </c>
      <c r="G583" s="60" t="s">
        <v>57</v>
      </c>
      <c r="H583" s="60" t="s">
        <v>57</v>
      </c>
      <c r="I583" s="60" t="s">
        <v>96</v>
      </c>
      <c r="J583" s="60" t="s">
        <v>46</v>
      </c>
      <c r="K583" s="60" t="s">
        <v>97</v>
      </c>
      <c r="L583" s="60" t="s">
        <v>3716</v>
      </c>
      <c r="M583" s="60" t="s">
        <v>3717</v>
      </c>
      <c r="N583">
        <f>VLOOKUP(B583,HIS退!B:F,5,FALSE)</f>
        <v>-57</v>
      </c>
      <c r="O583" t="str">
        <f t="shared" si="18"/>
        <v/>
      </c>
      <c r="P583" s="43">
        <f>VLOOKUP(C583,银行退!D:G,4,FALSE)</f>
        <v>57</v>
      </c>
      <c r="Q583" t="str">
        <f t="shared" si="19"/>
        <v/>
      </c>
      <c r="R583" t="e">
        <f>VLOOKUP(C583,银行退!D:J,7,FALSE)</f>
        <v>#N/A</v>
      </c>
    </row>
    <row r="584" spans="1:18">
      <c r="A584" s="62">
        <v>42913.433969907404</v>
      </c>
      <c r="B584" s="60">
        <v>424464</v>
      </c>
      <c r="C584" s="60" t="s">
        <v>3718</v>
      </c>
      <c r="D584" s="60" t="s">
        <v>3719</v>
      </c>
      <c r="E584" s="60" t="s">
        <v>3720</v>
      </c>
      <c r="F584" s="61">
        <v>799</v>
      </c>
      <c r="G584" s="60" t="s">
        <v>57</v>
      </c>
      <c r="H584" s="60" t="s">
        <v>57</v>
      </c>
      <c r="I584" s="60" t="s">
        <v>96</v>
      </c>
      <c r="J584" s="60" t="s">
        <v>46</v>
      </c>
      <c r="K584" s="60" t="s">
        <v>97</v>
      </c>
      <c r="L584" s="60" t="s">
        <v>3721</v>
      </c>
      <c r="M584" s="60" t="s">
        <v>3722</v>
      </c>
      <c r="N584">
        <f>VLOOKUP(B584,HIS退!B:F,5,FALSE)</f>
        <v>-799</v>
      </c>
      <c r="O584" t="str">
        <f t="shared" si="18"/>
        <v/>
      </c>
      <c r="P584" s="43">
        <f>VLOOKUP(C584,银行退!D:G,4,FALSE)</f>
        <v>799</v>
      </c>
      <c r="Q584" t="str">
        <f t="shared" si="19"/>
        <v/>
      </c>
      <c r="R584" t="e">
        <f>VLOOKUP(C584,银行退!D:J,7,FALSE)</f>
        <v>#N/A</v>
      </c>
    </row>
    <row r="585" spans="1:18">
      <c r="A585" s="62">
        <v>42913.445381944446</v>
      </c>
      <c r="B585" s="60">
        <v>425383</v>
      </c>
      <c r="C585" s="60" t="s">
        <v>3723</v>
      </c>
      <c r="D585" s="60" t="s">
        <v>3724</v>
      </c>
      <c r="E585" s="60" t="s">
        <v>3725</v>
      </c>
      <c r="F585" s="61">
        <v>2025</v>
      </c>
      <c r="G585" s="60" t="s">
        <v>57</v>
      </c>
      <c r="H585" s="60" t="s">
        <v>57</v>
      </c>
      <c r="I585" s="60" t="s">
        <v>96</v>
      </c>
      <c r="J585" s="60" t="s">
        <v>46</v>
      </c>
      <c r="K585" s="60" t="s">
        <v>97</v>
      </c>
      <c r="L585" s="60" t="s">
        <v>3726</v>
      </c>
      <c r="M585" s="60" t="s">
        <v>3727</v>
      </c>
      <c r="N585">
        <f>VLOOKUP(B585,HIS退!B:F,5,FALSE)</f>
        <v>-2025</v>
      </c>
      <c r="O585" t="str">
        <f t="shared" si="18"/>
        <v/>
      </c>
      <c r="P585" s="43">
        <f>VLOOKUP(C585,银行退!D:G,4,FALSE)</f>
        <v>2025</v>
      </c>
      <c r="Q585" t="str">
        <f t="shared" si="19"/>
        <v/>
      </c>
      <c r="R585" t="e">
        <f>VLOOKUP(C585,银行退!D:J,7,FALSE)</f>
        <v>#N/A</v>
      </c>
    </row>
    <row r="586" spans="1:18">
      <c r="A586" s="62">
        <v>42913.447199074071</v>
      </c>
      <c r="B586" s="60">
        <v>425510</v>
      </c>
      <c r="C586" s="60" t="s">
        <v>3728</v>
      </c>
      <c r="D586" s="60" t="s">
        <v>3729</v>
      </c>
      <c r="E586" s="60" t="s">
        <v>3730</v>
      </c>
      <c r="F586" s="61">
        <v>1300</v>
      </c>
      <c r="G586" s="60" t="s">
        <v>57</v>
      </c>
      <c r="H586" s="60" t="s">
        <v>57</v>
      </c>
      <c r="I586" s="60" t="s">
        <v>96</v>
      </c>
      <c r="J586" s="60" t="s">
        <v>46</v>
      </c>
      <c r="K586" s="60" t="s">
        <v>97</v>
      </c>
      <c r="L586" s="60" t="s">
        <v>3731</v>
      </c>
      <c r="M586" s="60" t="s">
        <v>3732</v>
      </c>
      <c r="N586">
        <f>VLOOKUP(B586,HIS退!B:F,5,FALSE)</f>
        <v>-1300</v>
      </c>
      <c r="O586" t="str">
        <f t="shared" si="18"/>
        <v/>
      </c>
      <c r="P586" s="43">
        <f>VLOOKUP(C586,银行退!D:G,4,FALSE)</f>
        <v>1300</v>
      </c>
      <c r="Q586" t="str">
        <f t="shared" si="19"/>
        <v/>
      </c>
      <c r="R586" t="e">
        <f>VLOOKUP(C586,银行退!D:J,7,FALSE)</f>
        <v>#N/A</v>
      </c>
    </row>
    <row r="587" spans="1:18">
      <c r="A587" s="62">
        <v>42913.453726851854</v>
      </c>
      <c r="B587" s="60">
        <v>425932</v>
      </c>
      <c r="C587" s="60" t="s">
        <v>3733</v>
      </c>
      <c r="D587" s="60" t="s">
        <v>3734</v>
      </c>
      <c r="E587" s="60" t="s">
        <v>3735</v>
      </c>
      <c r="F587" s="61">
        <v>380</v>
      </c>
      <c r="G587" s="60" t="s">
        <v>57</v>
      </c>
      <c r="H587" s="60" t="s">
        <v>57</v>
      </c>
      <c r="I587" s="60" t="s">
        <v>96</v>
      </c>
      <c r="J587" s="60" t="s">
        <v>46</v>
      </c>
      <c r="K587" s="60" t="s">
        <v>97</v>
      </c>
      <c r="L587" s="60" t="s">
        <v>3736</v>
      </c>
      <c r="M587" s="60" t="s">
        <v>3737</v>
      </c>
      <c r="N587">
        <f>VLOOKUP(B587,HIS退!B:F,5,FALSE)</f>
        <v>-380</v>
      </c>
      <c r="O587" t="str">
        <f t="shared" si="18"/>
        <v/>
      </c>
      <c r="P587" s="43">
        <f>VLOOKUP(C587,银行退!D:G,4,FALSE)</f>
        <v>380</v>
      </c>
      <c r="Q587" t="str">
        <f t="shared" si="19"/>
        <v/>
      </c>
      <c r="R587" t="e">
        <f>VLOOKUP(C587,银行退!D:J,7,FALSE)</f>
        <v>#N/A</v>
      </c>
    </row>
    <row r="588" spans="1:18">
      <c r="A588" s="62">
        <v>42913.459733796299</v>
      </c>
      <c r="B588" s="60">
        <v>426344</v>
      </c>
      <c r="C588" s="60" t="s">
        <v>3738</v>
      </c>
      <c r="D588" s="60" t="s">
        <v>3739</v>
      </c>
      <c r="E588" s="60" t="s">
        <v>3740</v>
      </c>
      <c r="F588" s="61">
        <v>500</v>
      </c>
      <c r="G588" s="60" t="s">
        <v>57</v>
      </c>
      <c r="H588" s="60" t="s">
        <v>57</v>
      </c>
      <c r="I588" s="60" t="s">
        <v>96</v>
      </c>
      <c r="J588" s="60" t="s">
        <v>46</v>
      </c>
      <c r="K588" s="60" t="s">
        <v>97</v>
      </c>
      <c r="L588" s="60" t="s">
        <v>3741</v>
      </c>
      <c r="M588" s="60" t="s">
        <v>3742</v>
      </c>
      <c r="N588">
        <f>VLOOKUP(B588,HIS退!B:F,5,FALSE)</f>
        <v>-500</v>
      </c>
      <c r="O588" t="str">
        <f t="shared" si="18"/>
        <v/>
      </c>
      <c r="P588" s="43">
        <f>VLOOKUP(C588,银行退!D:G,4,FALSE)</f>
        <v>500</v>
      </c>
      <c r="Q588" t="str">
        <f t="shared" si="19"/>
        <v/>
      </c>
      <c r="R588" t="e">
        <f>VLOOKUP(C588,银行退!D:J,7,FALSE)</f>
        <v>#N/A</v>
      </c>
    </row>
    <row r="589" spans="1:18">
      <c r="A589" s="62">
        <v>42913.468900462962</v>
      </c>
      <c r="B589" s="60">
        <v>426953</v>
      </c>
      <c r="C589" s="60" t="s">
        <v>3743</v>
      </c>
      <c r="D589" s="60" t="s">
        <v>437</v>
      </c>
      <c r="E589" s="60" t="s">
        <v>329</v>
      </c>
      <c r="F589" s="61">
        <v>399</v>
      </c>
      <c r="G589" s="60" t="s">
        <v>57</v>
      </c>
      <c r="H589" s="60" t="s">
        <v>57</v>
      </c>
      <c r="I589" s="60" t="s">
        <v>96</v>
      </c>
      <c r="J589" s="60" t="s">
        <v>360</v>
      </c>
      <c r="K589" s="60" t="s">
        <v>97</v>
      </c>
      <c r="L589" s="60" t="s">
        <v>3744</v>
      </c>
      <c r="M589" s="60" t="s">
        <v>3745</v>
      </c>
      <c r="N589">
        <f>VLOOKUP(B589,HIS退!B:F,5,FALSE)</f>
        <v>-399</v>
      </c>
      <c r="O589" t="str">
        <f t="shared" si="18"/>
        <v/>
      </c>
      <c r="P589" s="43">
        <f>VLOOKUP(C589,银行退!D:G,4,FALSE)</f>
        <v>399</v>
      </c>
      <c r="Q589" t="str">
        <f t="shared" si="19"/>
        <v/>
      </c>
      <c r="R589" t="e">
        <f>VLOOKUP(C589,银行退!D:J,7,FALSE)</f>
        <v>#N/A</v>
      </c>
    </row>
    <row r="590" spans="1:18">
      <c r="A590" s="62">
        <v>42913.469409722224</v>
      </c>
      <c r="B590" s="60">
        <v>426983</v>
      </c>
      <c r="C590" s="60" t="s">
        <v>3746</v>
      </c>
      <c r="D590" s="60" t="s">
        <v>439</v>
      </c>
      <c r="E590" s="60" t="s">
        <v>440</v>
      </c>
      <c r="F590" s="61">
        <v>862</v>
      </c>
      <c r="G590" s="60" t="s">
        <v>57</v>
      </c>
      <c r="H590" s="60" t="s">
        <v>57</v>
      </c>
      <c r="I590" s="60" t="s">
        <v>96</v>
      </c>
      <c r="J590" s="60" t="s">
        <v>46</v>
      </c>
      <c r="K590" s="60" t="s">
        <v>97</v>
      </c>
      <c r="L590" s="60" t="s">
        <v>3747</v>
      </c>
      <c r="M590" s="60" t="s">
        <v>3748</v>
      </c>
      <c r="N590">
        <f>VLOOKUP(B590,HIS退!B:F,5,FALSE)</f>
        <v>-862</v>
      </c>
      <c r="O590" t="str">
        <f t="shared" si="18"/>
        <v/>
      </c>
      <c r="P590" s="43">
        <f>VLOOKUP(C590,银行退!D:G,4,FALSE)</f>
        <v>862</v>
      </c>
      <c r="Q590" t="str">
        <f t="shared" si="19"/>
        <v/>
      </c>
      <c r="R590" t="e">
        <f>VLOOKUP(C590,银行退!D:J,7,FALSE)</f>
        <v>#N/A</v>
      </c>
    </row>
    <row r="591" spans="1:18">
      <c r="A591" s="62">
        <v>42913.472199074073</v>
      </c>
      <c r="B591" s="60">
        <v>427170</v>
      </c>
      <c r="C591" s="60" t="s">
        <v>3749</v>
      </c>
      <c r="D591" s="60" t="s">
        <v>3750</v>
      </c>
      <c r="E591" s="60" t="s">
        <v>3751</v>
      </c>
      <c r="F591" s="61">
        <v>82</v>
      </c>
      <c r="G591" s="60" t="s">
        <v>57</v>
      </c>
      <c r="H591" s="60" t="s">
        <v>57</v>
      </c>
      <c r="I591" s="60" t="s">
        <v>96</v>
      </c>
      <c r="J591" s="60" t="s">
        <v>46</v>
      </c>
      <c r="K591" s="60" t="s">
        <v>97</v>
      </c>
      <c r="L591" s="60" t="s">
        <v>3752</v>
      </c>
      <c r="M591" s="60" t="s">
        <v>3753</v>
      </c>
      <c r="N591">
        <f>VLOOKUP(B591,HIS退!B:F,5,FALSE)</f>
        <v>-82</v>
      </c>
      <c r="O591" t="str">
        <f t="shared" si="18"/>
        <v/>
      </c>
      <c r="P591" s="43">
        <f>VLOOKUP(C591,银行退!D:G,4,FALSE)</f>
        <v>82</v>
      </c>
      <c r="Q591" t="str">
        <f t="shared" si="19"/>
        <v/>
      </c>
      <c r="R591" t="e">
        <f>VLOOKUP(C591,银行退!D:J,7,FALSE)</f>
        <v>#N/A</v>
      </c>
    </row>
    <row r="592" spans="1:18">
      <c r="A592" s="62">
        <v>42913.472407407404</v>
      </c>
      <c r="B592" s="60">
        <v>427182</v>
      </c>
      <c r="C592" s="60" t="s">
        <v>3754</v>
      </c>
      <c r="D592" s="60" t="s">
        <v>3750</v>
      </c>
      <c r="E592" s="60" t="s">
        <v>3751</v>
      </c>
      <c r="F592" s="61">
        <v>800</v>
      </c>
      <c r="G592" s="60" t="s">
        <v>57</v>
      </c>
      <c r="H592" s="60" t="s">
        <v>57</v>
      </c>
      <c r="I592" s="60" t="s">
        <v>96</v>
      </c>
      <c r="J592" s="60" t="s">
        <v>46</v>
      </c>
      <c r="K592" s="60" t="s">
        <v>97</v>
      </c>
      <c r="L592" s="60" t="s">
        <v>3755</v>
      </c>
      <c r="M592" s="60" t="s">
        <v>3756</v>
      </c>
      <c r="N592">
        <f>VLOOKUP(B592,HIS退!B:F,5,FALSE)</f>
        <v>-800</v>
      </c>
      <c r="O592" t="str">
        <f t="shared" si="18"/>
        <v/>
      </c>
      <c r="P592" s="43">
        <f>VLOOKUP(C592,银行退!D:G,4,FALSE)</f>
        <v>800</v>
      </c>
      <c r="Q592" t="str">
        <f t="shared" si="19"/>
        <v/>
      </c>
      <c r="R592" t="e">
        <f>VLOOKUP(C592,银行退!D:J,7,FALSE)</f>
        <v>#N/A</v>
      </c>
    </row>
    <row r="593" spans="1:18">
      <c r="A593" s="62">
        <v>42913.500034722223</v>
      </c>
      <c r="B593" s="60">
        <v>428360</v>
      </c>
      <c r="C593" s="60" t="s">
        <v>3757</v>
      </c>
      <c r="D593" s="60" t="s">
        <v>3758</v>
      </c>
      <c r="E593" s="60" t="s">
        <v>3759</v>
      </c>
      <c r="F593" s="61">
        <v>556</v>
      </c>
      <c r="G593" s="60" t="s">
        <v>57</v>
      </c>
      <c r="H593" s="60" t="s">
        <v>57</v>
      </c>
      <c r="I593" s="60" t="s">
        <v>96</v>
      </c>
      <c r="J593" s="60" t="s">
        <v>46</v>
      </c>
      <c r="K593" s="60" t="s">
        <v>97</v>
      </c>
      <c r="L593" s="60" t="s">
        <v>3760</v>
      </c>
      <c r="M593" s="60" t="s">
        <v>3761</v>
      </c>
      <c r="N593">
        <f>VLOOKUP(B593,HIS退!B:F,5,FALSE)</f>
        <v>-556</v>
      </c>
      <c r="O593" t="str">
        <f t="shared" si="18"/>
        <v/>
      </c>
      <c r="P593" s="43">
        <f>VLOOKUP(C593,银行退!D:G,4,FALSE)</f>
        <v>556</v>
      </c>
      <c r="Q593" t="str">
        <f t="shared" si="19"/>
        <v/>
      </c>
      <c r="R593" t="e">
        <f>VLOOKUP(C593,银行退!D:J,7,FALSE)</f>
        <v>#N/A</v>
      </c>
    </row>
    <row r="594" spans="1:18">
      <c r="A594" s="62">
        <v>42913.527372685188</v>
      </c>
      <c r="B594" s="60">
        <v>428762</v>
      </c>
      <c r="C594" s="60" t="s">
        <v>3762</v>
      </c>
      <c r="D594" s="60" t="s">
        <v>3763</v>
      </c>
      <c r="E594" s="60" t="s">
        <v>3764</v>
      </c>
      <c r="F594" s="61">
        <v>189</v>
      </c>
      <c r="G594" s="60" t="s">
        <v>57</v>
      </c>
      <c r="H594" s="60" t="s">
        <v>57</v>
      </c>
      <c r="I594" s="60" t="s">
        <v>96</v>
      </c>
      <c r="J594" s="60" t="s">
        <v>46</v>
      </c>
      <c r="K594" s="60" t="s">
        <v>97</v>
      </c>
      <c r="L594" s="60" t="s">
        <v>3765</v>
      </c>
      <c r="M594" s="60" t="s">
        <v>3766</v>
      </c>
      <c r="N594">
        <f>VLOOKUP(B594,HIS退!B:F,5,FALSE)</f>
        <v>-189</v>
      </c>
      <c r="O594" t="str">
        <f t="shared" si="18"/>
        <v/>
      </c>
      <c r="P594" s="43">
        <f>VLOOKUP(C594,银行退!D:G,4,FALSE)</f>
        <v>189</v>
      </c>
      <c r="Q594" t="str">
        <f t="shared" si="19"/>
        <v/>
      </c>
      <c r="R594" t="e">
        <f>VLOOKUP(C594,银行退!D:J,7,FALSE)</f>
        <v>#N/A</v>
      </c>
    </row>
    <row r="595" spans="1:18">
      <c r="A595" s="62">
        <v>42913.592962962961</v>
      </c>
      <c r="B595" s="60">
        <v>429611</v>
      </c>
      <c r="C595" s="60" t="s">
        <v>3767</v>
      </c>
      <c r="D595" s="60" t="s">
        <v>3768</v>
      </c>
      <c r="E595" s="60" t="s">
        <v>3769</v>
      </c>
      <c r="F595" s="61">
        <v>57</v>
      </c>
      <c r="G595" s="60" t="s">
        <v>57</v>
      </c>
      <c r="H595" s="60" t="s">
        <v>57</v>
      </c>
      <c r="I595" s="60" t="s">
        <v>96</v>
      </c>
      <c r="J595" s="60" t="s">
        <v>46</v>
      </c>
      <c r="K595" s="60" t="s">
        <v>97</v>
      </c>
      <c r="L595" s="60" t="s">
        <v>3770</v>
      </c>
      <c r="M595" s="60" t="s">
        <v>3771</v>
      </c>
      <c r="N595">
        <f>VLOOKUP(B595,HIS退!B:F,5,FALSE)</f>
        <v>-57</v>
      </c>
      <c r="O595" t="str">
        <f t="shared" si="18"/>
        <v/>
      </c>
      <c r="P595" s="43">
        <f>VLOOKUP(C595,银行退!D:G,4,FALSE)</f>
        <v>57</v>
      </c>
      <c r="Q595" t="str">
        <f t="shared" si="19"/>
        <v/>
      </c>
      <c r="R595" t="e">
        <f>VLOOKUP(C595,银行退!D:J,7,FALSE)</f>
        <v>#N/A</v>
      </c>
    </row>
    <row r="596" spans="1:18">
      <c r="A596" s="62">
        <v>42913.593715277777</v>
      </c>
      <c r="B596" s="60">
        <v>429646</v>
      </c>
      <c r="C596" s="60" t="s">
        <v>3772</v>
      </c>
      <c r="D596" s="60" t="s">
        <v>3773</v>
      </c>
      <c r="E596" s="60" t="s">
        <v>3774</v>
      </c>
      <c r="F596" s="61">
        <v>2500</v>
      </c>
      <c r="G596" s="60" t="s">
        <v>57</v>
      </c>
      <c r="H596" s="60" t="s">
        <v>57</v>
      </c>
      <c r="I596" s="60" t="s">
        <v>96</v>
      </c>
      <c r="J596" s="60" t="s">
        <v>46</v>
      </c>
      <c r="K596" s="60" t="s">
        <v>97</v>
      </c>
      <c r="L596" s="60" t="s">
        <v>3775</v>
      </c>
      <c r="M596" s="60" t="s">
        <v>3776</v>
      </c>
      <c r="N596">
        <f>VLOOKUP(B596,HIS退!B:F,5,FALSE)</f>
        <v>-2500</v>
      </c>
      <c r="O596" t="str">
        <f t="shared" si="18"/>
        <v/>
      </c>
      <c r="P596" s="43">
        <f>VLOOKUP(C596,银行退!D:G,4,FALSE)</f>
        <v>2500</v>
      </c>
      <c r="Q596" t="str">
        <f t="shared" si="19"/>
        <v/>
      </c>
      <c r="R596" t="e">
        <f>VLOOKUP(C596,银行退!D:J,7,FALSE)</f>
        <v>#N/A</v>
      </c>
    </row>
    <row r="597" spans="1:18">
      <c r="A597" s="62">
        <v>42913.597395833334</v>
      </c>
      <c r="B597" s="60">
        <v>429841</v>
      </c>
      <c r="C597" s="60" t="s">
        <v>3777</v>
      </c>
      <c r="D597" s="60" t="s">
        <v>3778</v>
      </c>
      <c r="E597" s="60" t="s">
        <v>3779</v>
      </c>
      <c r="F597" s="61">
        <v>5000</v>
      </c>
      <c r="G597" s="60" t="s">
        <v>57</v>
      </c>
      <c r="H597" s="60" t="s">
        <v>57</v>
      </c>
      <c r="I597" s="60" t="s">
        <v>96</v>
      </c>
      <c r="J597" s="60" t="s">
        <v>46</v>
      </c>
      <c r="K597" s="60" t="s">
        <v>97</v>
      </c>
      <c r="L597" s="60" t="s">
        <v>3780</v>
      </c>
      <c r="M597" s="60" t="s">
        <v>3781</v>
      </c>
      <c r="N597">
        <f>VLOOKUP(B597,HIS退!B:F,5,FALSE)</f>
        <v>-5000</v>
      </c>
      <c r="O597" t="str">
        <f t="shared" si="18"/>
        <v/>
      </c>
      <c r="P597" s="43">
        <f>VLOOKUP(C597,银行退!D:G,4,FALSE)</f>
        <v>5000</v>
      </c>
      <c r="Q597" t="str">
        <f t="shared" si="19"/>
        <v/>
      </c>
      <c r="R597" t="e">
        <f>VLOOKUP(C597,银行退!D:J,7,FALSE)</f>
        <v>#N/A</v>
      </c>
    </row>
    <row r="598" spans="1:18">
      <c r="A598" s="62">
        <v>42913.611655092594</v>
      </c>
      <c r="B598" s="60">
        <v>430747</v>
      </c>
      <c r="C598" s="60" t="s">
        <v>3782</v>
      </c>
      <c r="D598" s="60" t="s">
        <v>3783</v>
      </c>
      <c r="E598" s="60" t="s">
        <v>3784</v>
      </c>
      <c r="F598" s="61">
        <v>594</v>
      </c>
      <c r="G598" s="60" t="s">
        <v>57</v>
      </c>
      <c r="H598" s="60" t="s">
        <v>57</v>
      </c>
      <c r="I598" s="60" t="s">
        <v>96</v>
      </c>
      <c r="J598" s="60" t="s">
        <v>46</v>
      </c>
      <c r="K598" s="60" t="s">
        <v>97</v>
      </c>
      <c r="L598" s="60" t="s">
        <v>3785</v>
      </c>
      <c r="M598" s="60" t="s">
        <v>3786</v>
      </c>
      <c r="N598">
        <f>VLOOKUP(B598,HIS退!B:F,5,FALSE)</f>
        <v>-594</v>
      </c>
      <c r="O598" t="str">
        <f t="shared" si="18"/>
        <v/>
      </c>
      <c r="P598" s="43">
        <f>VLOOKUP(C598,银行退!D:G,4,FALSE)</f>
        <v>594</v>
      </c>
      <c r="Q598" t="str">
        <f t="shared" si="19"/>
        <v/>
      </c>
      <c r="R598" t="e">
        <f>VLOOKUP(C598,银行退!D:J,7,FALSE)</f>
        <v>#N/A</v>
      </c>
    </row>
    <row r="599" spans="1:18">
      <c r="A599" s="62">
        <v>42913.623287037037</v>
      </c>
      <c r="B599" s="60">
        <v>431523</v>
      </c>
      <c r="C599" s="60" t="s">
        <v>3787</v>
      </c>
      <c r="D599" s="60" t="s">
        <v>3788</v>
      </c>
      <c r="E599" s="60" t="s">
        <v>3789</v>
      </c>
      <c r="F599" s="61">
        <v>196</v>
      </c>
      <c r="G599" s="60" t="s">
        <v>57</v>
      </c>
      <c r="H599" s="60" t="s">
        <v>57</v>
      </c>
      <c r="I599" s="60" t="s">
        <v>96</v>
      </c>
      <c r="J599" s="60" t="s">
        <v>46</v>
      </c>
      <c r="K599" s="60" t="s">
        <v>97</v>
      </c>
      <c r="L599" s="60" t="s">
        <v>3790</v>
      </c>
      <c r="M599" s="60" t="s">
        <v>3791</v>
      </c>
      <c r="N599">
        <f>VLOOKUP(B599,HIS退!B:F,5,FALSE)</f>
        <v>-196</v>
      </c>
      <c r="O599" t="str">
        <f t="shared" si="18"/>
        <v/>
      </c>
      <c r="P599" s="43">
        <f>VLOOKUP(C599,银行退!D:G,4,FALSE)</f>
        <v>196</v>
      </c>
      <c r="Q599" t="str">
        <f t="shared" si="19"/>
        <v/>
      </c>
      <c r="R599" t="e">
        <f>VLOOKUP(C599,银行退!D:J,7,FALSE)</f>
        <v>#N/A</v>
      </c>
    </row>
    <row r="600" spans="1:18">
      <c r="A600" s="62">
        <v>42913.627835648149</v>
      </c>
      <c r="B600" s="60">
        <v>431818</v>
      </c>
      <c r="C600" s="60" t="s">
        <v>3792</v>
      </c>
      <c r="D600" s="60" t="s">
        <v>3793</v>
      </c>
      <c r="E600" s="60" t="s">
        <v>3794</v>
      </c>
      <c r="F600" s="61">
        <v>380</v>
      </c>
      <c r="G600" s="60" t="s">
        <v>57</v>
      </c>
      <c r="H600" s="60" t="s">
        <v>57</v>
      </c>
      <c r="I600" s="60" t="s">
        <v>96</v>
      </c>
      <c r="J600" s="60" t="s">
        <v>46</v>
      </c>
      <c r="K600" s="60" t="s">
        <v>97</v>
      </c>
      <c r="L600" s="60" t="s">
        <v>3795</v>
      </c>
      <c r="M600" s="60" t="s">
        <v>3796</v>
      </c>
      <c r="N600">
        <f>VLOOKUP(B600,HIS退!B:F,5,FALSE)</f>
        <v>-380</v>
      </c>
      <c r="O600" t="str">
        <f t="shared" si="18"/>
        <v/>
      </c>
      <c r="P600" s="43">
        <f>VLOOKUP(C600,银行退!D:G,4,FALSE)</f>
        <v>380</v>
      </c>
      <c r="Q600" t="str">
        <f t="shared" si="19"/>
        <v/>
      </c>
      <c r="R600" t="e">
        <f>VLOOKUP(C600,银行退!D:J,7,FALSE)</f>
        <v>#N/A</v>
      </c>
    </row>
    <row r="601" spans="1:18">
      <c r="A601" s="62">
        <v>42913.630833333336</v>
      </c>
      <c r="B601" s="60">
        <v>432003</v>
      </c>
      <c r="C601" s="60" t="s">
        <v>3797</v>
      </c>
      <c r="D601" s="60" t="s">
        <v>3798</v>
      </c>
      <c r="E601" s="60" t="s">
        <v>3799</v>
      </c>
      <c r="F601" s="61">
        <v>375</v>
      </c>
      <c r="G601" s="60" t="s">
        <v>57</v>
      </c>
      <c r="H601" s="60" t="s">
        <v>57</v>
      </c>
      <c r="I601" s="60" t="s">
        <v>96</v>
      </c>
      <c r="J601" s="60" t="s">
        <v>46</v>
      </c>
      <c r="K601" s="60" t="s">
        <v>97</v>
      </c>
      <c r="L601" s="60" t="s">
        <v>3800</v>
      </c>
      <c r="M601" s="60" t="s">
        <v>3801</v>
      </c>
      <c r="N601">
        <f>VLOOKUP(B601,HIS退!B:F,5,FALSE)</f>
        <v>-375</v>
      </c>
      <c r="O601" t="str">
        <f t="shared" si="18"/>
        <v/>
      </c>
      <c r="P601" s="43">
        <f>VLOOKUP(C601,银行退!D:G,4,FALSE)</f>
        <v>375</v>
      </c>
      <c r="Q601" t="str">
        <f t="shared" si="19"/>
        <v/>
      </c>
      <c r="R601" t="e">
        <f>VLOOKUP(C601,银行退!D:J,7,FALSE)</f>
        <v>#N/A</v>
      </c>
    </row>
    <row r="602" spans="1:18">
      <c r="A602" s="62">
        <v>42913.636620370373</v>
      </c>
      <c r="B602" s="60">
        <v>432333</v>
      </c>
      <c r="C602" s="60" t="s">
        <v>3802</v>
      </c>
      <c r="D602" s="60" t="s">
        <v>3803</v>
      </c>
      <c r="E602" s="60" t="s">
        <v>3804</v>
      </c>
      <c r="F602" s="61">
        <v>1000</v>
      </c>
      <c r="G602" s="60" t="s">
        <v>57</v>
      </c>
      <c r="H602" s="60" t="s">
        <v>57</v>
      </c>
      <c r="I602" s="60" t="s">
        <v>96</v>
      </c>
      <c r="J602" s="60" t="s">
        <v>46</v>
      </c>
      <c r="K602" s="60" t="s">
        <v>97</v>
      </c>
      <c r="L602" s="60" t="s">
        <v>3805</v>
      </c>
      <c r="M602" s="60" t="s">
        <v>3806</v>
      </c>
      <c r="N602">
        <f>VLOOKUP(B602,HIS退!B:F,5,FALSE)</f>
        <v>-1000</v>
      </c>
      <c r="O602" t="str">
        <f t="shared" si="18"/>
        <v/>
      </c>
      <c r="P602" s="43">
        <f>VLOOKUP(C602,银行退!D:G,4,FALSE)</f>
        <v>1000</v>
      </c>
      <c r="Q602" t="str">
        <f t="shared" si="19"/>
        <v/>
      </c>
      <c r="R602" t="e">
        <f>VLOOKUP(C602,银行退!D:J,7,FALSE)</f>
        <v>#N/A</v>
      </c>
    </row>
    <row r="603" spans="1:18">
      <c r="A603" s="62">
        <v>42913.639664351853</v>
      </c>
      <c r="B603" s="60">
        <v>432516</v>
      </c>
      <c r="C603" s="60" t="s">
        <v>3807</v>
      </c>
      <c r="D603" s="60" t="s">
        <v>3808</v>
      </c>
      <c r="E603" s="60" t="s">
        <v>3809</v>
      </c>
      <c r="F603" s="61">
        <v>492</v>
      </c>
      <c r="G603" s="60" t="s">
        <v>57</v>
      </c>
      <c r="H603" s="60" t="s">
        <v>57</v>
      </c>
      <c r="I603" s="60" t="s">
        <v>96</v>
      </c>
      <c r="J603" s="60" t="s">
        <v>46</v>
      </c>
      <c r="K603" s="60" t="s">
        <v>97</v>
      </c>
      <c r="L603" s="60" t="s">
        <v>3810</v>
      </c>
      <c r="M603" s="60" t="s">
        <v>3811</v>
      </c>
      <c r="N603">
        <f>VLOOKUP(B603,HIS退!B:F,5,FALSE)</f>
        <v>-492</v>
      </c>
      <c r="O603" t="str">
        <f t="shared" si="18"/>
        <v/>
      </c>
      <c r="P603" s="43">
        <f>VLOOKUP(C603,银行退!D:G,4,FALSE)</f>
        <v>492</v>
      </c>
      <c r="Q603" t="str">
        <f t="shared" si="19"/>
        <v/>
      </c>
      <c r="R603" t="e">
        <f>VLOOKUP(C603,银行退!D:J,7,FALSE)</f>
        <v>#N/A</v>
      </c>
    </row>
    <row r="604" spans="1:18">
      <c r="A604" s="62">
        <v>42913.643634259257</v>
      </c>
      <c r="B604" s="60">
        <v>432732</v>
      </c>
      <c r="C604" s="60" t="s">
        <v>3812</v>
      </c>
      <c r="D604" s="60" t="s">
        <v>3813</v>
      </c>
      <c r="E604" s="60" t="s">
        <v>3814</v>
      </c>
      <c r="F604" s="61">
        <v>1000</v>
      </c>
      <c r="G604" s="60" t="s">
        <v>57</v>
      </c>
      <c r="H604" s="60" t="s">
        <v>57</v>
      </c>
      <c r="I604" s="60" t="s">
        <v>96</v>
      </c>
      <c r="J604" s="60" t="s">
        <v>46</v>
      </c>
      <c r="K604" s="60" t="s">
        <v>97</v>
      </c>
      <c r="L604" s="60" t="s">
        <v>3815</v>
      </c>
      <c r="M604" s="60" t="s">
        <v>3816</v>
      </c>
      <c r="N604">
        <f>VLOOKUP(B604,HIS退!B:F,5,FALSE)</f>
        <v>-1000</v>
      </c>
      <c r="O604" t="str">
        <f t="shared" si="18"/>
        <v/>
      </c>
      <c r="P604" s="43">
        <f>VLOOKUP(C604,银行退!D:G,4,FALSE)</f>
        <v>1000</v>
      </c>
      <c r="Q604" t="str">
        <f t="shared" si="19"/>
        <v/>
      </c>
      <c r="R604" t="e">
        <f>VLOOKUP(C604,银行退!D:J,7,FALSE)</f>
        <v>#N/A</v>
      </c>
    </row>
    <row r="605" spans="1:18">
      <c r="A605" s="62">
        <v>42913.646793981483</v>
      </c>
      <c r="B605" s="60">
        <v>432921</v>
      </c>
      <c r="C605" s="60" t="s">
        <v>3817</v>
      </c>
      <c r="D605" s="60" t="s">
        <v>3818</v>
      </c>
      <c r="E605" s="60" t="s">
        <v>3819</v>
      </c>
      <c r="F605" s="61">
        <v>700</v>
      </c>
      <c r="G605" s="60" t="s">
        <v>57</v>
      </c>
      <c r="H605" s="60" t="s">
        <v>57</v>
      </c>
      <c r="I605" s="60" t="s">
        <v>96</v>
      </c>
      <c r="J605" s="60" t="s">
        <v>46</v>
      </c>
      <c r="K605" s="60" t="s">
        <v>97</v>
      </c>
      <c r="L605" s="60" t="s">
        <v>3820</v>
      </c>
      <c r="M605" s="60" t="s">
        <v>3821</v>
      </c>
      <c r="N605">
        <f>VLOOKUP(B605,HIS退!B:F,5,FALSE)</f>
        <v>-700</v>
      </c>
      <c r="O605" t="str">
        <f t="shared" si="18"/>
        <v/>
      </c>
      <c r="P605" s="43">
        <f>VLOOKUP(C605,银行退!D:G,4,FALSE)</f>
        <v>700</v>
      </c>
      <c r="Q605" t="str">
        <f t="shared" si="19"/>
        <v/>
      </c>
      <c r="R605" t="e">
        <f>VLOOKUP(C605,银行退!D:J,7,FALSE)</f>
        <v>#N/A</v>
      </c>
    </row>
    <row r="606" spans="1:18">
      <c r="A606" s="62">
        <v>42913.649386574078</v>
      </c>
      <c r="B606" s="60">
        <v>433047</v>
      </c>
      <c r="C606" s="60" t="s">
        <v>3822</v>
      </c>
      <c r="D606" s="60" t="s">
        <v>3823</v>
      </c>
      <c r="E606" s="60" t="s">
        <v>3824</v>
      </c>
      <c r="F606" s="61">
        <v>2437</v>
      </c>
      <c r="G606" s="60" t="s">
        <v>57</v>
      </c>
      <c r="H606" s="60" t="s">
        <v>57</v>
      </c>
      <c r="I606" s="60" t="s">
        <v>96</v>
      </c>
      <c r="J606" s="60" t="s">
        <v>46</v>
      </c>
      <c r="K606" s="60" t="s">
        <v>97</v>
      </c>
      <c r="L606" s="60" t="s">
        <v>3825</v>
      </c>
      <c r="M606" s="60" t="s">
        <v>3826</v>
      </c>
      <c r="N606">
        <f>VLOOKUP(B606,HIS退!B:F,5,FALSE)</f>
        <v>-2437</v>
      </c>
      <c r="O606" t="str">
        <f t="shared" si="18"/>
        <v/>
      </c>
      <c r="P606" s="43">
        <f>VLOOKUP(C606,银行退!D:G,4,FALSE)</f>
        <v>2437</v>
      </c>
      <c r="Q606" t="str">
        <f t="shared" si="19"/>
        <v/>
      </c>
      <c r="R606" t="e">
        <f>VLOOKUP(C606,银行退!D:J,7,FALSE)</f>
        <v>#N/A</v>
      </c>
    </row>
    <row r="607" spans="1:18">
      <c r="A607" s="62">
        <v>42913.661782407406</v>
      </c>
      <c r="B607" s="60">
        <v>433683</v>
      </c>
      <c r="C607" s="60" t="s">
        <v>3827</v>
      </c>
      <c r="D607" s="60" t="s">
        <v>3828</v>
      </c>
      <c r="E607" s="60" t="s">
        <v>3829</v>
      </c>
      <c r="F607" s="61">
        <v>264</v>
      </c>
      <c r="G607" s="60" t="s">
        <v>57</v>
      </c>
      <c r="H607" s="60" t="s">
        <v>57</v>
      </c>
      <c r="I607" s="60" t="s">
        <v>96</v>
      </c>
      <c r="J607" s="60" t="s">
        <v>46</v>
      </c>
      <c r="K607" s="60" t="s">
        <v>97</v>
      </c>
      <c r="L607" s="60" t="s">
        <v>3830</v>
      </c>
      <c r="M607" s="60" t="s">
        <v>3831</v>
      </c>
      <c r="N607">
        <f>VLOOKUP(B607,HIS退!B:F,5,FALSE)</f>
        <v>-264</v>
      </c>
      <c r="O607" t="str">
        <f t="shared" si="18"/>
        <v/>
      </c>
      <c r="P607" s="43">
        <f>VLOOKUP(C607,银行退!D:G,4,FALSE)</f>
        <v>264</v>
      </c>
      <c r="Q607" t="str">
        <f t="shared" si="19"/>
        <v/>
      </c>
      <c r="R607" t="e">
        <f>VLOOKUP(C607,银行退!D:J,7,FALSE)</f>
        <v>#N/A</v>
      </c>
    </row>
    <row r="608" spans="1:18">
      <c r="A608" s="62">
        <v>42913.663344907407</v>
      </c>
      <c r="B608" s="60">
        <v>433765</v>
      </c>
      <c r="C608" s="60" t="s">
        <v>3832</v>
      </c>
      <c r="D608" s="60" t="s">
        <v>3833</v>
      </c>
      <c r="E608" s="60" t="s">
        <v>3834</v>
      </c>
      <c r="F608" s="61">
        <v>393</v>
      </c>
      <c r="G608" s="60" t="s">
        <v>57</v>
      </c>
      <c r="H608" s="60" t="s">
        <v>57</v>
      </c>
      <c r="I608" s="60" t="s">
        <v>96</v>
      </c>
      <c r="J608" s="60" t="s">
        <v>360</v>
      </c>
      <c r="K608" s="60" t="s">
        <v>97</v>
      </c>
      <c r="L608" s="60" t="s">
        <v>3835</v>
      </c>
      <c r="M608" s="60" t="s">
        <v>3836</v>
      </c>
      <c r="N608">
        <f>VLOOKUP(B608,HIS退!B:F,5,FALSE)</f>
        <v>-393</v>
      </c>
      <c r="O608" t="str">
        <f t="shared" si="18"/>
        <v/>
      </c>
      <c r="P608" s="43">
        <f>VLOOKUP(C608,银行退!D:G,4,FALSE)</f>
        <v>393</v>
      </c>
      <c r="Q608" t="str">
        <f t="shared" si="19"/>
        <v/>
      </c>
      <c r="R608" t="e">
        <f>VLOOKUP(C608,银行退!D:J,7,FALSE)</f>
        <v>#N/A</v>
      </c>
    </row>
    <row r="609" spans="1:18">
      <c r="A609" s="62">
        <v>42913.665127314816</v>
      </c>
      <c r="B609" s="60">
        <v>433872</v>
      </c>
      <c r="C609" s="60" t="s">
        <v>3837</v>
      </c>
      <c r="D609" s="60" t="s">
        <v>3838</v>
      </c>
      <c r="E609" s="60" t="s">
        <v>3839</v>
      </c>
      <c r="F609" s="61">
        <v>350</v>
      </c>
      <c r="G609" s="60" t="s">
        <v>57</v>
      </c>
      <c r="H609" s="60" t="s">
        <v>57</v>
      </c>
      <c r="I609" s="60" t="s">
        <v>96</v>
      </c>
      <c r="J609" s="60" t="s">
        <v>360</v>
      </c>
      <c r="K609" s="60" t="s">
        <v>97</v>
      </c>
      <c r="L609" s="60" t="s">
        <v>3840</v>
      </c>
      <c r="M609" s="60" t="s">
        <v>3841</v>
      </c>
      <c r="N609">
        <f>VLOOKUP(B609,HIS退!B:F,5,FALSE)</f>
        <v>-350</v>
      </c>
      <c r="O609" t="str">
        <f t="shared" si="18"/>
        <v/>
      </c>
      <c r="P609" s="43">
        <f>VLOOKUP(C609,银行退!D:G,4,FALSE)</f>
        <v>350</v>
      </c>
      <c r="Q609" t="str">
        <f t="shared" si="19"/>
        <v/>
      </c>
      <c r="R609" t="e">
        <f>VLOOKUP(C609,银行退!D:J,7,FALSE)</f>
        <v>#N/A</v>
      </c>
    </row>
    <row r="610" spans="1:18">
      <c r="A610" s="62">
        <v>42913.67046296296</v>
      </c>
      <c r="B610" s="60">
        <v>434145</v>
      </c>
      <c r="C610" s="60" t="s">
        <v>3842</v>
      </c>
      <c r="D610" s="60" t="s">
        <v>3843</v>
      </c>
      <c r="E610" s="60" t="s">
        <v>3844</v>
      </c>
      <c r="F610" s="61">
        <v>306</v>
      </c>
      <c r="G610" s="60" t="s">
        <v>57</v>
      </c>
      <c r="H610" s="60" t="s">
        <v>57</v>
      </c>
      <c r="I610" s="60" t="s">
        <v>96</v>
      </c>
      <c r="J610" s="60" t="s">
        <v>46</v>
      </c>
      <c r="K610" s="60" t="s">
        <v>97</v>
      </c>
      <c r="L610" s="60" t="s">
        <v>3845</v>
      </c>
      <c r="M610" s="60" t="s">
        <v>3846</v>
      </c>
      <c r="N610">
        <f>VLOOKUP(B610,HIS退!B:F,5,FALSE)</f>
        <v>-306</v>
      </c>
      <c r="O610" t="str">
        <f t="shared" si="18"/>
        <v/>
      </c>
      <c r="P610" s="43">
        <f>VLOOKUP(C610,银行退!D:G,4,FALSE)</f>
        <v>306</v>
      </c>
      <c r="Q610" t="str">
        <f t="shared" si="19"/>
        <v/>
      </c>
      <c r="R610" t="e">
        <f>VLOOKUP(C610,银行退!D:J,7,FALSE)</f>
        <v>#N/A</v>
      </c>
    </row>
    <row r="611" spans="1:18">
      <c r="A611" s="62">
        <v>42913.689143518517</v>
      </c>
      <c r="B611" s="60">
        <v>434981</v>
      </c>
      <c r="C611" s="60" t="s">
        <v>3847</v>
      </c>
      <c r="D611" s="60" t="s">
        <v>3848</v>
      </c>
      <c r="E611" s="60" t="s">
        <v>3849</v>
      </c>
      <c r="F611" s="61">
        <v>34</v>
      </c>
      <c r="G611" s="60" t="s">
        <v>57</v>
      </c>
      <c r="H611" s="60" t="s">
        <v>57</v>
      </c>
      <c r="I611" s="60" t="s">
        <v>96</v>
      </c>
      <c r="J611" s="60" t="s">
        <v>46</v>
      </c>
      <c r="K611" s="60" t="s">
        <v>97</v>
      </c>
      <c r="L611" s="60" t="s">
        <v>3850</v>
      </c>
      <c r="M611" s="60" t="s">
        <v>3851</v>
      </c>
      <c r="N611">
        <f>VLOOKUP(B611,HIS退!B:F,5,FALSE)</f>
        <v>-34</v>
      </c>
      <c r="O611" t="str">
        <f t="shared" si="18"/>
        <v/>
      </c>
      <c r="P611" s="43">
        <f>VLOOKUP(C611,银行退!D:G,4,FALSE)</f>
        <v>34</v>
      </c>
      <c r="Q611" t="str">
        <f t="shared" si="19"/>
        <v/>
      </c>
      <c r="R611" t="e">
        <f>VLOOKUP(C611,银行退!D:J,7,FALSE)</f>
        <v>#N/A</v>
      </c>
    </row>
    <row r="612" spans="1:18">
      <c r="A612" s="62">
        <v>42913.689236111109</v>
      </c>
      <c r="B612" s="60">
        <v>435014</v>
      </c>
      <c r="C612" s="60" t="s">
        <v>3852</v>
      </c>
      <c r="D612" s="60" t="s">
        <v>3853</v>
      </c>
      <c r="E612" s="60" t="s">
        <v>3854</v>
      </c>
      <c r="F612" s="61">
        <v>412</v>
      </c>
      <c r="G612" s="60" t="s">
        <v>57</v>
      </c>
      <c r="H612" s="60" t="s">
        <v>57</v>
      </c>
      <c r="I612" s="60" t="s">
        <v>96</v>
      </c>
      <c r="J612" s="60" t="s">
        <v>46</v>
      </c>
      <c r="K612" s="60" t="s">
        <v>97</v>
      </c>
      <c r="L612" s="60" t="s">
        <v>3855</v>
      </c>
      <c r="M612" s="60" t="s">
        <v>3856</v>
      </c>
      <c r="N612">
        <f>VLOOKUP(B612,HIS退!B:F,5,FALSE)</f>
        <v>-412</v>
      </c>
      <c r="O612" t="str">
        <f t="shared" si="18"/>
        <v/>
      </c>
      <c r="P612" s="43">
        <f>VLOOKUP(C612,银行退!D:G,4,FALSE)</f>
        <v>412</v>
      </c>
      <c r="Q612" t="str">
        <f t="shared" si="19"/>
        <v/>
      </c>
      <c r="R612" t="e">
        <f>VLOOKUP(C612,银行退!D:J,7,FALSE)</f>
        <v>#N/A</v>
      </c>
    </row>
    <row r="613" spans="1:18">
      <c r="A613" s="62">
        <v>42913.693553240744</v>
      </c>
      <c r="B613" s="60">
        <v>435203</v>
      </c>
      <c r="C613" s="60" t="s">
        <v>3857</v>
      </c>
      <c r="D613" s="60" t="s">
        <v>3858</v>
      </c>
      <c r="E613" s="60" t="s">
        <v>3859</v>
      </c>
      <c r="F613" s="61">
        <v>50</v>
      </c>
      <c r="G613" s="60" t="s">
        <v>57</v>
      </c>
      <c r="H613" s="60" t="s">
        <v>57</v>
      </c>
      <c r="I613" s="60" t="s">
        <v>96</v>
      </c>
      <c r="J613" s="60" t="s">
        <v>46</v>
      </c>
      <c r="K613" s="60" t="s">
        <v>97</v>
      </c>
      <c r="L613" s="60" t="s">
        <v>3860</v>
      </c>
      <c r="M613" s="60" t="s">
        <v>3861</v>
      </c>
      <c r="N613">
        <f>VLOOKUP(B613,HIS退!B:F,5,FALSE)</f>
        <v>-50</v>
      </c>
      <c r="O613" t="str">
        <f t="shared" si="18"/>
        <v/>
      </c>
      <c r="P613" s="43">
        <f>VLOOKUP(C613,银行退!D:G,4,FALSE)</f>
        <v>50</v>
      </c>
      <c r="Q613" t="str">
        <f t="shared" si="19"/>
        <v/>
      </c>
      <c r="R613" t="e">
        <f>VLOOKUP(C613,银行退!D:J,7,FALSE)</f>
        <v>#N/A</v>
      </c>
    </row>
    <row r="614" spans="1:18">
      <c r="A614" s="62">
        <v>42913.696099537039</v>
      </c>
      <c r="B614" s="60">
        <v>435333</v>
      </c>
      <c r="C614" s="60" t="s">
        <v>3862</v>
      </c>
      <c r="D614" s="60" t="s">
        <v>3863</v>
      </c>
      <c r="E614" s="60" t="s">
        <v>3864</v>
      </c>
      <c r="F614" s="61">
        <v>330</v>
      </c>
      <c r="G614" s="60" t="s">
        <v>57</v>
      </c>
      <c r="H614" s="60" t="s">
        <v>57</v>
      </c>
      <c r="I614" s="60" t="s">
        <v>96</v>
      </c>
      <c r="J614" s="60" t="s">
        <v>46</v>
      </c>
      <c r="K614" s="60" t="s">
        <v>97</v>
      </c>
      <c r="L614" s="60" t="s">
        <v>3865</v>
      </c>
      <c r="M614" s="60" t="s">
        <v>3866</v>
      </c>
      <c r="N614">
        <f>VLOOKUP(B614,HIS退!B:F,5,FALSE)</f>
        <v>-330</v>
      </c>
      <c r="O614" t="str">
        <f t="shared" si="18"/>
        <v/>
      </c>
      <c r="P614" s="43">
        <f>VLOOKUP(C614,银行退!D:G,4,FALSE)</f>
        <v>330</v>
      </c>
      <c r="Q614" t="str">
        <f t="shared" si="19"/>
        <v/>
      </c>
      <c r="R614" t="e">
        <f>VLOOKUP(C614,银行退!D:J,7,FALSE)</f>
        <v>#N/A</v>
      </c>
    </row>
    <row r="615" spans="1:18">
      <c r="A615" s="62">
        <v>42913.699861111112</v>
      </c>
      <c r="B615" s="60">
        <v>435517</v>
      </c>
      <c r="C615" s="60" t="s">
        <v>3867</v>
      </c>
      <c r="D615" s="60" t="s">
        <v>3868</v>
      </c>
      <c r="E615" s="60" t="s">
        <v>3869</v>
      </c>
      <c r="F615" s="61">
        <v>900</v>
      </c>
      <c r="G615" s="60" t="s">
        <v>57</v>
      </c>
      <c r="H615" s="60" t="s">
        <v>57</v>
      </c>
      <c r="I615" s="60" t="s">
        <v>96</v>
      </c>
      <c r="J615" s="60" t="s">
        <v>46</v>
      </c>
      <c r="K615" s="60" t="s">
        <v>97</v>
      </c>
      <c r="L615" s="60" t="s">
        <v>3870</v>
      </c>
      <c r="M615" s="60" t="s">
        <v>3871</v>
      </c>
      <c r="N615">
        <f>VLOOKUP(B615,HIS退!B:F,5,FALSE)</f>
        <v>-900</v>
      </c>
      <c r="O615" t="str">
        <f t="shared" si="18"/>
        <v/>
      </c>
      <c r="P615" s="43">
        <f>VLOOKUP(C615,银行退!D:G,4,FALSE)</f>
        <v>900</v>
      </c>
      <c r="Q615" t="str">
        <f t="shared" si="19"/>
        <v/>
      </c>
      <c r="R615" t="e">
        <f>VLOOKUP(C615,银行退!D:J,7,FALSE)</f>
        <v>#N/A</v>
      </c>
    </row>
    <row r="616" spans="1:18">
      <c r="A616" s="62">
        <v>42913.702233796299</v>
      </c>
      <c r="B616" s="60">
        <v>435612</v>
      </c>
      <c r="C616" s="60" t="s">
        <v>3872</v>
      </c>
      <c r="D616" s="60" t="s">
        <v>3873</v>
      </c>
      <c r="E616" s="60" t="s">
        <v>3874</v>
      </c>
      <c r="F616" s="61">
        <v>852</v>
      </c>
      <c r="G616" s="60" t="s">
        <v>57</v>
      </c>
      <c r="H616" s="60" t="s">
        <v>57</v>
      </c>
      <c r="I616" s="60" t="s">
        <v>96</v>
      </c>
      <c r="J616" s="60" t="s">
        <v>46</v>
      </c>
      <c r="K616" s="60" t="s">
        <v>97</v>
      </c>
      <c r="L616" s="60" t="s">
        <v>3875</v>
      </c>
      <c r="M616" s="60" t="s">
        <v>3876</v>
      </c>
      <c r="N616">
        <f>VLOOKUP(B616,HIS退!B:F,5,FALSE)</f>
        <v>-852</v>
      </c>
      <c r="O616" t="str">
        <f t="shared" si="18"/>
        <v/>
      </c>
      <c r="P616" s="43">
        <f>VLOOKUP(C616,银行退!D:G,4,FALSE)</f>
        <v>852</v>
      </c>
      <c r="Q616" t="str">
        <f t="shared" si="19"/>
        <v/>
      </c>
      <c r="R616" t="e">
        <f>VLOOKUP(C616,银行退!D:J,7,FALSE)</f>
        <v>#N/A</v>
      </c>
    </row>
    <row r="617" spans="1:18">
      <c r="A617" s="62">
        <v>42913.703229166669</v>
      </c>
      <c r="B617" s="60">
        <v>435666</v>
      </c>
      <c r="C617" s="60" t="s">
        <v>3877</v>
      </c>
      <c r="D617" s="60" t="s">
        <v>3878</v>
      </c>
      <c r="E617" s="60" t="s">
        <v>3879</v>
      </c>
      <c r="F617" s="61">
        <v>608</v>
      </c>
      <c r="G617" s="60" t="s">
        <v>57</v>
      </c>
      <c r="H617" s="60" t="s">
        <v>57</v>
      </c>
      <c r="I617" s="60" t="s">
        <v>96</v>
      </c>
      <c r="J617" s="60" t="s">
        <v>46</v>
      </c>
      <c r="K617" s="60" t="s">
        <v>97</v>
      </c>
      <c r="L617" s="60" t="s">
        <v>3880</v>
      </c>
      <c r="M617" s="60" t="s">
        <v>3881</v>
      </c>
      <c r="N617">
        <f>VLOOKUP(B617,HIS退!B:F,5,FALSE)</f>
        <v>-608</v>
      </c>
      <c r="O617" t="str">
        <f t="shared" si="18"/>
        <v/>
      </c>
      <c r="P617" s="43">
        <f>VLOOKUP(C617,银行退!D:G,4,FALSE)</f>
        <v>608</v>
      </c>
      <c r="Q617" t="str">
        <f t="shared" si="19"/>
        <v/>
      </c>
      <c r="R617" t="e">
        <f>VLOOKUP(C617,银行退!D:J,7,FALSE)</f>
        <v>#N/A</v>
      </c>
    </row>
    <row r="618" spans="1:18">
      <c r="A618" s="62">
        <v>42913.703483796293</v>
      </c>
      <c r="B618" s="60">
        <v>435686</v>
      </c>
      <c r="C618" s="60" t="s">
        <v>3882</v>
      </c>
      <c r="D618" s="60" t="s">
        <v>3883</v>
      </c>
      <c r="E618" s="60" t="s">
        <v>3884</v>
      </c>
      <c r="F618" s="61">
        <v>1934</v>
      </c>
      <c r="G618" s="60" t="s">
        <v>57</v>
      </c>
      <c r="H618" s="60" t="s">
        <v>57</v>
      </c>
      <c r="I618" s="60" t="s">
        <v>96</v>
      </c>
      <c r="J618" s="60" t="s">
        <v>46</v>
      </c>
      <c r="K618" s="60" t="s">
        <v>97</v>
      </c>
      <c r="L618" s="60" t="s">
        <v>3885</v>
      </c>
      <c r="M618" s="60" t="s">
        <v>3886</v>
      </c>
      <c r="N618">
        <f>VLOOKUP(B618,HIS退!B:F,5,FALSE)</f>
        <v>-1934</v>
      </c>
      <c r="O618" t="str">
        <f t="shared" si="18"/>
        <v/>
      </c>
      <c r="P618" s="43">
        <f>VLOOKUP(C618,银行退!D:G,4,FALSE)</f>
        <v>1934</v>
      </c>
      <c r="Q618" t="str">
        <f t="shared" si="19"/>
        <v/>
      </c>
      <c r="R618" t="e">
        <f>VLOOKUP(C618,银行退!D:J,7,FALSE)</f>
        <v>#N/A</v>
      </c>
    </row>
    <row r="619" spans="1:18">
      <c r="A619" s="62">
        <v>42913.706087962964</v>
      </c>
      <c r="B619" s="60">
        <v>435774</v>
      </c>
      <c r="C619" s="60" t="s">
        <v>3887</v>
      </c>
      <c r="D619" s="60" t="s">
        <v>3888</v>
      </c>
      <c r="E619" s="60" t="s">
        <v>3889</v>
      </c>
      <c r="F619" s="61">
        <v>1700</v>
      </c>
      <c r="G619" s="60" t="s">
        <v>57</v>
      </c>
      <c r="H619" s="60" t="s">
        <v>57</v>
      </c>
      <c r="I619" s="60" t="s">
        <v>96</v>
      </c>
      <c r="J619" s="60" t="s">
        <v>46</v>
      </c>
      <c r="K619" s="60" t="s">
        <v>97</v>
      </c>
      <c r="L619" s="60" t="s">
        <v>3890</v>
      </c>
      <c r="M619" s="60" t="s">
        <v>3891</v>
      </c>
      <c r="N619">
        <f>VLOOKUP(B619,HIS退!B:F,5,FALSE)</f>
        <v>-1700</v>
      </c>
      <c r="O619" t="str">
        <f t="shared" si="18"/>
        <v/>
      </c>
      <c r="P619" s="43">
        <f>VLOOKUP(C619,银行退!D:G,4,FALSE)</f>
        <v>1700</v>
      </c>
      <c r="Q619" t="str">
        <f t="shared" si="19"/>
        <v/>
      </c>
      <c r="R619" t="e">
        <f>VLOOKUP(C619,银行退!D:J,7,FALSE)</f>
        <v>#N/A</v>
      </c>
    </row>
    <row r="620" spans="1:18">
      <c r="A620" s="62">
        <v>42913.708599537036</v>
      </c>
      <c r="B620" s="60">
        <v>435875</v>
      </c>
      <c r="C620" s="60" t="s">
        <v>3892</v>
      </c>
      <c r="D620" s="60" t="s">
        <v>3893</v>
      </c>
      <c r="E620" s="60" t="s">
        <v>3894</v>
      </c>
      <c r="F620" s="61">
        <v>500</v>
      </c>
      <c r="G620" s="60" t="s">
        <v>57</v>
      </c>
      <c r="H620" s="60" t="s">
        <v>57</v>
      </c>
      <c r="I620" s="60" t="s">
        <v>96</v>
      </c>
      <c r="J620" s="60" t="s">
        <v>46</v>
      </c>
      <c r="K620" s="60" t="s">
        <v>97</v>
      </c>
      <c r="L620" s="60" t="s">
        <v>3895</v>
      </c>
      <c r="M620" s="60" t="s">
        <v>3896</v>
      </c>
      <c r="N620">
        <f>VLOOKUP(B620,HIS退!B:F,5,FALSE)</f>
        <v>-500</v>
      </c>
      <c r="O620" t="str">
        <f t="shared" si="18"/>
        <v/>
      </c>
      <c r="P620" s="43">
        <f>VLOOKUP(C620,银行退!D:G,4,FALSE)</f>
        <v>500</v>
      </c>
      <c r="Q620" t="str">
        <f t="shared" si="19"/>
        <v/>
      </c>
      <c r="R620" t="e">
        <f>VLOOKUP(C620,银行退!D:J,7,FALSE)</f>
        <v>#N/A</v>
      </c>
    </row>
    <row r="621" spans="1:18">
      <c r="A621" s="62">
        <v>42913.709849537037</v>
      </c>
      <c r="B621" s="60">
        <v>435919</v>
      </c>
      <c r="C621" s="60" t="s">
        <v>3897</v>
      </c>
      <c r="D621" s="60" t="s">
        <v>3898</v>
      </c>
      <c r="E621" s="60" t="s">
        <v>3899</v>
      </c>
      <c r="F621" s="61">
        <v>14</v>
      </c>
      <c r="G621" s="60" t="s">
        <v>57</v>
      </c>
      <c r="H621" s="60" t="s">
        <v>57</v>
      </c>
      <c r="I621" s="60" t="s">
        <v>96</v>
      </c>
      <c r="J621" s="60" t="s">
        <v>46</v>
      </c>
      <c r="K621" s="60" t="s">
        <v>97</v>
      </c>
      <c r="L621" s="60" t="s">
        <v>3900</v>
      </c>
      <c r="M621" s="60" t="s">
        <v>3901</v>
      </c>
      <c r="N621">
        <f>VLOOKUP(B621,HIS退!B:F,5,FALSE)</f>
        <v>-14</v>
      </c>
      <c r="O621" t="str">
        <f t="shared" si="18"/>
        <v/>
      </c>
      <c r="P621" s="43">
        <f>VLOOKUP(C621,银行退!D:G,4,FALSE)</f>
        <v>14</v>
      </c>
      <c r="Q621" t="str">
        <f t="shared" si="19"/>
        <v/>
      </c>
      <c r="R621" t="e">
        <f>VLOOKUP(C621,银行退!D:J,7,FALSE)</f>
        <v>#N/A</v>
      </c>
    </row>
    <row r="622" spans="1:18">
      <c r="A622" s="62">
        <v>42913.71166666667</v>
      </c>
      <c r="B622" s="60">
        <v>435983</v>
      </c>
      <c r="C622" s="60" t="s">
        <v>3902</v>
      </c>
      <c r="D622" s="60" t="s">
        <v>3903</v>
      </c>
      <c r="E622" s="60" t="s">
        <v>3904</v>
      </c>
      <c r="F622" s="61">
        <v>2100</v>
      </c>
      <c r="G622" s="60" t="s">
        <v>57</v>
      </c>
      <c r="H622" s="60" t="s">
        <v>57</v>
      </c>
      <c r="I622" s="60" t="s">
        <v>96</v>
      </c>
      <c r="J622" s="60" t="s">
        <v>46</v>
      </c>
      <c r="K622" s="60" t="s">
        <v>97</v>
      </c>
      <c r="L622" s="60" t="s">
        <v>3905</v>
      </c>
      <c r="M622" s="60" t="s">
        <v>3906</v>
      </c>
      <c r="N622">
        <f>VLOOKUP(B622,HIS退!B:F,5,FALSE)</f>
        <v>-2100</v>
      </c>
      <c r="O622" t="str">
        <f t="shared" si="18"/>
        <v/>
      </c>
      <c r="P622" s="43">
        <f>VLOOKUP(C622,银行退!D:G,4,FALSE)</f>
        <v>2100</v>
      </c>
      <c r="Q622" t="str">
        <f t="shared" si="19"/>
        <v/>
      </c>
      <c r="R622" t="e">
        <f>VLOOKUP(C622,银行退!D:J,7,FALSE)</f>
        <v>#N/A</v>
      </c>
    </row>
    <row r="623" spans="1:18">
      <c r="A623" s="62">
        <v>42913.750034722223</v>
      </c>
      <c r="B623" s="60">
        <v>436632</v>
      </c>
      <c r="C623" s="60" t="s">
        <v>3907</v>
      </c>
      <c r="D623" s="60" t="s">
        <v>3908</v>
      </c>
      <c r="E623" s="60" t="s">
        <v>3909</v>
      </c>
      <c r="F623" s="61">
        <v>20</v>
      </c>
      <c r="G623" s="60" t="s">
        <v>57</v>
      </c>
      <c r="H623" s="60" t="s">
        <v>57</v>
      </c>
      <c r="I623" s="60" t="s">
        <v>96</v>
      </c>
      <c r="J623" s="60" t="s">
        <v>46</v>
      </c>
      <c r="K623" s="60" t="s">
        <v>97</v>
      </c>
      <c r="L623" s="60" t="s">
        <v>3910</v>
      </c>
      <c r="M623" s="60" t="s">
        <v>3911</v>
      </c>
      <c r="N623">
        <f>VLOOKUP(B623,HIS退!B:F,5,FALSE)</f>
        <v>-20</v>
      </c>
      <c r="O623" t="str">
        <f t="shared" si="18"/>
        <v/>
      </c>
      <c r="P623" s="43">
        <f>VLOOKUP(C623,银行退!D:G,4,FALSE)</f>
        <v>20</v>
      </c>
      <c r="Q623" t="str">
        <f t="shared" si="19"/>
        <v/>
      </c>
      <c r="R623" t="e">
        <f>VLOOKUP(C623,银行退!D:J,7,FALSE)</f>
        <v>#N/A</v>
      </c>
    </row>
    <row r="624" spans="1:18">
      <c r="A624" s="62">
        <v>42914.370682870373</v>
      </c>
      <c r="B624" s="60">
        <v>440251</v>
      </c>
      <c r="C624" s="60" t="s">
        <v>3912</v>
      </c>
      <c r="D624" s="60" t="s">
        <v>3913</v>
      </c>
      <c r="E624" s="60" t="s">
        <v>3914</v>
      </c>
      <c r="F624" s="61">
        <v>16</v>
      </c>
      <c r="G624" s="60" t="s">
        <v>57</v>
      </c>
      <c r="H624" s="60" t="s">
        <v>57</v>
      </c>
      <c r="I624" s="60" t="s">
        <v>96</v>
      </c>
      <c r="J624" s="60" t="s">
        <v>46</v>
      </c>
      <c r="K624" s="60" t="s">
        <v>97</v>
      </c>
      <c r="L624" s="60" t="s">
        <v>3915</v>
      </c>
      <c r="M624" s="60" t="s">
        <v>3916</v>
      </c>
      <c r="N624">
        <f>VLOOKUP(B624,HIS退!B:F,5,FALSE)</f>
        <v>-16</v>
      </c>
      <c r="O624" t="str">
        <f t="shared" si="18"/>
        <v/>
      </c>
      <c r="P624" s="43">
        <f>VLOOKUP(C624,银行退!D:G,4,FALSE)</f>
        <v>16</v>
      </c>
      <c r="Q624" t="str">
        <f t="shared" si="19"/>
        <v/>
      </c>
      <c r="R624" t="e">
        <f>VLOOKUP(C624,银行退!D:J,7,FALSE)</f>
        <v>#N/A</v>
      </c>
    </row>
    <row r="625" spans="1:18">
      <c r="A625" s="62">
        <v>42914.391261574077</v>
      </c>
      <c r="B625" s="60">
        <v>441877</v>
      </c>
      <c r="C625" s="60" t="s">
        <v>3917</v>
      </c>
      <c r="D625" s="60" t="s">
        <v>3918</v>
      </c>
      <c r="E625" s="60" t="s">
        <v>3919</v>
      </c>
      <c r="F625" s="61">
        <v>27</v>
      </c>
      <c r="G625" s="60" t="s">
        <v>57</v>
      </c>
      <c r="H625" s="60" t="s">
        <v>57</v>
      </c>
      <c r="I625" s="60" t="s">
        <v>96</v>
      </c>
      <c r="J625" s="60" t="s">
        <v>46</v>
      </c>
      <c r="K625" s="60" t="s">
        <v>97</v>
      </c>
      <c r="L625" s="60" t="s">
        <v>3920</v>
      </c>
      <c r="M625" s="60" t="s">
        <v>3921</v>
      </c>
      <c r="N625">
        <f>VLOOKUP(B625,HIS退!B:F,5,FALSE)</f>
        <v>-27</v>
      </c>
      <c r="O625" t="str">
        <f t="shared" si="18"/>
        <v/>
      </c>
      <c r="P625" s="43">
        <f>VLOOKUP(C625,银行退!D:G,4,FALSE)</f>
        <v>27</v>
      </c>
      <c r="Q625" t="str">
        <f t="shared" si="19"/>
        <v/>
      </c>
      <c r="R625" t="e">
        <f>VLOOKUP(C625,银行退!D:J,7,FALSE)</f>
        <v>#N/A</v>
      </c>
    </row>
    <row r="626" spans="1:18">
      <c r="A626" s="62">
        <v>42914.398877314816</v>
      </c>
      <c r="B626" s="60">
        <v>442435</v>
      </c>
      <c r="C626" s="60" t="s">
        <v>3922</v>
      </c>
      <c r="D626" s="60" t="s">
        <v>3923</v>
      </c>
      <c r="E626" s="60" t="s">
        <v>3924</v>
      </c>
      <c r="F626" s="61">
        <v>2107</v>
      </c>
      <c r="G626" s="60" t="s">
        <v>57</v>
      </c>
      <c r="H626" s="60" t="s">
        <v>57</v>
      </c>
      <c r="I626" s="60" t="s">
        <v>96</v>
      </c>
      <c r="J626" s="60" t="s">
        <v>360</v>
      </c>
      <c r="K626" s="60" t="s">
        <v>97</v>
      </c>
      <c r="L626" s="60" t="s">
        <v>3925</v>
      </c>
      <c r="M626" s="60" t="s">
        <v>3926</v>
      </c>
      <c r="N626">
        <f>VLOOKUP(B626,HIS退!B:F,5,FALSE)</f>
        <v>-2107</v>
      </c>
      <c r="O626" t="str">
        <f t="shared" si="18"/>
        <v/>
      </c>
      <c r="P626" s="43">
        <f>VLOOKUP(C626,银行退!D:G,4,FALSE)</f>
        <v>2107</v>
      </c>
      <c r="Q626" t="str">
        <f t="shared" si="19"/>
        <v/>
      </c>
      <c r="R626" t="e">
        <f>VLOOKUP(C626,银行退!D:J,7,FALSE)</f>
        <v>#N/A</v>
      </c>
    </row>
    <row r="627" spans="1:18">
      <c r="A627" s="62">
        <v>42914.404166666667</v>
      </c>
      <c r="B627" s="60">
        <v>442835</v>
      </c>
      <c r="C627" s="60" t="s">
        <v>3927</v>
      </c>
      <c r="D627" s="60" t="s">
        <v>3928</v>
      </c>
      <c r="E627" s="60" t="s">
        <v>3929</v>
      </c>
      <c r="F627" s="61">
        <v>21</v>
      </c>
      <c r="G627" s="60" t="s">
        <v>57</v>
      </c>
      <c r="H627" s="60" t="s">
        <v>57</v>
      </c>
      <c r="I627" s="60" t="s">
        <v>96</v>
      </c>
      <c r="J627" s="60" t="s">
        <v>46</v>
      </c>
      <c r="K627" s="60" t="s">
        <v>97</v>
      </c>
      <c r="L627" s="60" t="s">
        <v>3930</v>
      </c>
      <c r="M627" s="60" t="s">
        <v>3931</v>
      </c>
      <c r="N627">
        <f>VLOOKUP(B627,HIS退!B:F,5,FALSE)</f>
        <v>-21</v>
      </c>
      <c r="O627" t="str">
        <f t="shared" si="18"/>
        <v/>
      </c>
      <c r="P627" s="43">
        <f>VLOOKUP(C627,银行退!D:G,4,FALSE)</f>
        <v>21</v>
      </c>
      <c r="Q627" t="str">
        <f t="shared" si="19"/>
        <v/>
      </c>
      <c r="R627" t="e">
        <f>VLOOKUP(C627,银行退!D:J,7,FALSE)</f>
        <v>#N/A</v>
      </c>
    </row>
    <row r="628" spans="1:18">
      <c r="A628" s="62">
        <v>42914.404791666668</v>
      </c>
      <c r="B628" s="60">
        <v>442890</v>
      </c>
      <c r="C628" s="60" t="s">
        <v>3932</v>
      </c>
      <c r="D628" s="60" t="s">
        <v>3933</v>
      </c>
      <c r="E628" s="60" t="s">
        <v>3934</v>
      </c>
      <c r="F628" s="61">
        <v>500</v>
      </c>
      <c r="G628" s="60" t="s">
        <v>57</v>
      </c>
      <c r="H628" s="60" t="s">
        <v>57</v>
      </c>
      <c r="I628" s="60" t="s">
        <v>96</v>
      </c>
      <c r="J628" s="60" t="s">
        <v>360</v>
      </c>
      <c r="K628" s="60" t="s">
        <v>97</v>
      </c>
      <c r="L628" s="60" t="s">
        <v>3935</v>
      </c>
      <c r="M628" s="60" t="s">
        <v>3936</v>
      </c>
      <c r="N628">
        <f>VLOOKUP(B628,HIS退!B:F,5,FALSE)</f>
        <v>-500</v>
      </c>
      <c r="O628" t="str">
        <f t="shared" si="18"/>
        <v/>
      </c>
      <c r="P628" s="43">
        <f>VLOOKUP(C628,银行退!D:G,4,FALSE)</f>
        <v>500</v>
      </c>
      <c r="Q628" t="str">
        <f t="shared" si="19"/>
        <v/>
      </c>
      <c r="R628" t="e">
        <f>VLOOKUP(C628,银行退!D:J,7,FALSE)</f>
        <v>#N/A</v>
      </c>
    </row>
    <row r="629" spans="1:18">
      <c r="A629" s="62">
        <v>42914.411493055559</v>
      </c>
      <c r="B629" s="60">
        <v>443419</v>
      </c>
      <c r="C629" s="60" t="s">
        <v>3937</v>
      </c>
      <c r="D629" s="60" t="s">
        <v>3938</v>
      </c>
      <c r="E629" s="60" t="s">
        <v>3939</v>
      </c>
      <c r="F629" s="61">
        <v>2415</v>
      </c>
      <c r="G629" s="60" t="s">
        <v>57</v>
      </c>
      <c r="H629" s="60" t="s">
        <v>57</v>
      </c>
      <c r="I629" s="60" t="s">
        <v>96</v>
      </c>
      <c r="J629" s="60" t="s">
        <v>46</v>
      </c>
      <c r="K629" s="60" t="s">
        <v>97</v>
      </c>
      <c r="L629" s="60" t="s">
        <v>3940</v>
      </c>
      <c r="M629" s="60" t="s">
        <v>3941</v>
      </c>
      <c r="N629">
        <f>VLOOKUP(B629,HIS退!B:F,5,FALSE)</f>
        <v>-2415</v>
      </c>
      <c r="O629" t="str">
        <f t="shared" si="18"/>
        <v/>
      </c>
      <c r="P629" s="43">
        <f>VLOOKUP(C629,银行退!D:G,4,FALSE)</f>
        <v>2415</v>
      </c>
      <c r="Q629" t="str">
        <f t="shared" si="19"/>
        <v/>
      </c>
      <c r="R629" t="e">
        <f>VLOOKUP(C629,银行退!D:J,7,FALSE)</f>
        <v>#N/A</v>
      </c>
    </row>
    <row r="630" spans="1:18">
      <c r="A630" s="62">
        <v>42914.418680555558</v>
      </c>
      <c r="B630" s="60">
        <v>443943</v>
      </c>
      <c r="C630" s="60" t="s">
        <v>3942</v>
      </c>
      <c r="D630" s="60" t="s">
        <v>3943</v>
      </c>
      <c r="E630" s="60" t="s">
        <v>3944</v>
      </c>
      <c r="F630" s="61">
        <v>500</v>
      </c>
      <c r="G630" s="60" t="s">
        <v>57</v>
      </c>
      <c r="H630" s="60" t="s">
        <v>57</v>
      </c>
      <c r="I630" s="60" t="s">
        <v>96</v>
      </c>
      <c r="J630" s="60" t="s">
        <v>46</v>
      </c>
      <c r="K630" s="60" t="s">
        <v>97</v>
      </c>
      <c r="L630" s="60" t="s">
        <v>3945</v>
      </c>
      <c r="M630" s="60" t="s">
        <v>3946</v>
      </c>
      <c r="N630">
        <f>VLOOKUP(B630,HIS退!B:F,5,FALSE)</f>
        <v>-500</v>
      </c>
      <c r="O630" t="str">
        <f t="shared" si="18"/>
        <v/>
      </c>
      <c r="P630" s="43">
        <f>VLOOKUP(C630,银行退!D:G,4,FALSE)</f>
        <v>500</v>
      </c>
      <c r="Q630" t="str">
        <f t="shared" si="19"/>
        <v/>
      </c>
      <c r="R630" t="e">
        <f>VLOOKUP(C630,银行退!D:J,7,FALSE)</f>
        <v>#N/A</v>
      </c>
    </row>
    <row r="631" spans="1:18">
      <c r="A631" s="62">
        <v>42914.419490740744</v>
      </c>
      <c r="B631" s="60">
        <v>444010</v>
      </c>
      <c r="C631" s="60" t="s">
        <v>3947</v>
      </c>
      <c r="D631" s="60" t="s">
        <v>3948</v>
      </c>
      <c r="E631" s="60" t="s">
        <v>3949</v>
      </c>
      <c r="F631" s="61">
        <v>505</v>
      </c>
      <c r="G631" s="60" t="s">
        <v>57</v>
      </c>
      <c r="H631" s="60" t="s">
        <v>57</v>
      </c>
      <c r="I631" s="60" t="s">
        <v>96</v>
      </c>
      <c r="J631" s="60" t="s">
        <v>46</v>
      </c>
      <c r="K631" s="60" t="s">
        <v>97</v>
      </c>
      <c r="L631" s="60" t="s">
        <v>3950</v>
      </c>
      <c r="M631" s="60" t="s">
        <v>3951</v>
      </c>
      <c r="N631">
        <f>VLOOKUP(B631,HIS退!B:F,5,FALSE)</f>
        <v>-505</v>
      </c>
      <c r="O631" t="str">
        <f t="shared" si="18"/>
        <v/>
      </c>
      <c r="P631" s="43">
        <f>VLOOKUP(C631,银行退!D:G,4,FALSE)</f>
        <v>505</v>
      </c>
      <c r="Q631" t="str">
        <f t="shared" si="19"/>
        <v/>
      </c>
      <c r="R631" t="e">
        <f>VLOOKUP(C631,银行退!D:J,7,FALSE)</f>
        <v>#N/A</v>
      </c>
    </row>
    <row r="632" spans="1:18">
      <c r="A632" s="62">
        <v>42914.423449074071</v>
      </c>
      <c r="B632" s="60">
        <v>444287</v>
      </c>
      <c r="C632" s="60" t="s">
        <v>3952</v>
      </c>
      <c r="D632" s="60" t="s">
        <v>3953</v>
      </c>
      <c r="E632" s="60" t="s">
        <v>3954</v>
      </c>
      <c r="F632" s="61">
        <v>228</v>
      </c>
      <c r="G632" s="60" t="s">
        <v>57</v>
      </c>
      <c r="H632" s="60" t="s">
        <v>57</v>
      </c>
      <c r="I632" s="60" t="s">
        <v>96</v>
      </c>
      <c r="J632" s="60" t="s">
        <v>360</v>
      </c>
      <c r="K632" s="60" t="s">
        <v>97</v>
      </c>
      <c r="L632" s="60" t="s">
        <v>3955</v>
      </c>
      <c r="M632" s="60" t="s">
        <v>3956</v>
      </c>
      <c r="N632">
        <f>VLOOKUP(B632,HIS退!B:F,5,FALSE)</f>
        <v>-228</v>
      </c>
      <c r="O632" t="str">
        <f t="shared" si="18"/>
        <v/>
      </c>
      <c r="P632" s="43">
        <f>VLOOKUP(C632,银行退!D:G,4,FALSE)</f>
        <v>228</v>
      </c>
      <c r="Q632" t="str">
        <f t="shared" si="19"/>
        <v/>
      </c>
      <c r="R632" t="e">
        <f>VLOOKUP(C632,银行退!D:J,7,FALSE)</f>
        <v>#N/A</v>
      </c>
    </row>
    <row r="633" spans="1:18">
      <c r="A633" s="62">
        <v>42914.424293981479</v>
      </c>
      <c r="B633" s="60">
        <v>444343</v>
      </c>
      <c r="C633" s="60" t="s">
        <v>3957</v>
      </c>
      <c r="D633" s="60" t="s">
        <v>3958</v>
      </c>
      <c r="E633" s="60" t="s">
        <v>3959</v>
      </c>
      <c r="F633" s="61">
        <v>923</v>
      </c>
      <c r="G633" s="60" t="s">
        <v>57</v>
      </c>
      <c r="H633" s="60" t="s">
        <v>57</v>
      </c>
      <c r="I633" s="60" t="s">
        <v>96</v>
      </c>
      <c r="J633" s="60" t="s">
        <v>46</v>
      </c>
      <c r="K633" s="60" t="s">
        <v>97</v>
      </c>
      <c r="L633" s="60" t="s">
        <v>3960</v>
      </c>
      <c r="M633" s="60" t="s">
        <v>3961</v>
      </c>
      <c r="N633">
        <f>VLOOKUP(B633,HIS退!B:F,5,FALSE)</f>
        <v>-923</v>
      </c>
      <c r="O633" t="str">
        <f t="shared" ref="O633:O696" si="20">IF(N633=F633*-1,"",1)</f>
        <v/>
      </c>
      <c r="P633" s="43">
        <f>VLOOKUP(C633,银行退!D:G,4,FALSE)</f>
        <v>923</v>
      </c>
      <c r="Q633" t="str">
        <f t="shared" ref="Q633:Q696" si="21">IF(P633=F633,"",1)</f>
        <v/>
      </c>
      <c r="R633" t="e">
        <f>VLOOKUP(C633,银行退!D:J,7,FALSE)</f>
        <v>#N/A</v>
      </c>
    </row>
    <row r="634" spans="1:18">
      <c r="A634" s="62">
        <v>42914.424583333333</v>
      </c>
      <c r="B634" s="60">
        <v>444368</v>
      </c>
      <c r="C634" s="60" t="s">
        <v>3962</v>
      </c>
      <c r="D634" s="60" t="s">
        <v>3963</v>
      </c>
      <c r="E634" s="60" t="s">
        <v>3964</v>
      </c>
      <c r="F634" s="61">
        <v>65</v>
      </c>
      <c r="G634" s="60" t="s">
        <v>57</v>
      </c>
      <c r="H634" s="60" t="s">
        <v>57</v>
      </c>
      <c r="I634" s="60" t="s">
        <v>96</v>
      </c>
      <c r="J634" s="60" t="s">
        <v>46</v>
      </c>
      <c r="K634" s="60" t="s">
        <v>97</v>
      </c>
      <c r="L634" s="60" t="s">
        <v>3965</v>
      </c>
      <c r="M634" s="60" t="s">
        <v>3966</v>
      </c>
      <c r="N634">
        <f>VLOOKUP(B634,HIS退!B:F,5,FALSE)</f>
        <v>-65</v>
      </c>
      <c r="O634" t="str">
        <f t="shared" si="20"/>
        <v/>
      </c>
      <c r="P634" s="43">
        <f>VLOOKUP(C634,银行退!D:G,4,FALSE)</f>
        <v>65</v>
      </c>
      <c r="Q634" t="str">
        <f t="shared" si="21"/>
        <v/>
      </c>
      <c r="R634" t="e">
        <f>VLOOKUP(C634,银行退!D:J,7,FALSE)</f>
        <v>#N/A</v>
      </c>
    </row>
    <row r="635" spans="1:18">
      <c r="A635" s="62">
        <v>42914.428993055553</v>
      </c>
      <c r="B635" s="60">
        <v>444695</v>
      </c>
      <c r="C635" s="60" t="s">
        <v>3967</v>
      </c>
      <c r="D635" s="60" t="s">
        <v>3968</v>
      </c>
      <c r="E635" s="60" t="s">
        <v>3969</v>
      </c>
      <c r="F635" s="61">
        <v>681</v>
      </c>
      <c r="G635" s="60" t="s">
        <v>57</v>
      </c>
      <c r="H635" s="60" t="s">
        <v>57</v>
      </c>
      <c r="I635" s="60" t="s">
        <v>96</v>
      </c>
      <c r="J635" s="60" t="s">
        <v>46</v>
      </c>
      <c r="K635" s="60" t="s">
        <v>97</v>
      </c>
      <c r="L635" s="60" t="s">
        <v>3970</v>
      </c>
      <c r="M635" s="60" t="s">
        <v>3971</v>
      </c>
      <c r="N635">
        <f>VLOOKUP(B635,HIS退!B:F,5,FALSE)</f>
        <v>-681</v>
      </c>
      <c r="O635" t="str">
        <f t="shared" si="20"/>
        <v/>
      </c>
      <c r="P635" s="43">
        <f>VLOOKUP(C635,银行退!D:G,4,FALSE)</f>
        <v>681</v>
      </c>
      <c r="Q635" t="str">
        <f t="shared" si="21"/>
        <v/>
      </c>
      <c r="R635" t="e">
        <f>VLOOKUP(C635,银行退!D:J,7,FALSE)</f>
        <v>#N/A</v>
      </c>
    </row>
    <row r="636" spans="1:18">
      <c r="A636" s="62">
        <v>42914.433657407404</v>
      </c>
      <c r="B636" s="60">
        <v>445082</v>
      </c>
      <c r="C636" s="60" t="s">
        <v>3972</v>
      </c>
      <c r="D636" s="60" t="s">
        <v>568</v>
      </c>
      <c r="E636" s="60" t="s">
        <v>309</v>
      </c>
      <c r="F636" s="61">
        <v>3000</v>
      </c>
      <c r="G636" s="60" t="s">
        <v>57</v>
      </c>
      <c r="H636" s="60" t="s">
        <v>57</v>
      </c>
      <c r="I636" s="60" t="s">
        <v>96</v>
      </c>
      <c r="J636" s="60" t="s">
        <v>46</v>
      </c>
      <c r="K636" s="60" t="s">
        <v>97</v>
      </c>
      <c r="L636" s="60" t="s">
        <v>3973</v>
      </c>
      <c r="M636" s="60" t="s">
        <v>3974</v>
      </c>
      <c r="N636">
        <f>VLOOKUP(B636,HIS退!B:F,5,FALSE)</f>
        <v>-3000</v>
      </c>
      <c r="O636" t="str">
        <f t="shared" si="20"/>
        <v/>
      </c>
      <c r="P636" s="43">
        <f>VLOOKUP(C636,银行退!D:G,4,FALSE)</f>
        <v>3000</v>
      </c>
      <c r="Q636" t="str">
        <f t="shared" si="21"/>
        <v/>
      </c>
      <c r="R636">
        <f>VLOOKUP(C636,银行退!D:J,7,FALSE)</f>
        <v>1</v>
      </c>
    </row>
    <row r="637" spans="1:18">
      <c r="A637" s="62">
        <v>42914.444768518515</v>
      </c>
      <c r="B637" s="60">
        <v>445937</v>
      </c>
      <c r="C637" s="60" t="s">
        <v>3975</v>
      </c>
      <c r="D637" s="60" t="s">
        <v>3976</v>
      </c>
      <c r="E637" s="60" t="s">
        <v>3977</v>
      </c>
      <c r="F637" s="61">
        <v>1659</v>
      </c>
      <c r="G637" s="60" t="s">
        <v>57</v>
      </c>
      <c r="H637" s="60" t="s">
        <v>57</v>
      </c>
      <c r="I637" s="60" t="s">
        <v>96</v>
      </c>
      <c r="J637" s="60" t="s">
        <v>360</v>
      </c>
      <c r="K637" s="60" t="s">
        <v>97</v>
      </c>
      <c r="L637" s="60" t="s">
        <v>3978</v>
      </c>
      <c r="M637" s="60" t="s">
        <v>3979</v>
      </c>
      <c r="N637">
        <f>VLOOKUP(B637,HIS退!B:F,5,FALSE)</f>
        <v>-1659</v>
      </c>
      <c r="O637" t="str">
        <f t="shared" si="20"/>
        <v/>
      </c>
      <c r="P637" s="43">
        <f>VLOOKUP(C637,银行退!D:G,4,FALSE)</f>
        <v>1659</v>
      </c>
      <c r="Q637" t="str">
        <f t="shared" si="21"/>
        <v/>
      </c>
      <c r="R637" t="e">
        <f>VLOOKUP(C637,银行退!D:J,7,FALSE)</f>
        <v>#N/A</v>
      </c>
    </row>
    <row r="638" spans="1:18">
      <c r="A638" s="62">
        <v>42914.450694444444</v>
      </c>
      <c r="B638" s="60">
        <v>446360</v>
      </c>
      <c r="C638" s="60" t="s">
        <v>3980</v>
      </c>
      <c r="D638" s="60" t="s">
        <v>3981</v>
      </c>
      <c r="E638" s="60" t="s">
        <v>3982</v>
      </c>
      <c r="F638" s="61">
        <v>635</v>
      </c>
      <c r="G638" s="60" t="s">
        <v>57</v>
      </c>
      <c r="H638" s="60" t="s">
        <v>57</v>
      </c>
      <c r="I638" s="60" t="s">
        <v>96</v>
      </c>
      <c r="J638" s="60" t="s">
        <v>46</v>
      </c>
      <c r="K638" s="60" t="s">
        <v>97</v>
      </c>
      <c r="L638" s="60" t="s">
        <v>3983</v>
      </c>
      <c r="M638" s="60" t="s">
        <v>3984</v>
      </c>
      <c r="N638">
        <f>VLOOKUP(B638,HIS退!B:F,5,FALSE)</f>
        <v>-635</v>
      </c>
      <c r="O638" t="str">
        <f t="shared" si="20"/>
        <v/>
      </c>
      <c r="P638" s="43">
        <f>VLOOKUP(C638,银行退!D:G,4,FALSE)</f>
        <v>635</v>
      </c>
      <c r="Q638" t="str">
        <f t="shared" si="21"/>
        <v/>
      </c>
      <c r="R638" t="e">
        <f>VLOOKUP(C638,银行退!D:J,7,FALSE)</f>
        <v>#N/A</v>
      </c>
    </row>
    <row r="639" spans="1:18">
      <c r="A639" s="62">
        <v>42914.454421296294</v>
      </c>
      <c r="B639" s="60">
        <v>446628</v>
      </c>
      <c r="C639" s="60" t="s">
        <v>3985</v>
      </c>
      <c r="D639" s="60" t="s">
        <v>3986</v>
      </c>
      <c r="E639" s="60" t="s">
        <v>3987</v>
      </c>
      <c r="F639" s="61">
        <v>158</v>
      </c>
      <c r="G639" s="60" t="s">
        <v>57</v>
      </c>
      <c r="H639" s="60" t="s">
        <v>57</v>
      </c>
      <c r="I639" s="60" t="s">
        <v>96</v>
      </c>
      <c r="J639" s="60" t="s">
        <v>360</v>
      </c>
      <c r="K639" s="60" t="s">
        <v>97</v>
      </c>
      <c r="L639" s="60" t="s">
        <v>3988</v>
      </c>
      <c r="M639" s="60" t="s">
        <v>3989</v>
      </c>
      <c r="N639">
        <f>VLOOKUP(B639,HIS退!B:F,5,FALSE)</f>
        <v>-158</v>
      </c>
      <c r="O639" t="str">
        <f t="shared" si="20"/>
        <v/>
      </c>
      <c r="P639" s="43">
        <f>VLOOKUP(C639,银行退!D:G,4,FALSE)</f>
        <v>158</v>
      </c>
      <c r="Q639" t="str">
        <f t="shared" si="21"/>
        <v/>
      </c>
      <c r="R639" t="e">
        <f>VLOOKUP(C639,银行退!D:J,7,FALSE)</f>
        <v>#N/A</v>
      </c>
    </row>
    <row r="640" spans="1:18">
      <c r="A640" s="62">
        <v>42914.454548611109</v>
      </c>
      <c r="B640" s="60">
        <v>446639</v>
      </c>
      <c r="C640" s="60" t="s">
        <v>3990</v>
      </c>
      <c r="D640" s="60" t="s">
        <v>3991</v>
      </c>
      <c r="E640" s="60" t="s">
        <v>3992</v>
      </c>
      <c r="F640" s="61">
        <v>747</v>
      </c>
      <c r="G640" s="60" t="s">
        <v>57</v>
      </c>
      <c r="H640" s="60" t="s">
        <v>57</v>
      </c>
      <c r="I640" s="60" t="s">
        <v>96</v>
      </c>
      <c r="J640" s="60" t="s">
        <v>46</v>
      </c>
      <c r="K640" s="60" t="s">
        <v>97</v>
      </c>
      <c r="L640" s="60" t="s">
        <v>3993</v>
      </c>
      <c r="M640" s="60" t="s">
        <v>3994</v>
      </c>
      <c r="N640">
        <f>VLOOKUP(B640,HIS退!B:F,5,FALSE)</f>
        <v>-747</v>
      </c>
      <c r="O640" t="str">
        <f t="shared" si="20"/>
        <v/>
      </c>
      <c r="P640" s="43">
        <f>VLOOKUP(C640,银行退!D:G,4,FALSE)</f>
        <v>747</v>
      </c>
      <c r="Q640" t="str">
        <f t="shared" si="21"/>
        <v/>
      </c>
      <c r="R640" t="e">
        <f>VLOOKUP(C640,银行退!D:J,7,FALSE)</f>
        <v>#N/A</v>
      </c>
    </row>
    <row r="641" spans="1:18">
      <c r="A641" s="62">
        <v>42914.455601851849</v>
      </c>
      <c r="B641" s="60">
        <v>446706</v>
      </c>
      <c r="C641" s="60" t="s">
        <v>3995</v>
      </c>
      <c r="D641" s="60" t="s">
        <v>3996</v>
      </c>
      <c r="E641" s="60" t="s">
        <v>3997</v>
      </c>
      <c r="F641" s="61">
        <v>115</v>
      </c>
      <c r="G641" s="60" t="s">
        <v>57</v>
      </c>
      <c r="H641" s="60" t="s">
        <v>57</v>
      </c>
      <c r="I641" s="60" t="s">
        <v>96</v>
      </c>
      <c r="J641" s="60" t="s">
        <v>46</v>
      </c>
      <c r="K641" s="60" t="s">
        <v>97</v>
      </c>
      <c r="L641" s="60" t="s">
        <v>3998</v>
      </c>
      <c r="M641" s="60" t="s">
        <v>3999</v>
      </c>
      <c r="N641">
        <f>VLOOKUP(B641,HIS退!B:F,5,FALSE)</f>
        <v>-115</v>
      </c>
      <c r="O641" t="str">
        <f t="shared" si="20"/>
        <v/>
      </c>
      <c r="P641" s="43">
        <f>VLOOKUP(C641,银行退!D:G,4,FALSE)</f>
        <v>115</v>
      </c>
      <c r="Q641" t="str">
        <f t="shared" si="21"/>
        <v/>
      </c>
      <c r="R641" t="e">
        <f>VLOOKUP(C641,银行退!D:J,7,FALSE)</f>
        <v>#N/A</v>
      </c>
    </row>
    <row r="642" spans="1:18">
      <c r="A642" s="62">
        <v>42914.457256944443</v>
      </c>
      <c r="B642" s="60">
        <v>446830</v>
      </c>
      <c r="C642" s="60" t="s">
        <v>4000</v>
      </c>
      <c r="D642" s="60" t="s">
        <v>4001</v>
      </c>
      <c r="E642" s="60" t="s">
        <v>4002</v>
      </c>
      <c r="F642" s="61">
        <v>147</v>
      </c>
      <c r="G642" s="60" t="s">
        <v>57</v>
      </c>
      <c r="H642" s="60" t="s">
        <v>57</v>
      </c>
      <c r="I642" s="60" t="s">
        <v>96</v>
      </c>
      <c r="J642" s="60" t="s">
        <v>46</v>
      </c>
      <c r="K642" s="60" t="s">
        <v>97</v>
      </c>
      <c r="L642" s="60" t="s">
        <v>4003</v>
      </c>
      <c r="M642" s="60" t="s">
        <v>4004</v>
      </c>
      <c r="N642">
        <f>VLOOKUP(B642,HIS退!B:F,5,FALSE)</f>
        <v>-147</v>
      </c>
      <c r="O642" t="str">
        <f t="shared" si="20"/>
        <v/>
      </c>
      <c r="P642" s="43">
        <f>VLOOKUP(C642,银行退!D:G,4,FALSE)</f>
        <v>147</v>
      </c>
      <c r="Q642" t="str">
        <f t="shared" si="21"/>
        <v/>
      </c>
      <c r="R642" t="e">
        <f>VLOOKUP(C642,银行退!D:J,7,FALSE)</f>
        <v>#N/A</v>
      </c>
    </row>
    <row r="643" spans="1:18">
      <c r="A643" s="62">
        <v>42914.458611111113</v>
      </c>
      <c r="B643" s="60">
        <v>446916</v>
      </c>
      <c r="C643" s="60" t="s">
        <v>4005</v>
      </c>
      <c r="D643" s="60" t="s">
        <v>4006</v>
      </c>
      <c r="E643" s="60" t="s">
        <v>4007</v>
      </c>
      <c r="F643" s="61">
        <v>95</v>
      </c>
      <c r="G643" s="60" t="s">
        <v>57</v>
      </c>
      <c r="H643" s="60" t="s">
        <v>57</v>
      </c>
      <c r="I643" s="60" t="s">
        <v>96</v>
      </c>
      <c r="J643" s="60" t="s">
        <v>46</v>
      </c>
      <c r="K643" s="60" t="s">
        <v>97</v>
      </c>
      <c r="L643" s="60" t="s">
        <v>4008</v>
      </c>
      <c r="M643" s="60" t="s">
        <v>4009</v>
      </c>
      <c r="N643">
        <f>VLOOKUP(B643,HIS退!B:F,5,FALSE)</f>
        <v>-95</v>
      </c>
      <c r="O643" t="str">
        <f t="shared" si="20"/>
        <v/>
      </c>
      <c r="P643" s="43">
        <f>VLOOKUP(C643,银行退!D:G,4,FALSE)</f>
        <v>95</v>
      </c>
      <c r="Q643" t="str">
        <f t="shared" si="21"/>
        <v/>
      </c>
      <c r="R643" t="e">
        <f>VLOOKUP(C643,银行退!D:J,7,FALSE)</f>
        <v>#N/A</v>
      </c>
    </row>
    <row r="644" spans="1:18">
      <c r="A644" s="62">
        <v>42914.461967592593</v>
      </c>
      <c r="B644" s="60">
        <v>447146</v>
      </c>
      <c r="C644" s="60" t="s">
        <v>4010</v>
      </c>
      <c r="D644" s="60" t="s">
        <v>4011</v>
      </c>
      <c r="E644" s="60" t="s">
        <v>4012</v>
      </c>
      <c r="F644" s="61">
        <v>48</v>
      </c>
      <c r="G644" s="60" t="s">
        <v>57</v>
      </c>
      <c r="H644" s="60" t="s">
        <v>57</v>
      </c>
      <c r="I644" s="60" t="s">
        <v>96</v>
      </c>
      <c r="J644" s="60" t="s">
        <v>46</v>
      </c>
      <c r="K644" s="60" t="s">
        <v>97</v>
      </c>
      <c r="L644" s="60" t="s">
        <v>4013</v>
      </c>
      <c r="M644" s="60" t="s">
        <v>4014</v>
      </c>
      <c r="N644">
        <f>VLOOKUP(B644,HIS退!B:F,5,FALSE)</f>
        <v>-48</v>
      </c>
      <c r="O644" t="str">
        <f t="shared" si="20"/>
        <v/>
      </c>
      <c r="P644" s="43">
        <f>VLOOKUP(C644,银行退!D:G,4,FALSE)</f>
        <v>48</v>
      </c>
      <c r="Q644" t="str">
        <f t="shared" si="21"/>
        <v/>
      </c>
      <c r="R644" t="e">
        <f>VLOOKUP(C644,银行退!D:J,7,FALSE)</f>
        <v>#N/A</v>
      </c>
    </row>
    <row r="645" spans="1:18">
      <c r="A645" s="62">
        <v>42914.47347222222</v>
      </c>
      <c r="B645" s="60">
        <v>447785</v>
      </c>
      <c r="C645" s="60" t="s">
        <v>4015</v>
      </c>
      <c r="D645" s="60" t="s">
        <v>4016</v>
      </c>
      <c r="E645" s="60" t="s">
        <v>4017</v>
      </c>
      <c r="F645" s="61">
        <v>15</v>
      </c>
      <c r="G645" s="60" t="s">
        <v>57</v>
      </c>
      <c r="H645" s="60" t="s">
        <v>57</v>
      </c>
      <c r="I645" s="60" t="s">
        <v>96</v>
      </c>
      <c r="J645" s="60" t="s">
        <v>360</v>
      </c>
      <c r="K645" s="60" t="s">
        <v>97</v>
      </c>
      <c r="L645" s="60" t="s">
        <v>4018</v>
      </c>
      <c r="M645" s="60" t="s">
        <v>4019</v>
      </c>
      <c r="N645">
        <f>VLOOKUP(B645,HIS退!B:F,5,FALSE)</f>
        <v>-15</v>
      </c>
      <c r="O645" t="str">
        <f t="shared" si="20"/>
        <v/>
      </c>
      <c r="P645" s="43">
        <f>VLOOKUP(C645,银行退!D:G,4,FALSE)</f>
        <v>15</v>
      </c>
      <c r="Q645" t="str">
        <f t="shared" si="21"/>
        <v/>
      </c>
      <c r="R645" t="e">
        <f>VLOOKUP(C645,银行退!D:J,7,FALSE)</f>
        <v>#N/A</v>
      </c>
    </row>
    <row r="646" spans="1:18">
      <c r="A646" s="62">
        <v>42914.474189814813</v>
      </c>
      <c r="B646" s="60">
        <v>447836</v>
      </c>
      <c r="C646" s="60" t="s">
        <v>4020</v>
      </c>
      <c r="D646" s="60" t="s">
        <v>4021</v>
      </c>
      <c r="E646" s="60" t="s">
        <v>4022</v>
      </c>
      <c r="F646" s="61">
        <v>91</v>
      </c>
      <c r="G646" s="60" t="s">
        <v>57</v>
      </c>
      <c r="H646" s="60" t="s">
        <v>57</v>
      </c>
      <c r="I646" s="60" t="s">
        <v>96</v>
      </c>
      <c r="J646" s="60" t="s">
        <v>46</v>
      </c>
      <c r="K646" s="60" t="s">
        <v>97</v>
      </c>
      <c r="L646" s="60" t="s">
        <v>4023</v>
      </c>
      <c r="M646" s="60" t="s">
        <v>4024</v>
      </c>
      <c r="N646">
        <f>VLOOKUP(B646,HIS退!B:F,5,FALSE)</f>
        <v>-91</v>
      </c>
      <c r="O646" t="str">
        <f t="shared" si="20"/>
        <v/>
      </c>
      <c r="P646" s="43">
        <f>VLOOKUP(C646,银行退!D:G,4,FALSE)</f>
        <v>91</v>
      </c>
      <c r="Q646" t="str">
        <f t="shared" si="21"/>
        <v/>
      </c>
      <c r="R646" t="e">
        <f>VLOOKUP(C646,银行退!D:J,7,FALSE)</f>
        <v>#N/A</v>
      </c>
    </row>
    <row r="647" spans="1:18">
      <c r="A647" s="62">
        <v>42914.47452546296</v>
      </c>
      <c r="B647" s="60">
        <v>447849</v>
      </c>
      <c r="C647" s="60" t="s">
        <v>4025</v>
      </c>
      <c r="D647" s="60" t="s">
        <v>4026</v>
      </c>
      <c r="E647" s="60" t="s">
        <v>4027</v>
      </c>
      <c r="F647" s="61">
        <v>123</v>
      </c>
      <c r="G647" s="60" t="s">
        <v>57</v>
      </c>
      <c r="H647" s="60" t="s">
        <v>57</v>
      </c>
      <c r="I647" s="60" t="s">
        <v>96</v>
      </c>
      <c r="J647" s="60" t="s">
        <v>46</v>
      </c>
      <c r="K647" s="60" t="s">
        <v>97</v>
      </c>
      <c r="L647" s="60" t="s">
        <v>4028</v>
      </c>
      <c r="M647" s="60" t="s">
        <v>4029</v>
      </c>
      <c r="N647">
        <f>VLOOKUP(B647,HIS退!B:F,5,FALSE)</f>
        <v>-123</v>
      </c>
      <c r="O647" t="str">
        <f t="shared" si="20"/>
        <v/>
      </c>
      <c r="P647" s="43">
        <f>VLOOKUP(C647,银行退!D:G,4,FALSE)</f>
        <v>123</v>
      </c>
      <c r="Q647" t="str">
        <f t="shared" si="21"/>
        <v/>
      </c>
      <c r="R647" t="e">
        <f>VLOOKUP(C647,银行退!D:J,7,FALSE)</f>
        <v>#N/A</v>
      </c>
    </row>
    <row r="648" spans="1:18">
      <c r="A648" s="62">
        <v>42914.479375000003</v>
      </c>
      <c r="B648" s="60">
        <v>448092</v>
      </c>
      <c r="C648" s="60" t="s">
        <v>4030</v>
      </c>
      <c r="D648" s="60" t="s">
        <v>4031</v>
      </c>
      <c r="E648" s="60" t="s">
        <v>4032</v>
      </c>
      <c r="F648" s="61">
        <v>97</v>
      </c>
      <c r="G648" s="60" t="s">
        <v>57</v>
      </c>
      <c r="H648" s="60" t="s">
        <v>57</v>
      </c>
      <c r="I648" s="60" t="s">
        <v>96</v>
      </c>
      <c r="J648" s="60" t="s">
        <v>46</v>
      </c>
      <c r="K648" s="60" t="s">
        <v>97</v>
      </c>
      <c r="L648" s="60" t="s">
        <v>4033</v>
      </c>
      <c r="M648" s="60" t="s">
        <v>4034</v>
      </c>
      <c r="N648">
        <f>VLOOKUP(B648,HIS退!B:F,5,FALSE)</f>
        <v>-97</v>
      </c>
      <c r="O648" t="str">
        <f t="shared" si="20"/>
        <v/>
      </c>
      <c r="P648" s="43">
        <f>VLOOKUP(C648,银行退!D:G,4,FALSE)</f>
        <v>97</v>
      </c>
      <c r="Q648" t="str">
        <f t="shared" si="21"/>
        <v/>
      </c>
      <c r="R648" t="e">
        <f>VLOOKUP(C648,银行退!D:J,7,FALSE)</f>
        <v>#N/A</v>
      </c>
    </row>
    <row r="649" spans="1:18">
      <c r="A649" s="62">
        <v>42914.481307870374</v>
      </c>
      <c r="B649" s="60">
        <v>448173</v>
      </c>
      <c r="C649" s="60" t="s">
        <v>4035</v>
      </c>
      <c r="D649" s="60" t="s">
        <v>4036</v>
      </c>
      <c r="E649" s="60" t="s">
        <v>4037</v>
      </c>
      <c r="F649" s="61">
        <v>863</v>
      </c>
      <c r="G649" s="60" t="s">
        <v>57</v>
      </c>
      <c r="H649" s="60" t="s">
        <v>57</v>
      </c>
      <c r="I649" s="60" t="s">
        <v>96</v>
      </c>
      <c r="J649" s="60" t="s">
        <v>360</v>
      </c>
      <c r="K649" s="60" t="s">
        <v>97</v>
      </c>
      <c r="L649" s="60" t="s">
        <v>4038</v>
      </c>
      <c r="M649" s="60" t="s">
        <v>4039</v>
      </c>
      <c r="N649">
        <f>VLOOKUP(B649,HIS退!B:F,5,FALSE)</f>
        <v>-863</v>
      </c>
      <c r="O649" t="str">
        <f t="shared" si="20"/>
        <v/>
      </c>
      <c r="P649" s="43">
        <f>VLOOKUP(C649,银行退!D:G,4,FALSE)</f>
        <v>863</v>
      </c>
      <c r="Q649" t="str">
        <f t="shared" si="21"/>
        <v/>
      </c>
      <c r="R649" t="e">
        <f>VLOOKUP(C649,银行退!D:J,7,FALSE)</f>
        <v>#N/A</v>
      </c>
    </row>
    <row r="650" spans="1:18">
      <c r="A650" s="62">
        <v>42914.481388888889</v>
      </c>
      <c r="B650" s="60">
        <v>448180</v>
      </c>
      <c r="C650" s="60" t="s">
        <v>4040</v>
      </c>
      <c r="D650" s="60" t="s">
        <v>4041</v>
      </c>
      <c r="E650" s="60" t="s">
        <v>4042</v>
      </c>
      <c r="F650" s="61">
        <v>750</v>
      </c>
      <c r="G650" s="60" t="s">
        <v>57</v>
      </c>
      <c r="H650" s="60" t="s">
        <v>57</v>
      </c>
      <c r="I650" s="60" t="s">
        <v>96</v>
      </c>
      <c r="J650" s="60" t="s">
        <v>360</v>
      </c>
      <c r="K650" s="60" t="s">
        <v>97</v>
      </c>
      <c r="L650" s="60" t="s">
        <v>4043</v>
      </c>
      <c r="M650" s="60" t="s">
        <v>4044</v>
      </c>
      <c r="N650">
        <f>VLOOKUP(B650,HIS退!B:F,5,FALSE)</f>
        <v>-750</v>
      </c>
      <c r="O650" t="str">
        <f t="shared" si="20"/>
        <v/>
      </c>
      <c r="P650" s="43">
        <f>VLOOKUP(C650,银行退!D:G,4,FALSE)</f>
        <v>750</v>
      </c>
      <c r="Q650" t="str">
        <f t="shared" si="21"/>
        <v/>
      </c>
      <c r="R650" t="e">
        <f>VLOOKUP(C650,银行退!D:J,7,FALSE)</f>
        <v>#N/A</v>
      </c>
    </row>
    <row r="651" spans="1:18">
      <c r="A651" s="62">
        <v>42914.488622685189</v>
      </c>
      <c r="B651" s="60">
        <v>448524</v>
      </c>
      <c r="C651" s="60" t="s">
        <v>4045</v>
      </c>
      <c r="D651" s="60" t="s">
        <v>4046</v>
      </c>
      <c r="E651" s="60" t="s">
        <v>4047</v>
      </c>
      <c r="F651" s="61">
        <v>131</v>
      </c>
      <c r="G651" s="60" t="s">
        <v>57</v>
      </c>
      <c r="H651" s="60" t="s">
        <v>57</v>
      </c>
      <c r="I651" s="60" t="s">
        <v>96</v>
      </c>
      <c r="J651" s="60" t="s">
        <v>46</v>
      </c>
      <c r="K651" s="60" t="s">
        <v>97</v>
      </c>
      <c r="L651" s="60" t="s">
        <v>4048</v>
      </c>
      <c r="M651" s="60" t="s">
        <v>4049</v>
      </c>
      <c r="N651">
        <f>VLOOKUP(B651,HIS退!B:F,5,FALSE)</f>
        <v>-131</v>
      </c>
      <c r="O651" t="str">
        <f t="shared" si="20"/>
        <v/>
      </c>
      <c r="P651" s="43">
        <f>VLOOKUP(C651,银行退!D:G,4,FALSE)</f>
        <v>131</v>
      </c>
      <c r="Q651" t="str">
        <f t="shared" si="21"/>
        <v/>
      </c>
      <c r="R651" t="e">
        <f>VLOOKUP(C651,银行退!D:J,7,FALSE)</f>
        <v>#N/A</v>
      </c>
    </row>
    <row r="652" spans="1:18">
      <c r="A652" s="62">
        <v>42914.49113425926</v>
      </c>
      <c r="B652" s="60">
        <v>448617</v>
      </c>
      <c r="C652" s="60" t="s">
        <v>4050</v>
      </c>
      <c r="D652" s="60" t="s">
        <v>4051</v>
      </c>
      <c r="E652" s="60" t="s">
        <v>4052</v>
      </c>
      <c r="F652" s="61">
        <v>2030</v>
      </c>
      <c r="G652" s="60" t="s">
        <v>57</v>
      </c>
      <c r="H652" s="60" t="s">
        <v>57</v>
      </c>
      <c r="I652" s="60" t="s">
        <v>96</v>
      </c>
      <c r="J652" s="60" t="s">
        <v>46</v>
      </c>
      <c r="K652" s="60" t="s">
        <v>97</v>
      </c>
      <c r="L652" s="60" t="s">
        <v>4053</v>
      </c>
      <c r="M652" s="60" t="s">
        <v>4054</v>
      </c>
      <c r="N652">
        <f>VLOOKUP(B652,HIS退!B:F,5,FALSE)</f>
        <v>-2030</v>
      </c>
      <c r="O652" t="str">
        <f t="shared" si="20"/>
        <v/>
      </c>
      <c r="P652" s="43">
        <f>VLOOKUP(C652,银行退!D:G,4,FALSE)</f>
        <v>2030</v>
      </c>
      <c r="Q652" t="str">
        <f t="shared" si="21"/>
        <v/>
      </c>
      <c r="R652" t="e">
        <f>VLOOKUP(C652,银行退!D:J,7,FALSE)</f>
        <v>#N/A</v>
      </c>
    </row>
    <row r="653" spans="1:18">
      <c r="A653" s="62">
        <v>42914.492569444446</v>
      </c>
      <c r="B653" s="60">
        <v>448673</v>
      </c>
      <c r="C653" s="60" t="s">
        <v>4055</v>
      </c>
      <c r="D653" s="60" t="s">
        <v>4056</v>
      </c>
      <c r="E653" s="60" t="s">
        <v>4057</v>
      </c>
      <c r="F653" s="61">
        <v>189</v>
      </c>
      <c r="G653" s="60" t="s">
        <v>57</v>
      </c>
      <c r="H653" s="60" t="s">
        <v>57</v>
      </c>
      <c r="I653" s="60" t="s">
        <v>96</v>
      </c>
      <c r="J653" s="60" t="s">
        <v>46</v>
      </c>
      <c r="K653" s="60" t="s">
        <v>97</v>
      </c>
      <c r="L653" s="60" t="s">
        <v>4058</v>
      </c>
      <c r="M653" s="60" t="s">
        <v>4059</v>
      </c>
      <c r="N653">
        <f>VLOOKUP(B653,HIS退!B:F,5,FALSE)</f>
        <v>-189</v>
      </c>
      <c r="O653" t="str">
        <f t="shared" si="20"/>
        <v/>
      </c>
      <c r="P653" s="43">
        <f>VLOOKUP(C653,银行退!D:G,4,FALSE)</f>
        <v>189</v>
      </c>
      <c r="Q653" t="str">
        <f t="shared" si="21"/>
        <v/>
      </c>
      <c r="R653" t="e">
        <f>VLOOKUP(C653,银行退!D:J,7,FALSE)</f>
        <v>#N/A</v>
      </c>
    </row>
    <row r="654" spans="1:18">
      <c r="A654" s="62">
        <v>42914.492997685185</v>
      </c>
      <c r="B654" s="60">
        <v>448687</v>
      </c>
      <c r="C654" s="60" t="s">
        <v>4060</v>
      </c>
      <c r="D654" s="60" t="s">
        <v>398</v>
      </c>
      <c r="E654" s="60" t="s">
        <v>323</v>
      </c>
      <c r="F654" s="61">
        <v>363</v>
      </c>
      <c r="G654" s="60" t="s">
        <v>57</v>
      </c>
      <c r="H654" s="60" t="s">
        <v>57</v>
      </c>
      <c r="I654" s="60" t="s">
        <v>96</v>
      </c>
      <c r="J654" s="60" t="s">
        <v>46</v>
      </c>
      <c r="K654" s="60" t="s">
        <v>97</v>
      </c>
      <c r="L654" s="60" t="s">
        <v>4061</v>
      </c>
      <c r="M654" s="60" t="s">
        <v>4062</v>
      </c>
      <c r="N654">
        <f>VLOOKUP(B654,HIS退!B:F,5,FALSE)</f>
        <v>-363</v>
      </c>
      <c r="O654" t="str">
        <f t="shared" si="20"/>
        <v/>
      </c>
      <c r="P654" s="43">
        <f>VLOOKUP(C654,银行退!D:G,4,FALSE)</f>
        <v>363</v>
      </c>
      <c r="Q654" t="str">
        <f t="shared" si="21"/>
        <v/>
      </c>
      <c r="R654">
        <f>VLOOKUP(C654,银行退!D:J,7,FALSE)</f>
        <v>1</v>
      </c>
    </row>
    <row r="655" spans="1:18">
      <c r="A655" s="62">
        <v>42914.49491898148</v>
      </c>
      <c r="B655" s="60">
        <v>448737</v>
      </c>
      <c r="C655" s="60" t="s">
        <v>4063</v>
      </c>
      <c r="D655" s="60" t="s">
        <v>4064</v>
      </c>
      <c r="E655" s="60" t="s">
        <v>4065</v>
      </c>
      <c r="F655" s="61">
        <v>500</v>
      </c>
      <c r="G655" s="60" t="s">
        <v>57</v>
      </c>
      <c r="H655" s="60" t="s">
        <v>57</v>
      </c>
      <c r="I655" s="60" t="s">
        <v>96</v>
      </c>
      <c r="J655" s="60" t="s">
        <v>46</v>
      </c>
      <c r="K655" s="60" t="s">
        <v>97</v>
      </c>
      <c r="L655" s="60" t="s">
        <v>4066</v>
      </c>
      <c r="M655" s="60" t="s">
        <v>4067</v>
      </c>
      <c r="N655">
        <f>VLOOKUP(B655,HIS退!B:F,5,FALSE)</f>
        <v>-500</v>
      </c>
      <c r="O655" t="str">
        <f t="shared" si="20"/>
        <v/>
      </c>
      <c r="P655" s="43">
        <f>VLOOKUP(C655,银行退!D:G,4,FALSE)</f>
        <v>500</v>
      </c>
      <c r="Q655" t="str">
        <f t="shared" si="21"/>
        <v/>
      </c>
      <c r="R655" t="e">
        <f>VLOOKUP(C655,银行退!D:J,7,FALSE)</f>
        <v>#N/A</v>
      </c>
    </row>
    <row r="656" spans="1:18">
      <c r="A656" s="62">
        <v>42914.497199074074</v>
      </c>
      <c r="B656" s="60">
        <v>448807</v>
      </c>
      <c r="C656" s="60" t="s">
        <v>4068</v>
      </c>
      <c r="D656" s="60" t="s">
        <v>4069</v>
      </c>
      <c r="E656" s="60" t="s">
        <v>4070</v>
      </c>
      <c r="F656" s="61">
        <v>500</v>
      </c>
      <c r="G656" s="60" t="s">
        <v>57</v>
      </c>
      <c r="H656" s="60" t="s">
        <v>57</v>
      </c>
      <c r="I656" s="60" t="s">
        <v>96</v>
      </c>
      <c r="J656" s="60" t="s">
        <v>46</v>
      </c>
      <c r="K656" s="60" t="s">
        <v>97</v>
      </c>
      <c r="L656" s="60" t="s">
        <v>4071</v>
      </c>
      <c r="M656" s="60" t="s">
        <v>4072</v>
      </c>
      <c r="N656">
        <f>VLOOKUP(B656,HIS退!B:F,5,FALSE)</f>
        <v>-500</v>
      </c>
      <c r="O656" t="str">
        <f t="shared" si="20"/>
        <v/>
      </c>
      <c r="P656" s="43">
        <f>VLOOKUP(C656,银行退!D:G,4,FALSE)</f>
        <v>500</v>
      </c>
      <c r="Q656" t="str">
        <f t="shared" si="21"/>
        <v/>
      </c>
      <c r="R656" t="e">
        <f>VLOOKUP(C656,银行退!D:J,7,FALSE)</f>
        <v>#N/A</v>
      </c>
    </row>
    <row r="657" spans="1:18">
      <c r="A657" s="62">
        <v>42914.499097222222</v>
      </c>
      <c r="B657" s="60">
        <v>448857</v>
      </c>
      <c r="C657" s="60" t="s">
        <v>4073</v>
      </c>
      <c r="D657" s="60" t="s">
        <v>4069</v>
      </c>
      <c r="E657" s="60" t="s">
        <v>4070</v>
      </c>
      <c r="F657" s="61">
        <v>100</v>
      </c>
      <c r="G657" s="60" t="s">
        <v>57</v>
      </c>
      <c r="H657" s="60" t="s">
        <v>57</v>
      </c>
      <c r="I657" s="60" t="s">
        <v>96</v>
      </c>
      <c r="J657" s="60" t="s">
        <v>46</v>
      </c>
      <c r="K657" s="60" t="s">
        <v>97</v>
      </c>
      <c r="L657" s="60" t="s">
        <v>4074</v>
      </c>
      <c r="M657" s="60" t="s">
        <v>4075</v>
      </c>
      <c r="N657">
        <f>VLOOKUP(B657,HIS退!B:F,5,FALSE)</f>
        <v>-100</v>
      </c>
      <c r="O657" t="str">
        <f t="shared" si="20"/>
        <v/>
      </c>
      <c r="P657" s="43">
        <f>VLOOKUP(C657,银行退!D:G,4,FALSE)</f>
        <v>100</v>
      </c>
      <c r="Q657" t="str">
        <f t="shared" si="21"/>
        <v/>
      </c>
      <c r="R657" t="e">
        <f>VLOOKUP(C657,银行退!D:J,7,FALSE)</f>
        <v>#N/A</v>
      </c>
    </row>
    <row r="658" spans="1:18">
      <c r="A658" s="62">
        <v>42914.500960648147</v>
      </c>
      <c r="B658" s="60">
        <v>448898</v>
      </c>
      <c r="C658" s="60" t="s">
        <v>4076</v>
      </c>
      <c r="D658" s="60" t="s">
        <v>4077</v>
      </c>
      <c r="E658" s="60" t="s">
        <v>4078</v>
      </c>
      <c r="F658" s="61">
        <v>2896</v>
      </c>
      <c r="G658" s="60" t="s">
        <v>57</v>
      </c>
      <c r="H658" s="60" t="s">
        <v>57</v>
      </c>
      <c r="I658" s="60" t="s">
        <v>96</v>
      </c>
      <c r="J658" s="60" t="s">
        <v>46</v>
      </c>
      <c r="K658" s="60" t="s">
        <v>97</v>
      </c>
      <c r="L658" s="60" t="s">
        <v>4079</v>
      </c>
      <c r="M658" s="60" t="s">
        <v>4080</v>
      </c>
      <c r="N658">
        <f>VLOOKUP(B658,HIS退!B:F,5,FALSE)</f>
        <v>-2896</v>
      </c>
      <c r="O658" t="str">
        <f t="shared" si="20"/>
        <v/>
      </c>
      <c r="P658" s="43">
        <f>VLOOKUP(C658,银行退!D:G,4,FALSE)</f>
        <v>2896</v>
      </c>
      <c r="Q658" t="str">
        <f t="shared" si="21"/>
        <v/>
      </c>
      <c r="R658" t="e">
        <f>VLOOKUP(C658,银行退!D:J,7,FALSE)</f>
        <v>#N/A</v>
      </c>
    </row>
    <row r="659" spans="1:18">
      <c r="A659" s="62">
        <v>42914.502141203702</v>
      </c>
      <c r="B659" s="60">
        <v>448928</v>
      </c>
      <c r="C659" s="60" t="s">
        <v>4081</v>
      </c>
      <c r="D659" s="60" t="s">
        <v>4082</v>
      </c>
      <c r="E659" s="60" t="s">
        <v>4083</v>
      </c>
      <c r="F659" s="61">
        <v>59</v>
      </c>
      <c r="G659" s="60" t="s">
        <v>57</v>
      </c>
      <c r="H659" s="60" t="s">
        <v>57</v>
      </c>
      <c r="I659" s="60" t="s">
        <v>96</v>
      </c>
      <c r="J659" s="60" t="s">
        <v>46</v>
      </c>
      <c r="K659" s="60" t="s">
        <v>97</v>
      </c>
      <c r="L659" s="60" t="s">
        <v>4084</v>
      </c>
      <c r="M659" s="60" t="s">
        <v>4085</v>
      </c>
      <c r="N659">
        <f>VLOOKUP(B659,HIS退!B:F,5,FALSE)</f>
        <v>-59</v>
      </c>
      <c r="O659" t="str">
        <f t="shared" si="20"/>
        <v/>
      </c>
      <c r="P659" s="43">
        <f>VLOOKUP(C659,银行退!D:G,4,FALSE)</f>
        <v>59</v>
      </c>
      <c r="Q659" t="str">
        <f t="shared" si="21"/>
        <v/>
      </c>
      <c r="R659" t="e">
        <f>VLOOKUP(C659,银行退!D:J,7,FALSE)</f>
        <v>#N/A</v>
      </c>
    </row>
    <row r="660" spans="1:18">
      <c r="A660" s="62">
        <v>42914.502488425926</v>
      </c>
      <c r="B660" s="60">
        <v>448929</v>
      </c>
      <c r="C660" s="60" t="s">
        <v>4086</v>
      </c>
      <c r="D660" s="60" t="s">
        <v>4069</v>
      </c>
      <c r="E660" s="60" t="s">
        <v>4070</v>
      </c>
      <c r="F660" s="61">
        <v>200</v>
      </c>
      <c r="G660" s="60" t="s">
        <v>57</v>
      </c>
      <c r="H660" s="60" t="s">
        <v>57</v>
      </c>
      <c r="I660" s="60" t="s">
        <v>96</v>
      </c>
      <c r="J660" s="60" t="s">
        <v>46</v>
      </c>
      <c r="K660" s="60" t="s">
        <v>97</v>
      </c>
      <c r="L660" s="60" t="s">
        <v>4087</v>
      </c>
      <c r="M660" s="60" t="s">
        <v>4088</v>
      </c>
      <c r="N660">
        <f>VLOOKUP(B660,HIS退!B:F,5,FALSE)</f>
        <v>-200</v>
      </c>
      <c r="O660" t="str">
        <f t="shared" si="20"/>
        <v/>
      </c>
      <c r="P660" s="43">
        <f>VLOOKUP(C660,银行退!D:G,4,FALSE)</f>
        <v>200</v>
      </c>
      <c r="Q660" t="str">
        <f t="shared" si="21"/>
        <v/>
      </c>
      <c r="R660" t="e">
        <f>VLOOKUP(C660,银行退!D:J,7,FALSE)</f>
        <v>#N/A</v>
      </c>
    </row>
    <row r="661" spans="1:18">
      <c r="A661" s="62">
        <v>42914.50273148148</v>
      </c>
      <c r="B661" s="60">
        <v>448933</v>
      </c>
      <c r="C661" s="60" t="s">
        <v>4089</v>
      </c>
      <c r="D661" s="60" t="s">
        <v>4069</v>
      </c>
      <c r="E661" s="60" t="s">
        <v>4070</v>
      </c>
      <c r="F661" s="61">
        <v>300</v>
      </c>
      <c r="G661" s="60" t="s">
        <v>57</v>
      </c>
      <c r="H661" s="60" t="s">
        <v>57</v>
      </c>
      <c r="I661" s="60" t="s">
        <v>96</v>
      </c>
      <c r="J661" s="60" t="s">
        <v>46</v>
      </c>
      <c r="K661" s="60" t="s">
        <v>97</v>
      </c>
      <c r="L661" s="60" t="s">
        <v>4090</v>
      </c>
      <c r="M661" s="60" t="s">
        <v>4091</v>
      </c>
      <c r="N661">
        <f>VLOOKUP(B661,HIS退!B:F,5,FALSE)</f>
        <v>-300</v>
      </c>
      <c r="O661" t="str">
        <f t="shared" si="20"/>
        <v/>
      </c>
      <c r="P661" s="43">
        <f>VLOOKUP(C661,银行退!D:G,4,FALSE)</f>
        <v>300</v>
      </c>
      <c r="Q661" t="str">
        <f t="shared" si="21"/>
        <v/>
      </c>
      <c r="R661" t="e">
        <f>VLOOKUP(C661,银行退!D:J,7,FALSE)</f>
        <v>#N/A</v>
      </c>
    </row>
    <row r="662" spans="1:18">
      <c r="A662" s="62">
        <v>42914.503680555557</v>
      </c>
      <c r="B662" s="60">
        <v>448955</v>
      </c>
      <c r="C662" s="60" t="s">
        <v>4092</v>
      </c>
      <c r="D662" s="60" t="s">
        <v>4093</v>
      </c>
      <c r="E662" s="60" t="s">
        <v>4094</v>
      </c>
      <c r="F662" s="61">
        <v>216</v>
      </c>
      <c r="G662" s="60" t="s">
        <v>57</v>
      </c>
      <c r="H662" s="60" t="s">
        <v>57</v>
      </c>
      <c r="I662" s="60" t="s">
        <v>96</v>
      </c>
      <c r="J662" s="60" t="s">
        <v>46</v>
      </c>
      <c r="K662" s="60" t="s">
        <v>97</v>
      </c>
      <c r="L662" s="60" t="s">
        <v>4095</v>
      </c>
      <c r="M662" s="60" t="s">
        <v>4096</v>
      </c>
      <c r="N662">
        <f>VLOOKUP(B662,HIS退!B:F,5,FALSE)</f>
        <v>-216</v>
      </c>
      <c r="O662" t="str">
        <f t="shared" si="20"/>
        <v/>
      </c>
      <c r="P662" s="43">
        <f>VLOOKUP(C662,银行退!D:G,4,FALSE)</f>
        <v>216</v>
      </c>
      <c r="Q662" t="str">
        <f t="shared" si="21"/>
        <v/>
      </c>
      <c r="R662" t="e">
        <f>VLOOKUP(C662,银行退!D:J,7,FALSE)</f>
        <v>#N/A</v>
      </c>
    </row>
    <row r="663" spans="1:18">
      <c r="A663" s="62">
        <v>42914.505590277775</v>
      </c>
      <c r="B663" s="60">
        <v>448978</v>
      </c>
      <c r="C663" s="60" t="s">
        <v>4097</v>
      </c>
      <c r="D663" s="60" t="s">
        <v>4098</v>
      </c>
      <c r="E663" s="60" t="s">
        <v>4099</v>
      </c>
      <c r="F663" s="61">
        <v>313</v>
      </c>
      <c r="G663" s="60" t="s">
        <v>57</v>
      </c>
      <c r="H663" s="60" t="s">
        <v>57</v>
      </c>
      <c r="I663" s="60" t="s">
        <v>96</v>
      </c>
      <c r="J663" s="60" t="s">
        <v>46</v>
      </c>
      <c r="K663" s="60" t="s">
        <v>97</v>
      </c>
      <c r="L663" s="60" t="s">
        <v>4100</v>
      </c>
      <c r="M663" s="60" t="s">
        <v>4101</v>
      </c>
      <c r="N663">
        <f>VLOOKUP(B663,HIS退!B:F,5,FALSE)</f>
        <v>-313</v>
      </c>
      <c r="O663" t="str">
        <f t="shared" si="20"/>
        <v/>
      </c>
      <c r="P663" s="43">
        <f>VLOOKUP(C663,银行退!D:G,4,FALSE)</f>
        <v>313</v>
      </c>
      <c r="Q663" t="str">
        <f t="shared" si="21"/>
        <v/>
      </c>
      <c r="R663" t="e">
        <f>VLOOKUP(C663,银行退!D:J,7,FALSE)</f>
        <v>#N/A</v>
      </c>
    </row>
    <row r="664" spans="1:18">
      <c r="A664" s="62">
        <v>42914.509965277779</v>
      </c>
      <c r="B664" s="60">
        <v>449046</v>
      </c>
      <c r="C664" s="60" t="s">
        <v>4102</v>
      </c>
      <c r="D664" s="60" t="s">
        <v>4103</v>
      </c>
      <c r="E664" s="60" t="s">
        <v>4104</v>
      </c>
      <c r="F664" s="61">
        <v>700</v>
      </c>
      <c r="G664" s="60" t="s">
        <v>57</v>
      </c>
      <c r="H664" s="60" t="s">
        <v>57</v>
      </c>
      <c r="I664" s="60" t="s">
        <v>96</v>
      </c>
      <c r="J664" s="60" t="s">
        <v>46</v>
      </c>
      <c r="K664" s="60" t="s">
        <v>97</v>
      </c>
      <c r="L664" s="60" t="s">
        <v>4105</v>
      </c>
      <c r="M664" s="60" t="s">
        <v>4106</v>
      </c>
      <c r="N664">
        <f>VLOOKUP(B664,HIS退!B:F,5,FALSE)</f>
        <v>-700</v>
      </c>
      <c r="O664" t="str">
        <f t="shared" si="20"/>
        <v/>
      </c>
      <c r="P664" s="43">
        <f>VLOOKUP(C664,银行退!D:G,4,FALSE)</f>
        <v>700</v>
      </c>
      <c r="Q664" t="str">
        <f t="shared" si="21"/>
        <v/>
      </c>
      <c r="R664" t="e">
        <f>VLOOKUP(C664,银行退!D:J,7,FALSE)</f>
        <v>#N/A</v>
      </c>
    </row>
    <row r="665" spans="1:18">
      <c r="A665" s="62">
        <v>42914.511087962965</v>
      </c>
      <c r="B665" s="60">
        <v>449064</v>
      </c>
      <c r="C665" s="60" t="s">
        <v>4107</v>
      </c>
      <c r="D665" s="60" t="s">
        <v>4108</v>
      </c>
      <c r="E665" s="60" t="s">
        <v>4109</v>
      </c>
      <c r="F665" s="61">
        <v>300</v>
      </c>
      <c r="G665" s="60" t="s">
        <v>57</v>
      </c>
      <c r="H665" s="60" t="s">
        <v>57</v>
      </c>
      <c r="I665" s="60" t="s">
        <v>96</v>
      </c>
      <c r="J665" s="60" t="s">
        <v>46</v>
      </c>
      <c r="K665" s="60" t="s">
        <v>97</v>
      </c>
      <c r="L665" s="60" t="s">
        <v>4110</v>
      </c>
      <c r="M665" s="60" t="s">
        <v>4111</v>
      </c>
      <c r="N665">
        <f>VLOOKUP(B665,HIS退!B:F,5,FALSE)</f>
        <v>-300</v>
      </c>
      <c r="O665" t="str">
        <f t="shared" si="20"/>
        <v/>
      </c>
      <c r="P665" s="43">
        <f>VLOOKUP(C665,银行退!D:G,4,FALSE)</f>
        <v>300</v>
      </c>
      <c r="Q665" t="str">
        <f t="shared" si="21"/>
        <v/>
      </c>
      <c r="R665" t="e">
        <f>VLOOKUP(C665,银行退!D:J,7,FALSE)</f>
        <v>#N/A</v>
      </c>
    </row>
    <row r="666" spans="1:18">
      <c r="A666" s="62">
        <v>42914.517245370371</v>
      </c>
      <c r="B666" s="60">
        <v>449131</v>
      </c>
      <c r="C666" s="60" t="s">
        <v>4112</v>
      </c>
      <c r="D666" s="60" t="s">
        <v>4113</v>
      </c>
      <c r="E666" s="60" t="s">
        <v>4114</v>
      </c>
      <c r="F666" s="61">
        <v>195</v>
      </c>
      <c r="G666" s="60" t="s">
        <v>57</v>
      </c>
      <c r="H666" s="60" t="s">
        <v>57</v>
      </c>
      <c r="I666" s="60" t="s">
        <v>96</v>
      </c>
      <c r="J666" s="60" t="s">
        <v>46</v>
      </c>
      <c r="K666" s="60" t="s">
        <v>97</v>
      </c>
      <c r="L666" s="60" t="s">
        <v>4115</v>
      </c>
      <c r="M666" s="60" t="s">
        <v>4116</v>
      </c>
      <c r="N666">
        <f>VLOOKUP(B666,HIS退!B:F,5,FALSE)</f>
        <v>-195</v>
      </c>
      <c r="O666" t="str">
        <f t="shared" si="20"/>
        <v/>
      </c>
      <c r="P666" s="43">
        <f>VLOOKUP(C666,银行退!D:G,4,FALSE)</f>
        <v>195</v>
      </c>
      <c r="Q666" t="str">
        <f t="shared" si="21"/>
        <v/>
      </c>
      <c r="R666" t="e">
        <f>VLOOKUP(C666,银行退!D:J,7,FALSE)</f>
        <v>#N/A</v>
      </c>
    </row>
    <row r="667" spans="1:18">
      <c r="A667" s="62">
        <v>42914.548275462963</v>
      </c>
      <c r="B667" s="60">
        <v>449382</v>
      </c>
      <c r="C667" s="60" t="s">
        <v>4117</v>
      </c>
      <c r="D667" s="60" t="s">
        <v>4082</v>
      </c>
      <c r="E667" s="60" t="s">
        <v>4083</v>
      </c>
      <c r="F667" s="61">
        <v>440</v>
      </c>
      <c r="G667" s="60" t="s">
        <v>57</v>
      </c>
      <c r="H667" s="60" t="s">
        <v>57</v>
      </c>
      <c r="I667" s="60" t="s">
        <v>96</v>
      </c>
      <c r="J667" s="60" t="s">
        <v>46</v>
      </c>
      <c r="K667" s="60" t="s">
        <v>97</v>
      </c>
      <c r="L667" s="60" t="s">
        <v>4118</v>
      </c>
      <c r="M667" s="60" t="s">
        <v>4119</v>
      </c>
      <c r="N667">
        <f>VLOOKUP(B667,HIS退!B:F,5,FALSE)</f>
        <v>-440</v>
      </c>
      <c r="O667" t="str">
        <f t="shared" si="20"/>
        <v/>
      </c>
      <c r="P667" s="43">
        <f>VLOOKUP(C667,银行退!D:G,4,FALSE)</f>
        <v>440</v>
      </c>
      <c r="Q667" t="str">
        <f t="shared" si="21"/>
        <v/>
      </c>
      <c r="R667" t="e">
        <f>VLOOKUP(C667,银行退!D:J,7,FALSE)</f>
        <v>#N/A</v>
      </c>
    </row>
    <row r="668" spans="1:18">
      <c r="A668" s="62">
        <v>42914.577222222222</v>
      </c>
      <c r="B668" s="60">
        <v>449669</v>
      </c>
      <c r="C668" s="60" t="s">
        <v>4120</v>
      </c>
      <c r="D668" s="60" t="s">
        <v>4121</v>
      </c>
      <c r="E668" s="60" t="s">
        <v>4122</v>
      </c>
      <c r="F668" s="61">
        <v>537</v>
      </c>
      <c r="G668" s="60" t="s">
        <v>57</v>
      </c>
      <c r="H668" s="60" t="s">
        <v>57</v>
      </c>
      <c r="I668" s="60" t="s">
        <v>96</v>
      </c>
      <c r="J668" s="60" t="s">
        <v>46</v>
      </c>
      <c r="K668" s="60" t="s">
        <v>97</v>
      </c>
      <c r="L668" s="60" t="s">
        <v>4123</v>
      </c>
      <c r="M668" s="60" t="s">
        <v>4124</v>
      </c>
      <c r="N668">
        <f>VLOOKUP(B668,HIS退!B:F,5,FALSE)</f>
        <v>-537</v>
      </c>
      <c r="O668" t="str">
        <f t="shared" si="20"/>
        <v/>
      </c>
      <c r="P668" s="43">
        <f>VLOOKUP(C668,银行退!D:G,4,FALSE)</f>
        <v>537</v>
      </c>
      <c r="Q668" t="str">
        <f t="shared" si="21"/>
        <v/>
      </c>
      <c r="R668" t="e">
        <f>VLOOKUP(C668,银行退!D:J,7,FALSE)</f>
        <v>#N/A</v>
      </c>
    </row>
    <row r="669" spans="1:18">
      <c r="A669" s="62">
        <v>42914.583449074074</v>
      </c>
      <c r="B669" s="60">
        <v>449793</v>
      </c>
      <c r="C669" s="60" t="s">
        <v>4125</v>
      </c>
      <c r="D669" s="60" t="s">
        <v>4126</v>
      </c>
      <c r="E669" s="60" t="s">
        <v>4127</v>
      </c>
      <c r="F669" s="61">
        <v>4444</v>
      </c>
      <c r="G669" s="60" t="s">
        <v>57</v>
      </c>
      <c r="H669" s="60" t="s">
        <v>57</v>
      </c>
      <c r="I669" s="60" t="s">
        <v>96</v>
      </c>
      <c r="J669" s="60" t="s">
        <v>46</v>
      </c>
      <c r="K669" s="60" t="s">
        <v>97</v>
      </c>
      <c r="L669" s="60" t="s">
        <v>4128</v>
      </c>
      <c r="M669" s="60" t="s">
        <v>4129</v>
      </c>
      <c r="N669">
        <f>VLOOKUP(B669,HIS退!B:F,5,FALSE)</f>
        <v>-4444</v>
      </c>
      <c r="O669" t="str">
        <f t="shared" si="20"/>
        <v/>
      </c>
      <c r="P669" s="43">
        <f>VLOOKUP(C669,银行退!D:G,4,FALSE)</f>
        <v>4444</v>
      </c>
      <c r="Q669" t="str">
        <f t="shared" si="21"/>
        <v/>
      </c>
      <c r="R669" t="e">
        <f>VLOOKUP(C669,银行退!D:J,7,FALSE)</f>
        <v>#N/A</v>
      </c>
    </row>
    <row r="670" spans="1:18">
      <c r="A670" s="62">
        <v>42914.588738425926</v>
      </c>
      <c r="B670" s="60">
        <v>449988</v>
      </c>
      <c r="C670" s="60" t="s">
        <v>4130</v>
      </c>
      <c r="D670" s="60" t="s">
        <v>4131</v>
      </c>
      <c r="E670" s="60" t="s">
        <v>4132</v>
      </c>
      <c r="F670" s="61">
        <v>5</v>
      </c>
      <c r="G670" s="60" t="s">
        <v>57</v>
      </c>
      <c r="H670" s="60" t="s">
        <v>57</v>
      </c>
      <c r="I670" s="60" t="s">
        <v>96</v>
      </c>
      <c r="J670" s="60" t="s">
        <v>46</v>
      </c>
      <c r="K670" s="60" t="s">
        <v>97</v>
      </c>
      <c r="L670" s="60" t="s">
        <v>4133</v>
      </c>
      <c r="M670" s="60" t="s">
        <v>4134</v>
      </c>
      <c r="N670">
        <f>VLOOKUP(B670,HIS退!B:F,5,FALSE)</f>
        <v>-5</v>
      </c>
      <c r="O670" t="str">
        <f t="shared" si="20"/>
        <v/>
      </c>
      <c r="P670" s="43">
        <f>VLOOKUP(C670,银行退!D:G,4,FALSE)</f>
        <v>5</v>
      </c>
      <c r="Q670" t="str">
        <f t="shared" si="21"/>
        <v/>
      </c>
      <c r="R670" t="e">
        <f>VLOOKUP(C670,银行退!D:J,7,FALSE)</f>
        <v>#N/A</v>
      </c>
    </row>
    <row r="671" spans="1:18">
      <c r="A671" s="62">
        <v>42914.593055555553</v>
      </c>
      <c r="B671" s="60">
        <v>450171</v>
      </c>
      <c r="C671" s="60" t="s">
        <v>4135</v>
      </c>
      <c r="D671" s="60" t="s">
        <v>4136</v>
      </c>
      <c r="E671" s="60" t="s">
        <v>4137</v>
      </c>
      <c r="F671" s="61">
        <v>93</v>
      </c>
      <c r="G671" s="60" t="s">
        <v>57</v>
      </c>
      <c r="H671" s="60" t="s">
        <v>57</v>
      </c>
      <c r="I671" s="60" t="s">
        <v>96</v>
      </c>
      <c r="J671" s="60" t="s">
        <v>46</v>
      </c>
      <c r="K671" s="60" t="s">
        <v>97</v>
      </c>
      <c r="L671" s="60" t="s">
        <v>4138</v>
      </c>
      <c r="M671" s="60" t="s">
        <v>4139</v>
      </c>
      <c r="N671">
        <f>VLOOKUP(B671,HIS退!B:F,5,FALSE)</f>
        <v>-93</v>
      </c>
      <c r="O671" t="str">
        <f t="shared" si="20"/>
        <v/>
      </c>
      <c r="P671" s="43">
        <f>VLOOKUP(C671,银行退!D:G,4,FALSE)</f>
        <v>93</v>
      </c>
      <c r="Q671" t="str">
        <f t="shared" si="21"/>
        <v/>
      </c>
      <c r="R671" t="e">
        <f>VLOOKUP(C671,银行退!D:J,7,FALSE)</f>
        <v>#N/A</v>
      </c>
    </row>
    <row r="672" spans="1:18">
      <c r="A672" s="62">
        <v>42914.618634259263</v>
      </c>
      <c r="B672" s="60">
        <v>451715</v>
      </c>
      <c r="C672" s="60" t="s">
        <v>4140</v>
      </c>
      <c r="D672" s="60" t="s">
        <v>4141</v>
      </c>
      <c r="E672" s="60" t="s">
        <v>4142</v>
      </c>
      <c r="F672" s="61">
        <v>9976</v>
      </c>
      <c r="G672" s="60" t="s">
        <v>57</v>
      </c>
      <c r="H672" s="60" t="s">
        <v>57</v>
      </c>
      <c r="I672" s="60" t="s">
        <v>96</v>
      </c>
      <c r="J672" s="60" t="s">
        <v>46</v>
      </c>
      <c r="K672" s="60" t="s">
        <v>97</v>
      </c>
      <c r="L672" s="60" t="s">
        <v>4143</v>
      </c>
      <c r="M672" s="60" t="s">
        <v>4144</v>
      </c>
      <c r="N672">
        <f>VLOOKUP(B672,HIS退!B:F,5,FALSE)</f>
        <v>-9976</v>
      </c>
      <c r="O672" t="str">
        <f t="shared" si="20"/>
        <v/>
      </c>
      <c r="P672" s="43">
        <f>VLOOKUP(C672,银行退!D:G,4,FALSE)</f>
        <v>9976</v>
      </c>
      <c r="Q672" t="str">
        <f t="shared" si="21"/>
        <v/>
      </c>
      <c r="R672" t="e">
        <f>VLOOKUP(C672,银行退!D:J,7,FALSE)</f>
        <v>#N/A</v>
      </c>
    </row>
    <row r="673" spans="1:18">
      <c r="A673" s="62">
        <v>42914.630671296298</v>
      </c>
      <c r="B673" s="60">
        <v>452461</v>
      </c>
      <c r="C673" s="60" t="s">
        <v>4145</v>
      </c>
      <c r="D673" s="60" t="s">
        <v>4146</v>
      </c>
      <c r="E673" s="60" t="s">
        <v>4147</v>
      </c>
      <c r="F673" s="61">
        <v>1740</v>
      </c>
      <c r="G673" s="60" t="s">
        <v>57</v>
      </c>
      <c r="H673" s="60" t="s">
        <v>57</v>
      </c>
      <c r="I673" s="60" t="s">
        <v>96</v>
      </c>
      <c r="J673" s="60" t="s">
        <v>46</v>
      </c>
      <c r="K673" s="60" t="s">
        <v>97</v>
      </c>
      <c r="L673" s="60" t="s">
        <v>4148</v>
      </c>
      <c r="M673" s="60" t="s">
        <v>4149</v>
      </c>
      <c r="N673">
        <f>VLOOKUP(B673,HIS退!B:F,5,FALSE)</f>
        <v>-1740</v>
      </c>
      <c r="O673" t="str">
        <f t="shared" si="20"/>
        <v/>
      </c>
      <c r="P673" s="43">
        <f>VLOOKUP(C673,银行退!D:G,4,FALSE)</f>
        <v>1740</v>
      </c>
      <c r="Q673" t="str">
        <f t="shared" si="21"/>
        <v/>
      </c>
      <c r="R673" t="e">
        <f>VLOOKUP(C673,银行退!D:J,7,FALSE)</f>
        <v>#N/A</v>
      </c>
    </row>
    <row r="674" spans="1:18">
      <c r="A674" s="62">
        <v>42914.631944444445</v>
      </c>
      <c r="B674" s="60">
        <v>452541</v>
      </c>
      <c r="C674" s="60" t="s">
        <v>4150</v>
      </c>
      <c r="D674" s="60" t="s">
        <v>4151</v>
      </c>
      <c r="E674" s="60" t="s">
        <v>4152</v>
      </c>
      <c r="F674" s="61">
        <v>494</v>
      </c>
      <c r="G674" s="60" t="s">
        <v>57</v>
      </c>
      <c r="H674" s="60" t="s">
        <v>57</v>
      </c>
      <c r="I674" s="60" t="s">
        <v>96</v>
      </c>
      <c r="J674" s="60" t="s">
        <v>46</v>
      </c>
      <c r="K674" s="60" t="s">
        <v>97</v>
      </c>
      <c r="L674" s="60" t="s">
        <v>4153</v>
      </c>
      <c r="M674" s="60" t="s">
        <v>4154</v>
      </c>
      <c r="N674">
        <f>VLOOKUP(B674,HIS退!B:F,5,FALSE)</f>
        <v>-494</v>
      </c>
      <c r="O674" t="str">
        <f t="shared" si="20"/>
        <v/>
      </c>
      <c r="P674" s="43">
        <f>VLOOKUP(C674,银行退!D:G,4,FALSE)</f>
        <v>494</v>
      </c>
      <c r="Q674" t="str">
        <f t="shared" si="21"/>
        <v/>
      </c>
      <c r="R674" t="e">
        <f>VLOOKUP(C674,银行退!D:J,7,FALSE)</f>
        <v>#N/A</v>
      </c>
    </row>
    <row r="675" spans="1:18">
      <c r="A675" s="62">
        <v>42914.635069444441</v>
      </c>
      <c r="B675" s="60">
        <v>452720</v>
      </c>
      <c r="C675" s="60" t="s">
        <v>4155</v>
      </c>
      <c r="D675" s="60" t="s">
        <v>4156</v>
      </c>
      <c r="E675" s="60" t="s">
        <v>4157</v>
      </c>
      <c r="F675" s="61">
        <v>113</v>
      </c>
      <c r="G675" s="60" t="s">
        <v>57</v>
      </c>
      <c r="H675" s="60" t="s">
        <v>57</v>
      </c>
      <c r="I675" s="60" t="s">
        <v>96</v>
      </c>
      <c r="J675" s="60" t="s">
        <v>46</v>
      </c>
      <c r="K675" s="60" t="s">
        <v>97</v>
      </c>
      <c r="L675" s="60" t="s">
        <v>4158</v>
      </c>
      <c r="M675" s="60" t="s">
        <v>4159</v>
      </c>
      <c r="N675">
        <f>VLOOKUP(B675,HIS退!B:F,5,FALSE)</f>
        <v>-113</v>
      </c>
      <c r="O675" t="str">
        <f t="shared" si="20"/>
        <v/>
      </c>
      <c r="P675" s="43">
        <f>VLOOKUP(C675,银行退!D:G,4,FALSE)</f>
        <v>113</v>
      </c>
      <c r="Q675" t="str">
        <f t="shared" si="21"/>
        <v/>
      </c>
      <c r="R675" t="e">
        <f>VLOOKUP(C675,银行退!D:J,7,FALSE)</f>
        <v>#N/A</v>
      </c>
    </row>
    <row r="676" spans="1:18">
      <c r="A676" s="62">
        <v>42914.636469907404</v>
      </c>
      <c r="B676" s="60">
        <v>452807</v>
      </c>
      <c r="C676" s="60" t="s">
        <v>4160</v>
      </c>
      <c r="D676" s="60" t="s">
        <v>4161</v>
      </c>
      <c r="E676" s="60" t="s">
        <v>4162</v>
      </c>
      <c r="F676" s="61">
        <v>1952</v>
      </c>
      <c r="G676" s="60" t="s">
        <v>57</v>
      </c>
      <c r="H676" s="60" t="s">
        <v>57</v>
      </c>
      <c r="I676" s="60" t="s">
        <v>96</v>
      </c>
      <c r="J676" s="60" t="s">
        <v>360</v>
      </c>
      <c r="K676" s="60" t="s">
        <v>97</v>
      </c>
      <c r="L676" s="60" t="s">
        <v>4163</v>
      </c>
      <c r="M676" s="60" t="s">
        <v>4164</v>
      </c>
      <c r="N676">
        <f>VLOOKUP(B676,HIS退!B:F,5,FALSE)</f>
        <v>-1952</v>
      </c>
      <c r="O676" t="str">
        <f t="shared" si="20"/>
        <v/>
      </c>
      <c r="P676" s="43">
        <f>VLOOKUP(C676,银行退!D:G,4,FALSE)</f>
        <v>1952</v>
      </c>
      <c r="Q676" t="str">
        <f t="shared" si="21"/>
        <v/>
      </c>
      <c r="R676" t="e">
        <f>VLOOKUP(C676,银行退!D:J,7,FALSE)</f>
        <v>#N/A</v>
      </c>
    </row>
    <row r="677" spans="1:18">
      <c r="A677" s="62">
        <v>42914.639409722222</v>
      </c>
      <c r="B677" s="60">
        <v>452986</v>
      </c>
      <c r="C677" s="60" t="s">
        <v>4165</v>
      </c>
      <c r="D677" s="60" t="s">
        <v>4166</v>
      </c>
      <c r="E677" s="60" t="s">
        <v>4167</v>
      </c>
      <c r="F677" s="61">
        <v>1001</v>
      </c>
      <c r="G677" s="60" t="s">
        <v>57</v>
      </c>
      <c r="H677" s="60" t="s">
        <v>57</v>
      </c>
      <c r="I677" s="60" t="s">
        <v>96</v>
      </c>
      <c r="J677" s="60" t="s">
        <v>46</v>
      </c>
      <c r="K677" s="60" t="s">
        <v>97</v>
      </c>
      <c r="L677" s="60" t="s">
        <v>4168</v>
      </c>
      <c r="M677" s="60" t="s">
        <v>4169</v>
      </c>
      <c r="N677">
        <f>VLOOKUP(B677,HIS退!B:F,5,FALSE)</f>
        <v>-1001</v>
      </c>
      <c r="O677" t="str">
        <f t="shared" si="20"/>
        <v/>
      </c>
      <c r="P677" s="43">
        <f>VLOOKUP(C677,银行退!D:G,4,FALSE)</f>
        <v>1001</v>
      </c>
      <c r="Q677" t="str">
        <f t="shared" si="21"/>
        <v/>
      </c>
      <c r="R677" t="e">
        <f>VLOOKUP(C677,银行退!D:J,7,FALSE)</f>
        <v>#N/A</v>
      </c>
    </row>
    <row r="678" spans="1:18">
      <c r="A678" s="62">
        <v>42914.643425925926</v>
      </c>
      <c r="B678" s="60">
        <v>453237</v>
      </c>
      <c r="C678" s="60" t="s">
        <v>4170</v>
      </c>
      <c r="D678" s="60" t="s">
        <v>4171</v>
      </c>
      <c r="E678" s="60" t="s">
        <v>4172</v>
      </c>
      <c r="F678" s="61">
        <v>817</v>
      </c>
      <c r="G678" s="60" t="s">
        <v>57</v>
      </c>
      <c r="H678" s="60" t="s">
        <v>57</v>
      </c>
      <c r="I678" s="60" t="s">
        <v>96</v>
      </c>
      <c r="J678" s="60" t="s">
        <v>46</v>
      </c>
      <c r="K678" s="60" t="s">
        <v>97</v>
      </c>
      <c r="L678" s="60" t="s">
        <v>4173</v>
      </c>
      <c r="M678" s="60" t="s">
        <v>4174</v>
      </c>
      <c r="N678">
        <f>VLOOKUP(B678,HIS退!B:F,5,FALSE)</f>
        <v>-817</v>
      </c>
      <c r="O678" t="str">
        <f t="shared" si="20"/>
        <v/>
      </c>
      <c r="P678" s="43">
        <f>VLOOKUP(C678,银行退!D:G,4,FALSE)</f>
        <v>817</v>
      </c>
      <c r="Q678" t="str">
        <f t="shared" si="21"/>
        <v/>
      </c>
      <c r="R678" t="e">
        <f>VLOOKUP(C678,银行退!D:J,7,FALSE)</f>
        <v>#N/A</v>
      </c>
    </row>
    <row r="679" spans="1:18">
      <c r="A679" s="62">
        <v>42914.644108796296</v>
      </c>
      <c r="B679" s="60">
        <v>453275</v>
      </c>
      <c r="C679" s="60" t="s">
        <v>4175</v>
      </c>
      <c r="D679" s="60" t="s">
        <v>4176</v>
      </c>
      <c r="E679" s="60" t="s">
        <v>4177</v>
      </c>
      <c r="F679" s="61">
        <v>330</v>
      </c>
      <c r="G679" s="60" t="s">
        <v>57</v>
      </c>
      <c r="H679" s="60" t="s">
        <v>57</v>
      </c>
      <c r="I679" s="60" t="s">
        <v>96</v>
      </c>
      <c r="J679" s="60" t="s">
        <v>46</v>
      </c>
      <c r="K679" s="60" t="s">
        <v>97</v>
      </c>
      <c r="L679" s="60" t="s">
        <v>4178</v>
      </c>
      <c r="M679" s="60" t="s">
        <v>4179</v>
      </c>
      <c r="N679">
        <f>VLOOKUP(B679,HIS退!B:F,5,FALSE)</f>
        <v>-330</v>
      </c>
      <c r="O679" t="str">
        <f t="shared" si="20"/>
        <v/>
      </c>
      <c r="P679" s="43">
        <f>VLOOKUP(C679,银行退!D:G,4,FALSE)</f>
        <v>330</v>
      </c>
      <c r="Q679" t="str">
        <f t="shared" si="21"/>
        <v/>
      </c>
      <c r="R679" t="e">
        <f>VLOOKUP(C679,银行退!D:J,7,FALSE)</f>
        <v>#N/A</v>
      </c>
    </row>
    <row r="680" spans="1:18">
      <c r="A680" s="62">
        <v>42914.64466435185</v>
      </c>
      <c r="B680" s="60">
        <v>453314</v>
      </c>
      <c r="C680" s="60" t="s">
        <v>4180</v>
      </c>
      <c r="D680" s="60" t="s">
        <v>3729</v>
      </c>
      <c r="E680" s="60" t="s">
        <v>3730</v>
      </c>
      <c r="F680" s="61">
        <v>6000</v>
      </c>
      <c r="G680" s="60" t="s">
        <v>57</v>
      </c>
      <c r="H680" s="60" t="s">
        <v>57</v>
      </c>
      <c r="I680" s="60" t="s">
        <v>96</v>
      </c>
      <c r="J680" s="60" t="s">
        <v>46</v>
      </c>
      <c r="K680" s="60" t="s">
        <v>97</v>
      </c>
      <c r="L680" s="60" t="s">
        <v>4181</v>
      </c>
      <c r="M680" s="60" t="s">
        <v>4182</v>
      </c>
      <c r="N680">
        <f>VLOOKUP(B680,HIS退!B:F,5,FALSE)</f>
        <v>-6000</v>
      </c>
      <c r="O680" t="str">
        <f t="shared" si="20"/>
        <v/>
      </c>
      <c r="P680" s="43">
        <f>VLOOKUP(C680,银行退!D:G,4,FALSE)</f>
        <v>6000</v>
      </c>
      <c r="Q680" t="str">
        <f t="shared" si="21"/>
        <v/>
      </c>
      <c r="R680" t="e">
        <f>VLOOKUP(C680,银行退!D:J,7,FALSE)</f>
        <v>#N/A</v>
      </c>
    </row>
    <row r="681" spans="1:18">
      <c r="A681" s="62">
        <v>42914.644687499997</v>
      </c>
      <c r="B681" s="60">
        <v>453309</v>
      </c>
      <c r="C681" s="60" t="s">
        <v>4183</v>
      </c>
      <c r="D681" s="60" t="s">
        <v>4184</v>
      </c>
      <c r="E681" s="60" t="s">
        <v>4185</v>
      </c>
      <c r="F681" s="61">
        <v>389</v>
      </c>
      <c r="G681" s="60" t="s">
        <v>57</v>
      </c>
      <c r="H681" s="60" t="s">
        <v>57</v>
      </c>
      <c r="I681" s="60" t="s">
        <v>96</v>
      </c>
      <c r="J681" s="60" t="s">
        <v>46</v>
      </c>
      <c r="K681" s="60" t="s">
        <v>97</v>
      </c>
      <c r="L681" s="60" t="s">
        <v>4186</v>
      </c>
      <c r="M681" s="60" t="s">
        <v>4187</v>
      </c>
      <c r="N681">
        <f>VLOOKUP(B681,HIS退!B:F,5,FALSE)</f>
        <v>-389</v>
      </c>
      <c r="O681" t="str">
        <f t="shared" si="20"/>
        <v/>
      </c>
      <c r="P681" s="43">
        <f>VLOOKUP(C681,银行退!D:G,4,FALSE)</f>
        <v>389</v>
      </c>
      <c r="Q681" t="str">
        <f t="shared" si="21"/>
        <v/>
      </c>
      <c r="R681" t="e">
        <f>VLOOKUP(C681,银行退!D:J,7,FALSE)</f>
        <v>#N/A</v>
      </c>
    </row>
    <row r="682" spans="1:18">
      <c r="A682" s="62">
        <v>42914.645937499998</v>
      </c>
      <c r="B682" s="60">
        <v>453378</v>
      </c>
      <c r="C682" s="60" t="s">
        <v>4188</v>
      </c>
      <c r="D682" s="60" t="s">
        <v>4189</v>
      </c>
      <c r="E682" s="60" t="s">
        <v>4190</v>
      </c>
      <c r="F682" s="61">
        <v>269</v>
      </c>
      <c r="G682" s="60" t="s">
        <v>57</v>
      </c>
      <c r="H682" s="60" t="s">
        <v>57</v>
      </c>
      <c r="I682" s="60" t="s">
        <v>96</v>
      </c>
      <c r="J682" s="60" t="s">
        <v>46</v>
      </c>
      <c r="K682" s="60" t="s">
        <v>97</v>
      </c>
      <c r="L682" s="60" t="s">
        <v>4191</v>
      </c>
      <c r="M682" s="60" t="s">
        <v>4192</v>
      </c>
      <c r="N682">
        <f>VLOOKUP(B682,HIS退!B:F,5,FALSE)</f>
        <v>-269</v>
      </c>
      <c r="O682" t="str">
        <f t="shared" si="20"/>
        <v/>
      </c>
      <c r="P682" s="43">
        <f>VLOOKUP(C682,银行退!D:G,4,FALSE)</f>
        <v>269</v>
      </c>
      <c r="Q682" t="str">
        <f t="shared" si="21"/>
        <v/>
      </c>
      <c r="R682" t="e">
        <f>VLOOKUP(C682,银行退!D:J,7,FALSE)</f>
        <v>#N/A</v>
      </c>
    </row>
    <row r="683" spans="1:18">
      <c r="A683" s="62">
        <v>42914.647662037038</v>
      </c>
      <c r="B683" s="60">
        <v>453464</v>
      </c>
      <c r="C683" s="60" t="s">
        <v>4193</v>
      </c>
      <c r="D683" s="60" t="s">
        <v>4194</v>
      </c>
      <c r="E683" s="60" t="s">
        <v>4195</v>
      </c>
      <c r="F683" s="61">
        <v>1000</v>
      </c>
      <c r="G683" s="60" t="s">
        <v>57</v>
      </c>
      <c r="H683" s="60" t="s">
        <v>57</v>
      </c>
      <c r="I683" s="60" t="s">
        <v>96</v>
      </c>
      <c r="J683" s="60" t="s">
        <v>46</v>
      </c>
      <c r="K683" s="60" t="s">
        <v>97</v>
      </c>
      <c r="L683" s="60" t="s">
        <v>4196</v>
      </c>
      <c r="M683" s="60" t="s">
        <v>4197</v>
      </c>
      <c r="N683">
        <f>VLOOKUP(B683,HIS退!B:F,5,FALSE)</f>
        <v>-1000</v>
      </c>
      <c r="O683" t="str">
        <f t="shared" si="20"/>
        <v/>
      </c>
      <c r="P683" s="43">
        <f>VLOOKUP(C683,银行退!D:G,4,FALSE)</f>
        <v>1000</v>
      </c>
      <c r="Q683" t="str">
        <f t="shared" si="21"/>
        <v/>
      </c>
      <c r="R683" t="e">
        <f>VLOOKUP(C683,银行退!D:J,7,FALSE)</f>
        <v>#N/A</v>
      </c>
    </row>
    <row r="684" spans="1:18">
      <c r="A684" s="62">
        <v>42914.648148148146</v>
      </c>
      <c r="B684" s="60">
        <v>453495</v>
      </c>
      <c r="C684" s="60" t="s">
        <v>4198</v>
      </c>
      <c r="D684" s="60" t="s">
        <v>4194</v>
      </c>
      <c r="E684" s="60" t="s">
        <v>4195</v>
      </c>
      <c r="F684" s="61">
        <v>771</v>
      </c>
      <c r="G684" s="60" t="s">
        <v>57</v>
      </c>
      <c r="H684" s="60" t="s">
        <v>57</v>
      </c>
      <c r="I684" s="60" t="s">
        <v>96</v>
      </c>
      <c r="J684" s="60" t="s">
        <v>46</v>
      </c>
      <c r="K684" s="60" t="s">
        <v>97</v>
      </c>
      <c r="L684" s="60" t="s">
        <v>4199</v>
      </c>
      <c r="M684" s="60" t="s">
        <v>4200</v>
      </c>
      <c r="N684">
        <f>VLOOKUP(B684,HIS退!B:F,5,FALSE)</f>
        <v>-771</v>
      </c>
      <c r="O684" t="str">
        <f t="shared" si="20"/>
        <v/>
      </c>
      <c r="P684" s="43">
        <f>VLOOKUP(C684,银行退!D:G,4,FALSE)</f>
        <v>771</v>
      </c>
      <c r="Q684" t="str">
        <f t="shared" si="21"/>
        <v/>
      </c>
      <c r="R684" t="e">
        <f>VLOOKUP(C684,银行退!D:J,7,FALSE)</f>
        <v>#N/A</v>
      </c>
    </row>
    <row r="685" spans="1:18">
      <c r="A685" s="62">
        <v>42914.651863425926</v>
      </c>
      <c r="B685" s="60">
        <v>453708</v>
      </c>
      <c r="C685" s="60" t="s">
        <v>4201</v>
      </c>
      <c r="D685" s="60" t="s">
        <v>4202</v>
      </c>
      <c r="E685" s="60" t="s">
        <v>4203</v>
      </c>
      <c r="F685" s="61">
        <v>1000</v>
      </c>
      <c r="G685" s="60" t="s">
        <v>57</v>
      </c>
      <c r="H685" s="60" t="s">
        <v>57</v>
      </c>
      <c r="I685" s="60" t="s">
        <v>96</v>
      </c>
      <c r="J685" s="60" t="s">
        <v>46</v>
      </c>
      <c r="K685" s="60" t="s">
        <v>97</v>
      </c>
      <c r="L685" s="60" t="s">
        <v>4204</v>
      </c>
      <c r="M685" s="60" t="s">
        <v>4205</v>
      </c>
      <c r="N685">
        <f>VLOOKUP(B685,HIS退!B:F,5,FALSE)</f>
        <v>-1000</v>
      </c>
      <c r="O685" t="str">
        <f t="shared" si="20"/>
        <v/>
      </c>
      <c r="P685" s="43">
        <f>VLOOKUP(C685,银行退!D:G,4,FALSE)</f>
        <v>1000</v>
      </c>
      <c r="Q685" t="str">
        <f t="shared" si="21"/>
        <v/>
      </c>
      <c r="R685" t="e">
        <f>VLOOKUP(C685,银行退!D:J,7,FALSE)</f>
        <v>#N/A</v>
      </c>
    </row>
    <row r="686" spans="1:18">
      <c r="A686" s="62">
        <v>42914.65421296296</v>
      </c>
      <c r="B686" s="60">
        <v>453832</v>
      </c>
      <c r="C686" s="60" t="s">
        <v>4206</v>
      </c>
      <c r="D686" s="60" t="s">
        <v>4207</v>
      </c>
      <c r="E686" s="60" t="s">
        <v>4208</v>
      </c>
      <c r="F686" s="61">
        <v>1000</v>
      </c>
      <c r="G686" s="60" t="s">
        <v>57</v>
      </c>
      <c r="H686" s="60" t="s">
        <v>57</v>
      </c>
      <c r="I686" s="60" t="s">
        <v>96</v>
      </c>
      <c r="J686" s="60" t="s">
        <v>46</v>
      </c>
      <c r="K686" s="60" t="s">
        <v>97</v>
      </c>
      <c r="L686" s="60" t="s">
        <v>4209</v>
      </c>
      <c r="M686" s="60" t="s">
        <v>4210</v>
      </c>
      <c r="N686">
        <f>VLOOKUP(B686,HIS退!B:F,5,FALSE)</f>
        <v>-1000</v>
      </c>
      <c r="O686" t="str">
        <f t="shared" si="20"/>
        <v/>
      </c>
      <c r="P686" s="43">
        <f>VLOOKUP(C686,银行退!D:G,4,FALSE)</f>
        <v>1000</v>
      </c>
      <c r="Q686" t="str">
        <f t="shared" si="21"/>
        <v/>
      </c>
      <c r="R686" t="e">
        <f>VLOOKUP(C686,银行退!D:J,7,FALSE)</f>
        <v>#N/A</v>
      </c>
    </row>
    <row r="687" spans="1:18">
      <c r="A687" s="62">
        <v>42914.661423611113</v>
      </c>
      <c r="B687" s="60">
        <v>454183</v>
      </c>
      <c r="C687" s="60" t="s">
        <v>4211</v>
      </c>
      <c r="D687" s="60" t="s">
        <v>4212</v>
      </c>
      <c r="E687" s="60" t="s">
        <v>4213</v>
      </c>
      <c r="F687" s="61">
        <v>221</v>
      </c>
      <c r="G687" s="60" t="s">
        <v>57</v>
      </c>
      <c r="H687" s="60" t="s">
        <v>57</v>
      </c>
      <c r="I687" s="60" t="s">
        <v>96</v>
      </c>
      <c r="J687" s="60" t="s">
        <v>46</v>
      </c>
      <c r="K687" s="60" t="s">
        <v>97</v>
      </c>
      <c r="L687" s="60" t="s">
        <v>4214</v>
      </c>
      <c r="M687" s="60" t="s">
        <v>4215</v>
      </c>
      <c r="N687">
        <f>VLOOKUP(B687,HIS退!B:F,5,FALSE)</f>
        <v>-221</v>
      </c>
      <c r="O687" t="str">
        <f t="shared" si="20"/>
        <v/>
      </c>
      <c r="P687" s="43">
        <f>VLOOKUP(C687,银行退!D:G,4,FALSE)</f>
        <v>221</v>
      </c>
      <c r="Q687" t="str">
        <f t="shared" si="21"/>
        <v/>
      </c>
      <c r="R687" t="e">
        <f>VLOOKUP(C687,银行退!D:J,7,FALSE)</f>
        <v>#N/A</v>
      </c>
    </row>
    <row r="688" spans="1:18">
      <c r="A688" s="62">
        <v>42914.665775462963</v>
      </c>
      <c r="B688" s="60">
        <v>454409</v>
      </c>
      <c r="C688" s="60" t="s">
        <v>4216</v>
      </c>
      <c r="D688" s="60" t="s">
        <v>4217</v>
      </c>
      <c r="E688" s="60" t="s">
        <v>4218</v>
      </c>
      <c r="F688" s="61">
        <v>74</v>
      </c>
      <c r="G688" s="60" t="s">
        <v>57</v>
      </c>
      <c r="H688" s="60" t="s">
        <v>57</v>
      </c>
      <c r="I688" s="60" t="s">
        <v>96</v>
      </c>
      <c r="J688" s="60" t="s">
        <v>46</v>
      </c>
      <c r="K688" s="60" t="s">
        <v>97</v>
      </c>
      <c r="L688" s="60" t="s">
        <v>4219</v>
      </c>
      <c r="M688" s="60" t="s">
        <v>4220</v>
      </c>
      <c r="N688">
        <f>VLOOKUP(B688,HIS退!B:F,5,FALSE)</f>
        <v>-74</v>
      </c>
      <c r="O688" t="str">
        <f t="shared" si="20"/>
        <v/>
      </c>
      <c r="P688" s="43">
        <f>VLOOKUP(C688,银行退!D:G,4,FALSE)</f>
        <v>74</v>
      </c>
      <c r="Q688" t="str">
        <f t="shared" si="21"/>
        <v/>
      </c>
      <c r="R688" t="e">
        <f>VLOOKUP(C688,银行退!D:J,7,FALSE)</f>
        <v>#N/A</v>
      </c>
    </row>
    <row r="689" spans="1:18">
      <c r="A689" s="62">
        <v>42914.667858796296</v>
      </c>
      <c r="B689" s="60">
        <v>454499</v>
      </c>
      <c r="C689" s="60" t="s">
        <v>4221</v>
      </c>
      <c r="D689" s="60" t="s">
        <v>4222</v>
      </c>
      <c r="E689" s="60" t="s">
        <v>4223</v>
      </c>
      <c r="F689" s="61">
        <v>402</v>
      </c>
      <c r="G689" s="60" t="s">
        <v>57</v>
      </c>
      <c r="H689" s="60" t="s">
        <v>57</v>
      </c>
      <c r="I689" s="60" t="s">
        <v>96</v>
      </c>
      <c r="J689" s="60" t="s">
        <v>46</v>
      </c>
      <c r="K689" s="60" t="s">
        <v>97</v>
      </c>
      <c r="L689" s="60" t="s">
        <v>4224</v>
      </c>
      <c r="M689" s="60" t="s">
        <v>4225</v>
      </c>
      <c r="N689">
        <f>VLOOKUP(B689,HIS退!B:F,5,FALSE)</f>
        <v>-402</v>
      </c>
      <c r="O689" t="str">
        <f t="shared" si="20"/>
        <v/>
      </c>
      <c r="P689" s="43">
        <f>VLOOKUP(C689,银行退!D:G,4,FALSE)</f>
        <v>402</v>
      </c>
      <c r="Q689" t="str">
        <f t="shared" si="21"/>
        <v/>
      </c>
      <c r="R689" t="e">
        <f>VLOOKUP(C689,银行退!D:J,7,FALSE)</f>
        <v>#N/A</v>
      </c>
    </row>
    <row r="690" spans="1:18">
      <c r="A690" s="62">
        <v>42914.668483796297</v>
      </c>
      <c r="B690" s="60">
        <v>454546</v>
      </c>
      <c r="C690" s="60" t="s">
        <v>4226</v>
      </c>
      <c r="D690" s="60" t="s">
        <v>4227</v>
      </c>
      <c r="E690" s="60" t="s">
        <v>4228</v>
      </c>
      <c r="F690" s="61">
        <v>746</v>
      </c>
      <c r="G690" s="60" t="s">
        <v>57</v>
      </c>
      <c r="H690" s="60" t="s">
        <v>57</v>
      </c>
      <c r="I690" s="60" t="s">
        <v>96</v>
      </c>
      <c r="J690" s="60" t="s">
        <v>46</v>
      </c>
      <c r="K690" s="60" t="s">
        <v>97</v>
      </c>
      <c r="L690" s="60" t="s">
        <v>4229</v>
      </c>
      <c r="M690" s="60" t="s">
        <v>4230</v>
      </c>
      <c r="N690">
        <f>VLOOKUP(B690,HIS退!B:F,5,FALSE)</f>
        <v>-746</v>
      </c>
      <c r="O690" t="str">
        <f t="shared" si="20"/>
        <v/>
      </c>
      <c r="P690" s="43">
        <f>VLOOKUP(C690,银行退!D:G,4,FALSE)</f>
        <v>746</v>
      </c>
      <c r="Q690" t="str">
        <f t="shared" si="21"/>
        <v/>
      </c>
      <c r="R690" t="e">
        <f>VLOOKUP(C690,银行退!D:J,7,FALSE)</f>
        <v>#N/A</v>
      </c>
    </row>
    <row r="691" spans="1:18">
      <c r="A691" s="62">
        <v>42914.669328703705</v>
      </c>
      <c r="B691" s="60">
        <v>454583</v>
      </c>
      <c r="C691" s="60" t="s">
        <v>4231</v>
      </c>
      <c r="D691" s="60" t="s">
        <v>4232</v>
      </c>
      <c r="E691" s="60" t="s">
        <v>4233</v>
      </c>
      <c r="F691" s="61">
        <v>151</v>
      </c>
      <c r="G691" s="60" t="s">
        <v>57</v>
      </c>
      <c r="H691" s="60" t="s">
        <v>57</v>
      </c>
      <c r="I691" s="60" t="s">
        <v>96</v>
      </c>
      <c r="J691" s="60" t="s">
        <v>46</v>
      </c>
      <c r="K691" s="60" t="s">
        <v>97</v>
      </c>
      <c r="L691" s="60" t="s">
        <v>4234</v>
      </c>
      <c r="M691" s="60" t="s">
        <v>4235</v>
      </c>
      <c r="N691">
        <f>VLOOKUP(B691,HIS退!B:F,5,FALSE)</f>
        <v>-151</v>
      </c>
      <c r="O691" t="str">
        <f t="shared" si="20"/>
        <v/>
      </c>
      <c r="P691" s="43">
        <f>VLOOKUP(C691,银行退!D:G,4,FALSE)</f>
        <v>151</v>
      </c>
      <c r="Q691" t="str">
        <f t="shared" si="21"/>
        <v/>
      </c>
      <c r="R691" t="e">
        <f>VLOOKUP(C691,银行退!D:J,7,FALSE)</f>
        <v>#N/A</v>
      </c>
    </row>
    <row r="692" spans="1:18">
      <c r="A692" s="62">
        <v>42914.671909722223</v>
      </c>
      <c r="B692" s="60">
        <v>454697</v>
      </c>
      <c r="C692" s="60" t="s">
        <v>4236</v>
      </c>
      <c r="D692" s="60" t="s">
        <v>4237</v>
      </c>
      <c r="E692" s="60" t="s">
        <v>4238</v>
      </c>
      <c r="F692" s="61">
        <v>516</v>
      </c>
      <c r="G692" s="60" t="s">
        <v>57</v>
      </c>
      <c r="H692" s="60" t="s">
        <v>57</v>
      </c>
      <c r="I692" s="60" t="s">
        <v>96</v>
      </c>
      <c r="J692" s="60" t="s">
        <v>46</v>
      </c>
      <c r="K692" s="60" t="s">
        <v>97</v>
      </c>
      <c r="L692" s="60" t="s">
        <v>4239</v>
      </c>
      <c r="M692" s="60" t="s">
        <v>4240</v>
      </c>
      <c r="N692">
        <f>VLOOKUP(B692,HIS退!B:F,5,FALSE)</f>
        <v>-516</v>
      </c>
      <c r="O692" t="str">
        <f t="shared" si="20"/>
        <v/>
      </c>
      <c r="P692" s="43">
        <f>VLOOKUP(C692,银行退!D:G,4,FALSE)</f>
        <v>516</v>
      </c>
      <c r="Q692" t="str">
        <f t="shared" si="21"/>
        <v/>
      </c>
      <c r="R692" t="e">
        <f>VLOOKUP(C692,银行退!D:J,7,FALSE)</f>
        <v>#N/A</v>
      </c>
    </row>
    <row r="693" spans="1:18">
      <c r="A693" s="62">
        <v>42914.676944444444</v>
      </c>
      <c r="B693" s="60">
        <v>454910</v>
      </c>
      <c r="C693" s="60" t="s">
        <v>4241</v>
      </c>
      <c r="D693" s="60" t="s">
        <v>4242</v>
      </c>
      <c r="E693" s="60" t="s">
        <v>4243</v>
      </c>
      <c r="F693" s="61">
        <v>1174</v>
      </c>
      <c r="G693" s="60" t="s">
        <v>57</v>
      </c>
      <c r="H693" s="60" t="s">
        <v>57</v>
      </c>
      <c r="I693" s="60" t="s">
        <v>96</v>
      </c>
      <c r="J693" s="60" t="s">
        <v>46</v>
      </c>
      <c r="K693" s="60" t="s">
        <v>97</v>
      </c>
      <c r="L693" s="60" t="s">
        <v>4244</v>
      </c>
      <c r="M693" s="60" t="s">
        <v>4245</v>
      </c>
      <c r="N693">
        <f>VLOOKUP(B693,HIS退!B:F,5,FALSE)</f>
        <v>-1174</v>
      </c>
      <c r="O693" t="str">
        <f t="shared" si="20"/>
        <v/>
      </c>
      <c r="P693" s="43">
        <f>VLOOKUP(C693,银行退!D:G,4,FALSE)</f>
        <v>1174</v>
      </c>
      <c r="Q693" t="str">
        <f t="shared" si="21"/>
        <v/>
      </c>
      <c r="R693" t="e">
        <f>VLOOKUP(C693,银行退!D:J,7,FALSE)</f>
        <v>#N/A</v>
      </c>
    </row>
    <row r="694" spans="1:18">
      <c r="A694" s="62">
        <v>42914.681458333333</v>
      </c>
      <c r="B694" s="60">
        <v>455064</v>
      </c>
      <c r="C694" s="60" t="s">
        <v>4246</v>
      </c>
      <c r="D694" s="60" t="s">
        <v>4247</v>
      </c>
      <c r="E694" s="60" t="s">
        <v>4248</v>
      </c>
      <c r="F694" s="61">
        <v>1500</v>
      </c>
      <c r="G694" s="60" t="s">
        <v>57</v>
      </c>
      <c r="H694" s="60" t="s">
        <v>57</v>
      </c>
      <c r="I694" s="60" t="s">
        <v>96</v>
      </c>
      <c r="J694" s="60" t="s">
        <v>46</v>
      </c>
      <c r="K694" s="60" t="s">
        <v>97</v>
      </c>
      <c r="L694" s="60" t="s">
        <v>4249</v>
      </c>
      <c r="M694" s="60" t="s">
        <v>4250</v>
      </c>
      <c r="N694">
        <f>VLOOKUP(B694,HIS退!B:F,5,FALSE)</f>
        <v>-1500</v>
      </c>
      <c r="O694" t="str">
        <f t="shared" si="20"/>
        <v/>
      </c>
      <c r="P694" s="43">
        <f>VLOOKUP(C694,银行退!D:G,4,FALSE)</f>
        <v>1500</v>
      </c>
      <c r="Q694" t="str">
        <f t="shared" si="21"/>
        <v/>
      </c>
      <c r="R694" t="e">
        <f>VLOOKUP(C694,银行退!D:J,7,FALSE)</f>
        <v>#N/A</v>
      </c>
    </row>
    <row r="695" spans="1:18">
      <c r="A695" s="62">
        <v>42914.686585648145</v>
      </c>
      <c r="B695" s="60">
        <v>455316</v>
      </c>
      <c r="C695" s="60" t="s">
        <v>4251</v>
      </c>
      <c r="D695" s="60" t="s">
        <v>4252</v>
      </c>
      <c r="E695" s="60" t="s">
        <v>4253</v>
      </c>
      <c r="F695" s="61">
        <v>26</v>
      </c>
      <c r="G695" s="60" t="s">
        <v>57</v>
      </c>
      <c r="H695" s="60" t="s">
        <v>57</v>
      </c>
      <c r="I695" s="60" t="s">
        <v>96</v>
      </c>
      <c r="J695" s="60" t="s">
        <v>46</v>
      </c>
      <c r="K695" s="60" t="s">
        <v>97</v>
      </c>
      <c r="L695" s="60" t="s">
        <v>4254</v>
      </c>
      <c r="M695" s="60" t="s">
        <v>4255</v>
      </c>
      <c r="N695">
        <f>VLOOKUP(B695,HIS退!B:F,5,FALSE)</f>
        <v>-26</v>
      </c>
      <c r="O695" t="str">
        <f t="shared" si="20"/>
        <v/>
      </c>
      <c r="P695" s="43">
        <f>VLOOKUP(C695,银行退!D:G,4,FALSE)</f>
        <v>26</v>
      </c>
      <c r="Q695" t="str">
        <f t="shared" si="21"/>
        <v/>
      </c>
      <c r="R695" t="e">
        <f>VLOOKUP(C695,银行退!D:J,7,FALSE)</f>
        <v>#N/A</v>
      </c>
    </row>
    <row r="696" spans="1:18">
      <c r="A696" s="62">
        <v>42914.69259259259</v>
      </c>
      <c r="B696" s="60">
        <v>455568</v>
      </c>
      <c r="C696" s="60" t="s">
        <v>4256</v>
      </c>
      <c r="D696" s="60" t="s">
        <v>4257</v>
      </c>
      <c r="E696" s="60" t="s">
        <v>4258</v>
      </c>
      <c r="F696" s="61">
        <v>500</v>
      </c>
      <c r="G696" s="60" t="s">
        <v>57</v>
      </c>
      <c r="H696" s="60" t="s">
        <v>57</v>
      </c>
      <c r="I696" s="60" t="s">
        <v>96</v>
      </c>
      <c r="J696" s="60" t="s">
        <v>46</v>
      </c>
      <c r="K696" s="60" t="s">
        <v>97</v>
      </c>
      <c r="L696" s="60" t="s">
        <v>4259</v>
      </c>
      <c r="M696" s="60" t="s">
        <v>4260</v>
      </c>
      <c r="N696">
        <f>VLOOKUP(B696,HIS退!B:F,5,FALSE)</f>
        <v>-500</v>
      </c>
      <c r="O696" t="str">
        <f t="shared" si="20"/>
        <v/>
      </c>
      <c r="P696" s="43">
        <f>VLOOKUP(C696,银行退!D:G,4,FALSE)</f>
        <v>500</v>
      </c>
      <c r="Q696" t="str">
        <f t="shared" si="21"/>
        <v/>
      </c>
      <c r="R696" t="e">
        <f>VLOOKUP(C696,银行退!D:J,7,FALSE)</f>
        <v>#N/A</v>
      </c>
    </row>
    <row r="697" spans="1:18">
      <c r="A697" s="62">
        <v>42914.693958333337</v>
      </c>
      <c r="B697" s="60">
        <v>455629</v>
      </c>
      <c r="C697" s="60" t="s">
        <v>4261</v>
      </c>
      <c r="D697" s="60" t="s">
        <v>4262</v>
      </c>
      <c r="E697" s="60" t="s">
        <v>4263</v>
      </c>
      <c r="F697" s="61">
        <v>362</v>
      </c>
      <c r="G697" s="60" t="s">
        <v>57</v>
      </c>
      <c r="H697" s="60" t="s">
        <v>57</v>
      </c>
      <c r="I697" s="60" t="s">
        <v>96</v>
      </c>
      <c r="J697" s="60" t="s">
        <v>46</v>
      </c>
      <c r="K697" s="60" t="s">
        <v>97</v>
      </c>
      <c r="L697" s="60" t="s">
        <v>4264</v>
      </c>
      <c r="M697" s="60" t="s">
        <v>4265</v>
      </c>
      <c r="N697">
        <f>VLOOKUP(B697,HIS退!B:F,5,FALSE)</f>
        <v>-362</v>
      </c>
      <c r="O697" t="str">
        <f t="shared" ref="O697:O760" si="22">IF(N697=F697*-1,"",1)</f>
        <v/>
      </c>
      <c r="P697" s="43">
        <f>VLOOKUP(C697,银行退!D:G,4,FALSE)</f>
        <v>362</v>
      </c>
      <c r="Q697" t="str">
        <f t="shared" ref="Q697:Q760" si="23">IF(P697=F697,"",1)</f>
        <v/>
      </c>
      <c r="R697" t="e">
        <f>VLOOKUP(C697,银行退!D:J,7,FALSE)</f>
        <v>#N/A</v>
      </c>
    </row>
    <row r="698" spans="1:18">
      <c r="A698" s="62">
        <v>42914.709305555552</v>
      </c>
      <c r="B698" s="60">
        <v>456229</v>
      </c>
      <c r="C698" s="60" t="s">
        <v>4266</v>
      </c>
      <c r="D698" s="60" t="s">
        <v>3948</v>
      </c>
      <c r="E698" s="60" t="s">
        <v>3949</v>
      </c>
      <c r="F698" s="61">
        <v>500</v>
      </c>
      <c r="G698" s="60" t="s">
        <v>57</v>
      </c>
      <c r="H698" s="60" t="s">
        <v>57</v>
      </c>
      <c r="I698" s="60" t="s">
        <v>96</v>
      </c>
      <c r="J698" s="60" t="s">
        <v>46</v>
      </c>
      <c r="K698" s="60" t="s">
        <v>97</v>
      </c>
      <c r="L698" s="60" t="s">
        <v>4267</v>
      </c>
      <c r="M698" s="60" t="s">
        <v>4268</v>
      </c>
      <c r="N698">
        <f>VLOOKUP(B698,HIS退!B:F,5,FALSE)</f>
        <v>-500</v>
      </c>
      <c r="O698" t="str">
        <f t="shared" si="22"/>
        <v/>
      </c>
      <c r="P698" s="43">
        <f>VLOOKUP(C698,银行退!D:G,4,FALSE)</f>
        <v>500</v>
      </c>
      <c r="Q698" t="str">
        <f t="shared" si="23"/>
        <v/>
      </c>
      <c r="R698" t="e">
        <f>VLOOKUP(C698,银行退!D:J,7,FALSE)</f>
        <v>#N/A</v>
      </c>
    </row>
    <row r="699" spans="1:18">
      <c r="A699" s="62">
        <v>42914.709467592591</v>
      </c>
      <c r="B699" s="60">
        <v>456235</v>
      </c>
      <c r="C699" s="60" t="s">
        <v>4269</v>
      </c>
      <c r="D699" s="60" t="s">
        <v>4270</v>
      </c>
      <c r="E699" s="60" t="s">
        <v>4271</v>
      </c>
      <c r="F699" s="61">
        <v>43</v>
      </c>
      <c r="G699" s="60" t="s">
        <v>57</v>
      </c>
      <c r="H699" s="60" t="s">
        <v>57</v>
      </c>
      <c r="I699" s="60" t="s">
        <v>96</v>
      </c>
      <c r="J699" s="60" t="s">
        <v>46</v>
      </c>
      <c r="K699" s="60" t="s">
        <v>97</v>
      </c>
      <c r="L699" s="60" t="s">
        <v>4272</v>
      </c>
      <c r="M699" s="60" t="s">
        <v>4273</v>
      </c>
      <c r="N699">
        <f>VLOOKUP(B699,HIS退!B:F,5,FALSE)</f>
        <v>-43</v>
      </c>
      <c r="O699" t="str">
        <f t="shared" si="22"/>
        <v/>
      </c>
      <c r="P699" s="43">
        <f>VLOOKUP(C699,银行退!D:G,4,FALSE)</f>
        <v>43</v>
      </c>
      <c r="Q699" t="str">
        <f t="shared" si="23"/>
        <v/>
      </c>
      <c r="R699" t="e">
        <f>VLOOKUP(C699,银行退!D:J,7,FALSE)</f>
        <v>#N/A</v>
      </c>
    </row>
    <row r="700" spans="1:18">
      <c r="A700" s="62">
        <v>42914.715451388889</v>
      </c>
      <c r="B700" s="60">
        <v>456450</v>
      </c>
      <c r="C700" s="60" t="s">
        <v>4274</v>
      </c>
      <c r="D700" s="60" t="s">
        <v>4275</v>
      </c>
      <c r="E700" s="60" t="s">
        <v>4276</v>
      </c>
      <c r="F700" s="61">
        <v>675</v>
      </c>
      <c r="G700" s="60" t="s">
        <v>57</v>
      </c>
      <c r="H700" s="60" t="s">
        <v>57</v>
      </c>
      <c r="I700" s="60" t="s">
        <v>96</v>
      </c>
      <c r="J700" s="60" t="s">
        <v>360</v>
      </c>
      <c r="K700" s="60" t="s">
        <v>97</v>
      </c>
      <c r="L700" s="60" t="s">
        <v>4277</v>
      </c>
      <c r="M700" s="60" t="s">
        <v>4278</v>
      </c>
      <c r="N700">
        <f>VLOOKUP(B700,HIS退!B:F,5,FALSE)</f>
        <v>-675</v>
      </c>
      <c r="O700" t="str">
        <f t="shared" si="22"/>
        <v/>
      </c>
      <c r="P700" s="43">
        <f>VLOOKUP(C700,银行退!D:G,4,FALSE)</f>
        <v>675</v>
      </c>
      <c r="Q700" t="str">
        <f t="shared" si="23"/>
        <v/>
      </c>
      <c r="R700" t="e">
        <f>VLOOKUP(C700,银行退!D:J,7,FALSE)</f>
        <v>#N/A</v>
      </c>
    </row>
    <row r="701" spans="1:18">
      <c r="A701" s="62">
        <v>42914.717638888891</v>
      </c>
      <c r="B701" s="60">
        <v>456503</v>
      </c>
      <c r="C701" s="60" t="s">
        <v>4279</v>
      </c>
      <c r="D701" s="60" t="s">
        <v>4280</v>
      </c>
      <c r="E701" s="60" t="s">
        <v>4281</v>
      </c>
      <c r="F701" s="61">
        <v>61</v>
      </c>
      <c r="G701" s="60" t="s">
        <v>57</v>
      </c>
      <c r="H701" s="60" t="s">
        <v>57</v>
      </c>
      <c r="I701" s="60" t="s">
        <v>96</v>
      </c>
      <c r="J701" s="60" t="s">
        <v>46</v>
      </c>
      <c r="K701" s="60" t="s">
        <v>97</v>
      </c>
      <c r="L701" s="60" t="s">
        <v>4282</v>
      </c>
      <c r="M701" s="60" t="s">
        <v>4283</v>
      </c>
      <c r="N701">
        <f>VLOOKUP(B701,HIS退!B:F,5,FALSE)</f>
        <v>-61</v>
      </c>
      <c r="O701" t="str">
        <f t="shared" si="22"/>
        <v/>
      </c>
      <c r="P701" s="43">
        <f>VLOOKUP(C701,银行退!D:G,4,FALSE)</f>
        <v>61</v>
      </c>
      <c r="Q701" t="str">
        <f t="shared" si="23"/>
        <v/>
      </c>
      <c r="R701" t="e">
        <f>VLOOKUP(C701,银行退!D:J,7,FALSE)</f>
        <v>#N/A</v>
      </c>
    </row>
    <row r="702" spans="1:18">
      <c r="A702" s="62">
        <v>42914.724212962959</v>
      </c>
      <c r="B702" s="60">
        <v>456707</v>
      </c>
      <c r="C702" s="60" t="s">
        <v>4284</v>
      </c>
      <c r="D702" s="60" t="s">
        <v>4285</v>
      </c>
      <c r="E702" s="60" t="s">
        <v>4286</v>
      </c>
      <c r="F702" s="61">
        <v>100</v>
      </c>
      <c r="G702" s="60" t="s">
        <v>57</v>
      </c>
      <c r="H702" s="60" t="s">
        <v>57</v>
      </c>
      <c r="I702" s="60" t="s">
        <v>96</v>
      </c>
      <c r="J702" s="60" t="s">
        <v>46</v>
      </c>
      <c r="K702" s="60" t="s">
        <v>97</v>
      </c>
      <c r="L702" s="60" t="s">
        <v>4287</v>
      </c>
      <c r="M702" s="60" t="s">
        <v>4288</v>
      </c>
      <c r="N702">
        <f>VLOOKUP(B702,HIS退!B:F,5,FALSE)</f>
        <v>-100</v>
      </c>
      <c r="O702" t="str">
        <f t="shared" si="22"/>
        <v/>
      </c>
      <c r="P702" s="43">
        <f>VLOOKUP(C702,银行退!D:G,4,FALSE)</f>
        <v>100</v>
      </c>
      <c r="Q702" t="str">
        <f t="shared" si="23"/>
        <v/>
      </c>
      <c r="R702" t="e">
        <f>VLOOKUP(C702,银行退!D:J,7,FALSE)</f>
        <v>#N/A</v>
      </c>
    </row>
    <row r="703" spans="1:18">
      <c r="A703" s="62">
        <v>42914.731134259258</v>
      </c>
      <c r="B703" s="60">
        <v>456849</v>
      </c>
      <c r="C703" s="60" t="s">
        <v>4289</v>
      </c>
      <c r="D703" s="60" t="s">
        <v>4290</v>
      </c>
      <c r="E703" s="60" t="s">
        <v>4291</v>
      </c>
      <c r="F703" s="61">
        <v>420</v>
      </c>
      <c r="G703" s="60" t="s">
        <v>57</v>
      </c>
      <c r="H703" s="60" t="s">
        <v>57</v>
      </c>
      <c r="I703" s="60" t="s">
        <v>96</v>
      </c>
      <c r="J703" s="60" t="s">
        <v>46</v>
      </c>
      <c r="K703" s="60" t="s">
        <v>97</v>
      </c>
      <c r="L703" s="60" t="s">
        <v>4292</v>
      </c>
      <c r="M703" s="60" t="s">
        <v>4293</v>
      </c>
      <c r="N703">
        <f>VLOOKUP(B703,HIS退!B:F,5,FALSE)</f>
        <v>-420</v>
      </c>
      <c r="O703" t="str">
        <f t="shared" si="22"/>
        <v/>
      </c>
      <c r="P703" s="43">
        <f>VLOOKUP(C703,银行退!D:G,4,FALSE)</f>
        <v>420</v>
      </c>
      <c r="Q703" t="str">
        <f t="shared" si="23"/>
        <v/>
      </c>
      <c r="R703" t="e">
        <f>VLOOKUP(C703,银行退!D:J,7,FALSE)</f>
        <v>#N/A</v>
      </c>
    </row>
    <row r="704" spans="1:18">
      <c r="A704" s="62">
        <v>42914.735289351855</v>
      </c>
      <c r="B704" s="60">
        <v>456945</v>
      </c>
      <c r="C704" s="60" t="s">
        <v>4294</v>
      </c>
      <c r="D704" s="60" t="s">
        <v>4295</v>
      </c>
      <c r="E704" s="60" t="s">
        <v>4296</v>
      </c>
      <c r="F704" s="61">
        <v>596</v>
      </c>
      <c r="G704" s="60" t="s">
        <v>57</v>
      </c>
      <c r="H704" s="60" t="s">
        <v>57</v>
      </c>
      <c r="I704" s="60" t="s">
        <v>96</v>
      </c>
      <c r="J704" s="60" t="s">
        <v>46</v>
      </c>
      <c r="K704" s="60" t="s">
        <v>97</v>
      </c>
      <c r="L704" s="60" t="s">
        <v>4297</v>
      </c>
      <c r="M704" s="60" t="s">
        <v>4298</v>
      </c>
      <c r="N704">
        <f>VLOOKUP(B704,HIS退!B:F,5,FALSE)</f>
        <v>-596</v>
      </c>
      <c r="O704" t="str">
        <f t="shared" si="22"/>
        <v/>
      </c>
      <c r="P704" s="43">
        <f>VLOOKUP(C704,银行退!D:G,4,FALSE)</f>
        <v>596</v>
      </c>
      <c r="Q704" t="str">
        <f t="shared" si="23"/>
        <v/>
      </c>
      <c r="R704" t="e">
        <f>VLOOKUP(C704,银行退!D:J,7,FALSE)</f>
        <v>#N/A</v>
      </c>
    </row>
    <row r="705" spans="1:18">
      <c r="A705" s="62">
        <v>42914.745509259257</v>
      </c>
      <c r="B705" s="60">
        <v>457081</v>
      </c>
      <c r="C705" s="60" t="s">
        <v>4299</v>
      </c>
      <c r="D705" s="60" t="s">
        <v>4300</v>
      </c>
      <c r="E705" s="60" t="s">
        <v>4301</v>
      </c>
      <c r="F705" s="61">
        <v>494</v>
      </c>
      <c r="G705" s="60" t="s">
        <v>57</v>
      </c>
      <c r="H705" s="60" t="s">
        <v>57</v>
      </c>
      <c r="I705" s="60" t="s">
        <v>96</v>
      </c>
      <c r="J705" s="60" t="s">
        <v>46</v>
      </c>
      <c r="K705" s="60" t="s">
        <v>97</v>
      </c>
      <c r="L705" s="60" t="s">
        <v>4302</v>
      </c>
      <c r="M705" s="60" t="s">
        <v>4303</v>
      </c>
      <c r="N705">
        <f>VLOOKUP(B705,HIS退!B:F,5,FALSE)</f>
        <v>-494</v>
      </c>
      <c r="O705" t="str">
        <f t="shared" si="22"/>
        <v/>
      </c>
      <c r="P705" s="43">
        <f>VLOOKUP(C705,银行退!D:G,4,FALSE)</f>
        <v>494</v>
      </c>
      <c r="Q705" t="str">
        <f t="shared" si="23"/>
        <v/>
      </c>
      <c r="R705" t="e">
        <f>VLOOKUP(C705,银行退!D:J,7,FALSE)</f>
        <v>#N/A</v>
      </c>
    </row>
    <row r="706" spans="1:18">
      <c r="A706" s="62">
        <v>42914.752754629626</v>
      </c>
      <c r="B706" s="60">
        <v>457150</v>
      </c>
      <c r="C706" s="60" t="s">
        <v>4304</v>
      </c>
      <c r="D706" s="60" t="s">
        <v>4305</v>
      </c>
      <c r="E706" s="60" t="s">
        <v>4306</v>
      </c>
      <c r="F706" s="61">
        <v>60</v>
      </c>
      <c r="G706" s="60" t="s">
        <v>57</v>
      </c>
      <c r="H706" s="60" t="s">
        <v>57</v>
      </c>
      <c r="I706" s="60" t="s">
        <v>96</v>
      </c>
      <c r="J706" s="60" t="s">
        <v>46</v>
      </c>
      <c r="K706" s="60" t="s">
        <v>97</v>
      </c>
      <c r="L706" s="60" t="s">
        <v>4307</v>
      </c>
      <c r="M706" s="60" t="s">
        <v>4308</v>
      </c>
      <c r="N706">
        <f>VLOOKUP(B706,HIS退!B:F,5,FALSE)</f>
        <v>-60</v>
      </c>
      <c r="O706" t="str">
        <f t="shared" si="22"/>
        <v/>
      </c>
      <c r="P706" s="43">
        <f>VLOOKUP(C706,银行退!D:G,4,FALSE)</f>
        <v>60</v>
      </c>
      <c r="Q706" t="str">
        <f t="shared" si="23"/>
        <v/>
      </c>
      <c r="R706" t="e">
        <f>VLOOKUP(C706,银行退!D:J,7,FALSE)</f>
        <v>#N/A</v>
      </c>
    </row>
    <row r="707" spans="1:18">
      <c r="A707" s="62">
        <v>42914.762418981481</v>
      </c>
      <c r="B707" s="60">
        <v>457226</v>
      </c>
      <c r="C707" s="60" t="s">
        <v>4309</v>
      </c>
      <c r="D707" s="60" t="s">
        <v>4310</v>
      </c>
      <c r="E707" s="60" t="s">
        <v>4311</v>
      </c>
      <c r="F707" s="61">
        <v>230</v>
      </c>
      <c r="G707" s="60" t="s">
        <v>57</v>
      </c>
      <c r="H707" s="60" t="s">
        <v>57</v>
      </c>
      <c r="I707" s="60" t="s">
        <v>96</v>
      </c>
      <c r="J707" s="60" t="s">
        <v>360</v>
      </c>
      <c r="K707" s="60" t="s">
        <v>97</v>
      </c>
      <c r="L707" s="60" t="s">
        <v>4312</v>
      </c>
      <c r="M707" s="60" t="s">
        <v>4313</v>
      </c>
      <c r="N707">
        <f>VLOOKUP(B707,HIS退!B:F,5,FALSE)</f>
        <v>-230</v>
      </c>
      <c r="O707" t="str">
        <f t="shared" si="22"/>
        <v/>
      </c>
      <c r="P707" s="43">
        <f>VLOOKUP(C707,银行退!D:G,4,FALSE)</f>
        <v>230</v>
      </c>
      <c r="Q707" t="str">
        <f t="shared" si="23"/>
        <v/>
      </c>
      <c r="R707" t="e">
        <f>VLOOKUP(C707,银行退!D:J,7,FALSE)</f>
        <v>#N/A</v>
      </c>
    </row>
    <row r="708" spans="1:18">
      <c r="A708" s="62">
        <v>42915.317789351851</v>
      </c>
      <c r="B708" s="60">
        <v>458101</v>
      </c>
      <c r="C708" s="60" t="s">
        <v>4314</v>
      </c>
      <c r="D708" s="60" t="s">
        <v>4315</v>
      </c>
      <c r="E708" s="60" t="s">
        <v>4316</v>
      </c>
      <c r="F708" s="61">
        <v>1000</v>
      </c>
      <c r="G708" s="60" t="s">
        <v>57</v>
      </c>
      <c r="H708" s="60" t="s">
        <v>57</v>
      </c>
      <c r="I708" s="60" t="s">
        <v>96</v>
      </c>
      <c r="J708" s="60" t="s">
        <v>46</v>
      </c>
      <c r="K708" s="60" t="s">
        <v>97</v>
      </c>
      <c r="L708" s="60" t="s">
        <v>4317</v>
      </c>
      <c r="M708" s="60" t="s">
        <v>4318</v>
      </c>
      <c r="N708">
        <f>VLOOKUP(B708,HIS退!B:F,5,FALSE)</f>
        <v>-1000</v>
      </c>
      <c r="O708" t="str">
        <f t="shared" si="22"/>
        <v/>
      </c>
      <c r="P708" s="43">
        <f>VLOOKUP(C708,银行退!D:G,4,FALSE)</f>
        <v>1000</v>
      </c>
      <c r="Q708" t="str">
        <f t="shared" si="23"/>
        <v/>
      </c>
      <c r="R708" t="e">
        <f>VLOOKUP(C708,银行退!D:J,7,FALSE)</f>
        <v>#N/A</v>
      </c>
    </row>
    <row r="709" spans="1:18">
      <c r="A709" s="62">
        <v>42915.340486111112</v>
      </c>
      <c r="B709" s="60">
        <v>458716</v>
      </c>
      <c r="C709" s="60" t="s">
        <v>4319</v>
      </c>
      <c r="D709" s="60" t="s">
        <v>4320</v>
      </c>
      <c r="E709" s="60" t="s">
        <v>4321</v>
      </c>
      <c r="F709" s="61">
        <v>86</v>
      </c>
      <c r="G709" s="60" t="s">
        <v>57</v>
      </c>
      <c r="H709" s="60" t="s">
        <v>57</v>
      </c>
      <c r="I709" s="60" t="s">
        <v>96</v>
      </c>
      <c r="J709" s="60" t="s">
        <v>46</v>
      </c>
      <c r="K709" s="60" t="s">
        <v>97</v>
      </c>
      <c r="L709" s="60" t="s">
        <v>4322</v>
      </c>
      <c r="M709" s="60" t="s">
        <v>4323</v>
      </c>
      <c r="N709">
        <f>VLOOKUP(B709,HIS退!B:F,5,FALSE)</f>
        <v>-86</v>
      </c>
      <c r="O709" t="str">
        <f t="shared" si="22"/>
        <v/>
      </c>
      <c r="P709" s="43">
        <f>VLOOKUP(C709,银行退!D:G,4,FALSE)</f>
        <v>86</v>
      </c>
      <c r="Q709" t="str">
        <f t="shared" si="23"/>
        <v/>
      </c>
      <c r="R709" t="e">
        <f>VLOOKUP(C709,银行退!D:J,7,FALSE)</f>
        <v>#N/A</v>
      </c>
    </row>
    <row r="710" spans="1:18">
      <c r="A710" s="62">
        <v>42915.34579861111</v>
      </c>
      <c r="B710" s="60">
        <v>458988</v>
      </c>
      <c r="C710" s="60" t="s">
        <v>4324</v>
      </c>
      <c r="D710" s="60" t="s">
        <v>4325</v>
      </c>
      <c r="E710" s="60" t="s">
        <v>4326</v>
      </c>
      <c r="F710" s="61">
        <v>500</v>
      </c>
      <c r="G710" s="60" t="s">
        <v>57</v>
      </c>
      <c r="H710" s="60" t="s">
        <v>57</v>
      </c>
      <c r="I710" s="60" t="s">
        <v>96</v>
      </c>
      <c r="J710" s="60" t="s">
        <v>360</v>
      </c>
      <c r="K710" s="60" t="s">
        <v>97</v>
      </c>
      <c r="L710" s="60" t="s">
        <v>4327</v>
      </c>
      <c r="M710" s="60" t="s">
        <v>4328</v>
      </c>
      <c r="N710">
        <f>VLOOKUP(B710,HIS退!B:F,5,FALSE)</f>
        <v>-500</v>
      </c>
      <c r="O710" t="str">
        <f t="shared" si="22"/>
        <v/>
      </c>
      <c r="P710" s="43">
        <f>VLOOKUP(C710,银行退!D:G,4,FALSE)</f>
        <v>500</v>
      </c>
      <c r="Q710" t="str">
        <f t="shared" si="23"/>
        <v/>
      </c>
      <c r="R710" t="e">
        <f>VLOOKUP(C710,银行退!D:J,7,FALSE)</f>
        <v>#N/A</v>
      </c>
    </row>
    <row r="711" spans="1:18">
      <c r="A711" s="62">
        <v>42915.355416666665</v>
      </c>
      <c r="B711" s="60">
        <v>459673</v>
      </c>
      <c r="C711" s="60" t="s">
        <v>4329</v>
      </c>
      <c r="D711" s="60" t="s">
        <v>4330</v>
      </c>
      <c r="E711" s="60" t="s">
        <v>4331</v>
      </c>
      <c r="F711" s="61">
        <v>600</v>
      </c>
      <c r="G711" s="60" t="s">
        <v>57</v>
      </c>
      <c r="H711" s="60" t="s">
        <v>57</v>
      </c>
      <c r="I711" s="60" t="s">
        <v>96</v>
      </c>
      <c r="J711" s="60" t="s">
        <v>360</v>
      </c>
      <c r="K711" s="60" t="s">
        <v>97</v>
      </c>
      <c r="L711" s="60" t="s">
        <v>4332</v>
      </c>
      <c r="M711" s="60" t="s">
        <v>4333</v>
      </c>
      <c r="N711">
        <f>VLOOKUP(B711,HIS退!B:F,5,FALSE)</f>
        <v>-600</v>
      </c>
      <c r="O711" t="str">
        <f t="shared" si="22"/>
        <v/>
      </c>
      <c r="P711" s="43">
        <f>VLOOKUP(C711,银行退!D:G,4,FALSE)</f>
        <v>600</v>
      </c>
      <c r="Q711" t="str">
        <f t="shared" si="23"/>
        <v/>
      </c>
      <c r="R711" t="e">
        <f>VLOOKUP(C711,银行退!D:J,7,FALSE)</f>
        <v>#N/A</v>
      </c>
    </row>
    <row r="712" spans="1:18">
      <c r="A712" s="62">
        <v>42915.36409722222</v>
      </c>
      <c r="B712" s="60">
        <v>460384</v>
      </c>
      <c r="C712" s="60" t="s">
        <v>4334</v>
      </c>
      <c r="D712" s="60" t="s">
        <v>4335</v>
      </c>
      <c r="E712" s="60" t="s">
        <v>4336</v>
      </c>
      <c r="F712" s="61">
        <v>46</v>
      </c>
      <c r="G712" s="60" t="s">
        <v>57</v>
      </c>
      <c r="H712" s="60" t="s">
        <v>57</v>
      </c>
      <c r="I712" s="60" t="s">
        <v>96</v>
      </c>
      <c r="J712" s="60" t="s">
        <v>46</v>
      </c>
      <c r="K712" s="60" t="s">
        <v>97</v>
      </c>
      <c r="L712" s="60" t="s">
        <v>4337</v>
      </c>
      <c r="M712" s="60" t="s">
        <v>4338</v>
      </c>
      <c r="N712">
        <f>VLOOKUP(B712,HIS退!B:F,5,FALSE)</f>
        <v>-46</v>
      </c>
      <c r="O712" t="str">
        <f t="shared" si="22"/>
        <v/>
      </c>
      <c r="P712" s="43">
        <f>VLOOKUP(C712,银行退!D:G,4,FALSE)</f>
        <v>46</v>
      </c>
      <c r="Q712" t="str">
        <f t="shared" si="23"/>
        <v/>
      </c>
      <c r="R712" t="e">
        <f>VLOOKUP(C712,银行退!D:J,7,FALSE)</f>
        <v>#N/A</v>
      </c>
    </row>
    <row r="713" spans="1:18">
      <c r="A713" s="62">
        <v>42915.378587962965</v>
      </c>
      <c r="B713" s="60">
        <v>461507</v>
      </c>
      <c r="C713" s="60" t="s">
        <v>4339</v>
      </c>
      <c r="D713" s="60" t="s">
        <v>4340</v>
      </c>
      <c r="E713" s="60" t="s">
        <v>4341</v>
      </c>
      <c r="F713" s="61">
        <v>160</v>
      </c>
      <c r="G713" s="60" t="s">
        <v>57</v>
      </c>
      <c r="H713" s="60" t="s">
        <v>57</v>
      </c>
      <c r="I713" s="60" t="s">
        <v>96</v>
      </c>
      <c r="J713" s="60" t="s">
        <v>46</v>
      </c>
      <c r="K713" s="60" t="s">
        <v>97</v>
      </c>
      <c r="L713" s="60" t="s">
        <v>4342</v>
      </c>
      <c r="M713" s="60" t="s">
        <v>4343</v>
      </c>
      <c r="N713">
        <f>VLOOKUP(B713,HIS退!B:F,5,FALSE)</f>
        <v>-160</v>
      </c>
      <c r="O713" t="str">
        <f t="shared" si="22"/>
        <v/>
      </c>
      <c r="P713" s="43">
        <f>VLOOKUP(C713,银行退!D:G,4,FALSE)</f>
        <v>160</v>
      </c>
      <c r="Q713" t="str">
        <f t="shared" si="23"/>
        <v/>
      </c>
      <c r="R713" t="e">
        <f>VLOOKUP(C713,银行退!D:J,7,FALSE)</f>
        <v>#N/A</v>
      </c>
    </row>
    <row r="714" spans="1:18">
      <c r="A714" s="62">
        <v>42915.382094907407</v>
      </c>
      <c r="B714" s="60">
        <v>461768</v>
      </c>
      <c r="C714" s="60" t="s">
        <v>4344</v>
      </c>
      <c r="D714" s="60" t="s">
        <v>4345</v>
      </c>
      <c r="E714" s="60" t="s">
        <v>4346</v>
      </c>
      <c r="F714" s="61">
        <v>500</v>
      </c>
      <c r="G714" s="60" t="s">
        <v>57</v>
      </c>
      <c r="H714" s="60" t="s">
        <v>57</v>
      </c>
      <c r="I714" s="60" t="s">
        <v>96</v>
      </c>
      <c r="J714" s="60" t="s">
        <v>360</v>
      </c>
      <c r="K714" s="60" t="s">
        <v>97</v>
      </c>
      <c r="L714" s="60" t="s">
        <v>4347</v>
      </c>
      <c r="M714" s="60" t="s">
        <v>4348</v>
      </c>
      <c r="N714">
        <f>VLOOKUP(B714,HIS退!B:F,5,FALSE)</f>
        <v>-500</v>
      </c>
      <c r="O714" t="str">
        <f t="shared" si="22"/>
        <v/>
      </c>
      <c r="P714" s="43">
        <f>VLOOKUP(C714,银行退!D:G,4,FALSE)</f>
        <v>500</v>
      </c>
      <c r="Q714" t="str">
        <f t="shared" si="23"/>
        <v/>
      </c>
      <c r="R714" t="e">
        <f>VLOOKUP(C714,银行退!D:J,7,FALSE)</f>
        <v>#N/A</v>
      </c>
    </row>
    <row r="715" spans="1:18">
      <c r="A715" s="62">
        <v>42915.392592592594</v>
      </c>
      <c r="B715" s="60">
        <v>462651</v>
      </c>
      <c r="C715" s="60" t="s">
        <v>4349</v>
      </c>
      <c r="D715" s="60" t="s">
        <v>4350</v>
      </c>
      <c r="E715" s="60" t="s">
        <v>4351</v>
      </c>
      <c r="F715" s="61">
        <v>482</v>
      </c>
      <c r="G715" s="60" t="s">
        <v>57</v>
      </c>
      <c r="H715" s="60" t="s">
        <v>57</v>
      </c>
      <c r="I715" s="60" t="s">
        <v>96</v>
      </c>
      <c r="J715" s="60" t="s">
        <v>46</v>
      </c>
      <c r="K715" s="60" t="s">
        <v>97</v>
      </c>
      <c r="L715" s="60" t="s">
        <v>4352</v>
      </c>
      <c r="M715" s="60" t="s">
        <v>4353</v>
      </c>
      <c r="N715">
        <f>VLOOKUP(B715,HIS退!B:F,5,FALSE)</f>
        <v>-482</v>
      </c>
      <c r="O715" t="str">
        <f t="shared" si="22"/>
        <v/>
      </c>
      <c r="P715" s="43">
        <f>VLOOKUP(C715,银行退!D:G,4,FALSE)</f>
        <v>482</v>
      </c>
      <c r="Q715" t="str">
        <f t="shared" si="23"/>
        <v/>
      </c>
      <c r="R715" t="e">
        <f>VLOOKUP(C715,银行退!D:J,7,FALSE)</f>
        <v>#N/A</v>
      </c>
    </row>
    <row r="716" spans="1:18">
      <c r="A716" s="62">
        <v>42915.393993055557</v>
      </c>
      <c r="B716" s="60">
        <v>462757</v>
      </c>
      <c r="C716" s="60" t="s">
        <v>4354</v>
      </c>
      <c r="D716" s="60" t="s">
        <v>4355</v>
      </c>
      <c r="E716" s="60" t="s">
        <v>4356</v>
      </c>
      <c r="F716" s="61">
        <v>300</v>
      </c>
      <c r="G716" s="60" t="s">
        <v>57</v>
      </c>
      <c r="H716" s="60" t="s">
        <v>57</v>
      </c>
      <c r="I716" s="60" t="s">
        <v>96</v>
      </c>
      <c r="J716" s="60" t="s">
        <v>46</v>
      </c>
      <c r="K716" s="60" t="s">
        <v>97</v>
      </c>
      <c r="L716" s="60" t="s">
        <v>4357</v>
      </c>
      <c r="M716" s="60" t="s">
        <v>4358</v>
      </c>
      <c r="N716">
        <f>VLOOKUP(B716,HIS退!B:F,5,FALSE)</f>
        <v>-300</v>
      </c>
      <c r="O716" t="str">
        <f t="shared" si="22"/>
        <v/>
      </c>
      <c r="P716" s="43">
        <f>VLOOKUP(C716,银行退!D:G,4,FALSE)</f>
        <v>300</v>
      </c>
      <c r="Q716" t="str">
        <f t="shared" si="23"/>
        <v/>
      </c>
      <c r="R716" t="e">
        <f>VLOOKUP(C716,银行退!D:J,7,FALSE)</f>
        <v>#N/A</v>
      </c>
    </row>
    <row r="717" spans="1:18">
      <c r="A717" s="62">
        <v>42915.395370370374</v>
      </c>
      <c r="B717" s="60">
        <v>462867</v>
      </c>
      <c r="C717" s="60" t="s">
        <v>4359</v>
      </c>
      <c r="D717" s="60" t="s">
        <v>4360</v>
      </c>
      <c r="E717" s="60" t="s">
        <v>4361</v>
      </c>
      <c r="F717" s="61">
        <v>1996</v>
      </c>
      <c r="G717" s="60" t="s">
        <v>57</v>
      </c>
      <c r="H717" s="60" t="s">
        <v>57</v>
      </c>
      <c r="I717" s="60" t="s">
        <v>96</v>
      </c>
      <c r="J717" s="60" t="s">
        <v>46</v>
      </c>
      <c r="K717" s="60" t="s">
        <v>97</v>
      </c>
      <c r="L717" s="60" t="s">
        <v>4362</v>
      </c>
      <c r="M717" s="60" t="s">
        <v>4363</v>
      </c>
      <c r="N717">
        <f>VLOOKUP(B717,HIS退!B:F,5,FALSE)</f>
        <v>-1996</v>
      </c>
      <c r="O717" t="str">
        <f t="shared" si="22"/>
        <v/>
      </c>
      <c r="P717" s="43">
        <f>VLOOKUP(C717,银行退!D:G,4,FALSE)</f>
        <v>1996</v>
      </c>
      <c r="Q717" t="str">
        <f t="shared" si="23"/>
        <v/>
      </c>
      <c r="R717" t="e">
        <f>VLOOKUP(C717,银行退!D:J,7,FALSE)</f>
        <v>#N/A</v>
      </c>
    </row>
    <row r="718" spans="1:18">
      <c r="A718" s="62">
        <v>42915.39607638889</v>
      </c>
      <c r="B718" s="60">
        <v>462923</v>
      </c>
      <c r="C718" s="60" t="s">
        <v>4364</v>
      </c>
      <c r="D718" s="60" t="s">
        <v>4365</v>
      </c>
      <c r="E718" s="60" t="s">
        <v>4366</v>
      </c>
      <c r="F718" s="61">
        <v>446</v>
      </c>
      <c r="G718" s="60" t="s">
        <v>57</v>
      </c>
      <c r="H718" s="60" t="s">
        <v>57</v>
      </c>
      <c r="I718" s="60" t="s">
        <v>96</v>
      </c>
      <c r="J718" s="60" t="s">
        <v>360</v>
      </c>
      <c r="K718" s="60" t="s">
        <v>97</v>
      </c>
      <c r="L718" s="60" t="s">
        <v>4367</v>
      </c>
      <c r="M718" s="60" t="s">
        <v>4368</v>
      </c>
      <c r="N718">
        <f>VLOOKUP(B718,HIS退!B:F,5,FALSE)</f>
        <v>-446</v>
      </c>
      <c r="O718" t="str">
        <f t="shared" si="22"/>
        <v/>
      </c>
      <c r="P718" s="43">
        <f>VLOOKUP(C718,银行退!D:G,4,FALSE)</f>
        <v>446</v>
      </c>
      <c r="Q718" t="str">
        <f t="shared" si="23"/>
        <v/>
      </c>
      <c r="R718" t="e">
        <f>VLOOKUP(C718,银行退!D:J,7,FALSE)</f>
        <v>#N/A</v>
      </c>
    </row>
    <row r="719" spans="1:18">
      <c r="A719" s="62">
        <v>42915.402858796297</v>
      </c>
      <c r="B719" s="60">
        <v>463491</v>
      </c>
      <c r="C719" s="60" t="s">
        <v>4369</v>
      </c>
      <c r="D719" s="60" t="s">
        <v>4370</v>
      </c>
      <c r="E719" s="60" t="s">
        <v>4371</v>
      </c>
      <c r="F719" s="61">
        <v>650</v>
      </c>
      <c r="G719" s="60" t="s">
        <v>57</v>
      </c>
      <c r="H719" s="60" t="s">
        <v>57</v>
      </c>
      <c r="I719" s="60" t="s">
        <v>96</v>
      </c>
      <c r="J719" s="60" t="s">
        <v>46</v>
      </c>
      <c r="K719" s="60" t="s">
        <v>97</v>
      </c>
      <c r="L719" s="60" t="s">
        <v>4372</v>
      </c>
      <c r="M719" s="60" t="s">
        <v>4373</v>
      </c>
      <c r="N719">
        <f>VLOOKUP(B719,HIS退!B:F,5,FALSE)</f>
        <v>-650</v>
      </c>
      <c r="O719" t="str">
        <f t="shared" si="22"/>
        <v/>
      </c>
      <c r="P719" s="43">
        <f>VLOOKUP(C719,银行退!D:G,4,FALSE)</f>
        <v>650</v>
      </c>
      <c r="Q719" t="str">
        <f t="shared" si="23"/>
        <v/>
      </c>
      <c r="R719" t="e">
        <f>VLOOKUP(C719,银行退!D:J,7,FALSE)</f>
        <v>#N/A</v>
      </c>
    </row>
    <row r="720" spans="1:18">
      <c r="A720" s="62">
        <v>42915.408842592595</v>
      </c>
      <c r="B720" s="60">
        <v>463932</v>
      </c>
      <c r="C720" s="60" t="s">
        <v>4374</v>
      </c>
      <c r="D720" s="60" t="s">
        <v>4375</v>
      </c>
      <c r="E720" s="60" t="s">
        <v>4376</v>
      </c>
      <c r="F720" s="61">
        <v>996</v>
      </c>
      <c r="G720" s="60" t="s">
        <v>57</v>
      </c>
      <c r="H720" s="60" t="s">
        <v>57</v>
      </c>
      <c r="I720" s="60" t="s">
        <v>96</v>
      </c>
      <c r="J720" s="60" t="s">
        <v>46</v>
      </c>
      <c r="K720" s="60" t="s">
        <v>97</v>
      </c>
      <c r="L720" s="60" t="s">
        <v>4377</v>
      </c>
      <c r="M720" s="60" t="s">
        <v>4378</v>
      </c>
      <c r="N720">
        <f>VLOOKUP(B720,HIS退!B:F,5,FALSE)</f>
        <v>-996</v>
      </c>
      <c r="O720" t="str">
        <f t="shared" si="22"/>
        <v/>
      </c>
      <c r="P720" s="43">
        <f>VLOOKUP(C720,银行退!D:G,4,FALSE)</f>
        <v>996</v>
      </c>
      <c r="Q720" t="str">
        <f t="shared" si="23"/>
        <v/>
      </c>
      <c r="R720" t="e">
        <f>VLOOKUP(C720,银行退!D:J,7,FALSE)</f>
        <v>#N/A</v>
      </c>
    </row>
    <row r="721" spans="1:18">
      <c r="A721" s="62">
        <v>42915.411886574075</v>
      </c>
      <c r="B721" s="60">
        <v>464134</v>
      </c>
      <c r="C721" s="60" t="s">
        <v>4379</v>
      </c>
      <c r="D721" s="60" t="s">
        <v>4380</v>
      </c>
      <c r="E721" s="60" t="s">
        <v>4381</v>
      </c>
      <c r="F721" s="61">
        <v>172</v>
      </c>
      <c r="G721" s="60" t="s">
        <v>57</v>
      </c>
      <c r="H721" s="60" t="s">
        <v>57</v>
      </c>
      <c r="I721" s="60" t="s">
        <v>96</v>
      </c>
      <c r="J721" s="60" t="s">
        <v>46</v>
      </c>
      <c r="K721" s="60" t="s">
        <v>97</v>
      </c>
      <c r="L721" s="60" t="s">
        <v>4382</v>
      </c>
      <c r="M721" s="60" t="s">
        <v>4383</v>
      </c>
      <c r="N721">
        <f>VLOOKUP(B721,HIS退!B:F,5,FALSE)</f>
        <v>-172</v>
      </c>
      <c r="O721" t="str">
        <f t="shared" si="22"/>
        <v/>
      </c>
      <c r="P721" s="43">
        <f>VLOOKUP(C721,银行退!D:G,4,FALSE)</f>
        <v>172</v>
      </c>
      <c r="Q721" t="str">
        <f t="shared" si="23"/>
        <v/>
      </c>
      <c r="R721" t="e">
        <f>VLOOKUP(C721,银行退!D:J,7,FALSE)</f>
        <v>#N/A</v>
      </c>
    </row>
    <row r="722" spans="1:18">
      <c r="A722" s="62">
        <v>42915.412245370368</v>
      </c>
      <c r="B722" s="60">
        <v>464164</v>
      </c>
      <c r="C722" s="60" t="s">
        <v>4384</v>
      </c>
      <c r="D722" s="60" t="s">
        <v>4380</v>
      </c>
      <c r="E722" s="60" t="s">
        <v>4381</v>
      </c>
      <c r="F722" s="61">
        <v>200</v>
      </c>
      <c r="G722" s="60" t="s">
        <v>57</v>
      </c>
      <c r="H722" s="60" t="s">
        <v>57</v>
      </c>
      <c r="I722" s="60" t="s">
        <v>96</v>
      </c>
      <c r="J722" s="60" t="s">
        <v>46</v>
      </c>
      <c r="K722" s="60" t="s">
        <v>97</v>
      </c>
      <c r="L722" s="60" t="s">
        <v>4385</v>
      </c>
      <c r="M722" s="60" t="s">
        <v>4386</v>
      </c>
      <c r="N722">
        <f>VLOOKUP(B722,HIS退!B:F,5,FALSE)</f>
        <v>-200</v>
      </c>
      <c r="O722" t="str">
        <f t="shared" si="22"/>
        <v/>
      </c>
      <c r="P722" s="43">
        <f>VLOOKUP(C722,银行退!D:G,4,FALSE)</f>
        <v>200</v>
      </c>
      <c r="Q722" t="str">
        <f t="shared" si="23"/>
        <v/>
      </c>
      <c r="R722" t="e">
        <f>VLOOKUP(C722,银行退!D:J,7,FALSE)</f>
        <v>#N/A</v>
      </c>
    </row>
    <row r="723" spans="1:18">
      <c r="A723" s="62">
        <v>42915.432175925926</v>
      </c>
      <c r="B723" s="60">
        <v>465697</v>
      </c>
      <c r="C723" s="60" t="s">
        <v>4387</v>
      </c>
      <c r="D723" s="60" t="s">
        <v>4388</v>
      </c>
      <c r="E723" s="60" t="s">
        <v>4389</v>
      </c>
      <c r="F723" s="61">
        <v>200</v>
      </c>
      <c r="G723" s="60" t="s">
        <v>57</v>
      </c>
      <c r="H723" s="60" t="s">
        <v>57</v>
      </c>
      <c r="I723" s="60" t="s">
        <v>96</v>
      </c>
      <c r="J723" s="60" t="s">
        <v>46</v>
      </c>
      <c r="K723" s="60" t="s">
        <v>97</v>
      </c>
      <c r="L723" s="60" t="s">
        <v>4390</v>
      </c>
      <c r="M723" s="60" t="s">
        <v>4391</v>
      </c>
      <c r="N723">
        <f>VLOOKUP(B723,HIS退!B:F,5,FALSE)</f>
        <v>-200</v>
      </c>
      <c r="O723" t="str">
        <f t="shared" si="22"/>
        <v/>
      </c>
      <c r="P723" s="43">
        <f>VLOOKUP(C723,银行退!D:G,4,FALSE)</f>
        <v>200</v>
      </c>
      <c r="Q723" t="str">
        <f t="shared" si="23"/>
        <v/>
      </c>
      <c r="R723" t="e">
        <f>VLOOKUP(C723,银行退!D:J,7,FALSE)</f>
        <v>#N/A</v>
      </c>
    </row>
    <row r="724" spans="1:18">
      <c r="A724" s="62">
        <v>42915.432199074072</v>
      </c>
      <c r="B724" s="60">
        <v>465693</v>
      </c>
      <c r="C724" s="60" t="s">
        <v>4392</v>
      </c>
      <c r="D724" s="60" t="s">
        <v>4393</v>
      </c>
      <c r="E724" s="60" t="s">
        <v>4394</v>
      </c>
      <c r="F724" s="61">
        <v>136</v>
      </c>
      <c r="G724" s="60" t="s">
        <v>57</v>
      </c>
      <c r="H724" s="60" t="s">
        <v>57</v>
      </c>
      <c r="I724" s="60" t="s">
        <v>96</v>
      </c>
      <c r="J724" s="60" t="s">
        <v>360</v>
      </c>
      <c r="K724" s="60" t="s">
        <v>97</v>
      </c>
      <c r="L724" s="60" t="s">
        <v>4395</v>
      </c>
      <c r="M724" s="60" t="s">
        <v>4396</v>
      </c>
      <c r="N724">
        <f>VLOOKUP(B724,HIS退!B:F,5,FALSE)</f>
        <v>-136</v>
      </c>
      <c r="O724" t="str">
        <f t="shared" si="22"/>
        <v/>
      </c>
      <c r="P724" s="43">
        <f>VLOOKUP(C724,银行退!D:G,4,FALSE)</f>
        <v>136</v>
      </c>
      <c r="Q724" t="str">
        <f t="shared" si="23"/>
        <v/>
      </c>
      <c r="R724" t="e">
        <f>VLOOKUP(C724,银行退!D:J,7,FALSE)</f>
        <v>#N/A</v>
      </c>
    </row>
    <row r="725" spans="1:18">
      <c r="A725" s="62">
        <v>42915.432662037034</v>
      </c>
      <c r="B725" s="60">
        <v>465736</v>
      </c>
      <c r="C725" s="60" t="s">
        <v>4397</v>
      </c>
      <c r="D725" s="60" t="s">
        <v>4398</v>
      </c>
      <c r="E725" s="60" t="s">
        <v>4399</v>
      </c>
      <c r="F725" s="61">
        <v>1600</v>
      </c>
      <c r="G725" s="60" t="s">
        <v>57</v>
      </c>
      <c r="H725" s="60" t="s">
        <v>57</v>
      </c>
      <c r="I725" s="60" t="s">
        <v>96</v>
      </c>
      <c r="J725" s="60" t="s">
        <v>46</v>
      </c>
      <c r="K725" s="60" t="s">
        <v>97</v>
      </c>
      <c r="L725" s="60" t="s">
        <v>4400</v>
      </c>
      <c r="M725" s="60" t="s">
        <v>4401</v>
      </c>
      <c r="N725">
        <f>VLOOKUP(B725,HIS退!B:F,5,FALSE)</f>
        <v>-1600</v>
      </c>
      <c r="O725" t="str">
        <f t="shared" si="22"/>
        <v/>
      </c>
      <c r="P725" s="43">
        <f>VLOOKUP(C725,银行退!D:G,4,FALSE)</f>
        <v>1600</v>
      </c>
      <c r="Q725" t="str">
        <f t="shared" si="23"/>
        <v/>
      </c>
      <c r="R725" t="e">
        <f>VLOOKUP(C725,银行退!D:J,7,FALSE)</f>
        <v>#N/A</v>
      </c>
    </row>
    <row r="726" spans="1:18">
      <c r="A726" s="62">
        <v>42915.436898148146</v>
      </c>
      <c r="B726" s="60">
        <v>466077</v>
      </c>
      <c r="C726" s="60" t="s">
        <v>4402</v>
      </c>
      <c r="D726" s="60" t="s">
        <v>4403</v>
      </c>
      <c r="E726" s="60" t="s">
        <v>4404</v>
      </c>
      <c r="F726" s="61">
        <v>29</v>
      </c>
      <c r="G726" s="60" t="s">
        <v>57</v>
      </c>
      <c r="H726" s="60" t="s">
        <v>57</v>
      </c>
      <c r="I726" s="60" t="s">
        <v>96</v>
      </c>
      <c r="J726" s="60" t="s">
        <v>46</v>
      </c>
      <c r="K726" s="60" t="s">
        <v>97</v>
      </c>
      <c r="L726" s="60" t="s">
        <v>4405</v>
      </c>
      <c r="M726" s="60" t="s">
        <v>4406</v>
      </c>
      <c r="N726">
        <f>VLOOKUP(B726,HIS退!B:F,5,FALSE)</f>
        <v>-29</v>
      </c>
      <c r="O726" t="str">
        <f t="shared" si="22"/>
        <v/>
      </c>
      <c r="P726" s="43">
        <f>VLOOKUP(C726,银行退!D:G,4,FALSE)</f>
        <v>29</v>
      </c>
      <c r="Q726" t="str">
        <f t="shared" si="23"/>
        <v/>
      </c>
      <c r="R726" t="e">
        <f>VLOOKUP(C726,银行退!D:J,7,FALSE)</f>
        <v>#N/A</v>
      </c>
    </row>
    <row r="727" spans="1:18">
      <c r="A727" s="62">
        <v>42915.440428240741</v>
      </c>
      <c r="B727" s="60">
        <v>466313</v>
      </c>
      <c r="C727" s="60" t="s">
        <v>4407</v>
      </c>
      <c r="D727" s="60" t="s">
        <v>4408</v>
      </c>
      <c r="E727" s="60" t="s">
        <v>4409</v>
      </c>
      <c r="F727" s="61">
        <v>247</v>
      </c>
      <c r="G727" s="60" t="s">
        <v>57</v>
      </c>
      <c r="H727" s="60" t="s">
        <v>57</v>
      </c>
      <c r="I727" s="60" t="s">
        <v>96</v>
      </c>
      <c r="J727" s="60" t="s">
        <v>46</v>
      </c>
      <c r="K727" s="60" t="s">
        <v>97</v>
      </c>
      <c r="L727" s="60" t="s">
        <v>4410</v>
      </c>
      <c r="M727" s="60" t="s">
        <v>4411</v>
      </c>
      <c r="N727">
        <f>VLOOKUP(B727,HIS退!B:F,5,FALSE)</f>
        <v>-247</v>
      </c>
      <c r="O727" t="str">
        <f t="shared" si="22"/>
        <v/>
      </c>
      <c r="P727" s="43">
        <f>VLOOKUP(C727,银行退!D:G,4,FALSE)</f>
        <v>247</v>
      </c>
      <c r="Q727" t="str">
        <f t="shared" si="23"/>
        <v/>
      </c>
      <c r="R727" t="e">
        <f>VLOOKUP(C727,银行退!D:J,7,FALSE)</f>
        <v>#N/A</v>
      </c>
    </row>
    <row r="728" spans="1:18">
      <c r="A728" s="62">
        <v>42915.450798611113</v>
      </c>
      <c r="B728" s="60">
        <v>466946</v>
      </c>
      <c r="C728" s="60" t="s">
        <v>4412</v>
      </c>
      <c r="D728" s="60" t="s">
        <v>4413</v>
      </c>
      <c r="E728" s="60" t="s">
        <v>4414</v>
      </c>
      <c r="F728" s="61">
        <v>1688</v>
      </c>
      <c r="G728" s="60" t="s">
        <v>57</v>
      </c>
      <c r="H728" s="60" t="s">
        <v>57</v>
      </c>
      <c r="I728" s="60" t="s">
        <v>96</v>
      </c>
      <c r="J728" s="60" t="s">
        <v>360</v>
      </c>
      <c r="K728" s="60" t="s">
        <v>97</v>
      </c>
      <c r="L728" s="60" t="s">
        <v>4415</v>
      </c>
      <c r="M728" s="60" t="s">
        <v>4416</v>
      </c>
      <c r="N728">
        <f>VLOOKUP(B728,HIS退!B:F,5,FALSE)</f>
        <v>-1688</v>
      </c>
      <c r="O728" t="str">
        <f t="shared" si="22"/>
        <v/>
      </c>
      <c r="P728" s="43">
        <f>VLOOKUP(C728,银行退!D:G,4,FALSE)</f>
        <v>1688</v>
      </c>
      <c r="Q728" t="str">
        <f t="shared" si="23"/>
        <v/>
      </c>
      <c r="R728" t="e">
        <f>VLOOKUP(C728,银行退!D:J,7,FALSE)</f>
        <v>#N/A</v>
      </c>
    </row>
    <row r="729" spans="1:18">
      <c r="A729" s="62">
        <v>42915.456747685188</v>
      </c>
      <c r="B729" s="60">
        <v>467337</v>
      </c>
      <c r="C729" s="60" t="s">
        <v>4417</v>
      </c>
      <c r="D729" s="60" t="s">
        <v>4418</v>
      </c>
      <c r="E729" s="60" t="s">
        <v>4419</v>
      </c>
      <c r="F729" s="61">
        <v>197</v>
      </c>
      <c r="G729" s="60" t="s">
        <v>57</v>
      </c>
      <c r="H729" s="60" t="s">
        <v>57</v>
      </c>
      <c r="I729" s="60" t="s">
        <v>96</v>
      </c>
      <c r="J729" s="60" t="s">
        <v>46</v>
      </c>
      <c r="K729" s="60" t="s">
        <v>97</v>
      </c>
      <c r="L729" s="60" t="s">
        <v>4420</v>
      </c>
      <c r="M729" s="60" t="s">
        <v>4421</v>
      </c>
      <c r="N729">
        <f>VLOOKUP(B729,HIS退!B:F,5,FALSE)</f>
        <v>-197</v>
      </c>
      <c r="O729" t="str">
        <f t="shared" si="22"/>
        <v/>
      </c>
      <c r="P729" s="43">
        <f>VLOOKUP(C729,银行退!D:G,4,FALSE)</f>
        <v>197</v>
      </c>
      <c r="Q729" t="str">
        <f t="shared" si="23"/>
        <v/>
      </c>
      <c r="R729" t="e">
        <f>VLOOKUP(C729,银行退!D:J,7,FALSE)</f>
        <v>#N/A</v>
      </c>
    </row>
    <row r="730" spans="1:18">
      <c r="A730" s="62">
        <v>42915.458668981482</v>
      </c>
      <c r="B730" s="60">
        <v>467478</v>
      </c>
      <c r="C730" s="60" t="s">
        <v>4422</v>
      </c>
      <c r="D730" s="60" t="s">
        <v>4423</v>
      </c>
      <c r="E730" s="60" t="s">
        <v>4424</v>
      </c>
      <c r="F730" s="61">
        <v>412</v>
      </c>
      <c r="G730" s="60" t="s">
        <v>57</v>
      </c>
      <c r="H730" s="60" t="s">
        <v>57</v>
      </c>
      <c r="I730" s="60" t="s">
        <v>96</v>
      </c>
      <c r="J730" s="60" t="s">
        <v>46</v>
      </c>
      <c r="K730" s="60" t="s">
        <v>97</v>
      </c>
      <c r="L730" s="60" t="s">
        <v>4425</v>
      </c>
      <c r="M730" s="60" t="s">
        <v>4426</v>
      </c>
      <c r="N730">
        <f>VLOOKUP(B730,HIS退!B:F,5,FALSE)</f>
        <v>-412</v>
      </c>
      <c r="O730" t="str">
        <f t="shared" si="22"/>
        <v/>
      </c>
      <c r="P730" s="43">
        <f>VLOOKUP(C730,银行退!D:G,4,FALSE)</f>
        <v>412</v>
      </c>
      <c r="Q730" t="str">
        <f t="shared" si="23"/>
        <v/>
      </c>
      <c r="R730" t="e">
        <f>VLOOKUP(C730,银行退!D:J,7,FALSE)</f>
        <v>#N/A</v>
      </c>
    </row>
    <row r="731" spans="1:18">
      <c r="A731" s="62">
        <v>42915.4612037037</v>
      </c>
      <c r="B731" s="60">
        <v>467623</v>
      </c>
      <c r="C731" s="60" t="s">
        <v>4427</v>
      </c>
      <c r="D731" s="60" t="s">
        <v>4428</v>
      </c>
      <c r="E731" s="60" t="s">
        <v>4429</v>
      </c>
      <c r="F731" s="61">
        <v>1000</v>
      </c>
      <c r="G731" s="60" t="s">
        <v>57</v>
      </c>
      <c r="H731" s="60" t="s">
        <v>57</v>
      </c>
      <c r="I731" s="60" t="s">
        <v>96</v>
      </c>
      <c r="J731" s="60" t="s">
        <v>46</v>
      </c>
      <c r="K731" s="60" t="s">
        <v>97</v>
      </c>
      <c r="L731" s="60" t="s">
        <v>4430</v>
      </c>
      <c r="M731" s="60" t="s">
        <v>4431</v>
      </c>
      <c r="N731">
        <f>VLOOKUP(B731,HIS退!B:F,5,FALSE)</f>
        <v>-1000</v>
      </c>
      <c r="O731" t="str">
        <f t="shared" si="22"/>
        <v/>
      </c>
      <c r="P731" s="43">
        <f>VLOOKUP(C731,银行退!D:G,4,FALSE)</f>
        <v>1000</v>
      </c>
      <c r="Q731" t="str">
        <f t="shared" si="23"/>
        <v/>
      </c>
      <c r="R731" t="e">
        <f>VLOOKUP(C731,银行退!D:J,7,FALSE)</f>
        <v>#N/A</v>
      </c>
    </row>
    <row r="732" spans="1:18">
      <c r="A732" s="62">
        <v>42915.464259259257</v>
      </c>
      <c r="B732" s="60">
        <v>467815</v>
      </c>
      <c r="C732" s="60" t="s">
        <v>4432</v>
      </c>
      <c r="D732" s="60" t="s">
        <v>4433</v>
      </c>
      <c r="E732" s="60" t="s">
        <v>4434</v>
      </c>
      <c r="F732" s="61">
        <v>486</v>
      </c>
      <c r="G732" s="60" t="s">
        <v>57</v>
      </c>
      <c r="H732" s="60" t="s">
        <v>57</v>
      </c>
      <c r="I732" s="60" t="s">
        <v>96</v>
      </c>
      <c r="J732" s="60" t="s">
        <v>360</v>
      </c>
      <c r="K732" s="60" t="s">
        <v>97</v>
      </c>
      <c r="L732" s="60" t="s">
        <v>4435</v>
      </c>
      <c r="M732" s="60" t="s">
        <v>4436</v>
      </c>
      <c r="N732">
        <f>VLOOKUP(B732,HIS退!B:F,5,FALSE)</f>
        <v>-486</v>
      </c>
      <c r="O732" t="str">
        <f t="shared" si="22"/>
        <v/>
      </c>
      <c r="P732" s="43">
        <f>VLOOKUP(C732,银行退!D:G,4,FALSE)</f>
        <v>486</v>
      </c>
      <c r="Q732" t="str">
        <f t="shared" si="23"/>
        <v/>
      </c>
      <c r="R732" t="e">
        <f>VLOOKUP(C732,银行退!D:J,7,FALSE)</f>
        <v>#N/A</v>
      </c>
    </row>
    <row r="733" spans="1:18">
      <c r="A733" s="62">
        <v>42915.473391203705</v>
      </c>
      <c r="B733" s="60">
        <v>468330</v>
      </c>
      <c r="C733" s="60" t="s">
        <v>4437</v>
      </c>
      <c r="D733" s="60" t="s">
        <v>4438</v>
      </c>
      <c r="E733" s="60" t="s">
        <v>4439</v>
      </c>
      <c r="F733" s="61">
        <v>145</v>
      </c>
      <c r="G733" s="60" t="s">
        <v>57</v>
      </c>
      <c r="H733" s="60" t="s">
        <v>57</v>
      </c>
      <c r="I733" s="60" t="s">
        <v>96</v>
      </c>
      <c r="J733" s="60" t="s">
        <v>360</v>
      </c>
      <c r="K733" s="60" t="s">
        <v>97</v>
      </c>
      <c r="L733" s="60" t="s">
        <v>4440</v>
      </c>
      <c r="M733" s="60" t="s">
        <v>4441</v>
      </c>
      <c r="N733">
        <f>VLOOKUP(B733,HIS退!B:F,5,FALSE)</f>
        <v>-145</v>
      </c>
      <c r="O733" t="str">
        <f t="shared" si="22"/>
        <v/>
      </c>
      <c r="P733" s="43">
        <f>VLOOKUP(C733,银行退!D:G,4,FALSE)</f>
        <v>145</v>
      </c>
      <c r="Q733" t="str">
        <f t="shared" si="23"/>
        <v/>
      </c>
      <c r="R733" t="e">
        <f>VLOOKUP(C733,银行退!D:J,7,FALSE)</f>
        <v>#N/A</v>
      </c>
    </row>
    <row r="734" spans="1:18">
      <c r="A734" s="62">
        <v>42915.476412037038</v>
      </c>
      <c r="B734" s="60">
        <v>468490</v>
      </c>
      <c r="C734" s="60" t="s">
        <v>4442</v>
      </c>
      <c r="D734" s="60" t="s">
        <v>4443</v>
      </c>
      <c r="E734" s="60" t="s">
        <v>4444</v>
      </c>
      <c r="F734" s="61">
        <v>796</v>
      </c>
      <c r="G734" s="60" t="s">
        <v>57</v>
      </c>
      <c r="H734" s="60" t="s">
        <v>57</v>
      </c>
      <c r="I734" s="60" t="s">
        <v>96</v>
      </c>
      <c r="J734" s="60" t="s">
        <v>46</v>
      </c>
      <c r="K734" s="60" t="s">
        <v>97</v>
      </c>
      <c r="L734" s="60" t="s">
        <v>4445</v>
      </c>
      <c r="M734" s="60" t="s">
        <v>4446</v>
      </c>
      <c r="N734">
        <f>VLOOKUP(B734,HIS退!B:F,5,FALSE)</f>
        <v>-796</v>
      </c>
      <c r="O734" t="str">
        <f t="shared" si="22"/>
        <v/>
      </c>
      <c r="P734" s="43">
        <f>VLOOKUP(C734,银行退!D:G,4,FALSE)</f>
        <v>796</v>
      </c>
      <c r="Q734" t="str">
        <f t="shared" si="23"/>
        <v/>
      </c>
      <c r="R734" t="e">
        <f>VLOOKUP(C734,银行退!D:J,7,FALSE)</f>
        <v>#N/A</v>
      </c>
    </row>
    <row r="735" spans="1:18">
      <c r="A735" s="62">
        <v>42915.479525462964</v>
      </c>
      <c r="B735" s="60">
        <v>468659</v>
      </c>
      <c r="C735" s="60" t="s">
        <v>4447</v>
      </c>
      <c r="D735" s="60" t="s">
        <v>4448</v>
      </c>
      <c r="E735" s="60" t="s">
        <v>4449</v>
      </c>
      <c r="F735" s="61">
        <v>406</v>
      </c>
      <c r="G735" s="60" t="s">
        <v>57</v>
      </c>
      <c r="H735" s="60" t="s">
        <v>57</v>
      </c>
      <c r="I735" s="60" t="s">
        <v>96</v>
      </c>
      <c r="J735" s="60" t="s">
        <v>46</v>
      </c>
      <c r="K735" s="60" t="s">
        <v>97</v>
      </c>
      <c r="L735" s="60" t="s">
        <v>4450</v>
      </c>
      <c r="M735" s="60" t="s">
        <v>4451</v>
      </c>
      <c r="N735">
        <f>VLOOKUP(B735,HIS退!B:F,5,FALSE)</f>
        <v>-406</v>
      </c>
      <c r="O735" t="str">
        <f t="shared" si="22"/>
        <v/>
      </c>
      <c r="P735" s="43">
        <f>VLOOKUP(C735,银行退!D:G,4,FALSE)</f>
        <v>406</v>
      </c>
      <c r="Q735" t="str">
        <f t="shared" si="23"/>
        <v/>
      </c>
      <c r="R735" t="e">
        <f>VLOOKUP(C735,银行退!D:J,7,FALSE)</f>
        <v>#N/A</v>
      </c>
    </row>
    <row r="736" spans="1:18">
      <c r="A736" s="62">
        <v>42915.483576388891</v>
      </c>
      <c r="B736" s="60">
        <v>468826</v>
      </c>
      <c r="C736" s="60" t="s">
        <v>4452</v>
      </c>
      <c r="D736" s="60" t="s">
        <v>4453</v>
      </c>
      <c r="E736" s="60" t="s">
        <v>4454</v>
      </c>
      <c r="F736" s="61">
        <v>2199</v>
      </c>
      <c r="G736" s="60" t="s">
        <v>57</v>
      </c>
      <c r="H736" s="60" t="s">
        <v>57</v>
      </c>
      <c r="I736" s="60" t="s">
        <v>96</v>
      </c>
      <c r="J736" s="60" t="s">
        <v>46</v>
      </c>
      <c r="K736" s="60" t="s">
        <v>97</v>
      </c>
      <c r="L736" s="60" t="s">
        <v>4455</v>
      </c>
      <c r="M736" s="60" t="s">
        <v>4456</v>
      </c>
      <c r="N736">
        <f>VLOOKUP(B736,HIS退!B:F,5,FALSE)</f>
        <v>-2199</v>
      </c>
      <c r="O736" t="str">
        <f t="shared" si="22"/>
        <v/>
      </c>
      <c r="P736" s="43">
        <f>VLOOKUP(C736,银行退!D:G,4,FALSE)</f>
        <v>2199</v>
      </c>
      <c r="Q736" t="str">
        <f t="shared" si="23"/>
        <v/>
      </c>
      <c r="R736" t="e">
        <f>VLOOKUP(C736,银行退!D:J,7,FALSE)</f>
        <v>#N/A</v>
      </c>
    </row>
    <row r="737" spans="1:18">
      <c r="A737" s="62">
        <v>42915.494722222225</v>
      </c>
      <c r="B737" s="60">
        <v>469291</v>
      </c>
      <c r="C737" s="60" t="s">
        <v>4457</v>
      </c>
      <c r="D737" s="60" t="s">
        <v>4458</v>
      </c>
      <c r="E737" s="60" t="s">
        <v>4459</v>
      </c>
      <c r="F737" s="61">
        <v>247</v>
      </c>
      <c r="G737" s="60" t="s">
        <v>57</v>
      </c>
      <c r="H737" s="60" t="s">
        <v>57</v>
      </c>
      <c r="I737" s="60" t="s">
        <v>96</v>
      </c>
      <c r="J737" s="60" t="s">
        <v>46</v>
      </c>
      <c r="K737" s="60" t="s">
        <v>97</v>
      </c>
      <c r="L737" s="60" t="s">
        <v>4460</v>
      </c>
      <c r="M737" s="60" t="s">
        <v>4461</v>
      </c>
      <c r="N737">
        <f>VLOOKUP(B737,HIS退!B:F,5,FALSE)</f>
        <v>-247</v>
      </c>
      <c r="O737" t="str">
        <f t="shared" si="22"/>
        <v/>
      </c>
      <c r="P737" s="43">
        <f>VLOOKUP(C737,银行退!D:G,4,FALSE)</f>
        <v>247</v>
      </c>
      <c r="Q737" t="str">
        <f t="shared" si="23"/>
        <v/>
      </c>
      <c r="R737" t="e">
        <f>VLOOKUP(C737,银行退!D:J,7,FALSE)</f>
        <v>#N/A</v>
      </c>
    </row>
    <row r="738" spans="1:18">
      <c r="A738" s="62">
        <v>42915.498055555552</v>
      </c>
      <c r="B738" s="60">
        <v>469400</v>
      </c>
      <c r="C738" s="60" t="s">
        <v>4462</v>
      </c>
      <c r="D738" s="60" t="s">
        <v>4463</v>
      </c>
      <c r="E738" s="60" t="s">
        <v>4464</v>
      </c>
      <c r="F738" s="61">
        <v>64</v>
      </c>
      <c r="G738" s="60" t="s">
        <v>57</v>
      </c>
      <c r="H738" s="60" t="s">
        <v>57</v>
      </c>
      <c r="I738" s="60" t="s">
        <v>96</v>
      </c>
      <c r="J738" s="60" t="s">
        <v>46</v>
      </c>
      <c r="K738" s="60" t="s">
        <v>97</v>
      </c>
      <c r="L738" s="60" t="s">
        <v>4465</v>
      </c>
      <c r="M738" s="60" t="s">
        <v>4466</v>
      </c>
      <c r="N738">
        <f>VLOOKUP(B738,HIS退!B:F,5,FALSE)</f>
        <v>-64</v>
      </c>
      <c r="O738" t="str">
        <f t="shared" si="22"/>
        <v/>
      </c>
      <c r="P738" s="43">
        <f>VLOOKUP(C738,银行退!D:G,4,FALSE)</f>
        <v>64</v>
      </c>
      <c r="Q738" t="str">
        <f t="shared" si="23"/>
        <v/>
      </c>
      <c r="R738" t="e">
        <f>VLOOKUP(C738,银行退!D:J,7,FALSE)</f>
        <v>#N/A</v>
      </c>
    </row>
    <row r="739" spans="1:18">
      <c r="A739" s="62">
        <v>42915.498900462961</v>
      </c>
      <c r="B739" s="60">
        <v>469423</v>
      </c>
      <c r="C739" s="60" t="s">
        <v>4467</v>
      </c>
      <c r="D739" s="60" t="s">
        <v>4468</v>
      </c>
      <c r="E739" s="60" t="s">
        <v>4469</v>
      </c>
      <c r="F739" s="61">
        <v>495</v>
      </c>
      <c r="G739" s="60" t="s">
        <v>57</v>
      </c>
      <c r="H739" s="60" t="s">
        <v>57</v>
      </c>
      <c r="I739" s="60" t="s">
        <v>96</v>
      </c>
      <c r="J739" s="60" t="s">
        <v>46</v>
      </c>
      <c r="K739" s="60" t="s">
        <v>97</v>
      </c>
      <c r="L739" s="60" t="s">
        <v>4470</v>
      </c>
      <c r="M739" s="60" t="s">
        <v>4471</v>
      </c>
      <c r="N739">
        <f>VLOOKUP(B739,HIS退!B:F,5,FALSE)</f>
        <v>-495</v>
      </c>
      <c r="O739" t="str">
        <f t="shared" si="22"/>
        <v/>
      </c>
      <c r="P739" s="43">
        <f>VLOOKUP(C739,银行退!D:G,4,FALSE)</f>
        <v>495</v>
      </c>
      <c r="Q739" t="str">
        <f t="shared" si="23"/>
        <v/>
      </c>
      <c r="R739" t="e">
        <f>VLOOKUP(C739,银行退!D:J,7,FALSE)</f>
        <v>#N/A</v>
      </c>
    </row>
    <row r="740" spans="1:18">
      <c r="A740" s="62">
        <v>42915.506967592592</v>
      </c>
      <c r="B740" s="60">
        <v>469582</v>
      </c>
      <c r="C740" s="60" t="s">
        <v>4472</v>
      </c>
      <c r="D740" s="60" t="s">
        <v>3650</v>
      </c>
      <c r="E740" s="60" t="s">
        <v>3651</v>
      </c>
      <c r="F740" s="61">
        <v>370</v>
      </c>
      <c r="G740" s="60" t="s">
        <v>57</v>
      </c>
      <c r="H740" s="60" t="s">
        <v>57</v>
      </c>
      <c r="I740" s="60" t="s">
        <v>96</v>
      </c>
      <c r="J740" s="60" t="s">
        <v>46</v>
      </c>
      <c r="K740" s="60" t="s">
        <v>97</v>
      </c>
      <c r="L740" s="60" t="s">
        <v>4473</v>
      </c>
      <c r="M740" s="60" t="s">
        <v>4474</v>
      </c>
      <c r="N740">
        <f>VLOOKUP(B740,HIS退!B:F,5,FALSE)</f>
        <v>-370</v>
      </c>
      <c r="O740" t="str">
        <f t="shared" si="22"/>
        <v/>
      </c>
      <c r="P740" s="43">
        <f>VLOOKUP(C740,银行退!D:G,4,FALSE)</f>
        <v>370</v>
      </c>
      <c r="Q740" t="str">
        <f t="shared" si="23"/>
        <v/>
      </c>
      <c r="R740" t="e">
        <f>VLOOKUP(C740,银行退!D:J,7,FALSE)</f>
        <v>#N/A</v>
      </c>
    </row>
    <row r="741" spans="1:18">
      <c r="A741" s="62">
        <v>42915.517106481479</v>
      </c>
      <c r="B741" s="60">
        <v>469786</v>
      </c>
      <c r="C741" s="60" t="s">
        <v>4475</v>
      </c>
      <c r="D741" s="60" t="s">
        <v>4476</v>
      </c>
      <c r="E741" s="60" t="s">
        <v>4477</v>
      </c>
      <c r="F741" s="61">
        <v>403</v>
      </c>
      <c r="G741" s="60" t="s">
        <v>57</v>
      </c>
      <c r="H741" s="60" t="s">
        <v>57</v>
      </c>
      <c r="I741" s="60" t="s">
        <v>96</v>
      </c>
      <c r="J741" s="60" t="s">
        <v>46</v>
      </c>
      <c r="K741" s="60" t="s">
        <v>97</v>
      </c>
      <c r="L741" s="60" t="s">
        <v>4478</v>
      </c>
      <c r="M741" s="60" t="s">
        <v>4479</v>
      </c>
      <c r="N741">
        <f>VLOOKUP(B741,HIS退!B:F,5,FALSE)</f>
        <v>-403</v>
      </c>
      <c r="O741" t="str">
        <f t="shared" si="22"/>
        <v/>
      </c>
      <c r="P741" s="43">
        <f>VLOOKUP(C741,银行退!D:G,4,FALSE)</f>
        <v>403</v>
      </c>
      <c r="Q741" t="str">
        <f t="shared" si="23"/>
        <v/>
      </c>
      <c r="R741" t="e">
        <f>VLOOKUP(C741,银行退!D:J,7,FALSE)</f>
        <v>#N/A</v>
      </c>
    </row>
    <row r="742" spans="1:18">
      <c r="A742" s="62">
        <v>42915.517835648148</v>
      </c>
      <c r="B742" s="60">
        <v>469795</v>
      </c>
      <c r="C742" s="60" t="s">
        <v>4480</v>
      </c>
      <c r="D742" s="60" t="s">
        <v>4481</v>
      </c>
      <c r="E742" s="60" t="s">
        <v>4482</v>
      </c>
      <c r="F742" s="61">
        <v>18</v>
      </c>
      <c r="G742" s="60" t="s">
        <v>57</v>
      </c>
      <c r="H742" s="60" t="s">
        <v>57</v>
      </c>
      <c r="I742" s="60" t="s">
        <v>96</v>
      </c>
      <c r="J742" s="60" t="s">
        <v>46</v>
      </c>
      <c r="K742" s="60" t="s">
        <v>97</v>
      </c>
      <c r="L742" s="60" t="s">
        <v>4483</v>
      </c>
      <c r="M742" s="60" t="s">
        <v>4484</v>
      </c>
      <c r="N742">
        <f>VLOOKUP(B742,HIS退!B:F,5,FALSE)</f>
        <v>-18</v>
      </c>
      <c r="O742" t="str">
        <f t="shared" si="22"/>
        <v/>
      </c>
      <c r="P742" s="43">
        <f>VLOOKUP(C742,银行退!D:G,4,FALSE)</f>
        <v>18</v>
      </c>
      <c r="Q742" t="str">
        <f t="shared" si="23"/>
        <v/>
      </c>
      <c r="R742" t="e">
        <f>VLOOKUP(C742,银行退!D:J,7,FALSE)</f>
        <v>#N/A</v>
      </c>
    </row>
    <row r="743" spans="1:18">
      <c r="A743" s="62">
        <v>42915.551168981481</v>
      </c>
      <c r="B743" s="60">
        <v>470035</v>
      </c>
      <c r="C743" s="60" t="s">
        <v>4485</v>
      </c>
      <c r="D743" s="60" t="s">
        <v>3054</v>
      </c>
      <c r="E743" s="60" t="s">
        <v>3055</v>
      </c>
      <c r="F743" s="61">
        <v>10</v>
      </c>
      <c r="G743" s="60" t="s">
        <v>57</v>
      </c>
      <c r="H743" s="60" t="s">
        <v>57</v>
      </c>
      <c r="I743" s="60" t="s">
        <v>96</v>
      </c>
      <c r="J743" s="60" t="s">
        <v>46</v>
      </c>
      <c r="K743" s="60" t="s">
        <v>97</v>
      </c>
      <c r="L743" s="60" t="s">
        <v>4486</v>
      </c>
      <c r="M743" s="60" t="s">
        <v>4487</v>
      </c>
      <c r="N743">
        <f>VLOOKUP(B743,HIS退!B:F,5,FALSE)</f>
        <v>-10</v>
      </c>
      <c r="O743" t="str">
        <f t="shared" si="22"/>
        <v/>
      </c>
      <c r="P743" s="43">
        <f>VLOOKUP(C743,银行退!D:G,4,FALSE)</f>
        <v>10</v>
      </c>
      <c r="Q743" t="str">
        <f t="shared" si="23"/>
        <v/>
      </c>
      <c r="R743" t="e">
        <f>VLOOKUP(C743,银行退!D:J,7,FALSE)</f>
        <v>#N/A</v>
      </c>
    </row>
    <row r="744" spans="1:18">
      <c r="A744" s="62">
        <v>42915.585277777776</v>
      </c>
      <c r="B744" s="60">
        <v>470409</v>
      </c>
      <c r="C744" s="60" t="s">
        <v>4488</v>
      </c>
      <c r="D744" s="60" t="s">
        <v>4489</v>
      </c>
      <c r="E744" s="60" t="s">
        <v>4490</v>
      </c>
      <c r="F744" s="61">
        <v>1700</v>
      </c>
      <c r="G744" s="60" t="s">
        <v>57</v>
      </c>
      <c r="H744" s="60" t="s">
        <v>57</v>
      </c>
      <c r="I744" s="60" t="s">
        <v>96</v>
      </c>
      <c r="J744" s="60" t="s">
        <v>46</v>
      </c>
      <c r="K744" s="60" t="s">
        <v>97</v>
      </c>
      <c r="L744" s="60" t="s">
        <v>4491</v>
      </c>
      <c r="M744" s="60" t="s">
        <v>4492</v>
      </c>
      <c r="N744">
        <f>VLOOKUP(B744,HIS退!B:F,5,FALSE)</f>
        <v>-1700</v>
      </c>
      <c r="O744" t="str">
        <f t="shared" si="22"/>
        <v/>
      </c>
      <c r="P744" s="43">
        <f>VLOOKUP(C744,银行退!D:G,4,FALSE)</f>
        <v>1700</v>
      </c>
      <c r="Q744" t="str">
        <f t="shared" si="23"/>
        <v/>
      </c>
      <c r="R744" t="e">
        <f>VLOOKUP(C744,银行退!D:J,7,FALSE)</f>
        <v>#N/A</v>
      </c>
    </row>
    <row r="745" spans="1:18">
      <c r="A745" s="62">
        <v>42915.587766203702</v>
      </c>
      <c r="B745" s="60">
        <v>470474</v>
      </c>
      <c r="C745" s="60" t="s">
        <v>4493</v>
      </c>
      <c r="D745" s="60" t="s">
        <v>4494</v>
      </c>
      <c r="E745" s="60" t="s">
        <v>4495</v>
      </c>
      <c r="F745" s="61">
        <v>8200</v>
      </c>
      <c r="G745" s="60" t="s">
        <v>57</v>
      </c>
      <c r="H745" s="60" t="s">
        <v>57</v>
      </c>
      <c r="I745" s="60" t="s">
        <v>96</v>
      </c>
      <c r="J745" s="60" t="s">
        <v>46</v>
      </c>
      <c r="K745" s="60" t="s">
        <v>97</v>
      </c>
      <c r="L745" s="60" t="s">
        <v>4496</v>
      </c>
      <c r="M745" s="60" t="s">
        <v>4497</v>
      </c>
      <c r="N745">
        <f>VLOOKUP(B745,HIS退!B:F,5,FALSE)</f>
        <v>-8200</v>
      </c>
      <c r="O745" t="str">
        <f t="shared" si="22"/>
        <v/>
      </c>
      <c r="P745" s="43">
        <f>VLOOKUP(C745,银行退!D:G,4,FALSE)</f>
        <v>8200</v>
      </c>
      <c r="Q745" t="str">
        <f t="shared" si="23"/>
        <v/>
      </c>
      <c r="R745" t="e">
        <f>VLOOKUP(C745,银行退!D:J,7,FALSE)</f>
        <v>#N/A</v>
      </c>
    </row>
    <row r="746" spans="1:18">
      <c r="A746" s="62">
        <v>42915.589803240742</v>
      </c>
      <c r="B746" s="60">
        <v>470541</v>
      </c>
      <c r="C746" s="60" t="s">
        <v>4498</v>
      </c>
      <c r="D746" s="60" t="s">
        <v>4499</v>
      </c>
      <c r="E746" s="60" t="s">
        <v>4500</v>
      </c>
      <c r="F746" s="61">
        <v>1400</v>
      </c>
      <c r="G746" s="60" t="s">
        <v>57</v>
      </c>
      <c r="H746" s="60" t="s">
        <v>57</v>
      </c>
      <c r="I746" s="60" t="s">
        <v>96</v>
      </c>
      <c r="J746" s="60" t="s">
        <v>46</v>
      </c>
      <c r="K746" s="60" t="s">
        <v>97</v>
      </c>
      <c r="L746" s="60" t="s">
        <v>4501</v>
      </c>
      <c r="M746" s="60" t="s">
        <v>4502</v>
      </c>
      <c r="N746">
        <f>VLOOKUP(B746,HIS退!B:F,5,FALSE)</f>
        <v>-1400</v>
      </c>
      <c r="O746" t="str">
        <f t="shared" si="22"/>
        <v/>
      </c>
      <c r="P746" s="43">
        <f>VLOOKUP(C746,银行退!D:G,4,FALSE)</f>
        <v>1400</v>
      </c>
      <c r="Q746" t="str">
        <f t="shared" si="23"/>
        <v/>
      </c>
      <c r="R746" t="e">
        <f>VLOOKUP(C746,银行退!D:J,7,FALSE)</f>
        <v>#N/A</v>
      </c>
    </row>
    <row r="747" spans="1:18">
      <c r="A747" s="62">
        <v>42915.59233796296</v>
      </c>
      <c r="B747" s="60">
        <v>470651</v>
      </c>
      <c r="C747" s="60" t="s">
        <v>4503</v>
      </c>
      <c r="D747" s="60" t="s">
        <v>4504</v>
      </c>
      <c r="E747" s="60" t="s">
        <v>4505</v>
      </c>
      <c r="F747" s="61">
        <v>100</v>
      </c>
      <c r="G747" s="60" t="s">
        <v>57</v>
      </c>
      <c r="H747" s="60" t="s">
        <v>57</v>
      </c>
      <c r="I747" s="60" t="s">
        <v>96</v>
      </c>
      <c r="J747" s="60" t="s">
        <v>46</v>
      </c>
      <c r="K747" s="60" t="s">
        <v>97</v>
      </c>
      <c r="L747" s="60" t="s">
        <v>4506</v>
      </c>
      <c r="M747" s="60" t="s">
        <v>4507</v>
      </c>
      <c r="N747">
        <f>VLOOKUP(B747,HIS退!B:F,5,FALSE)</f>
        <v>-100</v>
      </c>
      <c r="O747" t="str">
        <f t="shared" si="22"/>
        <v/>
      </c>
      <c r="P747" s="43">
        <f>VLOOKUP(C747,银行退!D:G,4,FALSE)</f>
        <v>100</v>
      </c>
      <c r="Q747" t="str">
        <f t="shared" si="23"/>
        <v/>
      </c>
      <c r="R747" t="e">
        <f>VLOOKUP(C747,银行退!D:J,7,FALSE)</f>
        <v>#N/A</v>
      </c>
    </row>
    <row r="748" spans="1:18">
      <c r="A748" s="62">
        <v>42915.596168981479</v>
      </c>
      <c r="B748" s="60">
        <v>470815</v>
      </c>
      <c r="C748" s="60" t="s">
        <v>4508</v>
      </c>
      <c r="D748" s="60" t="s">
        <v>4509</v>
      </c>
      <c r="E748" s="60" t="s">
        <v>4510</v>
      </c>
      <c r="F748" s="61">
        <v>204</v>
      </c>
      <c r="G748" s="60" t="s">
        <v>57</v>
      </c>
      <c r="H748" s="60" t="s">
        <v>57</v>
      </c>
      <c r="I748" s="60" t="s">
        <v>96</v>
      </c>
      <c r="J748" s="60" t="s">
        <v>46</v>
      </c>
      <c r="K748" s="60" t="s">
        <v>97</v>
      </c>
      <c r="L748" s="60" t="s">
        <v>4511</v>
      </c>
      <c r="M748" s="60" t="s">
        <v>4512</v>
      </c>
      <c r="N748">
        <f>VLOOKUP(B748,HIS退!B:F,5,FALSE)</f>
        <v>-204</v>
      </c>
      <c r="O748" t="str">
        <f t="shared" si="22"/>
        <v/>
      </c>
      <c r="P748" s="43">
        <f>VLOOKUP(C748,银行退!D:G,4,FALSE)</f>
        <v>204</v>
      </c>
      <c r="Q748" t="str">
        <f t="shared" si="23"/>
        <v/>
      </c>
      <c r="R748" t="e">
        <f>VLOOKUP(C748,银行退!D:J,7,FALSE)</f>
        <v>#N/A</v>
      </c>
    </row>
    <row r="749" spans="1:18">
      <c r="A749" s="62">
        <v>42915.601620370369</v>
      </c>
      <c r="B749" s="60">
        <v>471113</v>
      </c>
      <c r="C749" s="60" t="s">
        <v>4513</v>
      </c>
      <c r="D749" s="60" t="s">
        <v>4514</v>
      </c>
      <c r="E749" s="60" t="s">
        <v>4515</v>
      </c>
      <c r="F749" s="61">
        <v>39</v>
      </c>
      <c r="G749" s="60" t="s">
        <v>57</v>
      </c>
      <c r="H749" s="60" t="s">
        <v>57</v>
      </c>
      <c r="I749" s="60" t="s">
        <v>96</v>
      </c>
      <c r="J749" s="60" t="s">
        <v>46</v>
      </c>
      <c r="K749" s="60" t="s">
        <v>97</v>
      </c>
      <c r="L749" s="60" t="s">
        <v>4516</v>
      </c>
      <c r="M749" s="60" t="s">
        <v>4517</v>
      </c>
      <c r="N749">
        <f>VLOOKUP(B749,HIS退!B:F,5,FALSE)</f>
        <v>-39</v>
      </c>
      <c r="O749" t="str">
        <f t="shared" si="22"/>
        <v/>
      </c>
      <c r="P749" s="43">
        <f>VLOOKUP(C749,银行退!D:G,4,FALSE)</f>
        <v>39</v>
      </c>
      <c r="Q749" t="str">
        <f t="shared" si="23"/>
        <v/>
      </c>
      <c r="R749" t="e">
        <f>VLOOKUP(C749,银行退!D:J,7,FALSE)</f>
        <v>#N/A</v>
      </c>
    </row>
    <row r="750" spans="1:18">
      <c r="A750" s="62">
        <v>42915.604872685188</v>
      </c>
      <c r="B750" s="60">
        <v>471241</v>
      </c>
      <c r="C750" s="60" t="s">
        <v>4518</v>
      </c>
      <c r="D750" s="60" t="s">
        <v>4519</v>
      </c>
      <c r="E750" s="60" t="s">
        <v>4520</v>
      </c>
      <c r="F750" s="61">
        <v>4361</v>
      </c>
      <c r="G750" s="60" t="s">
        <v>57</v>
      </c>
      <c r="H750" s="60" t="s">
        <v>57</v>
      </c>
      <c r="I750" s="60" t="s">
        <v>96</v>
      </c>
      <c r="J750" s="60" t="s">
        <v>46</v>
      </c>
      <c r="K750" s="60" t="s">
        <v>97</v>
      </c>
      <c r="L750" s="60" t="s">
        <v>4521</v>
      </c>
      <c r="M750" s="60" t="s">
        <v>4522</v>
      </c>
      <c r="N750">
        <f>VLOOKUP(B750,HIS退!B:F,5,FALSE)</f>
        <v>-4361</v>
      </c>
      <c r="O750" t="str">
        <f t="shared" si="22"/>
        <v/>
      </c>
      <c r="P750" s="43">
        <f>VLOOKUP(C750,银行退!D:G,4,FALSE)</f>
        <v>4361</v>
      </c>
      <c r="Q750" t="str">
        <f t="shared" si="23"/>
        <v/>
      </c>
      <c r="R750" t="e">
        <f>VLOOKUP(C750,银行退!D:J,7,FALSE)</f>
        <v>#N/A</v>
      </c>
    </row>
    <row r="751" spans="1:18">
      <c r="A751" s="62">
        <v>42915.614999999998</v>
      </c>
      <c r="B751" s="60">
        <v>471802</v>
      </c>
      <c r="C751" s="60" t="s">
        <v>4523</v>
      </c>
      <c r="D751" s="60" t="s">
        <v>4524</v>
      </c>
      <c r="E751" s="60" t="s">
        <v>4525</v>
      </c>
      <c r="F751" s="61">
        <v>120</v>
      </c>
      <c r="G751" s="60" t="s">
        <v>57</v>
      </c>
      <c r="H751" s="60" t="s">
        <v>57</v>
      </c>
      <c r="I751" s="60" t="s">
        <v>96</v>
      </c>
      <c r="J751" s="60" t="s">
        <v>46</v>
      </c>
      <c r="K751" s="60" t="s">
        <v>97</v>
      </c>
      <c r="L751" s="60" t="s">
        <v>4526</v>
      </c>
      <c r="M751" s="60" t="s">
        <v>4527</v>
      </c>
      <c r="N751">
        <f>VLOOKUP(B751,HIS退!B:F,5,FALSE)</f>
        <v>-120</v>
      </c>
      <c r="O751" t="str">
        <f t="shared" si="22"/>
        <v/>
      </c>
      <c r="P751" s="43">
        <f>VLOOKUP(C751,银行退!D:G,4,FALSE)</f>
        <v>120</v>
      </c>
      <c r="Q751" t="str">
        <f t="shared" si="23"/>
        <v/>
      </c>
      <c r="R751" t="e">
        <f>VLOOKUP(C751,银行退!D:J,7,FALSE)</f>
        <v>#N/A</v>
      </c>
    </row>
    <row r="752" spans="1:18">
      <c r="A752" s="62">
        <v>42915.618981481479</v>
      </c>
      <c r="B752" s="60">
        <v>472015</v>
      </c>
      <c r="C752" s="60" t="s">
        <v>4528</v>
      </c>
      <c r="D752" s="60" t="s">
        <v>4529</v>
      </c>
      <c r="E752" s="60" t="s">
        <v>4530</v>
      </c>
      <c r="F752" s="61">
        <v>550</v>
      </c>
      <c r="G752" s="60" t="s">
        <v>57</v>
      </c>
      <c r="H752" s="60" t="s">
        <v>57</v>
      </c>
      <c r="I752" s="60" t="s">
        <v>96</v>
      </c>
      <c r="J752" s="60" t="s">
        <v>46</v>
      </c>
      <c r="K752" s="60" t="s">
        <v>97</v>
      </c>
      <c r="L752" s="60" t="s">
        <v>4531</v>
      </c>
      <c r="M752" s="60" t="s">
        <v>4532</v>
      </c>
      <c r="N752">
        <f>VLOOKUP(B752,HIS退!B:F,5,FALSE)</f>
        <v>-550</v>
      </c>
      <c r="O752" t="str">
        <f t="shared" si="22"/>
        <v/>
      </c>
      <c r="P752" s="43">
        <f>VLOOKUP(C752,银行退!D:G,4,FALSE)</f>
        <v>550</v>
      </c>
      <c r="Q752" t="str">
        <f t="shared" si="23"/>
        <v/>
      </c>
      <c r="R752" t="e">
        <f>VLOOKUP(C752,银行退!D:J,7,FALSE)</f>
        <v>#N/A</v>
      </c>
    </row>
    <row r="753" spans="1:18">
      <c r="A753" s="62">
        <v>42915.624768518515</v>
      </c>
      <c r="B753" s="60">
        <v>472341</v>
      </c>
      <c r="C753" s="60" t="s">
        <v>4533</v>
      </c>
      <c r="D753" s="60" t="s">
        <v>4534</v>
      </c>
      <c r="E753" s="60" t="s">
        <v>4535</v>
      </c>
      <c r="F753" s="61">
        <v>354</v>
      </c>
      <c r="G753" s="60" t="s">
        <v>57</v>
      </c>
      <c r="H753" s="60" t="s">
        <v>57</v>
      </c>
      <c r="I753" s="60" t="s">
        <v>96</v>
      </c>
      <c r="J753" s="60" t="s">
        <v>46</v>
      </c>
      <c r="K753" s="60" t="s">
        <v>97</v>
      </c>
      <c r="L753" s="60" t="s">
        <v>4536</v>
      </c>
      <c r="M753" s="60" t="s">
        <v>4537</v>
      </c>
      <c r="N753">
        <f>VLOOKUP(B753,HIS退!B:F,5,FALSE)</f>
        <v>-354</v>
      </c>
      <c r="O753" t="str">
        <f t="shared" si="22"/>
        <v/>
      </c>
      <c r="P753" s="43">
        <f>VLOOKUP(C753,银行退!D:G,4,FALSE)</f>
        <v>354</v>
      </c>
      <c r="Q753" t="str">
        <f t="shared" si="23"/>
        <v/>
      </c>
      <c r="R753" t="e">
        <f>VLOOKUP(C753,银行退!D:J,7,FALSE)</f>
        <v>#N/A</v>
      </c>
    </row>
    <row r="754" spans="1:18">
      <c r="A754" s="62">
        <v>42915.626087962963</v>
      </c>
      <c r="B754" s="60">
        <v>472407</v>
      </c>
      <c r="C754" s="60" t="s">
        <v>4538</v>
      </c>
      <c r="D754" s="60" t="s">
        <v>4539</v>
      </c>
      <c r="E754" s="60" t="s">
        <v>4540</v>
      </c>
      <c r="F754" s="61">
        <v>275</v>
      </c>
      <c r="G754" s="60" t="s">
        <v>57</v>
      </c>
      <c r="H754" s="60" t="s">
        <v>57</v>
      </c>
      <c r="I754" s="60" t="s">
        <v>96</v>
      </c>
      <c r="J754" s="60" t="s">
        <v>46</v>
      </c>
      <c r="K754" s="60" t="s">
        <v>97</v>
      </c>
      <c r="L754" s="60" t="s">
        <v>4541</v>
      </c>
      <c r="M754" s="60" t="s">
        <v>4542</v>
      </c>
      <c r="N754">
        <f>VLOOKUP(B754,HIS退!B:F,5,FALSE)</f>
        <v>-275</v>
      </c>
      <c r="O754" t="str">
        <f t="shared" si="22"/>
        <v/>
      </c>
      <c r="P754" s="43">
        <f>VLOOKUP(C754,银行退!D:G,4,FALSE)</f>
        <v>275</v>
      </c>
      <c r="Q754" t="str">
        <f t="shared" si="23"/>
        <v/>
      </c>
      <c r="R754" t="e">
        <f>VLOOKUP(C754,银行退!D:J,7,FALSE)</f>
        <v>#N/A</v>
      </c>
    </row>
    <row r="755" spans="1:18">
      <c r="A755" s="62">
        <v>42915.628784722219</v>
      </c>
      <c r="B755" s="60">
        <v>472574</v>
      </c>
      <c r="C755" s="60" t="s">
        <v>4543</v>
      </c>
      <c r="D755" s="60" t="s">
        <v>4544</v>
      </c>
      <c r="E755" s="60" t="s">
        <v>4545</v>
      </c>
      <c r="F755" s="61">
        <v>1200</v>
      </c>
      <c r="G755" s="60" t="s">
        <v>57</v>
      </c>
      <c r="H755" s="60" t="s">
        <v>57</v>
      </c>
      <c r="I755" s="60" t="s">
        <v>96</v>
      </c>
      <c r="J755" s="60" t="s">
        <v>46</v>
      </c>
      <c r="K755" s="60" t="s">
        <v>97</v>
      </c>
      <c r="L755" s="60" t="s">
        <v>4546</v>
      </c>
      <c r="M755" s="60" t="s">
        <v>4547</v>
      </c>
      <c r="N755">
        <f>VLOOKUP(B755,HIS退!B:F,5,FALSE)</f>
        <v>-1200</v>
      </c>
      <c r="O755" t="str">
        <f t="shared" si="22"/>
        <v/>
      </c>
      <c r="P755" s="43">
        <f>VLOOKUP(C755,银行退!D:G,4,FALSE)</f>
        <v>1200</v>
      </c>
      <c r="Q755" t="str">
        <f t="shared" si="23"/>
        <v/>
      </c>
      <c r="R755" t="e">
        <f>VLOOKUP(C755,银行退!D:J,7,FALSE)</f>
        <v>#N/A</v>
      </c>
    </row>
    <row r="756" spans="1:18">
      <c r="A756" s="62">
        <v>42915.635960648149</v>
      </c>
      <c r="B756" s="60">
        <v>472923</v>
      </c>
      <c r="C756" s="60" t="s">
        <v>4548</v>
      </c>
      <c r="D756" s="60" t="s">
        <v>4549</v>
      </c>
      <c r="E756" s="60" t="s">
        <v>4550</v>
      </c>
      <c r="F756" s="61">
        <v>12</v>
      </c>
      <c r="G756" s="60" t="s">
        <v>57</v>
      </c>
      <c r="H756" s="60" t="s">
        <v>57</v>
      </c>
      <c r="I756" s="60" t="s">
        <v>96</v>
      </c>
      <c r="J756" s="60" t="s">
        <v>46</v>
      </c>
      <c r="K756" s="60" t="s">
        <v>97</v>
      </c>
      <c r="L756" s="60" t="s">
        <v>4551</v>
      </c>
      <c r="M756" s="60" t="s">
        <v>4552</v>
      </c>
      <c r="N756">
        <f>VLOOKUP(B756,HIS退!B:F,5,FALSE)</f>
        <v>-12</v>
      </c>
      <c r="O756" t="str">
        <f t="shared" si="22"/>
        <v/>
      </c>
      <c r="P756" s="43">
        <f>VLOOKUP(C756,银行退!D:G,4,FALSE)</f>
        <v>12</v>
      </c>
      <c r="Q756" t="str">
        <f t="shared" si="23"/>
        <v/>
      </c>
      <c r="R756" t="e">
        <f>VLOOKUP(C756,银行退!D:J,7,FALSE)</f>
        <v>#N/A</v>
      </c>
    </row>
    <row r="757" spans="1:18">
      <c r="A757" s="62">
        <v>42915.639513888891</v>
      </c>
      <c r="B757" s="60">
        <v>473122</v>
      </c>
      <c r="C757" s="60" t="s">
        <v>4553</v>
      </c>
      <c r="D757" s="60" t="s">
        <v>4554</v>
      </c>
      <c r="E757" s="60" t="s">
        <v>4555</v>
      </c>
      <c r="F757" s="61">
        <v>500</v>
      </c>
      <c r="G757" s="60" t="s">
        <v>57</v>
      </c>
      <c r="H757" s="60" t="s">
        <v>57</v>
      </c>
      <c r="I757" s="60" t="s">
        <v>96</v>
      </c>
      <c r="J757" s="60" t="s">
        <v>46</v>
      </c>
      <c r="K757" s="60" t="s">
        <v>97</v>
      </c>
      <c r="L757" s="60" t="s">
        <v>4556</v>
      </c>
      <c r="M757" s="60" t="s">
        <v>4557</v>
      </c>
      <c r="N757">
        <f>VLOOKUP(B757,HIS退!B:F,5,FALSE)</f>
        <v>-500</v>
      </c>
      <c r="O757" t="str">
        <f t="shared" si="22"/>
        <v/>
      </c>
      <c r="P757" s="43">
        <f>VLOOKUP(C757,银行退!D:G,4,FALSE)</f>
        <v>500</v>
      </c>
      <c r="Q757" t="str">
        <f t="shared" si="23"/>
        <v/>
      </c>
      <c r="R757" t="e">
        <f>VLOOKUP(C757,银行退!D:J,7,FALSE)</f>
        <v>#N/A</v>
      </c>
    </row>
    <row r="758" spans="1:18">
      <c r="A758" s="62">
        <v>42915.640138888892</v>
      </c>
      <c r="B758" s="60">
        <v>473165</v>
      </c>
      <c r="C758" s="60" t="s">
        <v>4558</v>
      </c>
      <c r="D758" s="60" t="s">
        <v>4559</v>
      </c>
      <c r="E758" s="60" t="s">
        <v>4560</v>
      </c>
      <c r="F758" s="61">
        <v>142</v>
      </c>
      <c r="G758" s="60" t="s">
        <v>57</v>
      </c>
      <c r="H758" s="60" t="s">
        <v>57</v>
      </c>
      <c r="I758" s="60" t="s">
        <v>96</v>
      </c>
      <c r="J758" s="60" t="s">
        <v>46</v>
      </c>
      <c r="K758" s="60" t="s">
        <v>97</v>
      </c>
      <c r="L758" s="60" t="s">
        <v>4561</v>
      </c>
      <c r="M758" s="60" t="s">
        <v>4562</v>
      </c>
      <c r="N758">
        <f>VLOOKUP(B758,HIS退!B:F,5,FALSE)</f>
        <v>-142</v>
      </c>
      <c r="O758" t="str">
        <f t="shared" si="22"/>
        <v/>
      </c>
      <c r="P758" s="43">
        <f>VLOOKUP(C758,银行退!D:G,4,FALSE)</f>
        <v>142</v>
      </c>
      <c r="Q758" t="str">
        <f t="shared" si="23"/>
        <v/>
      </c>
      <c r="R758" t="e">
        <f>VLOOKUP(C758,银行退!D:J,7,FALSE)</f>
        <v>#N/A</v>
      </c>
    </row>
    <row r="759" spans="1:18">
      <c r="A759" s="62">
        <v>42915.640405092592</v>
      </c>
      <c r="B759" s="60">
        <v>473175</v>
      </c>
      <c r="C759" s="60" t="s">
        <v>4563</v>
      </c>
      <c r="D759" s="60" t="s">
        <v>4564</v>
      </c>
      <c r="E759" s="60" t="s">
        <v>4565</v>
      </c>
      <c r="F759" s="61">
        <v>2400</v>
      </c>
      <c r="G759" s="60" t="s">
        <v>57</v>
      </c>
      <c r="H759" s="60" t="s">
        <v>57</v>
      </c>
      <c r="I759" s="60" t="s">
        <v>96</v>
      </c>
      <c r="J759" s="60" t="s">
        <v>46</v>
      </c>
      <c r="K759" s="60" t="s">
        <v>97</v>
      </c>
      <c r="L759" s="60" t="s">
        <v>4566</v>
      </c>
      <c r="M759" s="60" t="s">
        <v>4567</v>
      </c>
      <c r="N759">
        <f>VLOOKUP(B759,HIS退!B:F,5,FALSE)</f>
        <v>-2400</v>
      </c>
      <c r="O759" t="str">
        <f t="shared" si="22"/>
        <v/>
      </c>
      <c r="P759" s="43">
        <f>VLOOKUP(C759,银行退!D:G,4,FALSE)</f>
        <v>2400</v>
      </c>
      <c r="Q759" t="str">
        <f t="shared" si="23"/>
        <v/>
      </c>
      <c r="R759" t="e">
        <f>VLOOKUP(C759,银行退!D:J,7,FALSE)</f>
        <v>#N/A</v>
      </c>
    </row>
    <row r="760" spans="1:18">
      <c r="A760" s="62">
        <v>42915.641759259262</v>
      </c>
      <c r="B760" s="60">
        <v>473239</v>
      </c>
      <c r="C760" s="60" t="s">
        <v>4568</v>
      </c>
      <c r="D760" s="60" t="s">
        <v>4569</v>
      </c>
      <c r="E760" s="60" t="s">
        <v>4570</v>
      </c>
      <c r="F760" s="61">
        <v>1000</v>
      </c>
      <c r="G760" s="60" t="s">
        <v>57</v>
      </c>
      <c r="H760" s="60" t="s">
        <v>57</v>
      </c>
      <c r="I760" s="60" t="s">
        <v>96</v>
      </c>
      <c r="J760" s="60" t="s">
        <v>46</v>
      </c>
      <c r="K760" s="60" t="s">
        <v>97</v>
      </c>
      <c r="L760" s="60" t="s">
        <v>4571</v>
      </c>
      <c r="M760" s="60" t="s">
        <v>4572</v>
      </c>
      <c r="N760">
        <f>VLOOKUP(B760,HIS退!B:F,5,FALSE)</f>
        <v>-1000</v>
      </c>
      <c r="O760" t="str">
        <f t="shared" si="22"/>
        <v/>
      </c>
      <c r="P760" s="43">
        <f>VLOOKUP(C760,银行退!D:G,4,FALSE)</f>
        <v>1000</v>
      </c>
      <c r="Q760" t="str">
        <f t="shared" si="23"/>
        <v/>
      </c>
      <c r="R760" t="e">
        <f>VLOOKUP(C760,银行退!D:J,7,FALSE)</f>
        <v>#N/A</v>
      </c>
    </row>
    <row r="761" spans="1:18">
      <c r="A761" s="62">
        <v>42915.648530092592</v>
      </c>
      <c r="B761" s="60">
        <v>473595</v>
      </c>
      <c r="C761" s="60" t="s">
        <v>4573</v>
      </c>
      <c r="D761" s="60" t="s">
        <v>4574</v>
      </c>
      <c r="E761" s="60" t="s">
        <v>4575</v>
      </c>
      <c r="F761" s="61">
        <v>492</v>
      </c>
      <c r="G761" s="60" t="s">
        <v>57</v>
      </c>
      <c r="H761" s="60" t="s">
        <v>57</v>
      </c>
      <c r="I761" s="60" t="s">
        <v>96</v>
      </c>
      <c r="J761" s="60" t="s">
        <v>46</v>
      </c>
      <c r="K761" s="60" t="s">
        <v>97</v>
      </c>
      <c r="L761" s="60" t="s">
        <v>4576</v>
      </c>
      <c r="M761" s="60" t="s">
        <v>4577</v>
      </c>
      <c r="N761">
        <f>VLOOKUP(B761,HIS退!B:F,5,FALSE)</f>
        <v>-492</v>
      </c>
      <c r="O761" t="str">
        <f t="shared" ref="O761:O780" si="24">IF(N761=F761*-1,"",1)</f>
        <v/>
      </c>
      <c r="P761" s="43">
        <f>VLOOKUP(C761,银行退!D:G,4,FALSE)</f>
        <v>492</v>
      </c>
      <c r="Q761" t="str">
        <f t="shared" ref="Q761:Q780" si="25">IF(P761=F761,"",1)</f>
        <v/>
      </c>
      <c r="R761" t="e">
        <f>VLOOKUP(C761,银行退!D:J,7,FALSE)</f>
        <v>#N/A</v>
      </c>
    </row>
    <row r="762" spans="1:18">
      <c r="A762" s="62">
        <v>42915.650081018517</v>
      </c>
      <c r="B762" s="60">
        <v>473689</v>
      </c>
      <c r="C762" s="60" t="s">
        <v>4578</v>
      </c>
      <c r="D762" s="60" t="s">
        <v>4579</v>
      </c>
      <c r="E762" s="60" t="s">
        <v>4580</v>
      </c>
      <c r="F762" s="61">
        <v>20</v>
      </c>
      <c r="G762" s="60" t="s">
        <v>57</v>
      </c>
      <c r="H762" s="60" t="s">
        <v>57</v>
      </c>
      <c r="I762" s="60" t="s">
        <v>96</v>
      </c>
      <c r="J762" s="60" t="s">
        <v>46</v>
      </c>
      <c r="K762" s="60" t="s">
        <v>97</v>
      </c>
      <c r="L762" s="60" t="s">
        <v>4581</v>
      </c>
      <c r="M762" s="60" t="s">
        <v>4582</v>
      </c>
      <c r="N762">
        <f>VLOOKUP(B762,HIS退!B:F,5,FALSE)</f>
        <v>-20</v>
      </c>
      <c r="O762" t="str">
        <f t="shared" si="24"/>
        <v/>
      </c>
      <c r="P762" s="43">
        <f>VLOOKUP(C762,银行退!D:G,4,FALSE)</f>
        <v>20</v>
      </c>
      <c r="Q762" t="str">
        <f t="shared" si="25"/>
        <v/>
      </c>
      <c r="R762" t="e">
        <f>VLOOKUP(C762,银行退!D:J,7,FALSE)</f>
        <v>#N/A</v>
      </c>
    </row>
    <row r="763" spans="1:18">
      <c r="A763" s="62">
        <v>42915.657986111109</v>
      </c>
      <c r="B763" s="60">
        <v>474100</v>
      </c>
      <c r="C763" s="60" t="s">
        <v>4583</v>
      </c>
      <c r="D763" s="60" t="s">
        <v>4584</v>
      </c>
      <c r="E763" s="60" t="s">
        <v>4585</v>
      </c>
      <c r="F763" s="61">
        <v>190</v>
      </c>
      <c r="G763" s="60" t="s">
        <v>57</v>
      </c>
      <c r="H763" s="60" t="s">
        <v>57</v>
      </c>
      <c r="I763" s="60" t="s">
        <v>96</v>
      </c>
      <c r="J763" s="60" t="s">
        <v>46</v>
      </c>
      <c r="K763" s="60" t="s">
        <v>97</v>
      </c>
      <c r="L763" s="60" t="s">
        <v>4586</v>
      </c>
      <c r="M763" s="60" t="s">
        <v>4587</v>
      </c>
      <c r="N763">
        <f>VLOOKUP(B763,HIS退!B:F,5,FALSE)</f>
        <v>-190</v>
      </c>
      <c r="O763" t="str">
        <f t="shared" si="24"/>
        <v/>
      </c>
      <c r="P763" s="43">
        <f>VLOOKUP(C763,银行退!D:G,4,FALSE)</f>
        <v>190</v>
      </c>
      <c r="Q763" t="str">
        <f t="shared" si="25"/>
        <v/>
      </c>
      <c r="R763" t="e">
        <f>VLOOKUP(C763,银行退!D:J,7,FALSE)</f>
        <v>#N/A</v>
      </c>
    </row>
    <row r="764" spans="1:18">
      <c r="A764" s="62">
        <v>42915.662106481483</v>
      </c>
      <c r="B764" s="60">
        <v>474269</v>
      </c>
      <c r="C764" s="60" t="s">
        <v>4588</v>
      </c>
      <c r="D764" s="60" t="s">
        <v>4589</v>
      </c>
      <c r="E764" s="60" t="s">
        <v>4590</v>
      </c>
      <c r="F764" s="61">
        <v>100</v>
      </c>
      <c r="G764" s="60" t="s">
        <v>57</v>
      </c>
      <c r="H764" s="60" t="s">
        <v>57</v>
      </c>
      <c r="I764" s="60" t="s">
        <v>96</v>
      </c>
      <c r="J764" s="60" t="s">
        <v>46</v>
      </c>
      <c r="K764" s="60" t="s">
        <v>97</v>
      </c>
      <c r="L764" s="60" t="s">
        <v>4591</v>
      </c>
      <c r="M764" s="60" t="s">
        <v>4592</v>
      </c>
      <c r="N764">
        <f>VLOOKUP(B764,HIS退!B:F,5,FALSE)</f>
        <v>-100</v>
      </c>
      <c r="O764" t="str">
        <f t="shared" si="24"/>
        <v/>
      </c>
      <c r="P764" s="43">
        <f>VLOOKUP(C764,银行退!D:G,4,FALSE)</f>
        <v>100</v>
      </c>
      <c r="Q764" t="str">
        <f t="shared" si="25"/>
        <v/>
      </c>
      <c r="R764" t="e">
        <f>VLOOKUP(C764,银行退!D:J,7,FALSE)</f>
        <v>#N/A</v>
      </c>
    </row>
    <row r="765" spans="1:18">
      <c r="A765" s="62">
        <v>42915.67087962963</v>
      </c>
      <c r="B765" s="60">
        <v>474660</v>
      </c>
      <c r="C765" s="60" t="s">
        <v>4593</v>
      </c>
      <c r="D765" s="60" t="s">
        <v>4594</v>
      </c>
      <c r="E765" s="60" t="s">
        <v>4595</v>
      </c>
      <c r="F765" s="61">
        <v>7</v>
      </c>
      <c r="G765" s="60" t="s">
        <v>57</v>
      </c>
      <c r="H765" s="60" t="s">
        <v>57</v>
      </c>
      <c r="I765" s="60" t="s">
        <v>96</v>
      </c>
      <c r="J765" s="60" t="s">
        <v>46</v>
      </c>
      <c r="K765" s="60" t="s">
        <v>97</v>
      </c>
      <c r="L765" s="60" t="s">
        <v>4596</v>
      </c>
      <c r="M765" s="60" t="s">
        <v>4597</v>
      </c>
      <c r="N765">
        <f>VLOOKUP(B765,HIS退!B:F,5,FALSE)</f>
        <v>-7</v>
      </c>
      <c r="O765" t="str">
        <f t="shared" si="24"/>
        <v/>
      </c>
      <c r="P765" s="43">
        <f>VLOOKUP(C765,银行退!D:G,4,FALSE)</f>
        <v>7</v>
      </c>
      <c r="Q765" t="str">
        <f t="shared" si="25"/>
        <v/>
      </c>
      <c r="R765" t="e">
        <f>VLOOKUP(C765,银行退!D:J,7,FALSE)</f>
        <v>#N/A</v>
      </c>
    </row>
    <row r="766" spans="1:18">
      <c r="A766" s="62">
        <v>42915.679131944446</v>
      </c>
      <c r="B766" s="60">
        <v>475020</v>
      </c>
      <c r="C766" s="60" t="s">
        <v>4598</v>
      </c>
      <c r="D766" s="60" t="s">
        <v>4599</v>
      </c>
      <c r="E766" s="60" t="s">
        <v>4600</v>
      </c>
      <c r="F766" s="61">
        <v>1865</v>
      </c>
      <c r="G766" s="60" t="s">
        <v>57</v>
      </c>
      <c r="H766" s="60" t="s">
        <v>57</v>
      </c>
      <c r="I766" s="60" t="s">
        <v>96</v>
      </c>
      <c r="J766" s="60" t="s">
        <v>46</v>
      </c>
      <c r="K766" s="60" t="s">
        <v>97</v>
      </c>
      <c r="L766" s="60" t="s">
        <v>4601</v>
      </c>
      <c r="M766" s="60" t="s">
        <v>4602</v>
      </c>
      <c r="N766">
        <f>VLOOKUP(B766,HIS退!B:F,5,FALSE)</f>
        <v>-1865</v>
      </c>
      <c r="O766" t="str">
        <f t="shared" si="24"/>
        <v/>
      </c>
      <c r="P766" s="43">
        <f>VLOOKUP(C766,银行退!D:G,4,FALSE)</f>
        <v>1865</v>
      </c>
      <c r="Q766" t="str">
        <f t="shared" si="25"/>
        <v/>
      </c>
      <c r="R766" t="e">
        <f>VLOOKUP(C766,银行退!D:J,7,FALSE)</f>
        <v>#N/A</v>
      </c>
    </row>
    <row r="767" spans="1:18">
      <c r="A767" s="62">
        <v>42915.680694444447</v>
      </c>
      <c r="B767" s="60">
        <v>475080</v>
      </c>
      <c r="C767" s="60" t="s">
        <v>4603</v>
      </c>
      <c r="D767" s="60" t="s">
        <v>4604</v>
      </c>
      <c r="E767" s="60" t="s">
        <v>4605</v>
      </c>
      <c r="F767" s="61">
        <v>740</v>
      </c>
      <c r="G767" s="60" t="s">
        <v>57</v>
      </c>
      <c r="H767" s="60" t="s">
        <v>57</v>
      </c>
      <c r="I767" s="60" t="s">
        <v>96</v>
      </c>
      <c r="J767" s="60" t="s">
        <v>46</v>
      </c>
      <c r="K767" s="60" t="s">
        <v>97</v>
      </c>
      <c r="L767" s="60" t="s">
        <v>4606</v>
      </c>
      <c r="M767" s="60" t="s">
        <v>4607</v>
      </c>
      <c r="N767">
        <f>VLOOKUP(B767,HIS退!B:F,5,FALSE)</f>
        <v>-740</v>
      </c>
      <c r="O767" t="str">
        <f t="shared" si="24"/>
        <v/>
      </c>
      <c r="P767" s="43">
        <f>VLOOKUP(C767,银行退!D:G,4,FALSE)</f>
        <v>740</v>
      </c>
      <c r="Q767" t="str">
        <f t="shared" si="25"/>
        <v/>
      </c>
      <c r="R767" t="e">
        <f>VLOOKUP(C767,银行退!D:J,7,FALSE)</f>
        <v>#N/A</v>
      </c>
    </row>
    <row r="768" spans="1:18">
      <c r="A768" s="62">
        <v>42915.683437500003</v>
      </c>
      <c r="B768" s="60">
        <v>475203</v>
      </c>
      <c r="C768" s="60" t="s">
        <v>4608</v>
      </c>
      <c r="D768" s="60" t="s">
        <v>4609</v>
      </c>
      <c r="E768" s="60" t="s">
        <v>4610</v>
      </c>
      <c r="F768" s="61">
        <v>1265</v>
      </c>
      <c r="G768" s="60" t="s">
        <v>57</v>
      </c>
      <c r="H768" s="60" t="s">
        <v>57</v>
      </c>
      <c r="I768" s="60" t="s">
        <v>96</v>
      </c>
      <c r="J768" s="60" t="s">
        <v>46</v>
      </c>
      <c r="K768" s="60" t="s">
        <v>97</v>
      </c>
      <c r="L768" s="60" t="s">
        <v>4611</v>
      </c>
      <c r="M768" s="60" t="s">
        <v>4612</v>
      </c>
      <c r="N768">
        <f>VLOOKUP(B768,HIS退!B:F,5,FALSE)</f>
        <v>-1265</v>
      </c>
      <c r="O768" t="str">
        <f t="shared" si="24"/>
        <v/>
      </c>
      <c r="P768" s="43">
        <f>VLOOKUP(C768,银行退!D:G,4,FALSE)</f>
        <v>1265</v>
      </c>
      <c r="Q768" t="str">
        <f t="shared" si="25"/>
        <v/>
      </c>
      <c r="R768" t="e">
        <f>VLOOKUP(C768,银行退!D:J,7,FALSE)</f>
        <v>#N/A</v>
      </c>
    </row>
    <row r="769" spans="1:18">
      <c r="A769" s="62">
        <v>42915.684155092589</v>
      </c>
      <c r="B769" s="60">
        <v>475243</v>
      </c>
      <c r="C769" s="60" t="s">
        <v>4613</v>
      </c>
      <c r="D769" s="60" t="s">
        <v>4614</v>
      </c>
      <c r="E769" s="60" t="s">
        <v>4615</v>
      </c>
      <c r="F769" s="61">
        <v>56</v>
      </c>
      <c r="G769" s="60" t="s">
        <v>57</v>
      </c>
      <c r="H769" s="60" t="s">
        <v>57</v>
      </c>
      <c r="I769" s="60" t="s">
        <v>96</v>
      </c>
      <c r="J769" s="60" t="s">
        <v>46</v>
      </c>
      <c r="K769" s="60" t="s">
        <v>97</v>
      </c>
      <c r="L769" s="60" t="s">
        <v>4616</v>
      </c>
      <c r="M769" s="60" t="s">
        <v>4617</v>
      </c>
      <c r="N769">
        <f>VLOOKUP(B769,HIS退!B:F,5,FALSE)</f>
        <v>-56</v>
      </c>
      <c r="O769" t="str">
        <f t="shared" si="24"/>
        <v/>
      </c>
      <c r="P769" s="43">
        <f>VLOOKUP(C769,银行退!D:G,4,FALSE)</f>
        <v>56</v>
      </c>
      <c r="Q769" t="str">
        <f t="shared" si="25"/>
        <v/>
      </c>
      <c r="R769" t="e">
        <f>VLOOKUP(C769,银行退!D:J,7,FALSE)</f>
        <v>#N/A</v>
      </c>
    </row>
    <row r="770" spans="1:18">
      <c r="A770" s="62">
        <v>42915.689467592594</v>
      </c>
      <c r="B770" s="60">
        <v>475419</v>
      </c>
      <c r="C770" s="60" t="s">
        <v>4618</v>
      </c>
      <c r="D770" s="60" t="s">
        <v>4619</v>
      </c>
      <c r="E770" s="60" t="s">
        <v>4620</v>
      </c>
      <c r="F770" s="61">
        <v>500</v>
      </c>
      <c r="G770" s="60" t="s">
        <v>57</v>
      </c>
      <c r="H770" s="60" t="s">
        <v>57</v>
      </c>
      <c r="I770" s="60" t="s">
        <v>96</v>
      </c>
      <c r="J770" s="60" t="s">
        <v>46</v>
      </c>
      <c r="K770" s="60" t="s">
        <v>97</v>
      </c>
      <c r="L770" s="60" t="s">
        <v>4621</v>
      </c>
      <c r="M770" s="60" t="s">
        <v>4622</v>
      </c>
      <c r="N770">
        <f>VLOOKUP(B770,HIS退!B:F,5,FALSE)</f>
        <v>-500</v>
      </c>
      <c r="O770" t="str">
        <f t="shared" si="24"/>
        <v/>
      </c>
      <c r="P770" s="43">
        <f>VLOOKUP(C770,银行退!D:G,4,FALSE)</f>
        <v>500</v>
      </c>
      <c r="Q770" t="str">
        <f t="shared" si="25"/>
        <v/>
      </c>
      <c r="R770" t="e">
        <f>VLOOKUP(C770,银行退!D:J,7,FALSE)</f>
        <v>#N/A</v>
      </c>
    </row>
    <row r="771" spans="1:18">
      <c r="A771" s="62">
        <v>42915.692141203705</v>
      </c>
      <c r="B771" s="60">
        <v>475583</v>
      </c>
      <c r="C771" s="60" t="s">
        <v>4623</v>
      </c>
      <c r="D771" s="60" t="s">
        <v>4624</v>
      </c>
      <c r="E771" s="60" t="s">
        <v>4625</v>
      </c>
      <c r="F771" s="61">
        <v>31</v>
      </c>
      <c r="G771" s="60" t="s">
        <v>57</v>
      </c>
      <c r="H771" s="60" t="s">
        <v>57</v>
      </c>
      <c r="I771" s="60" t="s">
        <v>96</v>
      </c>
      <c r="J771" s="60" t="s">
        <v>46</v>
      </c>
      <c r="K771" s="60" t="s">
        <v>97</v>
      </c>
      <c r="L771" s="60" t="s">
        <v>4626</v>
      </c>
      <c r="M771" s="60" t="s">
        <v>4627</v>
      </c>
      <c r="N771">
        <f>VLOOKUP(B771,HIS退!B:F,5,FALSE)</f>
        <v>-31</v>
      </c>
      <c r="O771" t="str">
        <f t="shared" si="24"/>
        <v/>
      </c>
      <c r="P771" s="43">
        <f>VLOOKUP(C771,银行退!D:G,4,FALSE)</f>
        <v>31</v>
      </c>
      <c r="Q771" t="str">
        <f t="shared" si="25"/>
        <v/>
      </c>
      <c r="R771" t="e">
        <f>VLOOKUP(C771,银行退!D:J,7,FALSE)</f>
        <v>#N/A</v>
      </c>
    </row>
    <row r="772" spans="1:18">
      <c r="A772" s="62">
        <v>42915.696550925924</v>
      </c>
      <c r="B772" s="60">
        <v>475775</v>
      </c>
      <c r="C772" s="60" t="s">
        <v>4628</v>
      </c>
      <c r="D772" s="60" t="s">
        <v>4629</v>
      </c>
      <c r="E772" s="60" t="s">
        <v>4630</v>
      </c>
      <c r="F772" s="61">
        <v>71</v>
      </c>
      <c r="G772" s="60" t="s">
        <v>57</v>
      </c>
      <c r="H772" s="60" t="s">
        <v>57</v>
      </c>
      <c r="I772" s="60" t="s">
        <v>96</v>
      </c>
      <c r="J772" s="60" t="s">
        <v>46</v>
      </c>
      <c r="K772" s="60" t="s">
        <v>97</v>
      </c>
      <c r="L772" s="60" t="s">
        <v>4631</v>
      </c>
      <c r="M772" s="60" t="s">
        <v>4632</v>
      </c>
      <c r="N772">
        <f>VLOOKUP(B772,HIS退!B:F,5,FALSE)</f>
        <v>-71</v>
      </c>
      <c r="O772" t="str">
        <f t="shared" si="24"/>
        <v/>
      </c>
      <c r="P772" s="43">
        <f>VLOOKUP(C772,银行退!D:G,4,FALSE)</f>
        <v>71</v>
      </c>
      <c r="Q772" t="str">
        <f t="shared" si="25"/>
        <v/>
      </c>
      <c r="R772" t="e">
        <f>VLOOKUP(C772,银行退!D:J,7,FALSE)</f>
        <v>#N/A</v>
      </c>
    </row>
    <row r="773" spans="1:18">
      <c r="A773" s="62">
        <v>42915.702453703707</v>
      </c>
      <c r="B773" s="60">
        <v>476018</v>
      </c>
      <c r="C773" s="60" t="s">
        <v>4633</v>
      </c>
      <c r="D773" s="60" t="s">
        <v>4634</v>
      </c>
      <c r="E773" s="60" t="s">
        <v>4635</v>
      </c>
      <c r="F773" s="61">
        <v>2132</v>
      </c>
      <c r="G773" s="60" t="s">
        <v>57</v>
      </c>
      <c r="H773" s="60" t="s">
        <v>57</v>
      </c>
      <c r="I773" s="60" t="s">
        <v>96</v>
      </c>
      <c r="J773" s="60" t="s">
        <v>46</v>
      </c>
      <c r="K773" s="60" t="s">
        <v>97</v>
      </c>
      <c r="L773" s="60" t="s">
        <v>4636</v>
      </c>
      <c r="M773" s="60" t="s">
        <v>4637</v>
      </c>
      <c r="N773">
        <f>VLOOKUP(B773,HIS退!B:F,5,FALSE)</f>
        <v>-2132</v>
      </c>
      <c r="O773" t="str">
        <f t="shared" si="24"/>
        <v/>
      </c>
      <c r="P773" s="43">
        <f>VLOOKUP(C773,银行退!D:G,4,FALSE)</f>
        <v>2132</v>
      </c>
      <c r="Q773" t="str">
        <f t="shared" si="25"/>
        <v/>
      </c>
      <c r="R773" t="e">
        <f>VLOOKUP(C773,银行退!D:J,7,FALSE)</f>
        <v>#N/A</v>
      </c>
    </row>
    <row r="774" spans="1:18">
      <c r="A774" s="62">
        <v>42915.708194444444</v>
      </c>
      <c r="B774" s="60">
        <v>476189</v>
      </c>
      <c r="C774" s="60" t="s">
        <v>4638</v>
      </c>
      <c r="D774" s="60" t="s">
        <v>4639</v>
      </c>
      <c r="E774" s="60" t="s">
        <v>4640</v>
      </c>
      <c r="F774" s="61">
        <v>72</v>
      </c>
      <c r="G774" s="60" t="s">
        <v>57</v>
      </c>
      <c r="H774" s="60" t="s">
        <v>57</v>
      </c>
      <c r="I774" s="60" t="s">
        <v>96</v>
      </c>
      <c r="J774" s="60" t="s">
        <v>46</v>
      </c>
      <c r="K774" s="60" t="s">
        <v>97</v>
      </c>
      <c r="L774" s="60" t="s">
        <v>4641</v>
      </c>
      <c r="M774" s="60" t="s">
        <v>4642</v>
      </c>
      <c r="N774">
        <f>VLOOKUP(B774,HIS退!B:F,5,FALSE)</f>
        <v>-72</v>
      </c>
      <c r="O774" t="str">
        <f t="shared" si="24"/>
        <v/>
      </c>
      <c r="P774" s="43">
        <f>VLOOKUP(C774,银行退!D:G,4,FALSE)</f>
        <v>72</v>
      </c>
      <c r="Q774" t="str">
        <f t="shared" si="25"/>
        <v/>
      </c>
      <c r="R774" t="e">
        <f>VLOOKUP(C774,银行退!D:J,7,FALSE)</f>
        <v>#N/A</v>
      </c>
    </row>
    <row r="775" spans="1:18">
      <c r="A775" s="62">
        <v>42915.711527777778</v>
      </c>
      <c r="B775" s="60">
        <v>476288</v>
      </c>
      <c r="C775" s="60" t="s">
        <v>4643</v>
      </c>
      <c r="D775" s="60" t="s">
        <v>4644</v>
      </c>
      <c r="E775" s="60" t="s">
        <v>4645</v>
      </c>
      <c r="F775" s="61">
        <v>74</v>
      </c>
      <c r="G775" s="60" t="s">
        <v>57</v>
      </c>
      <c r="H775" s="60" t="s">
        <v>57</v>
      </c>
      <c r="I775" s="60" t="s">
        <v>96</v>
      </c>
      <c r="J775" s="60" t="s">
        <v>46</v>
      </c>
      <c r="K775" s="60" t="s">
        <v>97</v>
      </c>
      <c r="L775" s="60" t="s">
        <v>4646</v>
      </c>
      <c r="M775" s="60" t="s">
        <v>4647</v>
      </c>
      <c r="N775">
        <f>VLOOKUP(B775,HIS退!B:F,5,FALSE)</f>
        <v>-74</v>
      </c>
      <c r="O775" t="str">
        <f t="shared" si="24"/>
        <v/>
      </c>
      <c r="P775" s="43">
        <f>VLOOKUP(C775,银行退!D:G,4,FALSE)</f>
        <v>74</v>
      </c>
      <c r="Q775" t="str">
        <f t="shared" si="25"/>
        <v/>
      </c>
      <c r="R775" t="e">
        <f>VLOOKUP(C775,银行退!D:J,7,FALSE)</f>
        <v>#N/A</v>
      </c>
    </row>
    <row r="776" spans="1:18">
      <c r="A776" s="62">
        <v>42915.720173611109</v>
      </c>
      <c r="B776" s="60">
        <v>476498</v>
      </c>
      <c r="C776" s="60" t="s">
        <v>4648</v>
      </c>
      <c r="D776" s="60" t="s">
        <v>4649</v>
      </c>
      <c r="E776" s="60" t="s">
        <v>4650</v>
      </c>
      <c r="F776" s="61">
        <v>973</v>
      </c>
      <c r="G776" s="60" t="s">
        <v>57</v>
      </c>
      <c r="H776" s="60" t="s">
        <v>57</v>
      </c>
      <c r="I776" s="60" t="s">
        <v>96</v>
      </c>
      <c r="J776" s="60" t="s">
        <v>46</v>
      </c>
      <c r="K776" s="60" t="s">
        <v>97</v>
      </c>
      <c r="L776" s="60" t="s">
        <v>4651</v>
      </c>
      <c r="M776" s="60" t="s">
        <v>4652</v>
      </c>
      <c r="N776">
        <f>VLOOKUP(B776,HIS退!B:F,5,FALSE)</f>
        <v>-973</v>
      </c>
      <c r="O776" t="str">
        <f t="shared" si="24"/>
        <v/>
      </c>
      <c r="P776" s="43">
        <f>VLOOKUP(C776,银行退!D:G,4,FALSE)</f>
        <v>973</v>
      </c>
      <c r="Q776" t="str">
        <f t="shared" si="25"/>
        <v/>
      </c>
      <c r="R776" t="e">
        <f>VLOOKUP(C776,银行退!D:J,7,FALSE)</f>
        <v>#N/A</v>
      </c>
    </row>
    <row r="777" spans="1:18">
      <c r="A777" s="62">
        <v>42915.723275462966</v>
      </c>
      <c r="B777" s="60">
        <v>476574</v>
      </c>
      <c r="C777" s="60" t="s">
        <v>4653</v>
      </c>
      <c r="D777" s="60" t="s">
        <v>4654</v>
      </c>
      <c r="E777" s="60" t="s">
        <v>4655</v>
      </c>
      <c r="F777" s="61">
        <v>12</v>
      </c>
      <c r="G777" s="60" t="s">
        <v>57</v>
      </c>
      <c r="H777" s="60" t="s">
        <v>57</v>
      </c>
      <c r="I777" s="60" t="s">
        <v>96</v>
      </c>
      <c r="J777" s="60" t="s">
        <v>46</v>
      </c>
      <c r="K777" s="60" t="s">
        <v>97</v>
      </c>
      <c r="L777" s="60" t="s">
        <v>4656</v>
      </c>
      <c r="M777" s="60" t="s">
        <v>4657</v>
      </c>
      <c r="N777">
        <f>VLOOKUP(B777,HIS退!B:F,5,FALSE)</f>
        <v>-12</v>
      </c>
      <c r="O777" t="str">
        <f t="shared" si="24"/>
        <v/>
      </c>
      <c r="P777" s="43">
        <f>VLOOKUP(C777,银行退!D:G,4,FALSE)</f>
        <v>12</v>
      </c>
      <c r="Q777" t="str">
        <f t="shared" si="25"/>
        <v/>
      </c>
      <c r="R777" t="e">
        <f>VLOOKUP(C777,银行退!D:J,7,FALSE)</f>
        <v>#N/A</v>
      </c>
    </row>
    <row r="778" spans="1:18">
      <c r="A778" s="62">
        <v>42915.729803240742</v>
      </c>
      <c r="B778" s="60">
        <v>476685</v>
      </c>
      <c r="C778" s="60" t="s">
        <v>4658</v>
      </c>
      <c r="D778" s="60" t="s">
        <v>4659</v>
      </c>
      <c r="E778" s="60" t="s">
        <v>4660</v>
      </c>
      <c r="F778" s="61">
        <v>800</v>
      </c>
      <c r="G778" s="60" t="s">
        <v>57</v>
      </c>
      <c r="H778" s="60" t="s">
        <v>57</v>
      </c>
      <c r="I778" s="60" t="s">
        <v>96</v>
      </c>
      <c r="J778" s="60" t="s">
        <v>46</v>
      </c>
      <c r="K778" s="60" t="s">
        <v>97</v>
      </c>
      <c r="L778" s="60" t="s">
        <v>4661</v>
      </c>
      <c r="M778" s="60" t="s">
        <v>4662</v>
      </c>
      <c r="N778">
        <f>VLOOKUP(B778,HIS退!B:F,5,FALSE)</f>
        <v>-800</v>
      </c>
      <c r="O778" t="str">
        <f t="shared" si="24"/>
        <v/>
      </c>
      <c r="P778" s="43">
        <f>VLOOKUP(C778,银行退!D:G,4,FALSE)</f>
        <v>800</v>
      </c>
      <c r="Q778" t="str">
        <f t="shared" si="25"/>
        <v/>
      </c>
      <c r="R778" t="e">
        <f>VLOOKUP(C778,银行退!D:J,7,FALSE)</f>
        <v>#N/A</v>
      </c>
    </row>
    <row r="779" spans="1:18">
      <c r="A779" s="62">
        <v>42915.734756944446</v>
      </c>
      <c r="B779" s="60">
        <v>476747</v>
      </c>
      <c r="C779" s="60" t="s">
        <v>4663</v>
      </c>
      <c r="D779" s="60" t="s">
        <v>4664</v>
      </c>
      <c r="E779" s="60" t="s">
        <v>4665</v>
      </c>
      <c r="F779" s="61">
        <v>1276</v>
      </c>
      <c r="G779" s="60" t="s">
        <v>57</v>
      </c>
      <c r="H779" s="60" t="s">
        <v>57</v>
      </c>
      <c r="I779" s="60" t="s">
        <v>96</v>
      </c>
      <c r="J779" s="60" t="s">
        <v>46</v>
      </c>
      <c r="K779" s="60" t="s">
        <v>97</v>
      </c>
      <c r="L779" s="60" t="s">
        <v>4666</v>
      </c>
      <c r="M779" s="60" t="s">
        <v>4667</v>
      </c>
      <c r="N779">
        <f>VLOOKUP(B779,HIS退!B:F,5,FALSE)</f>
        <v>-1276</v>
      </c>
      <c r="O779" t="str">
        <f t="shared" si="24"/>
        <v/>
      </c>
      <c r="P779" s="43">
        <f>VLOOKUP(C779,银行退!D:G,4,FALSE)</f>
        <v>1276</v>
      </c>
      <c r="Q779" t="str">
        <f t="shared" si="25"/>
        <v/>
      </c>
      <c r="R779" t="e">
        <f>VLOOKUP(C779,银行退!D:J,7,FALSE)</f>
        <v>#N/A</v>
      </c>
    </row>
    <row r="780" spans="1:18">
      <c r="A780" s="62">
        <v>42915.740624999999</v>
      </c>
      <c r="B780" s="60">
        <v>476825</v>
      </c>
      <c r="C780" s="60" t="s">
        <v>4668</v>
      </c>
      <c r="D780" s="60" t="s">
        <v>4669</v>
      </c>
      <c r="E780" s="60" t="s">
        <v>4670</v>
      </c>
      <c r="F780" s="61">
        <v>5000</v>
      </c>
      <c r="G780" s="60" t="s">
        <v>57</v>
      </c>
      <c r="H780" s="60" t="s">
        <v>57</v>
      </c>
      <c r="I780" s="60" t="s">
        <v>96</v>
      </c>
      <c r="J780" s="60" t="s">
        <v>46</v>
      </c>
      <c r="K780" s="60" t="s">
        <v>97</v>
      </c>
      <c r="L780" s="60" t="s">
        <v>4671</v>
      </c>
      <c r="M780" s="60" t="s">
        <v>4672</v>
      </c>
      <c r="N780">
        <f>VLOOKUP(B780,HIS退!B:F,5,FALSE)</f>
        <v>-5000</v>
      </c>
      <c r="O780" t="str">
        <f t="shared" si="24"/>
        <v/>
      </c>
      <c r="P780" s="43">
        <f>VLOOKUP(C780,银行退!D:G,4,FALSE)</f>
        <v>5000</v>
      </c>
      <c r="Q780" t="str">
        <f t="shared" si="25"/>
        <v/>
      </c>
      <c r="R780" t="e">
        <f>VLOOKUP(C780,银行退!D:J,7,FALSE)</f>
        <v>#N/A</v>
      </c>
    </row>
  </sheetData>
  <autoFilter ref="A1:R780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54"/>
  <sheetViews>
    <sheetView workbookViewId="0">
      <pane ySplit="1" topLeftCell="A794" activePane="bottomLeft" state="frozen"/>
      <selection pane="bottomLeft" activeCell="G1" sqref="G1:G1048576"/>
    </sheetView>
  </sheetViews>
  <sheetFormatPr defaultRowHeight="13.5"/>
  <cols>
    <col min="1" max="1" width="18.375" bestFit="1" customWidth="1"/>
    <col min="2" max="2" width="20.5" bestFit="1" customWidth="1"/>
    <col min="3" max="3" width="16" customWidth="1"/>
    <col min="4" max="4" width="14.75" customWidth="1"/>
    <col min="5" max="5" width="9.75" style="43" customWidth="1"/>
    <col min="6" max="6" width="21.625" customWidth="1"/>
    <col min="7" max="7" width="9.5" style="66" customWidth="1"/>
    <col min="8" max="8" width="24.5" style="43" customWidth="1"/>
    <col min="9" max="9" width="11.25" style="43" customWidth="1"/>
    <col min="10" max="10" width="9" style="43"/>
    <col min="11" max="11" width="13.875" style="43" bestFit="1" customWidth="1"/>
    <col min="12" max="12" width="9" style="43"/>
    <col min="13" max="13" width="13.125" customWidth="1"/>
    <col min="14" max="14" width="9.625" customWidth="1"/>
    <col min="15" max="15" width="10.5" style="43" bestFit="1" customWidth="1"/>
    <col min="16" max="17" width="5.25" bestFit="1" customWidth="1"/>
    <col min="18" max="18" width="11.5" customWidth="1"/>
    <col min="23" max="23" width="13" bestFit="1" customWidth="1"/>
  </cols>
  <sheetData>
    <row r="1" spans="1:24">
      <c r="A1" s="42" t="s">
        <v>2041</v>
      </c>
      <c r="B1" s="47" t="s">
        <v>2044</v>
      </c>
      <c r="C1" s="47" t="s">
        <v>2062</v>
      </c>
      <c r="D1" s="47" t="s">
        <v>2045</v>
      </c>
      <c r="E1" s="42" t="s">
        <v>2042</v>
      </c>
      <c r="F1" s="42" t="s">
        <v>132</v>
      </c>
      <c r="G1" s="65" t="s">
        <v>36</v>
      </c>
      <c r="H1" s="47" t="s">
        <v>249</v>
      </c>
      <c r="I1" s="47" t="s">
        <v>2043</v>
      </c>
      <c r="J1" s="47" t="s">
        <v>224</v>
      </c>
      <c r="K1" s="47" t="s">
        <v>132</v>
      </c>
      <c r="L1" s="47" t="s">
        <v>359</v>
      </c>
      <c r="M1" s="37"/>
      <c r="N1" s="37"/>
      <c r="O1" s="44"/>
      <c r="P1" s="37"/>
      <c r="Q1" s="37"/>
      <c r="R1" s="37"/>
      <c r="S1" s="37"/>
      <c r="T1" s="37"/>
      <c r="U1" s="37"/>
      <c r="V1" s="37"/>
      <c r="W1" s="42"/>
      <c r="X1" s="46"/>
    </row>
    <row r="2" spans="1:24" hidden="1">
      <c r="A2" s="23" t="s">
        <v>1034</v>
      </c>
      <c r="B2" s="23" t="s">
        <v>1603</v>
      </c>
      <c r="C2" s="49" t="str">
        <f>LEFT(B2,8)</f>
        <v>20170616</v>
      </c>
      <c r="D2" s="49" t="str">
        <f>RIGHT(B2,10)</f>
        <v>0052131989</v>
      </c>
      <c r="E2" t="s">
        <v>123</v>
      </c>
      <c r="F2" s="23" t="s">
        <v>1604</v>
      </c>
      <c r="G2" s="66">
        <v>300</v>
      </c>
      <c r="H2" s="48" t="str">
        <f>F2&amp;G2</f>
        <v>6217987300000030242300</v>
      </c>
      <c r="I2" s="48" t="e">
        <f>VLOOKUP(H2,银行退汇!H:K,4,FALSE)</f>
        <v>#N/A</v>
      </c>
      <c r="J2" s="48" t="e">
        <f>IF(I2&gt;0,1,"")</f>
        <v>#N/A</v>
      </c>
      <c r="K2" s="48" t="e">
        <f>VLOOKUP(H2,银行退汇!G:K,2,FALSE)</f>
        <v>#N/A</v>
      </c>
      <c r="L2" s="48" t="e">
        <f>VLOOKUP(H2,网银退汇!C:D,2,FALSE)</f>
        <v>#N/A</v>
      </c>
      <c r="M2" s="38"/>
      <c r="N2" s="38"/>
      <c r="O2" s="45"/>
      <c r="P2" s="38"/>
      <c r="Q2" s="38"/>
      <c r="R2" s="38"/>
      <c r="S2" s="38"/>
      <c r="T2" s="38"/>
      <c r="U2" s="38"/>
      <c r="V2" s="38"/>
      <c r="W2" s="38"/>
    </row>
    <row r="3" spans="1:24" hidden="1">
      <c r="A3" s="23" t="s">
        <v>1036</v>
      </c>
      <c r="B3" s="23" t="s">
        <v>1605</v>
      </c>
      <c r="C3" s="49" t="str">
        <f t="shared" ref="C3:C66" si="0">LEFT(B3,8)</f>
        <v>20170616</v>
      </c>
      <c r="D3" s="49" t="str">
        <f t="shared" ref="D3:D66" si="1">RIGHT(B3,10)</f>
        <v>0052133362</v>
      </c>
      <c r="E3" t="s">
        <v>123</v>
      </c>
      <c r="F3" s="23" t="s">
        <v>1606</v>
      </c>
      <c r="G3" s="66">
        <v>978</v>
      </c>
      <c r="H3" s="48" t="str">
        <f t="shared" ref="H3:H66" si="2">F3&amp;G3</f>
        <v>6217852700000743367978</v>
      </c>
      <c r="I3" s="48" t="e">
        <f>VLOOKUP(H3,银行退汇!H:K,4,FALSE)</f>
        <v>#N/A</v>
      </c>
      <c r="J3" s="48" t="e">
        <f t="shared" ref="J3:J66" si="3">IF(I3&gt;0,1,"")</f>
        <v>#N/A</v>
      </c>
      <c r="K3" s="48" t="e">
        <f>VLOOKUP(H3,银行退汇!G:K,2,FALSE)</f>
        <v>#N/A</v>
      </c>
      <c r="L3" s="48" t="e">
        <f>VLOOKUP(H3,网银退汇!C:D,2,FALSE)</f>
        <v>#N/A</v>
      </c>
      <c r="M3" s="38"/>
      <c r="N3" s="38"/>
      <c r="O3" s="45"/>
      <c r="P3" s="38"/>
      <c r="Q3" s="38"/>
      <c r="R3" s="38"/>
      <c r="S3" s="38"/>
      <c r="T3" s="38"/>
      <c r="U3" s="38"/>
      <c r="V3" s="38"/>
      <c r="W3" s="38"/>
    </row>
    <row r="4" spans="1:24" hidden="1">
      <c r="A4" s="23" t="s">
        <v>1038</v>
      </c>
      <c r="B4" s="23" t="s">
        <v>1607</v>
      </c>
      <c r="C4" s="49" t="str">
        <f t="shared" si="0"/>
        <v>20170616</v>
      </c>
      <c r="D4" s="49" t="str">
        <f t="shared" si="1"/>
        <v>0052133405</v>
      </c>
      <c r="E4" t="s">
        <v>123</v>
      </c>
      <c r="F4" s="23" t="s">
        <v>1606</v>
      </c>
      <c r="G4" s="66">
        <v>1604</v>
      </c>
      <c r="H4" s="48" t="str">
        <f t="shared" si="2"/>
        <v>62178527000007433671604</v>
      </c>
      <c r="I4" s="48" t="e">
        <f>VLOOKUP(H4,银行退汇!H:K,4,FALSE)</f>
        <v>#N/A</v>
      </c>
      <c r="J4" s="48" t="e">
        <f t="shared" si="3"/>
        <v>#N/A</v>
      </c>
      <c r="K4" s="48" t="e">
        <f>VLOOKUP(H4,银行退汇!G:K,2,FALSE)</f>
        <v>#N/A</v>
      </c>
      <c r="L4" s="48" t="e">
        <f>VLOOKUP(H4,网银退汇!C:D,2,FALSE)</f>
        <v>#N/A</v>
      </c>
      <c r="M4" s="38"/>
      <c r="N4" s="38"/>
      <c r="O4" s="45"/>
      <c r="P4" s="38"/>
      <c r="Q4" s="38"/>
      <c r="R4" s="38"/>
      <c r="S4" s="38"/>
      <c r="T4" s="38"/>
      <c r="U4" s="38"/>
      <c r="V4" s="38"/>
      <c r="W4" s="38"/>
    </row>
    <row r="5" spans="1:24" hidden="1">
      <c r="A5" s="23" t="s">
        <v>1040</v>
      </c>
      <c r="B5" s="23" t="s">
        <v>1608</v>
      </c>
      <c r="C5" s="49" t="str">
        <f t="shared" si="0"/>
        <v>20170616</v>
      </c>
      <c r="D5" s="49" t="str">
        <f t="shared" si="1"/>
        <v>0052134335</v>
      </c>
      <c r="E5" t="s">
        <v>123</v>
      </c>
      <c r="F5" s="23" t="s">
        <v>225</v>
      </c>
      <c r="G5" s="66">
        <v>564</v>
      </c>
      <c r="H5" s="48" t="str">
        <f t="shared" si="2"/>
        <v>6222022507004195311564</v>
      </c>
      <c r="I5" s="48">
        <f>VLOOKUP(H5,银行退汇!H:K,4,FALSE)</f>
        <v>564</v>
      </c>
      <c r="J5" s="48">
        <f t="shared" si="3"/>
        <v>1</v>
      </c>
      <c r="K5" s="48" t="e">
        <f>VLOOKUP(H5,银行退汇!G:K,2,FALSE)</f>
        <v>#N/A</v>
      </c>
      <c r="L5" s="48">
        <f>VLOOKUP(H5,网银退汇!C:D,2,FALSE)</f>
        <v>564</v>
      </c>
      <c r="M5" s="38"/>
      <c r="N5" s="38"/>
      <c r="O5" s="45"/>
      <c r="P5" s="38"/>
      <c r="Q5" s="38"/>
      <c r="R5" s="38"/>
      <c r="S5" s="38"/>
      <c r="T5" s="38"/>
      <c r="U5" s="38"/>
      <c r="V5" s="38"/>
      <c r="W5" s="38"/>
    </row>
    <row r="6" spans="1:24" hidden="1">
      <c r="A6" s="23" t="s">
        <v>1042</v>
      </c>
      <c r="B6" s="23" t="s">
        <v>1609</v>
      </c>
      <c r="C6" s="49" t="str">
        <f t="shared" si="0"/>
        <v>20170616</v>
      </c>
      <c r="D6" s="49" t="str">
        <f t="shared" si="1"/>
        <v>0052134852</v>
      </c>
      <c r="E6" t="s">
        <v>123</v>
      </c>
      <c r="F6" s="23" t="s">
        <v>1610</v>
      </c>
      <c r="G6" s="66">
        <v>17</v>
      </c>
      <c r="H6" s="48" t="str">
        <f t="shared" si="2"/>
        <v>622848060674280747617</v>
      </c>
      <c r="I6" s="48" t="e">
        <f>VLOOKUP(H6,银行退汇!H:K,4,FALSE)</f>
        <v>#N/A</v>
      </c>
      <c r="J6" s="48" t="e">
        <f t="shared" si="3"/>
        <v>#N/A</v>
      </c>
      <c r="K6" s="48" t="e">
        <f>VLOOKUP(H6,银行退汇!G:K,2,FALSE)</f>
        <v>#N/A</v>
      </c>
      <c r="L6" s="48" t="e">
        <f>VLOOKUP(H6,网银退汇!C:D,2,FALSE)</f>
        <v>#N/A</v>
      </c>
      <c r="M6" s="38"/>
      <c r="N6" s="38"/>
      <c r="O6" s="45"/>
      <c r="P6" s="38"/>
      <c r="Q6" s="38"/>
      <c r="R6" s="38"/>
      <c r="S6" s="38"/>
      <c r="T6" s="38"/>
      <c r="U6" s="38"/>
      <c r="V6" s="38"/>
      <c r="W6" s="38"/>
    </row>
    <row r="7" spans="1:24" hidden="1">
      <c r="A7" s="23" t="s">
        <v>1044</v>
      </c>
      <c r="B7" s="23" t="s">
        <v>1611</v>
      </c>
      <c r="C7" s="49" t="str">
        <f t="shared" si="0"/>
        <v>20170616</v>
      </c>
      <c r="D7" s="49" t="str">
        <f t="shared" si="1"/>
        <v>0052135104</v>
      </c>
      <c r="E7" t="s">
        <v>123</v>
      </c>
      <c r="F7" s="23" t="s">
        <v>1612</v>
      </c>
      <c r="G7" s="66">
        <v>400</v>
      </c>
      <c r="H7" s="48" t="str">
        <f t="shared" si="2"/>
        <v>5324505033800836400</v>
      </c>
      <c r="I7" s="48" t="e">
        <f>VLOOKUP(H7,银行退汇!H:K,4,FALSE)</f>
        <v>#N/A</v>
      </c>
      <c r="J7" s="48" t="e">
        <f t="shared" si="3"/>
        <v>#N/A</v>
      </c>
      <c r="K7" s="48" t="e">
        <f>VLOOKUP(H7,银行退汇!G:K,2,FALSE)</f>
        <v>#N/A</v>
      </c>
      <c r="L7" s="48" t="e">
        <f>VLOOKUP(H7,网银退汇!C:D,2,FALSE)</f>
        <v>#N/A</v>
      </c>
      <c r="M7" s="38"/>
      <c r="N7" s="38"/>
      <c r="O7" s="45"/>
      <c r="P7" s="38"/>
      <c r="Q7" s="38"/>
      <c r="R7" s="38"/>
      <c r="S7" s="38"/>
      <c r="T7" s="38"/>
      <c r="U7" s="38"/>
      <c r="V7" s="38"/>
      <c r="W7" s="38"/>
    </row>
    <row r="8" spans="1:24" hidden="1">
      <c r="A8" s="23" t="s">
        <v>1046</v>
      </c>
      <c r="B8" s="23" t="s">
        <v>1613</v>
      </c>
      <c r="C8" s="49" t="str">
        <f t="shared" si="0"/>
        <v>20170616</v>
      </c>
      <c r="D8" s="49" t="str">
        <f t="shared" si="1"/>
        <v>0052135503</v>
      </c>
      <c r="E8" t="s">
        <v>123</v>
      </c>
      <c r="F8" s="23" t="s">
        <v>1614</v>
      </c>
      <c r="G8" s="66">
        <v>46</v>
      </c>
      <c r="H8" s="48" t="str">
        <f t="shared" si="2"/>
        <v>622369090662664946</v>
      </c>
      <c r="I8" s="48" t="e">
        <f>VLOOKUP(H8,银行退汇!H:K,4,FALSE)</f>
        <v>#N/A</v>
      </c>
      <c r="J8" s="48" t="e">
        <f t="shared" si="3"/>
        <v>#N/A</v>
      </c>
      <c r="K8" s="48" t="e">
        <f>VLOOKUP(H8,银行退汇!G:K,2,FALSE)</f>
        <v>#N/A</v>
      </c>
      <c r="L8" s="48" t="e">
        <f>VLOOKUP(H8,网银退汇!C:D,2,FALSE)</f>
        <v>#N/A</v>
      </c>
      <c r="M8" s="38"/>
      <c r="N8" s="38"/>
      <c r="O8" s="45"/>
      <c r="P8" s="38"/>
      <c r="Q8" s="38"/>
      <c r="R8" s="38"/>
      <c r="S8" s="38"/>
      <c r="T8" s="38"/>
      <c r="U8" s="38"/>
      <c r="V8" s="38"/>
      <c r="W8" s="38"/>
    </row>
    <row r="9" spans="1:24" hidden="1">
      <c r="A9" s="23" t="s">
        <v>1048</v>
      </c>
      <c r="B9" s="23" t="s">
        <v>1615</v>
      </c>
      <c r="C9" s="49" t="str">
        <f t="shared" si="0"/>
        <v>20170616</v>
      </c>
      <c r="D9" s="49" t="str">
        <f t="shared" si="1"/>
        <v>0052137876</v>
      </c>
      <c r="E9" t="s">
        <v>123</v>
      </c>
      <c r="F9" s="23" t="s">
        <v>1616</v>
      </c>
      <c r="G9" s="66">
        <v>1468</v>
      </c>
      <c r="H9" s="48" t="str">
        <f t="shared" si="2"/>
        <v>62262042000462771468</v>
      </c>
      <c r="I9" s="48" t="e">
        <f>VLOOKUP(H9,银行退汇!H:K,4,FALSE)</f>
        <v>#N/A</v>
      </c>
      <c r="J9" s="48" t="e">
        <f t="shared" si="3"/>
        <v>#N/A</v>
      </c>
      <c r="K9" s="48" t="e">
        <f>VLOOKUP(H9,银行退汇!G:K,2,FALSE)</f>
        <v>#N/A</v>
      </c>
      <c r="L9" s="48" t="e">
        <f>VLOOKUP(H9,网银退汇!C:D,2,FALSE)</f>
        <v>#N/A</v>
      </c>
      <c r="M9" s="38"/>
      <c r="N9" s="38"/>
      <c r="O9" s="45"/>
      <c r="P9" s="38"/>
      <c r="Q9" s="38"/>
      <c r="R9" s="38"/>
      <c r="S9" s="38"/>
      <c r="T9" s="38"/>
      <c r="U9" s="38"/>
      <c r="V9" s="38"/>
      <c r="W9" s="38"/>
    </row>
    <row r="10" spans="1:24" hidden="1">
      <c r="A10" s="23" t="s">
        <v>1052</v>
      </c>
      <c r="B10" s="23" t="s">
        <v>1617</v>
      </c>
      <c r="C10" s="49" t="str">
        <f t="shared" si="0"/>
        <v>20170616</v>
      </c>
      <c r="D10" s="49" t="str">
        <f t="shared" si="1"/>
        <v>0052138405</v>
      </c>
      <c r="E10" t="s">
        <v>123</v>
      </c>
      <c r="F10" s="23" t="s">
        <v>1618</v>
      </c>
      <c r="G10" s="66">
        <v>328</v>
      </c>
      <c r="H10" s="48" t="str">
        <f t="shared" si="2"/>
        <v>6223690961596109328</v>
      </c>
      <c r="I10" s="48" t="e">
        <f>VLOOKUP(H10,银行退汇!H:K,4,FALSE)</f>
        <v>#N/A</v>
      </c>
      <c r="J10" s="48" t="e">
        <f t="shared" si="3"/>
        <v>#N/A</v>
      </c>
      <c r="K10" s="48" t="e">
        <f>VLOOKUP(H10,银行退汇!G:K,2,FALSE)</f>
        <v>#N/A</v>
      </c>
      <c r="L10" s="48" t="e">
        <f>VLOOKUP(H10,网银退汇!C:D,2,FALSE)</f>
        <v>#N/A</v>
      </c>
      <c r="M10" s="38"/>
      <c r="N10" s="38"/>
      <c r="O10" s="45"/>
      <c r="P10" s="38"/>
      <c r="Q10" s="38"/>
      <c r="R10" s="38"/>
      <c r="S10" s="38"/>
      <c r="T10" s="38"/>
      <c r="U10" s="38"/>
      <c r="V10" s="38"/>
      <c r="W10" s="38"/>
    </row>
    <row r="11" spans="1:24" hidden="1">
      <c r="A11" s="23" t="s">
        <v>1050</v>
      </c>
      <c r="B11" s="23" t="s">
        <v>1619</v>
      </c>
      <c r="C11" s="49" t="str">
        <f t="shared" si="0"/>
        <v>20170616</v>
      </c>
      <c r="D11" s="49" t="str">
        <f t="shared" si="1"/>
        <v>0052138462</v>
      </c>
      <c r="E11" t="s">
        <v>123</v>
      </c>
      <c r="F11" s="23" t="s">
        <v>1620</v>
      </c>
      <c r="G11" s="66">
        <v>600</v>
      </c>
      <c r="H11" s="48" t="str">
        <f t="shared" si="2"/>
        <v>6228483318592220472600</v>
      </c>
      <c r="I11" s="48" t="e">
        <f>VLOOKUP(H11,银行退汇!H:K,4,FALSE)</f>
        <v>#N/A</v>
      </c>
      <c r="J11" s="48" t="e">
        <f t="shared" si="3"/>
        <v>#N/A</v>
      </c>
      <c r="K11" s="48" t="e">
        <f>VLOOKUP(H11,银行退汇!G:K,2,FALSE)</f>
        <v>#N/A</v>
      </c>
      <c r="L11" s="48" t="e">
        <f>VLOOKUP(H11,网银退汇!C:D,2,FALSE)</f>
        <v>#N/A</v>
      </c>
      <c r="M11" s="38"/>
      <c r="N11" s="38"/>
      <c r="O11" s="45"/>
      <c r="P11" s="38"/>
      <c r="Q11" s="38"/>
      <c r="R11" s="38"/>
      <c r="S11" s="38"/>
      <c r="T11" s="38"/>
      <c r="U11" s="38"/>
      <c r="V11" s="38"/>
      <c r="W11" s="38"/>
    </row>
    <row r="12" spans="1:24" hidden="1">
      <c r="A12" s="23" t="s">
        <v>1054</v>
      </c>
      <c r="B12" s="23" t="s">
        <v>1621</v>
      </c>
      <c r="C12" s="49" t="str">
        <f t="shared" si="0"/>
        <v>20170616</v>
      </c>
      <c r="D12" s="49" t="str">
        <f t="shared" si="1"/>
        <v>0052140046</v>
      </c>
      <c r="E12" t="s">
        <v>123</v>
      </c>
      <c r="F12" s="23" t="s">
        <v>1622</v>
      </c>
      <c r="G12" s="66">
        <v>8411</v>
      </c>
      <c r="H12" s="48" t="str">
        <f t="shared" si="2"/>
        <v>62319000001030713008411</v>
      </c>
      <c r="I12" s="48" t="e">
        <f>VLOOKUP(H12,银行退汇!H:K,4,FALSE)</f>
        <v>#N/A</v>
      </c>
      <c r="J12" s="48" t="e">
        <f t="shared" si="3"/>
        <v>#N/A</v>
      </c>
      <c r="K12" s="48" t="e">
        <f>VLOOKUP(H12,银行退汇!G:K,2,FALSE)</f>
        <v>#N/A</v>
      </c>
      <c r="L12" s="48" t="e">
        <f>VLOOKUP(H12,网银退汇!C:D,2,FALSE)</f>
        <v>#N/A</v>
      </c>
      <c r="M12" s="38"/>
      <c r="N12" s="38"/>
      <c r="O12" s="45"/>
      <c r="P12" s="38"/>
      <c r="Q12" s="38"/>
      <c r="R12" s="38"/>
      <c r="S12" s="38"/>
      <c r="T12" s="38"/>
      <c r="U12" s="38"/>
      <c r="V12" s="38"/>
      <c r="W12" s="38"/>
    </row>
    <row r="13" spans="1:24" hidden="1">
      <c r="A13" s="23" t="s">
        <v>1057</v>
      </c>
      <c r="B13" s="23" t="s">
        <v>1623</v>
      </c>
      <c r="C13" s="49" t="str">
        <f t="shared" si="0"/>
        <v>20170616</v>
      </c>
      <c r="D13" s="49" t="str">
        <f t="shared" si="1"/>
        <v>0052140910</v>
      </c>
      <c r="E13" t="s">
        <v>123</v>
      </c>
      <c r="F13" s="23" t="s">
        <v>228</v>
      </c>
      <c r="G13" s="66">
        <v>800</v>
      </c>
      <c r="H13" s="48" t="str">
        <f t="shared" si="2"/>
        <v>6231900000057513364800</v>
      </c>
      <c r="I13" s="48">
        <f>VLOOKUP(H13,银行退汇!H:K,4,FALSE)</f>
        <v>800</v>
      </c>
      <c r="J13" s="48">
        <f t="shared" si="3"/>
        <v>1</v>
      </c>
      <c r="K13" s="48" t="e">
        <f>VLOOKUP(H13,银行退汇!G:K,2,FALSE)</f>
        <v>#N/A</v>
      </c>
      <c r="L13" s="48">
        <f>VLOOKUP(H13,网银退汇!C:D,2,FALSE)</f>
        <v>800</v>
      </c>
      <c r="M13" s="38"/>
      <c r="N13" s="38"/>
      <c r="O13" s="45"/>
      <c r="P13" s="38"/>
      <c r="Q13" s="38"/>
      <c r="R13" s="38"/>
      <c r="S13" s="38"/>
      <c r="T13" s="38"/>
      <c r="U13" s="38"/>
      <c r="V13" s="38"/>
      <c r="W13" s="38"/>
    </row>
    <row r="14" spans="1:24" hidden="1">
      <c r="A14" s="23" t="s">
        <v>1059</v>
      </c>
      <c r="B14" s="23" t="s">
        <v>1624</v>
      </c>
      <c r="C14" s="49" t="str">
        <f t="shared" si="0"/>
        <v>20170616</v>
      </c>
      <c r="D14" s="49" t="str">
        <f t="shared" si="1"/>
        <v>0052140971</v>
      </c>
      <c r="E14" t="s">
        <v>123</v>
      </c>
      <c r="F14" s="23" t="s">
        <v>1625</v>
      </c>
      <c r="G14" s="66">
        <v>800</v>
      </c>
      <c r="H14" s="48" t="str">
        <f t="shared" si="2"/>
        <v>6231900000057499697800</v>
      </c>
      <c r="I14" s="48" t="e">
        <f>VLOOKUP(H14,银行退汇!H:K,4,FALSE)</f>
        <v>#N/A</v>
      </c>
      <c r="J14" s="48" t="e">
        <f t="shared" si="3"/>
        <v>#N/A</v>
      </c>
      <c r="K14" s="48" t="e">
        <f>VLOOKUP(H14,银行退汇!G:K,2,FALSE)</f>
        <v>#N/A</v>
      </c>
      <c r="L14" s="48" t="e">
        <f>VLOOKUP(H14,网银退汇!C:D,2,FALSE)</f>
        <v>#N/A</v>
      </c>
      <c r="M14" s="38"/>
      <c r="N14" s="38"/>
      <c r="O14" s="45"/>
      <c r="P14" s="38"/>
      <c r="Q14" s="38"/>
      <c r="R14" s="38"/>
      <c r="S14" s="38"/>
      <c r="T14" s="38"/>
      <c r="U14" s="38"/>
      <c r="V14" s="38"/>
      <c r="W14" s="38"/>
    </row>
    <row r="15" spans="1:24" hidden="1">
      <c r="A15" s="23" t="s">
        <v>1061</v>
      </c>
      <c r="B15" s="23" t="s">
        <v>1626</v>
      </c>
      <c r="C15" s="49" t="str">
        <f t="shared" si="0"/>
        <v>20170616</v>
      </c>
      <c r="D15" s="49" t="str">
        <f t="shared" si="1"/>
        <v>0052141115</v>
      </c>
      <c r="E15" t="s">
        <v>123</v>
      </c>
      <c r="F15" s="23" t="s">
        <v>231</v>
      </c>
      <c r="G15" s="66">
        <v>363</v>
      </c>
      <c r="H15" s="48" t="str">
        <f t="shared" si="2"/>
        <v>6217003860036310421363</v>
      </c>
      <c r="I15" s="48">
        <f>VLOOKUP(H15,银行退汇!H:K,4,FALSE)</f>
        <v>363</v>
      </c>
      <c r="J15" s="48">
        <f t="shared" si="3"/>
        <v>1</v>
      </c>
      <c r="K15" s="48" t="e">
        <f>VLOOKUP(H15,银行退汇!G:K,2,FALSE)</f>
        <v>#N/A</v>
      </c>
      <c r="L15" s="48">
        <f>VLOOKUP(H15,网银退汇!C:D,2,FALSE)</f>
        <v>363</v>
      </c>
      <c r="M15" s="38"/>
      <c r="N15" s="38"/>
      <c r="O15" s="45"/>
      <c r="P15" s="38"/>
      <c r="Q15" s="38"/>
      <c r="R15" s="38"/>
      <c r="S15" s="38"/>
      <c r="T15" s="38"/>
      <c r="U15" s="38"/>
      <c r="V15" s="38"/>
      <c r="W15" s="38"/>
    </row>
    <row r="16" spans="1:24" hidden="1">
      <c r="A16" s="23" t="s">
        <v>1063</v>
      </c>
      <c r="B16" s="23" t="s">
        <v>1627</v>
      </c>
      <c r="C16" s="49" t="str">
        <f t="shared" si="0"/>
        <v>20170616</v>
      </c>
      <c r="D16" s="49" t="str">
        <f t="shared" si="1"/>
        <v>0052142301</v>
      </c>
      <c r="E16" t="s">
        <v>123</v>
      </c>
      <c r="F16" s="23" t="s">
        <v>1628</v>
      </c>
      <c r="G16" s="66">
        <v>450</v>
      </c>
      <c r="H16" s="48" t="str">
        <f t="shared" si="2"/>
        <v>6217996620002211345450</v>
      </c>
      <c r="I16" s="48" t="e">
        <f>VLOOKUP(H16,银行退汇!H:K,4,FALSE)</f>
        <v>#N/A</v>
      </c>
      <c r="J16" s="48" t="e">
        <f t="shared" si="3"/>
        <v>#N/A</v>
      </c>
      <c r="K16" s="48" t="e">
        <f>VLOOKUP(H16,银行退汇!G:K,2,FALSE)</f>
        <v>#N/A</v>
      </c>
      <c r="L16" s="48" t="e">
        <f>VLOOKUP(H16,网银退汇!C:D,2,FALSE)</f>
        <v>#N/A</v>
      </c>
      <c r="M16" s="38"/>
      <c r="N16" s="38"/>
      <c r="O16" s="45"/>
      <c r="P16" s="38"/>
      <c r="Q16" s="38"/>
      <c r="R16" s="38"/>
      <c r="S16" s="38"/>
      <c r="T16" s="38"/>
      <c r="U16" s="38"/>
      <c r="V16" s="38"/>
      <c r="W16" s="38"/>
    </row>
    <row r="17" spans="1:23" hidden="1">
      <c r="A17" s="23" t="s">
        <v>1065</v>
      </c>
      <c r="B17" s="23" t="s">
        <v>1629</v>
      </c>
      <c r="C17" s="49" t="str">
        <f t="shared" si="0"/>
        <v>20170616</v>
      </c>
      <c r="D17" s="49" t="str">
        <f t="shared" si="1"/>
        <v>0052143297</v>
      </c>
      <c r="E17" t="s">
        <v>123</v>
      </c>
      <c r="F17" s="23" t="s">
        <v>234</v>
      </c>
      <c r="G17" s="66">
        <v>4</v>
      </c>
      <c r="H17" s="48" t="str">
        <f t="shared" si="2"/>
        <v>62170038600160834024</v>
      </c>
      <c r="I17" s="48">
        <f>VLOOKUP(H17,银行退汇!H:K,4,FALSE)</f>
        <v>4</v>
      </c>
      <c r="J17" s="48">
        <f t="shared" si="3"/>
        <v>1</v>
      </c>
      <c r="K17" s="48" t="e">
        <f>VLOOKUP(H17,银行退汇!G:K,2,FALSE)</f>
        <v>#N/A</v>
      </c>
      <c r="L17" s="48">
        <f>VLOOKUP(H17,网银退汇!C:D,2,FALSE)</f>
        <v>4</v>
      </c>
      <c r="M17" s="38"/>
      <c r="N17" s="38"/>
      <c r="O17" s="45"/>
      <c r="P17" s="38"/>
      <c r="Q17" s="38"/>
      <c r="R17" s="38"/>
      <c r="S17" s="38"/>
      <c r="T17" s="38"/>
      <c r="U17" s="38"/>
      <c r="V17" s="38"/>
      <c r="W17" s="38"/>
    </row>
    <row r="18" spans="1:23" hidden="1">
      <c r="A18" s="23" t="s">
        <v>1067</v>
      </c>
      <c r="B18" s="23" t="s">
        <v>1630</v>
      </c>
      <c r="C18" s="49" t="str">
        <f t="shared" si="0"/>
        <v>20170616</v>
      </c>
      <c r="D18" s="49" t="str">
        <f t="shared" si="1"/>
        <v>0052147129</v>
      </c>
      <c r="E18" t="s">
        <v>123</v>
      </c>
      <c r="F18" s="23" t="s">
        <v>226</v>
      </c>
      <c r="G18" s="66">
        <v>612</v>
      </c>
      <c r="H18" s="48" t="str">
        <f t="shared" si="2"/>
        <v>6259960088871637612</v>
      </c>
      <c r="I18" s="48">
        <f>VLOOKUP(H18,银行退汇!H:K,4,FALSE)</f>
        <v>612</v>
      </c>
      <c r="J18" s="48">
        <f t="shared" si="3"/>
        <v>1</v>
      </c>
      <c r="K18" s="48" t="e">
        <f>VLOOKUP(H18,银行退汇!G:K,2,FALSE)</f>
        <v>#N/A</v>
      </c>
      <c r="L18" s="48">
        <f>VLOOKUP(H18,网银退汇!C:D,2,FALSE)</f>
        <v>612</v>
      </c>
      <c r="M18" s="38"/>
      <c r="N18" s="38"/>
      <c r="O18" s="45"/>
      <c r="P18" s="38"/>
      <c r="Q18" s="38"/>
      <c r="R18" s="38"/>
      <c r="S18" s="38"/>
      <c r="T18" s="38"/>
      <c r="U18" s="38"/>
      <c r="V18" s="38"/>
      <c r="W18" s="38"/>
    </row>
    <row r="19" spans="1:23" hidden="1">
      <c r="A19" s="23" t="s">
        <v>1069</v>
      </c>
      <c r="B19" s="23" t="s">
        <v>1631</v>
      </c>
      <c r="C19" s="49" t="str">
        <f t="shared" si="0"/>
        <v>20170616</v>
      </c>
      <c r="D19" s="49" t="str">
        <f t="shared" si="1"/>
        <v>0052151154</v>
      </c>
      <c r="E19" t="s">
        <v>123</v>
      </c>
      <c r="F19" s="23" t="s">
        <v>1632</v>
      </c>
      <c r="G19" s="66">
        <v>259</v>
      </c>
      <c r="H19" s="48" t="str">
        <f t="shared" si="2"/>
        <v>4581232410031387259</v>
      </c>
      <c r="I19" s="48" t="e">
        <f>VLOOKUP(H19,银行退汇!H:K,4,FALSE)</f>
        <v>#N/A</v>
      </c>
      <c r="J19" s="48" t="e">
        <f t="shared" si="3"/>
        <v>#N/A</v>
      </c>
      <c r="K19" s="48" t="e">
        <f>VLOOKUP(H19,银行退汇!G:K,2,FALSE)</f>
        <v>#N/A</v>
      </c>
      <c r="L19" s="48" t="e">
        <f>VLOOKUP(H19,网银退汇!C:D,2,FALSE)</f>
        <v>#N/A</v>
      </c>
      <c r="M19" s="38"/>
      <c r="N19" s="38"/>
      <c r="O19" s="45"/>
      <c r="P19" s="38"/>
      <c r="Q19" s="38"/>
      <c r="R19" s="38"/>
      <c r="S19" s="38"/>
      <c r="T19" s="38"/>
      <c r="U19" s="38"/>
      <c r="V19" s="38"/>
      <c r="W19" s="38"/>
    </row>
    <row r="20" spans="1:23" hidden="1">
      <c r="A20" s="23" t="s">
        <v>1071</v>
      </c>
      <c r="B20" s="23" t="s">
        <v>1633</v>
      </c>
      <c r="C20" s="49" t="str">
        <f t="shared" si="0"/>
        <v>20170616</v>
      </c>
      <c r="D20" s="49" t="str">
        <f t="shared" si="1"/>
        <v>0052151576</v>
      </c>
      <c r="E20" t="s">
        <v>123</v>
      </c>
      <c r="F20" s="23" t="s">
        <v>1612</v>
      </c>
      <c r="G20" s="66">
        <v>86</v>
      </c>
      <c r="H20" s="48" t="str">
        <f t="shared" si="2"/>
        <v>532450503380083686</v>
      </c>
      <c r="I20" s="48" t="e">
        <f>VLOOKUP(H20,银行退汇!H:K,4,FALSE)</f>
        <v>#N/A</v>
      </c>
      <c r="J20" s="48" t="e">
        <f t="shared" si="3"/>
        <v>#N/A</v>
      </c>
      <c r="K20" s="48" t="e">
        <f>VLOOKUP(H20,银行退汇!G:K,2,FALSE)</f>
        <v>#N/A</v>
      </c>
      <c r="L20" s="48" t="e">
        <f>VLOOKUP(H20,网银退汇!C:D,2,FALSE)</f>
        <v>#N/A</v>
      </c>
      <c r="M20" s="38"/>
      <c r="N20" s="38"/>
      <c r="O20" s="45"/>
      <c r="P20" s="38"/>
      <c r="Q20" s="38"/>
      <c r="R20" s="38"/>
      <c r="S20" s="38"/>
      <c r="T20" s="38"/>
      <c r="U20" s="38"/>
      <c r="V20" s="38"/>
      <c r="W20" s="38"/>
    </row>
    <row r="21" spans="1:23" hidden="1">
      <c r="A21" s="23" t="s">
        <v>1073</v>
      </c>
      <c r="B21" s="23" t="s">
        <v>1634</v>
      </c>
      <c r="C21" s="49" t="str">
        <f t="shared" si="0"/>
        <v>20170616</v>
      </c>
      <c r="D21" s="49" t="str">
        <f t="shared" si="1"/>
        <v>0052151633</v>
      </c>
      <c r="E21" t="s">
        <v>123</v>
      </c>
      <c r="F21" s="23" t="s">
        <v>1612</v>
      </c>
      <c r="G21" s="66">
        <v>115</v>
      </c>
      <c r="H21" s="48" t="str">
        <f t="shared" si="2"/>
        <v>5324505033800836115</v>
      </c>
      <c r="I21" s="48" t="e">
        <f>VLOOKUP(H21,银行退汇!H:K,4,FALSE)</f>
        <v>#N/A</v>
      </c>
      <c r="J21" s="48" t="e">
        <f t="shared" si="3"/>
        <v>#N/A</v>
      </c>
      <c r="K21" s="48" t="e">
        <f>VLOOKUP(H21,银行退汇!G:K,2,FALSE)</f>
        <v>#N/A</v>
      </c>
      <c r="L21" s="48" t="e">
        <f>VLOOKUP(H21,网银退汇!C:D,2,FALSE)</f>
        <v>#N/A</v>
      </c>
      <c r="M21" s="38"/>
      <c r="N21" s="38"/>
      <c r="O21" s="45"/>
      <c r="P21" s="38"/>
      <c r="Q21" s="38"/>
      <c r="R21" s="38"/>
      <c r="S21" s="38"/>
      <c r="T21" s="38"/>
      <c r="U21" s="38"/>
      <c r="V21" s="38"/>
      <c r="W21" s="38"/>
    </row>
    <row r="22" spans="1:23" hidden="1">
      <c r="A22" s="23" t="s">
        <v>1075</v>
      </c>
      <c r="B22" s="23" t="s">
        <v>1635</v>
      </c>
      <c r="C22" s="49" t="str">
        <f t="shared" si="0"/>
        <v>20170616</v>
      </c>
      <c r="D22" s="49" t="str">
        <f t="shared" si="1"/>
        <v>0052151718</v>
      </c>
      <c r="E22" t="s">
        <v>123</v>
      </c>
      <c r="F22" s="23" t="s">
        <v>1612</v>
      </c>
      <c r="G22" s="66">
        <v>72</v>
      </c>
      <c r="H22" s="48" t="str">
        <f t="shared" si="2"/>
        <v>532450503380083672</v>
      </c>
      <c r="I22" s="48" t="e">
        <f>VLOOKUP(H22,银行退汇!H:K,4,FALSE)</f>
        <v>#N/A</v>
      </c>
      <c r="J22" s="48" t="e">
        <f t="shared" si="3"/>
        <v>#N/A</v>
      </c>
      <c r="K22" s="48" t="e">
        <f>VLOOKUP(H22,银行退汇!G:K,2,FALSE)</f>
        <v>#N/A</v>
      </c>
      <c r="L22" s="48" t="e">
        <f>VLOOKUP(H22,网银退汇!C:D,2,FALSE)</f>
        <v>#N/A</v>
      </c>
      <c r="M22" s="38"/>
      <c r="N22" s="38"/>
      <c r="O22" s="45"/>
      <c r="P22" s="38"/>
      <c r="Q22" s="38"/>
      <c r="R22" s="38"/>
      <c r="S22" s="38"/>
      <c r="T22" s="38"/>
      <c r="U22" s="38"/>
      <c r="V22" s="38"/>
      <c r="W22" s="38"/>
    </row>
    <row r="23" spans="1:23" hidden="1">
      <c r="A23" s="23" t="s">
        <v>1077</v>
      </c>
      <c r="B23" s="23" t="s">
        <v>1636</v>
      </c>
      <c r="C23" s="49" t="str">
        <f t="shared" si="0"/>
        <v>20170616</v>
      </c>
      <c r="D23" s="49" t="str">
        <f t="shared" si="1"/>
        <v>0052152107</v>
      </c>
      <c r="E23" t="s">
        <v>123</v>
      </c>
      <c r="F23" s="23" t="s">
        <v>1637</v>
      </c>
      <c r="G23" s="66">
        <v>2000</v>
      </c>
      <c r="H23" s="48" t="str">
        <f t="shared" si="2"/>
        <v>62366839500002549082000</v>
      </c>
      <c r="I23" s="48" t="e">
        <f>VLOOKUP(H23,银行退汇!H:K,4,FALSE)</f>
        <v>#N/A</v>
      </c>
      <c r="J23" s="48" t="e">
        <f t="shared" si="3"/>
        <v>#N/A</v>
      </c>
      <c r="K23" s="48" t="e">
        <f>VLOOKUP(H23,银行退汇!G:K,2,FALSE)</f>
        <v>#N/A</v>
      </c>
      <c r="L23" s="48" t="e">
        <f>VLOOKUP(H23,网银退汇!C:D,2,FALSE)</f>
        <v>#N/A</v>
      </c>
      <c r="M23" s="38"/>
      <c r="N23" s="38"/>
      <c r="O23" s="45"/>
      <c r="P23" s="38"/>
      <c r="Q23" s="38"/>
      <c r="R23" s="38"/>
      <c r="S23" s="38"/>
      <c r="T23" s="38"/>
      <c r="U23" s="38"/>
      <c r="V23" s="38"/>
      <c r="W23" s="38"/>
    </row>
    <row r="24" spans="1:23" hidden="1">
      <c r="A24" s="23" t="s">
        <v>1079</v>
      </c>
      <c r="B24" s="23" t="s">
        <v>1638</v>
      </c>
      <c r="C24" s="49" t="str">
        <f t="shared" si="0"/>
        <v>20170616</v>
      </c>
      <c r="D24" s="49" t="str">
        <f t="shared" si="1"/>
        <v>0052152535</v>
      </c>
      <c r="E24" t="s">
        <v>123</v>
      </c>
      <c r="F24" s="23" t="s">
        <v>1639</v>
      </c>
      <c r="G24" s="66">
        <v>38</v>
      </c>
      <c r="H24" s="48" t="str">
        <f t="shared" si="2"/>
        <v>622848119853699697938</v>
      </c>
      <c r="I24" s="48" t="e">
        <f>VLOOKUP(H24,银行退汇!H:K,4,FALSE)</f>
        <v>#N/A</v>
      </c>
      <c r="J24" s="48" t="e">
        <f t="shared" si="3"/>
        <v>#N/A</v>
      </c>
      <c r="K24" s="48" t="e">
        <f>VLOOKUP(H24,银行退汇!G:K,2,FALSE)</f>
        <v>#N/A</v>
      </c>
      <c r="L24" s="48" t="e">
        <f>VLOOKUP(H24,网银退汇!C:D,2,FALSE)</f>
        <v>#N/A</v>
      </c>
      <c r="M24" s="38"/>
      <c r="N24" s="38"/>
      <c r="O24" s="45"/>
      <c r="P24" s="38"/>
      <c r="Q24" s="38"/>
      <c r="R24" s="38"/>
      <c r="S24" s="38"/>
      <c r="T24" s="38"/>
      <c r="U24" s="38"/>
      <c r="V24" s="38"/>
      <c r="W24" s="38"/>
    </row>
    <row r="25" spans="1:23" hidden="1">
      <c r="A25" s="23" t="s">
        <v>1083</v>
      </c>
      <c r="B25" s="23" t="s">
        <v>1640</v>
      </c>
      <c r="C25" s="49" t="str">
        <f t="shared" si="0"/>
        <v>20170616</v>
      </c>
      <c r="D25" s="49" t="str">
        <f t="shared" si="1"/>
        <v>0052152883</v>
      </c>
      <c r="E25" t="s">
        <v>123</v>
      </c>
      <c r="F25" s="23" t="s">
        <v>1641</v>
      </c>
      <c r="G25" s="66">
        <v>1019</v>
      </c>
      <c r="H25" s="48" t="str">
        <f t="shared" si="2"/>
        <v>62831742405962601019</v>
      </c>
      <c r="I25" s="48" t="e">
        <f>VLOOKUP(H25,银行退汇!H:K,4,FALSE)</f>
        <v>#N/A</v>
      </c>
      <c r="J25" s="48" t="e">
        <f t="shared" si="3"/>
        <v>#N/A</v>
      </c>
      <c r="K25" s="48" t="e">
        <f>VLOOKUP(H25,银行退汇!G:K,2,FALSE)</f>
        <v>#N/A</v>
      </c>
      <c r="L25" s="48" t="e">
        <f>VLOOKUP(H25,网银退汇!C:D,2,FALSE)</f>
        <v>#N/A</v>
      </c>
      <c r="M25" s="38"/>
      <c r="N25" s="38"/>
      <c r="O25" s="45"/>
      <c r="P25" s="38"/>
      <c r="Q25" s="38"/>
      <c r="R25" s="38"/>
      <c r="S25" s="38"/>
      <c r="T25" s="38"/>
      <c r="U25" s="38"/>
      <c r="V25" s="38"/>
      <c r="W25" s="38"/>
    </row>
    <row r="26" spans="1:23" hidden="1">
      <c r="A26" s="23" t="s">
        <v>1081</v>
      </c>
      <c r="B26" s="23" t="s">
        <v>1642</v>
      </c>
      <c r="C26" s="49" t="str">
        <f t="shared" si="0"/>
        <v>20170616</v>
      </c>
      <c r="D26" s="49" t="str">
        <f t="shared" si="1"/>
        <v>0052152912</v>
      </c>
      <c r="E26" t="s">
        <v>123</v>
      </c>
      <c r="F26" s="23" t="s">
        <v>1643</v>
      </c>
      <c r="G26" s="66">
        <v>165</v>
      </c>
      <c r="H26" s="48" t="str">
        <f t="shared" si="2"/>
        <v>6223691157597596165</v>
      </c>
      <c r="I26" s="48" t="e">
        <f>VLOOKUP(H26,银行退汇!H:K,4,FALSE)</f>
        <v>#N/A</v>
      </c>
      <c r="J26" s="48" t="e">
        <f t="shared" si="3"/>
        <v>#N/A</v>
      </c>
      <c r="K26" s="48" t="e">
        <f>VLOOKUP(H26,银行退汇!G:K,2,FALSE)</f>
        <v>#N/A</v>
      </c>
      <c r="L26" s="48" t="e">
        <f>VLOOKUP(H26,网银退汇!C:D,2,FALSE)</f>
        <v>#N/A</v>
      </c>
      <c r="M26" s="38"/>
      <c r="N26" s="38"/>
      <c r="O26" s="45"/>
      <c r="P26" s="38"/>
      <c r="Q26" s="38"/>
      <c r="R26" s="38"/>
      <c r="S26" s="38"/>
      <c r="T26" s="38"/>
      <c r="U26" s="38"/>
      <c r="V26" s="38"/>
      <c r="W26" s="38"/>
    </row>
    <row r="27" spans="1:23" hidden="1">
      <c r="A27" s="23" t="s">
        <v>1085</v>
      </c>
      <c r="B27" s="23" t="s">
        <v>1644</v>
      </c>
      <c r="C27" s="49" t="str">
        <f t="shared" si="0"/>
        <v>20170616</v>
      </c>
      <c r="D27" s="49" t="str">
        <f t="shared" si="1"/>
        <v>0052153120</v>
      </c>
      <c r="E27" t="s">
        <v>123</v>
      </c>
      <c r="F27" s="23" t="s">
        <v>227</v>
      </c>
      <c r="G27" s="66">
        <v>406</v>
      </c>
      <c r="H27" s="48" t="str">
        <f t="shared" si="2"/>
        <v>6228480866157003165406</v>
      </c>
      <c r="I27" s="48">
        <f>VLOOKUP(H27,银行退汇!H:K,4,FALSE)</f>
        <v>406</v>
      </c>
      <c r="J27" s="48">
        <f t="shared" si="3"/>
        <v>1</v>
      </c>
      <c r="K27" s="48" t="e">
        <f>VLOOKUP(H27,银行退汇!G:K,2,FALSE)</f>
        <v>#N/A</v>
      </c>
      <c r="L27" s="48">
        <f>VLOOKUP(H27,网银退汇!C:D,2,FALSE)</f>
        <v>406</v>
      </c>
      <c r="M27" s="38"/>
      <c r="N27" s="38"/>
      <c r="O27" s="45"/>
      <c r="P27" s="38"/>
      <c r="Q27" s="38"/>
      <c r="R27" s="38"/>
      <c r="S27" s="38"/>
      <c r="T27" s="38"/>
      <c r="U27" s="38"/>
      <c r="V27" s="38"/>
      <c r="W27" s="38"/>
    </row>
    <row r="28" spans="1:23" hidden="1">
      <c r="A28" s="23" t="s">
        <v>1087</v>
      </c>
      <c r="B28" s="23" t="s">
        <v>1645</v>
      </c>
      <c r="C28" s="49" t="str">
        <f t="shared" si="0"/>
        <v>20170616</v>
      </c>
      <c r="D28" s="49" t="str">
        <f t="shared" si="1"/>
        <v>0052153179</v>
      </c>
      <c r="E28" t="s">
        <v>123</v>
      </c>
      <c r="F28" s="23" t="s">
        <v>227</v>
      </c>
      <c r="G28" s="66">
        <v>755</v>
      </c>
      <c r="H28" s="48" t="str">
        <f t="shared" si="2"/>
        <v>6228480866157003165755</v>
      </c>
      <c r="I28" s="48">
        <f>VLOOKUP(H28,银行退汇!H:K,4,FALSE)</f>
        <v>755</v>
      </c>
      <c r="J28" s="48">
        <f t="shared" si="3"/>
        <v>1</v>
      </c>
      <c r="K28" s="48" t="e">
        <f>VLOOKUP(H28,银行退汇!G:K,2,FALSE)</f>
        <v>#N/A</v>
      </c>
      <c r="L28" s="48">
        <f>VLOOKUP(H28,网银退汇!C:D,2,FALSE)</f>
        <v>755</v>
      </c>
      <c r="M28" s="38"/>
      <c r="N28" s="38"/>
      <c r="O28" s="45"/>
      <c r="P28" s="38"/>
      <c r="Q28" s="38"/>
      <c r="R28" s="38"/>
      <c r="S28" s="38"/>
      <c r="T28" s="38"/>
      <c r="U28" s="38"/>
      <c r="V28" s="38"/>
      <c r="W28" s="38"/>
    </row>
    <row r="29" spans="1:23" hidden="1">
      <c r="A29" s="23" t="s">
        <v>1089</v>
      </c>
      <c r="B29" s="23" t="s">
        <v>1646</v>
      </c>
      <c r="C29" s="49" t="str">
        <f t="shared" si="0"/>
        <v>20170616</v>
      </c>
      <c r="D29" s="49" t="str">
        <f t="shared" si="1"/>
        <v>0052154465</v>
      </c>
      <c r="E29" t="s">
        <v>123</v>
      </c>
      <c r="F29" s="23" t="s">
        <v>1647</v>
      </c>
      <c r="G29" s="66">
        <v>265</v>
      </c>
      <c r="H29" s="48" t="str">
        <f t="shared" si="2"/>
        <v>6228480866220776763265</v>
      </c>
      <c r="I29" s="48" t="e">
        <f>VLOOKUP(H29,银行退汇!H:K,4,FALSE)</f>
        <v>#N/A</v>
      </c>
      <c r="J29" s="48" t="e">
        <f t="shared" si="3"/>
        <v>#N/A</v>
      </c>
      <c r="K29" s="48" t="e">
        <f>VLOOKUP(H29,银行退汇!G:K,2,FALSE)</f>
        <v>#N/A</v>
      </c>
      <c r="L29" s="48" t="e">
        <f>VLOOKUP(H29,网银退汇!C:D,2,FALSE)</f>
        <v>#N/A</v>
      </c>
      <c r="M29" s="38"/>
      <c r="N29" s="38"/>
      <c r="O29" s="45"/>
      <c r="P29" s="38"/>
      <c r="Q29" s="38"/>
      <c r="R29" s="38"/>
      <c r="S29" s="38"/>
      <c r="T29" s="38"/>
      <c r="U29" s="38"/>
      <c r="V29" s="38"/>
      <c r="W29" s="38"/>
    </row>
    <row r="30" spans="1:23" hidden="1">
      <c r="A30" s="23" t="s">
        <v>1091</v>
      </c>
      <c r="B30" s="23" t="s">
        <v>1648</v>
      </c>
      <c r="C30" s="49" t="str">
        <f t="shared" si="0"/>
        <v>20170616</v>
      </c>
      <c r="D30" s="49" t="str">
        <f t="shared" si="1"/>
        <v>0052154795</v>
      </c>
      <c r="E30" t="s">
        <v>123</v>
      </c>
      <c r="F30" s="23" t="s">
        <v>229</v>
      </c>
      <c r="G30" s="66">
        <v>420</v>
      </c>
      <c r="H30" s="48" t="str">
        <f t="shared" si="2"/>
        <v>6228480868174137471420</v>
      </c>
      <c r="I30" s="48">
        <f>VLOOKUP(H30,银行退汇!H:K,4,FALSE)</f>
        <v>420</v>
      </c>
      <c r="J30" s="48">
        <f t="shared" si="3"/>
        <v>1</v>
      </c>
      <c r="K30" s="48" t="e">
        <f>VLOOKUP(H30,银行退汇!G:K,2,FALSE)</f>
        <v>#N/A</v>
      </c>
      <c r="L30" s="48">
        <f>VLOOKUP(H30,网银退汇!C:D,2,FALSE)</f>
        <v>420</v>
      </c>
      <c r="M30" s="38"/>
      <c r="N30" s="38"/>
      <c r="O30" s="45"/>
      <c r="P30" s="38"/>
      <c r="Q30" s="38"/>
      <c r="R30" s="38"/>
      <c r="S30" s="38"/>
      <c r="T30" s="38"/>
      <c r="U30" s="38"/>
      <c r="V30" s="38"/>
      <c r="W30" s="38"/>
    </row>
    <row r="31" spans="1:23" hidden="1">
      <c r="A31" s="23" t="s">
        <v>1093</v>
      </c>
      <c r="B31" s="23" t="s">
        <v>1649</v>
      </c>
      <c r="C31" s="49" t="str">
        <f t="shared" si="0"/>
        <v>20170616</v>
      </c>
      <c r="D31" s="49" t="str">
        <f t="shared" si="1"/>
        <v>0052154820</v>
      </c>
      <c r="E31" t="s">
        <v>123</v>
      </c>
      <c r="F31" s="23" t="s">
        <v>229</v>
      </c>
      <c r="G31" s="66">
        <v>583</v>
      </c>
      <c r="H31" s="48" t="str">
        <f t="shared" si="2"/>
        <v>6228480868174137471583</v>
      </c>
      <c r="I31" s="48" t="e">
        <f>VLOOKUP(H31,银行退汇!H:K,4,FALSE)</f>
        <v>#N/A</v>
      </c>
      <c r="J31" s="48" t="e">
        <f t="shared" si="3"/>
        <v>#N/A</v>
      </c>
      <c r="K31" s="48" t="e">
        <f>VLOOKUP(H31,银行退汇!G:K,2,FALSE)</f>
        <v>#N/A</v>
      </c>
      <c r="L31" s="48" t="e">
        <f>VLOOKUP(H31,网银退汇!C:D,2,FALSE)</f>
        <v>#N/A</v>
      </c>
      <c r="M31" s="38"/>
      <c r="N31" s="38"/>
      <c r="O31" s="45"/>
      <c r="P31" s="38"/>
      <c r="Q31" s="38"/>
      <c r="R31" s="38"/>
      <c r="S31" s="38"/>
      <c r="T31" s="38"/>
      <c r="U31" s="38"/>
      <c r="V31" s="38"/>
      <c r="W31" s="38"/>
    </row>
    <row r="32" spans="1:23" hidden="1">
      <c r="A32" s="23" t="s">
        <v>1095</v>
      </c>
      <c r="B32" s="23" t="s">
        <v>1650</v>
      </c>
      <c r="C32" s="49" t="str">
        <f t="shared" si="0"/>
        <v>20170616</v>
      </c>
      <c r="D32" s="49" t="str">
        <f t="shared" si="1"/>
        <v>0052154856</v>
      </c>
      <c r="E32" t="s">
        <v>123</v>
      </c>
      <c r="F32" s="23" t="s">
        <v>1651</v>
      </c>
      <c r="G32" s="66">
        <v>206</v>
      </c>
      <c r="H32" s="48" t="str">
        <f t="shared" si="2"/>
        <v>6228480860986954714206</v>
      </c>
      <c r="I32" s="48" t="e">
        <f>VLOOKUP(H32,银行退汇!H:K,4,FALSE)</f>
        <v>#N/A</v>
      </c>
      <c r="J32" s="48" t="e">
        <f t="shared" si="3"/>
        <v>#N/A</v>
      </c>
      <c r="K32" s="48" t="e">
        <f>VLOOKUP(H32,银行退汇!G:K,2,FALSE)</f>
        <v>#N/A</v>
      </c>
      <c r="L32" s="48" t="e">
        <f>VLOOKUP(H32,网银退汇!C:D,2,FALSE)</f>
        <v>#N/A</v>
      </c>
      <c r="M32" s="38"/>
      <c r="N32" s="38"/>
      <c r="O32" s="45"/>
      <c r="P32" s="38"/>
      <c r="Q32" s="38"/>
      <c r="R32" s="38"/>
      <c r="S32" s="38"/>
      <c r="T32" s="38"/>
      <c r="U32" s="38"/>
      <c r="V32" s="38"/>
      <c r="W32" s="38"/>
    </row>
    <row r="33" spans="1:23" hidden="1">
      <c r="A33" s="23" t="s">
        <v>1097</v>
      </c>
      <c r="B33" s="23" t="s">
        <v>1652</v>
      </c>
      <c r="C33" s="49" t="str">
        <f t="shared" si="0"/>
        <v>20170616</v>
      </c>
      <c r="D33" s="49" t="str">
        <f t="shared" si="1"/>
        <v>0052155023</v>
      </c>
      <c r="E33" t="s">
        <v>123</v>
      </c>
      <c r="F33" s="23" t="s">
        <v>232</v>
      </c>
      <c r="G33" s="66">
        <v>702</v>
      </c>
      <c r="H33" s="48" t="str">
        <f t="shared" si="2"/>
        <v>6217997300045011551702</v>
      </c>
      <c r="I33" s="48">
        <f>VLOOKUP(H33,银行退汇!H:K,4,FALSE)</f>
        <v>702</v>
      </c>
      <c r="J33" s="48">
        <f t="shared" si="3"/>
        <v>1</v>
      </c>
      <c r="K33" s="48" t="e">
        <f>VLOOKUP(H33,银行退汇!G:K,2,FALSE)</f>
        <v>#N/A</v>
      </c>
      <c r="L33" s="48">
        <f>VLOOKUP(H33,网银退汇!C:D,2,FALSE)</f>
        <v>702</v>
      </c>
      <c r="M33" s="38"/>
      <c r="N33" s="38"/>
      <c r="O33" s="45"/>
      <c r="P33" s="38"/>
      <c r="Q33" s="38"/>
      <c r="R33" s="38"/>
      <c r="S33" s="38"/>
      <c r="T33" s="38"/>
      <c r="U33" s="38"/>
      <c r="V33" s="38"/>
      <c r="W33" s="38"/>
    </row>
    <row r="34" spans="1:23" hidden="1">
      <c r="A34" s="23" t="s">
        <v>1099</v>
      </c>
      <c r="B34" s="23" t="s">
        <v>1653</v>
      </c>
      <c r="C34" s="49" t="str">
        <f t="shared" si="0"/>
        <v>20170616</v>
      </c>
      <c r="D34" s="49" t="str">
        <f t="shared" si="1"/>
        <v>0052155031</v>
      </c>
      <c r="E34" t="s">
        <v>123</v>
      </c>
      <c r="F34" s="23" t="s">
        <v>1654</v>
      </c>
      <c r="G34" s="66">
        <v>450</v>
      </c>
      <c r="H34" s="48" t="str">
        <f t="shared" si="2"/>
        <v>5522457170013163450</v>
      </c>
      <c r="I34" s="48" t="e">
        <f>VLOOKUP(H34,银行退汇!H:K,4,FALSE)</f>
        <v>#N/A</v>
      </c>
      <c r="J34" s="48" t="e">
        <f t="shared" si="3"/>
        <v>#N/A</v>
      </c>
      <c r="K34" s="48" t="e">
        <f>VLOOKUP(H34,银行退汇!G:K,2,FALSE)</f>
        <v>#N/A</v>
      </c>
      <c r="L34" s="48" t="e">
        <f>VLOOKUP(H34,网银退汇!C:D,2,FALSE)</f>
        <v>#N/A</v>
      </c>
      <c r="M34" s="38"/>
      <c r="N34" s="38"/>
      <c r="O34" s="45"/>
      <c r="P34" s="38"/>
      <c r="Q34" s="38"/>
      <c r="R34" s="38"/>
      <c r="S34" s="38"/>
      <c r="T34" s="38"/>
      <c r="U34" s="38"/>
      <c r="V34" s="38"/>
      <c r="W34" s="38"/>
    </row>
    <row r="35" spans="1:23" hidden="1">
      <c r="A35" s="23" t="s">
        <v>1101</v>
      </c>
      <c r="B35" s="23" t="s">
        <v>1655</v>
      </c>
      <c r="C35" s="49" t="str">
        <f t="shared" si="0"/>
        <v>20170616</v>
      </c>
      <c r="D35" s="49" t="str">
        <f t="shared" si="1"/>
        <v>0052156948</v>
      </c>
      <c r="E35" t="s">
        <v>123</v>
      </c>
      <c r="F35" s="23" t="s">
        <v>1656</v>
      </c>
      <c r="G35" s="66">
        <v>200</v>
      </c>
      <c r="H35" s="48" t="str">
        <f t="shared" si="2"/>
        <v>6228480868633153176200</v>
      </c>
      <c r="I35" s="48" t="e">
        <f>VLOOKUP(H35,银行退汇!H:K,4,FALSE)</f>
        <v>#N/A</v>
      </c>
      <c r="J35" s="48" t="e">
        <f t="shared" si="3"/>
        <v>#N/A</v>
      </c>
      <c r="K35" s="48" t="e">
        <f>VLOOKUP(H35,银行退汇!G:K,2,FALSE)</f>
        <v>#N/A</v>
      </c>
      <c r="L35" s="48" t="e">
        <f>VLOOKUP(H35,网银退汇!C:D,2,FALSE)</f>
        <v>#N/A</v>
      </c>
      <c r="M35" s="38"/>
      <c r="N35" s="38"/>
      <c r="O35" s="45"/>
      <c r="P35" s="38"/>
      <c r="Q35" s="38"/>
      <c r="R35" s="38"/>
      <c r="S35" s="38"/>
      <c r="T35" s="38"/>
      <c r="U35" s="38"/>
      <c r="V35" s="38"/>
      <c r="W35" s="38"/>
    </row>
    <row r="36" spans="1:23" hidden="1">
      <c r="A36" s="23" t="s">
        <v>1103</v>
      </c>
      <c r="B36" s="23" t="s">
        <v>1657</v>
      </c>
      <c r="C36" s="49" t="str">
        <f t="shared" si="0"/>
        <v>20170616</v>
      </c>
      <c r="D36" s="49" t="str">
        <f t="shared" si="1"/>
        <v>0052157704</v>
      </c>
      <c r="E36" t="s">
        <v>123</v>
      </c>
      <c r="F36" s="23" t="s">
        <v>230</v>
      </c>
      <c r="G36" s="66">
        <v>882</v>
      </c>
      <c r="H36" s="48" t="str">
        <f t="shared" si="2"/>
        <v>6259960031745573882</v>
      </c>
      <c r="I36" s="48">
        <f>VLOOKUP(H36,银行退汇!H:K,4,FALSE)</f>
        <v>882</v>
      </c>
      <c r="J36" s="48">
        <f t="shared" si="3"/>
        <v>1</v>
      </c>
      <c r="K36" s="48" t="e">
        <f>VLOOKUP(H36,银行退汇!G:K,2,FALSE)</f>
        <v>#N/A</v>
      </c>
      <c r="L36" s="48">
        <f>VLOOKUP(H36,网银退汇!C:D,2,FALSE)</f>
        <v>882</v>
      </c>
      <c r="M36" s="38"/>
      <c r="N36" s="38"/>
      <c r="O36" s="45"/>
      <c r="P36" s="38"/>
      <c r="Q36" s="38"/>
      <c r="R36" s="38"/>
      <c r="S36" s="38"/>
      <c r="T36" s="38"/>
      <c r="U36" s="38"/>
      <c r="V36" s="38"/>
      <c r="W36" s="38"/>
    </row>
    <row r="37" spans="1:23" hidden="1">
      <c r="A37" s="23" t="s">
        <v>1105</v>
      </c>
      <c r="B37" s="23" t="s">
        <v>1658</v>
      </c>
      <c r="C37" s="49" t="str">
        <f t="shared" si="0"/>
        <v>20170616</v>
      </c>
      <c r="D37" s="49" t="str">
        <f t="shared" si="1"/>
        <v>0052162339</v>
      </c>
      <c r="E37" t="s">
        <v>123</v>
      </c>
      <c r="F37" s="23" t="s">
        <v>1659</v>
      </c>
      <c r="G37" s="66">
        <v>6780</v>
      </c>
      <c r="H37" s="48" t="str">
        <f t="shared" si="2"/>
        <v>62122625130009511526780</v>
      </c>
      <c r="I37" s="48" t="e">
        <f>VLOOKUP(H37,银行退汇!H:K,4,FALSE)</f>
        <v>#N/A</v>
      </c>
      <c r="J37" s="48" t="e">
        <f t="shared" si="3"/>
        <v>#N/A</v>
      </c>
      <c r="K37" s="48" t="e">
        <f>VLOOKUP(H37,银行退汇!G:K,2,FALSE)</f>
        <v>#N/A</v>
      </c>
      <c r="L37" s="48" t="e">
        <f>VLOOKUP(H37,网银退汇!C:D,2,FALSE)</f>
        <v>#N/A</v>
      </c>
      <c r="M37" s="38"/>
      <c r="N37" s="38"/>
      <c r="O37" s="45"/>
      <c r="P37" s="38"/>
      <c r="Q37" s="38"/>
      <c r="R37" s="38"/>
      <c r="S37" s="38"/>
      <c r="T37" s="38"/>
      <c r="U37" s="38"/>
      <c r="V37" s="38"/>
      <c r="W37" s="38"/>
    </row>
    <row r="38" spans="1:23" hidden="1">
      <c r="A38" s="23" t="s">
        <v>1107</v>
      </c>
      <c r="B38" s="23" t="s">
        <v>1660</v>
      </c>
      <c r="C38" s="49" t="str">
        <f t="shared" si="0"/>
        <v>20170616</v>
      </c>
      <c r="D38" s="49" t="str">
        <f t="shared" si="1"/>
        <v>0052164606</v>
      </c>
      <c r="E38" t="s">
        <v>123</v>
      </c>
      <c r="F38" s="23" t="s">
        <v>1661</v>
      </c>
      <c r="G38" s="66">
        <v>475</v>
      </c>
      <c r="H38" s="48" t="str">
        <f t="shared" si="2"/>
        <v>6228483301027873214475</v>
      </c>
      <c r="I38" s="48" t="e">
        <f>VLOOKUP(H38,银行退汇!H:K,4,FALSE)</f>
        <v>#N/A</v>
      </c>
      <c r="J38" s="48" t="e">
        <f t="shared" si="3"/>
        <v>#N/A</v>
      </c>
      <c r="K38" s="48" t="e">
        <f>VLOOKUP(H38,银行退汇!G:K,2,FALSE)</f>
        <v>#N/A</v>
      </c>
      <c r="L38" s="48" t="e">
        <f>VLOOKUP(H38,网银退汇!C:D,2,FALSE)</f>
        <v>#N/A</v>
      </c>
      <c r="M38" s="38"/>
      <c r="N38" s="38"/>
      <c r="O38" s="45"/>
      <c r="P38" s="38"/>
      <c r="Q38" s="38"/>
      <c r="R38" s="38"/>
      <c r="S38" s="38"/>
      <c r="T38" s="38"/>
      <c r="U38" s="38"/>
      <c r="V38" s="38"/>
      <c r="W38" s="38"/>
    </row>
    <row r="39" spans="1:23" hidden="1">
      <c r="A39" s="23" t="s">
        <v>1109</v>
      </c>
      <c r="B39" s="23" t="s">
        <v>1662</v>
      </c>
      <c r="C39" s="49" t="str">
        <f t="shared" si="0"/>
        <v>20170616</v>
      </c>
      <c r="D39" s="49" t="str">
        <f t="shared" si="1"/>
        <v>0052164618</v>
      </c>
      <c r="E39" t="s">
        <v>123</v>
      </c>
      <c r="F39" s="23" t="s">
        <v>1663</v>
      </c>
      <c r="G39" s="66">
        <v>65</v>
      </c>
      <c r="H39" s="48" t="str">
        <f t="shared" si="2"/>
        <v>621700142000266363465</v>
      </c>
      <c r="I39" s="48" t="e">
        <f>VLOOKUP(H39,银行退汇!H:K,4,FALSE)</f>
        <v>#N/A</v>
      </c>
      <c r="J39" s="48" t="e">
        <f t="shared" si="3"/>
        <v>#N/A</v>
      </c>
      <c r="K39" s="48" t="e">
        <f>VLOOKUP(H39,银行退汇!G:K,2,FALSE)</f>
        <v>#N/A</v>
      </c>
      <c r="L39" s="48" t="e">
        <f>VLOOKUP(H39,网银退汇!C:D,2,FALSE)</f>
        <v>#N/A</v>
      </c>
      <c r="M39" s="38"/>
      <c r="N39" s="38"/>
      <c r="O39" s="45"/>
      <c r="P39" s="38"/>
      <c r="Q39" s="38"/>
      <c r="R39" s="38"/>
      <c r="S39" s="38"/>
      <c r="T39" s="38"/>
      <c r="U39" s="38"/>
      <c r="V39" s="38"/>
      <c r="W39" s="38"/>
    </row>
    <row r="40" spans="1:23" hidden="1">
      <c r="A40" s="23" t="s">
        <v>1111</v>
      </c>
      <c r="B40" s="23" t="s">
        <v>1664</v>
      </c>
      <c r="C40" s="49" t="str">
        <f t="shared" si="0"/>
        <v>20170616</v>
      </c>
      <c r="D40" s="49" t="str">
        <f t="shared" si="1"/>
        <v>0052165115</v>
      </c>
      <c r="E40" t="s">
        <v>123</v>
      </c>
      <c r="F40" s="23" t="s">
        <v>1665</v>
      </c>
      <c r="G40" s="66">
        <v>200</v>
      </c>
      <c r="H40" s="48" t="str">
        <f t="shared" si="2"/>
        <v>6228480868608267274200</v>
      </c>
      <c r="I40" s="48" t="e">
        <f>VLOOKUP(H40,银行退汇!H:K,4,FALSE)</f>
        <v>#N/A</v>
      </c>
      <c r="J40" s="48" t="e">
        <f t="shared" si="3"/>
        <v>#N/A</v>
      </c>
      <c r="K40" s="48" t="e">
        <f>VLOOKUP(H40,银行退汇!G:K,2,FALSE)</f>
        <v>#N/A</v>
      </c>
      <c r="L40" s="48" t="e">
        <f>VLOOKUP(H40,网银退汇!C:D,2,FALSE)</f>
        <v>#N/A</v>
      </c>
      <c r="M40" s="38"/>
      <c r="N40" s="38"/>
      <c r="O40" s="45"/>
      <c r="P40" s="38"/>
      <c r="Q40" s="38"/>
      <c r="R40" s="38"/>
      <c r="S40" s="38"/>
      <c r="T40" s="38"/>
      <c r="U40" s="38"/>
      <c r="V40" s="38"/>
      <c r="W40" s="38"/>
    </row>
    <row r="41" spans="1:23" hidden="1">
      <c r="A41" s="23" t="s">
        <v>1113</v>
      </c>
      <c r="B41" s="23" t="s">
        <v>1666</v>
      </c>
      <c r="C41" s="49" t="str">
        <f t="shared" si="0"/>
        <v>20170616</v>
      </c>
      <c r="D41" s="49" t="str">
        <f t="shared" si="1"/>
        <v>0052165161</v>
      </c>
      <c r="E41" t="s">
        <v>123</v>
      </c>
      <c r="F41" s="23" t="s">
        <v>233</v>
      </c>
      <c r="G41" s="66">
        <v>250</v>
      </c>
      <c r="H41" s="48" t="str">
        <f t="shared" si="2"/>
        <v>6259960100423185250</v>
      </c>
      <c r="I41" s="48">
        <f>VLOOKUP(H41,银行退汇!H:K,4,FALSE)</f>
        <v>250</v>
      </c>
      <c r="J41" s="48">
        <f t="shared" si="3"/>
        <v>1</v>
      </c>
      <c r="K41" s="48" t="e">
        <f>VLOOKUP(H41,银行退汇!G:K,2,FALSE)</f>
        <v>#N/A</v>
      </c>
      <c r="L41" s="48">
        <f>VLOOKUP(H41,网银退汇!C:D,2,FALSE)</f>
        <v>250</v>
      </c>
      <c r="M41" s="38"/>
      <c r="N41" s="38"/>
      <c r="O41" s="45"/>
      <c r="P41" s="38"/>
      <c r="Q41" s="38"/>
      <c r="R41" s="38"/>
      <c r="S41" s="38"/>
      <c r="T41" s="38"/>
      <c r="U41" s="38"/>
      <c r="V41" s="38"/>
      <c r="W41" s="38"/>
    </row>
    <row r="42" spans="1:23" hidden="1">
      <c r="A42" s="23" t="s">
        <v>1115</v>
      </c>
      <c r="B42" s="23" t="s">
        <v>1667</v>
      </c>
      <c r="C42" s="49" t="str">
        <f t="shared" si="0"/>
        <v>20170616</v>
      </c>
      <c r="D42" s="49" t="str">
        <f t="shared" si="1"/>
        <v>0052166617</v>
      </c>
      <c r="E42" t="s">
        <v>123</v>
      </c>
      <c r="F42" s="23" t="s">
        <v>1668</v>
      </c>
      <c r="G42" s="66">
        <v>82</v>
      </c>
      <c r="H42" s="48" t="str">
        <f t="shared" si="2"/>
        <v>622848330859902097582</v>
      </c>
      <c r="I42" s="48" t="e">
        <f>VLOOKUP(H42,银行退汇!H:K,4,FALSE)</f>
        <v>#N/A</v>
      </c>
      <c r="J42" s="48" t="e">
        <f t="shared" si="3"/>
        <v>#N/A</v>
      </c>
      <c r="K42" s="48" t="e">
        <f>VLOOKUP(H42,银行退汇!G:K,2,FALSE)</f>
        <v>#N/A</v>
      </c>
      <c r="L42" s="48" t="e">
        <f>VLOOKUP(H42,网银退汇!C:D,2,FALSE)</f>
        <v>#N/A</v>
      </c>
      <c r="M42" s="38"/>
      <c r="N42" s="38"/>
      <c r="O42" s="45"/>
      <c r="P42" s="38"/>
      <c r="Q42" s="38"/>
      <c r="R42" s="38"/>
      <c r="S42" s="38"/>
      <c r="T42" s="38"/>
      <c r="U42" s="38"/>
      <c r="V42" s="38"/>
      <c r="W42" s="38"/>
    </row>
    <row r="43" spans="1:23" hidden="1">
      <c r="A43" s="23" t="s">
        <v>1117</v>
      </c>
      <c r="B43" s="23" t="s">
        <v>1669</v>
      </c>
      <c r="C43" s="49" t="str">
        <f t="shared" si="0"/>
        <v>20170616</v>
      </c>
      <c r="D43" s="49" t="str">
        <f t="shared" si="1"/>
        <v>0052168456</v>
      </c>
      <c r="E43" t="s">
        <v>123</v>
      </c>
      <c r="F43" s="23" t="s">
        <v>1670</v>
      </c>
      <c r="G43" s="66">
        <v>100</v>
      </c>
      <c r="H43" s="48" t="str">
        <f t="shared" si="2"/>
        <v>6217003860026819886100</v>
      </c>
      <c r="I43" s="48" t="e">
        <f>VLOOKUP(H43,银行退汇!H:K,4,FALSE)</f>
        <v>#N/A</v>
      </c>
      <c r="J43" s="48" t="e">
        <f t="shared" si="3"/>
        <v>#N/A</v>
      </c>
      <c r="K43" s="48" t="e">
        <f>VLOOKUP(H43,银行退汇!G:K,2,FALSE)</f>
        <v>#N/A</v>
      </c>
      <c r="L43" s="48" t="e">
        <f>VLOOKUP(H43,网银退汇!C:D,2,FALSE)</f>
        <v>#N/A</v>
      </c>
      <c r="M43" s="38"/>
      <c r="N43" s="38"/>
      <c r="O43" s="45"/>
      <c r="P43" s="38"/>
      <c r="Q43" s="38"/>
      <c r="R43" s="38"/>
      <c r="S43" s="38"/>
      <c r="T43" s="38"/>
      <c r="U43" s="38"/>
      <c r="V43" s="38"/>
      <c r="W43" s="38"/>
    </row>
    <row r="44" spans="1:23" hidden="1">
      <c r="A44" s="23" t="s">
        <v>1119</v>
      </c>
      <c r="B44" s="23" t="s">
        <v>1671</v>
      </c>
      <c r="C44" s="49" t="str">
        <f t="shared" si="0"/>
        <v>20170616</v>
      </c>
      <c r="D44" s="49" t="str">
        <f t="shared" si="1"/>
        <v>0052168600</v>
      </c>
      <c r="E44" t="s">
        <v>123</v>
      </c>
      <c r="F44" s="23" t="s">
        <v>1672</v>
      </c>
      <c r="G44" s="66">
        <v>190</v>
      </c>
      <c r="H44" s="48" t="str">
        <f t="shared" si="2"/>
        <v>6217872700000088827190</v>
      </c>
      <c r="I44" s="48" t="e">
        <f>VLOOKUP(H44,银行退汇!H:K,4,FALSE)</f>
        <v>#N/A</v>
      </c>
      <c r="J44" s="48" t="e">
        <f t="shared" si="3"/>
        <v>#N/A</v>
      </c>
      <c r="K44" s="48" t="e">
        <f>VLOOKUP(H44,银行退汇!G:K,2,FALSE)</f>
        <v>#N/A</v>
      </c>
      <c r="L44" s="48" t="e">
        <f>VLOOKUP(H44,网银退汇!C:D,2,FALSE)</f>
        <v>#N/A</v>
      </c>
      <c r="M44" s="38"/>
      <c r="N44" s="38"/>
      <c r="O44" s="45"/>
      <c r="P44" s="38"/>
      <c r="Q44" s="38"/>
      <c r="R44" s="38"/>
      <c r="S44" s="38"/>
      <c r="T44" s="38"/>
      <c r="U44" s="38"/>
      <c r="V44" s="38"/>
      <c r="W44" s="38"/>
    </row>
    <row r="45" spans="1:23" hidden="1">
      <c r="A45" s="23" t="s">
        <v>1121</v>
      </c>
      <c r="B45" s="23" t="s">
        <v>1673</v>
      </c>
      <c r="C45" s="49" t="str">
        <f t="shared" si="0"/>
        <v>20170616</v>
      </c>
      <c r="D45" s="49" t="str">
        <f t="shared" si="1"/>
        <v>0052168990</v>
      </c>
      <c r="E45" t="s">
        <v>123</v>
      </c>
      <c r="F45" s="23" t="s">
        <v>1674</v>
      </c>
      <c r="G45" s="66">
        <v>42</v>
      </c>
      <c r="H45" s="48" t="str">
        <f t="shared" si="2"/>
        <v>621700386002543111342</v>
      </c>
      <c r="I45" s="48" t="e">
        <f>VLOOKUP(H45,银行退汇!H:K,4,FALSE)</f>
        <v>#N/A</v>
      </c>
      <c r="J45" s="48" t="e">
        <f t="shared" si="3"/>
        <v>#N/A</v>
      </c>
      <c r="K45" s="48" t="e">
        <f>VLOOKUP(H45,银行退汇!G:K,2,FALSE)</f>
        <v>#N/A</v>
      </c>
      <c r="L45" s="48" t="e">
        <f>VLOOKUP(H45,网银退汇!C:D,2,FALSE)</f>
        <v>#N/A</v>
      </c>
      <c r="M45" s="38"/>
      <c r="N45" s="38"/>
      <c r="O45" s="45"/>
      <c r="P45" s="38"/>
      <c r="Q45" s="38"/>
      <c r="R45" s="38"/>
      <c r="S45" s="38"/>
      <c r="T45" s="38"/>
      <c r="U45" s="38"/>
      <c r="V45" s="38"/>
      <c r="W45" s="38"/>
    </row>
    <row r="46" spans="1:23" hidden="1">
      <c r="A46" s="23" t="s">
        <v>1123</v>
      </c>
      <c r="B46" s="23" t="s">
        <v>1675</v>
      </c>
      <c r="C46" s="49" t="str">
        <f t="shared" si="0"/>
        <v>20170616</v>
      </c>
      <c r="D46" s="49" t="str">
        <f t="shared" si="1"/>
        <v>0052169187</v>
      </c>
      <c r="E46" t="s">
        <v>123</v>
      </c>
      <c r="F46" s="23" t="s">
        <v>1676</v>
      </c>
      <c r="G46" s="66">
        <v>3</v>
      </c>
      <c r="H46" s="48" t="str">
        <f t="shared" si="2"/>
        <v>62284838685023495713</v>
      </c>
      <c r="I46" s="48" t="e">
        <f>VLOOKUP(H46,银行退汇!H:K,4,FALSE)</f>
        <v>#N/A</v>
      </c>
      <c r="J46" s="48" t="e">
        <f t="shared" si="3"/>
        <v>#N/A</v>
      </c>
      <c r="K46" s="48" t="e">
        <f>VLOOKUP(H46,银行退汇!G:K,2,FALSE)</f>
        <v>#N/A</v>
      </c>
      <c r="L46" s="48" t="e">
        <f>VLOOKUP(H46,网银退汇!C:D,2,FALSE)</f>
        <v>#N/A</v>
      </c>
      <c r="M46" s="38"/>
      <c r="N46" s="38"/>
      <c r="O46" s="45"/>
      <c r="P46" s="38"/>
      <c r="Q46" s="38"/>
      <c r="R46" s="38"/>
      <c r="S46" s="38"/>
      <c r="T46" s="38"/>
      <c r="U46" s="38"/>
      <c r="V46" s="38"/>
      <c r="W46" s="38"/>
    </row>
    <row r="47" spans="1:23" hidden="1">
      <c r="A47" s="23" t="s">
        <v>1125</v>
      </c>
      <c r="B47" s="23" t="s">
        <v>1677</v>
      </c>
      <c r="C47" s="49" t="str">
        <f t="shared" si="0"/>
        <v>20170616</v>
      </c>
      <c r="D47" s="49" t="str">
        <f t="shared" si="1"/>
        <v>0052169495</v>
      </c>
      <c r="E47" t="s">
        <v>123</v>
      </c>
      <c r="F47" s="23" t="s">
        <v>1678</v>
      </c>
      <c r="G47" s="66">
        <v>157</v>
      </c>
      <c r="H47" s="48" t="str">
        <f t="shared" si="2"/>
        <v>6225330061295959157</v>
      </c>
      <c r="I47" s="48" t="e">
        <f>VLOOKUP(H47,银行退汇!H:K,4,FALSE)</f>
        <v>#N/A</v>
      </c>
      <c r="J47" s="48" t="e">
        <f t="shared" si="3"/>
        <v>#N/A</v>
      </c>
      <c r="K47" s="48" t="e">
        <f>VLOOKUP(H47,银行退汇!G:K,2,FALSE)</f>
        <v>#N/A</v>
      </c>
      <c r="L47" s="48" t="e">
        <f>VLOOKUP(H47,网银退汇!C:D,2,FALSE)</f>
        <v>#N/A</v>
      </c>
      <c r="M47" s="38"/>
      <c r="N47" s="38"/>
      <c r="O47" s="45"/>
      <c r="P47" s="38"/>
      <c r="Q47" s="38"/>
      <c r="R47" s="38"/>
      <c r="S47" s="38"/>
      <c r="T47" s="38"/>
      <c r="U47" s="38"/>
      <c r="V47" s="38"/>
      <c r="W47" s="38"/>
    </row>
    <row r="48" spans="1:23" hidden="1">
      <c r="A48" s="23" t="s">
        <v>1127</v>
      </c>
      <c r="B48" s="23" t="s">
        <v>1679</v>
      </c>
      <c r="C48" s="49" t="str">
        <f t="shared" si="0"/>
        <v>20170616</v>
      </c>
      <c r="D48" s="49" t="str">
        <f t="shared" si="1"/>
        <v>0052169729</v>
      </c>
      <c r="E48" t="s">
        <v>123</v>
      </c>
      <c r="F48" s="23" t="s">
        <v>242</v>
      </c>
      <c r="G48" s="66">
        <v>3200</v>
      </c>
      <c r="H48" s="48" t="str">
        <f t="shared" si="2"/>
        <v>62289300010972654373200</v>
      </c>
      <c r="I48" s="48">
        <f>VLOOKUP(H48,银行退汇!H:K,4,FALSE)</f>
        <v>3200</v>
      </c>
      <c r="J48" s="48">
        <f t="shared" si="3"/>
        <v>1</v>
      </c>
      <c r="K48" s="48" t="e">
        <f>VLOOKUP(H48,银行退汇!G:K,2,FALSE)</f>
        <v>#N/A</v>
      </c>
      <c r="L48" s="48">
        <f>VLOOKUP(H48,网银退汇!C:D,2,FALSE)</f>
        <v>3200</v>
      </c>
      <c r="M48" s="38"/>
      <c r="N48" s="38"/>
      <c r="O48" s="45"/>
      <c r="P48" s="38"/>
      <c r="Q48" s="38"/>
      <c r="R48" s="38"/>
      <c r="S48" s="38"/>
      <c r="T48" s="38"/>
      <c r="U48" s="38"/>
      <c r="V48" s="38"/>
      <c r="W48" s="38"/>
    </row>
    <row r="49" spans="1:23" hidden="1">
      <c r="A49" s="23" t="s">
        <v>1129</v>
      </c>
      <c r="B49" s="23" t="s">
        <v>1680</v>
      </c>
      <c r="C49" s="49" t="str">
        <f t="shared" si="0"/>
        <v>20170616</v>
      </c>
      <c r="D49" s="49" t="str">
        <f t="shared" si="1"/>
        <v>0052170705</v>
      </c>
      <c r="E49" t="s">
        <v>123</v>
      </c>
      <c r="F49" s="23" t="s">
        <v>1681</v>
      </c>
      <c r="G49" s="66">
        <v>96</v>
      </c>
      <c r="H49" s="48" t="str">
        <f t="shared" si="2"/>
        <v>623668386000327097796</v>
      </c>
      <c r="I49" s="48" t="e">
        <f>VLOOKUP(H49,银行退汇!H:K,4,FALSE)</f>
        <v>#N/A</v>
      </c>
      <c r="J49" s="48" t="e">
        <f t="shared" si="3"/>
        <v>#N/A</v>
      </c>
      <c r="K49" s="48" t="e">
        <f>VLOOKUP(H49,银行退汇!G:K,2,FALSE)</f>
        <v>#N/A</v>
      </c>
      <c r="L49" s="48" t="e">
        <f>VLOOKUP(H49,网银退汇!C:D,2,FALSE)</f>
        <v>#N/A</v>
      </c>
      <c r="M49" s="38"/>
      <c r="N49" s="38"/>
      <c r="O49" s="45"/>
      <c r="P49" s="38"/>
      <c r="Q49" s="38"/>
      <c r="R49" s="38"/>
      <c r="S49" s="38"/>
      <c r="T49" s="38"/>
      <c r="U49" s="38"/>
      <c r="V49" s="38"/>
      <c r="W49" s="38"/>
    </row>
    <row r="50" spans="1:23" hidden="1">
      <c r="A50" s="23" t="s">
        <v>1131</v>
      </c>
      <c r="B50" s="23" t="s">
        <v>1682</v>
      </c>
      <c r="C50" s="49" t="str">
        <f t="shared" si="0"/>
        <v>20170616</v>
      </c>
      <c r="D50" s="49" t="str">
        <f t="shared" si="1"/>
        <v>0052171040</v>
      </c>
      <c r="E50" t="s">
        <v>123</v>
      </c>
      <c r="F50" s="23" t="s">
        <v>1683</v>
      </c>
      <c r="G50" s="66">
        <v>1000</v>
      </c>
      <c r="H50" s="48" t="str">
        <f t="shared" si="2"/>
        <v>62281000465044871000</v>
      </c>
      <c r="I50" s="48" t="e">
        <f>VLOOKUP(H50,银行退汇!H:K,4,FALSE)</f>
        <v>#N/A</v>
      </c>
      <c r="J50" s="48" t="e">
        <f t="shared" si="3"/>
        <v>#N/A</v>
      </c>
      <c r="K50" s="48" t="e">
        <f>VLOOKUP(H50,银行退汇!G:K,2,FALSE)</f>
        <v>#N/A</v>
      </c>
      <c r="L50" s="48" t="e">
        <f>VLOOKUP(H50,网银退汇!C:D,2,FALSE)</f>
        <v>#N/A</v>
      </c>
      <c r="M50" s="38"/>
      <c r="N50" s="38"/>
      <c r="O50" s="45"/>
      <c r="P50" s="38"/>
      <c r="Q50" s="38"/>
      <c r="R50" s="38"/>
      <c r="S50" s="38"/>
      <c r="T50" s="38"/>
      <c r="U50" s="38"/>
      <c r="V50" s="38"/>
      <c r="W50" s="38"/>
    </row>
    <row r="51" spans="1:23" hidden="1">
      <c r="A51" s="23" t="s">
        <v>1133</v>
      </c>
      <c r="B51" s="23" t="s">
        <v>1684</v>
      </c>
      <c r="C51" s="49" t="str">
        <f t="shared" si="0"/>
        <v>20170616</v>
      </c>
      <c r="D51" s="49" t="str">
        <f t="shared" si="1"/>
        <v>0052171749</v>
      </c>
      <c r="E51" t="s">
        <v>123</v>
      </c>
      <c r="F51" s="23" t="s">
        <v>1685</v>
      </c>
      <c r="G51" s="66">
        <v>1000</v>
      </c>
      <c r="H51" s="48" t="str">
        <f t="shared" si="2"/>
        <v>62262222045886071000</v>
      </c>
      <c r="I51" s="48" t="e">
        <f>VLOOKUP(H51,银行退汇!H:K,4,FALSE)</f>
        <v>#N/A</v>
      </c>
      <c r="J51" s="48" t="e">
        <f t="shared" si="3"/>
        <v>#N/A</v>
      </c>
      <c r="K51" s="48" t="e">
        <f>VLOOKUP(H51,银行退汇!G:K,2,FALSE)</f>
        <v>#N/A</v>
      </c>
      <c r="L51" s="48" t="e">
        <f>VLOOKUP(H51,网银退汇!C:D,2,FALSE)</f>
        <v>#N/A</v>
      </c>
      <c r="M51" s="38"/>
      <c r="N51" s="38"/>
      <c r="O51" s="45"/>
      <c r="P51" s="38"/>
      <c r="Q51" s="38"/>
      <c r="R51" s="38"/>
      <c r="S51" s="38"/>
      <c r="T51" s="38"/>
      <c r="U51" s="38"/>
      <c r="V51" s="38"/>
      <c r="W51" s="38"/>
    </row>
    <row r="52" spans="1:23" hidden="1">
      <c r="A52" s="23" t="s">
        <v>1135</v>
      </c>
      <c r="B52" s="23" t="s">
        <v>1686</v>
      </c>
      <c r="C52" s="49" t="str">
        <f t="shared" si="0"/>
        <v>20170616</v>
      </c>
      <c r="D52" s="49" t="str">
        <f t="shared" si="1"/>
        <v>0052172009</v>
      </c>
      <c r="E52" t="s">
        <v>123</v>
      </c>
      <c r="F52" s="23" t="s">
        <v>1687</v>
      </c>
      <c r="G52" s="66">
        <v>247</v>
      </c>
      <c r="H52" s="48" t="str">
        <f t="shared" si="2"/>
        <v>5176509902345500247</v>
      </c>
      <c r="I52" s="48" t="e">
        <f>VLOOKUP(H52,银行退汇!H:K,4,FALSE)</f>
        <v>#N/A</v>
      </c>
      <c r="J52" s="48" t="e">
        <f t="shared" si="3"/>
        <v>#N/A</v>
      </c>
      <c r="K52" s="48" t="e">
        <f>VLOOKUP(H52,银行退汇!G:K,2,FALSE)</f>
        <v>#N/A</v>
      </c>
      <c r="L52" s="48" t="e">
        <f>VLOOKUP(H52,网银退汇!C:D,2,FALSE)</f>
        <v>#N/A</v>
      </c>
      <c r="M52" s="38"/>
      <c r="N52" s="38"/>
      <c r="O52" s="45"/>
      <c r="P52" s="38"/>
      <c r="Q52" s="38"/>
      <c r="R52" s="38"/>
      <c r="S52" s="38"/>
      <c r="T52" s="38"/>
      <c r="U52" s="38"/>
      <c r="V52" s="38"/>
      <c r="W52" s="38"/>
    </row>
    <row r="53" spans="1:23" hidden="1">
      <c r="A53" s="23" t="s">
        <v>1137</v>
      </c>
      <c r="B53" s="23" t="s">
        <v>1688</v>
      </c>
      <c r="C53" s="49" t="str">
        <f t="shared" si="0"/>
        <v>20170616</v>
      </c>
      <c r="D53" s="49" t="str">
        <f t="shared" si="1"/>
        <v>0052172199</v>
      </c>
      <c r="E53" t="s">
        <v>123</v>
      </c>
      <c r="F53" s="23" t="s">
        <v>1689</v>
      </c>
      <c r="G53" s="66">
        <v>48</v>
      </c>
      <c r="H53" s="48" t="str">
        <f t="shared" si="2"/>
        <v>622848193860061807848</v>
      </c>
      <c r="I53" s="48" t="e">
        <f>VLOOKUP(H53,银行退汇!H:K,4,FALSE)</f>
        <v>#N/A</v>
      </c>
      <c r="J53" s="48" t="e">
        <f t="shared" si="3"/>
        <v>#N/A</v>
      </c>
      <c r="K53" s="48" t="e">
        <f>VLOOKUP(H53,银行退汇!G:K,2,FALSE)</f>
        <v>#N/A</v>
      </c>
      <c r="L53" s="48" t="e">
        <f>VLOOKUP(H53,网银退汇!C:D,2,FALSE)</f>
        <v>#N/A</v>
      </c>
      <c r="M53" s="38"/>
      <c r="N53" s="38"/>
      <c r="O53" s="45"/>
      <c r="P53" s="38"/>
      <c r="Q53" s="38"/>
      <c r="R53" s="38"/>
      <c r="S53" s="38"/>
      <c r="T53" s="38"/>
      <c r="U53" s="38"/>
      <c r="V53" s="38"/>
      <c r="W53" s="38"/>
    </row>
    <row r="54" spans="1:23" hidden="1">
      <c r="A54" s="23" t="s">
        <v>1139</v>
      </c>
      <c r="B54" s="23" t="s">
        <v>1690</v>
      </c>
      <c r="C54" s="49" t="str">
        <f t="shared" si="0"/>
        <v>20170616</v>
      </c>
      <c r="D54" s="49" t="str">
        <f t="shared" si="1"/>
        <v>0052172773</v>
      </c>
      <c r="E54" t="s">
        <v>123</v>
      </c>
      <c r="F54" s="23" t="s">
        <v>1691</v>
      </c>
      <c r="G54" s="66">
        <v>50</v>
      </c>
      <c r="H54" s="48" t="str">
        <f t="shared" si="2"/>
        <v>621226251300059617150</v>
      </c>
      <c r="I54" s="48" t="e">
        <f>VLOOKUP(H54,银行退汇!H:K,4,FALSE)</f>
        <v>#N/A</v>
      </c>
      <c r="J54" s="48" t="e">
        <f t="shared" si="3"/>
        <v>#N/A</v>
      </c>
      <c r="K54" s="48" t="e">
        <f>VLOOKUP(H54,银行退汇!G:K,2,FALSE)</f>
        <v>#N/A</v>
      </c>
      <c r="L54" s="48" t="e">
        <f>VLOOKUP(H54,网银退汇!C:D,2,FALSE)</f>
        <v>#N/A</v>
      </c>
      <c r="M54" s="38"/>
      <c r="N54" s="38"/>
      <c r="O54" s="45"/>
      <c r="P54" s="38"/>
      <c r="Q54" s="38"/>
      <c r="R54" s="38"/>
      <c r="S54" s="38"/>
      <c r="T54" s="38"/>
      <c r="U54" s="38"/>
      <c r="V54" s="38"/>
      <c r="W54" s="38"/>
    </row>
    <row r="55" spans="1:23" hidden="1">
      <c r="A55" s="23" t="s">
        <v>1143</v>
      </c>
      <c r="B55" s="23" t="s">
        <v>1692</v>
      </c>
      <c r="C55" s="49" t="str">
        <f t="shared" si="0"/>
        <v>20170616</v>
      </c>
      <c r="D55" s="49" t="str">
        <f t="shared" si="1"/>
        <v>0052211152</v>
      </c>
      <c r="E55" t="s">
        <v>123</v>
      </c>
      <c r="F55" s="23" t="s">
        <v>1693</v>
      </c>
      <c r="G55" s="66">
        <v>370</v>
      </c>
      <c r="H55" s="48" t="str">
        <f t="shared" si="2"/>
        <v>6221887300039838147370</v>
      </c>
      <c r="I55" s="48" t="e">
        <f>VLOOKUP(H55,银行退汇!H:K,4,FALSE)</f>
        <v>#N/A</v>
      </c>
      <c r="J55" s="48" t="e">
        <f t="shared" si="3"/>
        <v>#N/A</v>
      </c>
      <c r="K55" s="48" t="e">
        <f>VLOOKUP(H55,银行退汇!G:K,2,FALSE)</f>
        <v>#N/A</v>
      </c>
      <c r="L55" s="48" t="e">
        <f>VLOOKUP(H55,网银退汇!C:D,2,FALSE)</f>
        <v>#N/A</v>
      </c>
      <c r="M55" s="38"/>
      <c r="N55" s="38"/>
      <c r="O55" s="45"/>
      <c r="P55" s="38"/>
      <c r="Q55" s="38"/>
      <c r="R55" s="38"/>
      <c r="S55" s="38"/>
      <c r="T55" s="38"/>
      <c r="U55" s="38"/>
      <c r="V55" s="38"/>
      <c r="W55" s="38"/>
    </row>
    <row r="56" spans="1:23" hidden="1">
      <c r="A56" s="23" t="s">
        <v>1145</v>
      </c>
      <c r="B56" s="23" t="s">
        <v>1694</v>
      </c>
      <c r="C56" s="49" t="str">
        <f t="shared" si="0"/>
        <v>20170616</v>
      </c>
      <c r="D56" s="49" t="str">
        <f t="shared" si="1"/>
        <v>0052229703</v>
      </c>
      <c r="E56" t="s">
        <v>123</v>
      </c>
      <c r="F56" s="23" t="s">
        <v>1695</v>
      </c>
      <c r="G56" s="66">
        <v>230</v>
      </c>
      <c r="H56" s="48" t="str">
        <f t="shared" si="2"/>
        <v>6283660052629132230</v>
      </c>
      <c r="I56" s="48" t="e">
        <f>VLOOKUP(H56,银行退汇!H:K,4,FALSE)</f>
        <v>#N/A</v>
      </c>
      <c r="J56" s="48" t="e">
        <f t="shared" si="3"/>
        <v>#N/A</v>
      </c>
      <c r="K56" s="48" t="e">
        <f>VLOOKUP(H56,银行退汇!G:K,2,FALSE)</f>
        <v>#N/A</v>
      </c>
      <c r="L56" s="48" t="e">
        <f>VLOOKUP(H56,网银退汇!C:D,2,FALSE)</f>
        <v>#N/A</v>
      </c>
      <c r="M56" s="38"/>
      <c r="N56" s="38"/>
      <c r="O56" s="45"/>
      <c r="P56" s="38"/>
      <c r="Q56" s="38"/>
      <c r="R56" s="38"/>
      <c r="S56" s="38"/>
      <c r="T56" s="38"/>
      <c r="U56" s="38"/>
      <c r="V56" s="38"/>
      <c r="W56" s="38"/>
    </row>
    <row r="57" spans="1:23" hidden="1">
      <c r="A57" s="23" t="s">
        <v>1147</v>
      </c>
      <c r="B57" s="23" t="s">
        <v>1696</v>
      </c>
      <c r="C57" s="49" t="str">
        <f t="shared" si="0"/>
        <v>20170616</v>
      </c>
      <c r="D57" s="49" t="str">
        <f t="shared" si="1"/>
        <v>0052237020</v>
      </c>
      <c r="E57" t="s">
        <v>123</v>
      </c>
      <c r="F57" s="23" t="s">
        <v>1697</v>
      </c>
      <c r="G57" s="66">
        <v>990</v>
      </c>
      <c r="H57" s="48" t="str">
        <f t="shared" si="2"/>
        <v>6228480868608562179990</v>
      </c>
      <c r="I57" s="48" t="e">
        <f>VLOOKUP(H57,银行退汇!H:K,4,FALSE)</f>
        <v>#N/A</v>
      </c>
      <c r="J57" s="48" t="e">
        <f t="shared" si="3"/>
        <v>#N/A</v>
      </c>
      <c r="K57" s="48" t="e">
        <f>VLOOKUP(H57,银行退汇!G:K,2,FALSE)</f>
        <v>#N/A</v>
      </c>
      <c r="L57" s="48" t="e">
        <f>VLOOKUP(H57,网银退汇!C:D,2,FALSE)</f>
        <v>#N/A</v>
      </c>
      <c r="M57" s="38"/>
      <c r="N57" s="38"/>
      <c r="O57" s="45"/>
      <c r="P57" s="38"/>
      <c r="Q57" s="38"/>
      <c r="R57" s="38"/>
      <c r="S57" s="38"/>
      <c r="T57" s="38"/>
      <c r="U57" s="38"/>
      <c r="V57" s="38"/>
      <c r="W57" s="38"/>
    </row>
    <row r="58" spans="1:23" hidden="1">
      <c r="A58" s="23" t="s">
        <v>1149</v>
      </c>
      <c r="B58" s="23" t="s">
        <v>1698</v>
      </c>
      <c r="C58" s="49" t="str">
        <f t="shared" si="0"/>
        <v>20170616</v>
      </c>
      <c r="D58" s="49" t="str">
        <f t="shared" si="1"/>
        <v>0052239872</v>
      </c>
      <c r="E58" t="s">
        <v>123</v>
      </c>
      <c r="F58" s="23" t="s">
        <v>1699</v>
      </c>
      <c r="G58" s="66">
        <v>150</v>
      </c>
      <c r="H58" s="48" t="str">
        <f t="shared" si="2"/>
        <v>6259662400002202150</v>
      </c>
      <c r="I58" s="48" t="e">
        <f>VLOOKUP(H58,银行退汇!H:K,4,FALSE)</f>
        <v>#N/A</v>
      </c>
      <c r="J58" s="48" t="e">
        <f t="shared" si="3"/>
        <v>#N/A</v>
      </c>
      <c r="K58" s="48" t="e">
        <f>VLOOKUP(H58,银行退汇!G:K,2,FALSE)</f>
        <v>#N/A</v>
      </c>
      <c r="L58" s="48" t="e">
        <f>VLOOKUP(H58,网银退汇!C:D,2,FALSE)</f>
        <v>#N/A</v>
      </c>
      <c r="M58" s="38"/>
      <c r="N58" s="38"/>
      <c r="O58" s="45"/>
      <c r="P58" s="38"/>
      <c r="Q58" s="38"/>
      <c r="R58" s="38"/>
      <c r="S58" s="38"/>
      <c r="T58" s="38"/>
      <c r="U58" s="38"/>
      <c r="V58" s="38"/>
      <c r="W58" s="38"/>
    </row>
    <row r="59" spans="1:23" hidden="1">
      <c r="A59" s="23" t="s">
        <v>1151</v>
      </c>
      <c r="B59" s="23" t="s">
        <v>1700</v>
      </c>
      <c r="C59" s="49" t="str">
        <f t="shared" si="0"/>
        <v>20170616</v>
      </c>
      <c r="D59" s="49" t="str">
        <f t="shared" si="1"/>
        <v>0052248002</v>
      </c>
      <c r="E59" t="s">
        <v>123</v>
      </c>
      <c r="F59" s="23" t="s">
        <v>1701</v>
      </c>
      <c r="G59" s="66">
        <v>256</v>
      </c>
      <c r="H59" s="48" t="str">
        <f t="shared" si="2"/>
        <v>6217003860019842960256</v>
      </c>
      <c r="I59" s="48" t="e">
        <f>VLOOKUP(H59,银行退汇!H:K,4,FALSE)</f>
        <v>#N/A</v>
      </c>
      <c r="J59" s="48" t="e">
        <f t="shared" si="3"/>
        <v>#N/A</v>
      </c>
      <c r="K59" s="48" t="e">
        <f>VLOOKUP(H59,银行退汇!G:K,2,FALSE)</f>
        <v>#N/A</v>
      </c>
      <c r="L59" s="48" t="e">
        <f>VLOOKUP(H59,网银退汇!C:D,2,FALSE)</f>
        <v>#N/A</v>
      </c>
      <c r="M59" s="38"/>
      <c r="N59" s="38"/>
      <c r="O59" s="45"/>
      <c r="P59" s="38"/>
      <c r="Q59" s="38"/>
      <c r="R59" s="38"/>
      <c r="S59" s="38"/>
      <c r="T59" s="38"/>
      <c r="U59" s="38"/>
      <c r="V59" s="38"/>
      <c r="W59" s="38"/>
    </row>
    <row r="60" spans="1:23" hidden="1">
      <c r="A60" s="23" t="s">
        <v>1153</v>
      </c>
      <c r="B60" s="23" t="s">
        <v>1702</v>
      </c>
      <c r="C60" s="49" t="str">
        <f t="shared" si="0"/>
        <v>20170616</v>
      </c>
      <c r="D60" s="49" t="str">
        <f t="shared" si="1"/>
        <v>0052254536</v>
      </c>
      <c r="E60" t="s">
        <v>123</v>
      </c>
      <c r="F60" s="23" t="s">
        <v>1703</v>
      </c>
      <c r="G60" s="66">
        <v>19</v>
      </c>
      <c r="H60" s="48" t="str">
        <f t="shared" si="2"/>
        <v>622638800575476119</v>
      </c>
      <c r="I60" s="48" t="e">
        <f>VLOOKUP(H60,银行退汇!H:K,4,FALSE)</f>
        <v>#N/A</v>
      </c>
      <c r="J60" s="48" t="e">
        <f t="shared" si="3"/>
        <v>#N/A</v>
      </c>
      <c r="K60" s="48" t="e">
        <f>VLOOKUP(H60,银行退汇!G:K,2,FALSE)</f>
        <v>#N/A</v>
      </c>
      <c r="L60" s="48" t="e">
        <f>VLOOKUP(H60,网银退汇!C:D,2,FALSE)</f>
        <v>#N/A</v>
      </c>
      <c r="M60" s="38"/>
      <c r="N60" s="38"/>
      <c r="O60" s="45"/>
      <c r="P60" s="38"/>
      <c r="Q60" s="38"/>
      <c r="R60" s="38"/>
      <c r="S60" s="38"/>
      <c r="T60" s="38"/>
      <c r="U60" s="38"/>
      <c r="V60" s="38"/>
      <c r="W60" s="38"/>
    </row>
    <row r="61" spans="1:23" hidden="1">
      <c r="A61" s="23" t="s">
        <v>1155</v>
      </c>
      <c r="B61" s="23" t="s">
        <v>1704</v>
      </c>
      <c r="C61" s="49" t="str">
        <f t="shared" si="0"/>
        <v>20170616</v>
      </c>
      <c r="D61" s="49" t="str">
        <f t="shared" si="1"/>
        <v>0052255732</v>
      </c>
      <c r="E61" t="s">
        <v>123</v>
      </c>
      <c r="F61" s="23" t="s">
        <v>1705</v>
      </c>
      <c r="G61" s="66">
        <v>3680</v>
      </c>
      <c r="H61" s="48" t="str">
        <f t="shared" si="2"/>
        <v>62319000001212726743680</v>
      </c>
      <c r="I61" s="48" t="e">
        <f>VLOOKUP(H61,银行退汇!H:K,4,FALSE)</f>
        <v>#N/A</v>
      </c>
      <c r="J61" s="48" t="e">
        <f t="shared" si="3"/>
        <v>#N/A</v>
      </c>
      <c r="K61" s="48" t="e">
        <f>VLOOKUP(H61,银行退汇!G:K,2,FALSE)</f>
        <v>#N/A</v>
      </c>
      <c r="L61" s="48" t="e">
        <f>VLOOKUP(H61,网银退汇!C:D,2,FALSE)</f>
        <v>#N/A</v>
      </c>
      <c r="M61" s="38"/>
      <c r="N61" s="38"/>
      <c r="O61" s="45"/>
      <c r="P61" s="38"/>
      <c r="Q61" s="38"/>
      <c r="R61" s="38"/>
      <c r="S61" s="38"/>
      <c r="T61" s="38"/>
      <c r="U61" s="38"/>
      <c r="V61" s="38"/>
      <c r="W61" s="38"/>
    </row>
    <row r="62" spans="1:23" hidden="1">
      <c r="A62" s="23" t="s">
        <v>1157</v>
      </c>
      <c r="B62" s="23" t="s">
        <v>1706</v>
      </c>
      <c r="C62" s="49" t="str">
        <f t="shared" si="0"/>
        <v>20170616</v>
      </c>
      <c r="D62" s="49" t="str">
        <f t="shared" si="1"/>
        <v>0052256242</v>
      </c>
      <c r="E62" t="s">
        <v>123</v>
      </c>
      <c r="F62" s="23" t="s">
        <v>1707</v>
      </c>
      <c r="G62" s="66">
        <v>696</v>
      </c>
      <c r="H62" s="48" t="str">
        <f t="shared" si="2"/>
        <v>6217003860017043215696</v>
      </c>
      <c r="I62" s="48" t="e">
        <f>VLOOKUP(H62,银行退汇!H:K,4,FALSE)</f>
        <v>#N/A</v>
      </c>
      <c r="J62" s="48" t="e">
        <f t="shared" si="3"/>
        <v>#N/A</v>
      </c>
      <c r="K62" s="48" t="e">
        <f>VLOOKUP(H62,银行退汇!G:K,2,FALSE)</f>
        <v>#N/A</v>
      </c>
      <c r="L62" s="48" t="e">
        <f>VLOOKUP(H62,网银退汇!C:D,2,FALSE)</f>
        <v>#N/A</v>
      </c>
      <c r="M62" s="38"/>
      <c r="N62" s="38"/>
      <c r="O62" s="45"/>
      <c r="P62" s="38"/>
      <c r="Q62" s="38"/>
      <c r="R62" s="38"/>
      <c r="S62" s="38"/>
      <c r="T62" s="38"/>
      <c r="U62" s="38"/>
      <c r="V62" s="38"/>
      <c r="W62" s="38"/>
    </row>
    <row r="63" spans="1:23" hidden="1">
      <c r="A63" s="23" t="s">
        <v>1159</v>
      </c>
      <c r="B63" s="23" t="s">
        <v>1708</v>
      </c>
      <c r="C63" s="49" t="str">
        <f t="shared" si="0"/>
        <v>20170616</v>
      </c>
      <c r="D63" s="49" t="str">
        <f t="shared" si="1"/>
        <v>0052257760</v>
      </c>
      <c r="E63" t="s">
        <v>123</v>
      </c>
      <c r="F63" s="23" t="s">
        <v>1709</v>
      </c>
      <c r="G63" s="66">
        <v>80</v>
      </c>
      <c r="H63" s="48" t="str">
        <f t="shared" si="2"/>
        <v>623190000004855650680</v>
      </c>
      <c r="I63" s="48" t="e">
        <f>VLOOKUP(H63,银行退汇!H:K,4,FALSE)</f>
        <v>#N/A</v>
      </c>
      <c r="J63" s="48" t="e">
        <f t="shared" si="3"/>
        <v>#N/A</v>
      </c>
      <c r="K63" s="48" t="e">
        <f>VLOOKUP(H63,银行退汇!G:K,2,FALSE)</f>
        <v>#N/A</v>
      </c>
      <c r="L63" s="48" t="e">
        <f>VLOOKUP(H63,网银退汇!C:D,2,FALSE)</f>
        <v>#N/A</v>
      </c>
      <c r="M63" s="38"/>
      <c r="N63" s="38"/>
      <c r="O63" s="45"/>
      <c r="P63" s="38"/>
      <c r="Q63" s="38"/>
      <c r="R63" s="38"/>
      <c r="S63" s="38"/>
      <c r="T63" s="38"/>
      <c r="U63" s="38"/>
      <c r="V63" s="38"/>
      <c r="W63" s="38"/>
    </row>
    <row r="64" spans="1:23" hidden="1">
      <c r="A64" s="23" t="s">
        <v>1161</v>
      </c>
      <c r="B64" s="23" t="s">
        <v>1710</v>
      </c>
      <c r="C64" s="49" t="str">
        <f t="shared" si="0"/>
        <v>20170616</v>
      </c>
      <c r="D64" s="49" t="str">
        <f t="shared" si="1"/>
        <v>0052258031</v>
      </c>
      <c r="E64" t="s">
        <v>123</v>
      </c>
      <c r="F64" s="23" t="s">
        <v>1711</v>
      </c>
      <c r="G64" s="66">
        <v>250</v>
      </c>
      <c r="H64" s="48" t="str">
        <f t="shared" si="2"/>
        <v>6228480866168692964250</v>
      </c>
      <c r="I64" s="48" t="e">
        <f>VLOOKUP(H64,银行退汇!H:K,4,FALSE)</f>
        <v>#N/A</v>
      </c>
      <c r="J64" s="48" t="e">
        <f t="shared" si="3"/>
        <v>#N/A</v>
      </c>
      <c r="K64" s="48" t="e">
        <f>VLOOKUP(H64,银行退汇!G:K,2,FALSE)</f>
        <v>#N/A</v>
      </c>
      <c r="L64" s="48" t="e">
        <f>VLOOKUP(H64,网银退汇!C:D,2,FALSE)</f>
        <v>#N/A</v>
      </c>
      <c r="M64" s="38"/>
      <c r="N64" s="38"/>
      <c r="O64" s="45"/>
      <c r="P64" s="38"/>
      <c r="Q64" s="38"/>
      <c r="R64" s="38"/>
      <c r="S64" s="38"/>
      <c r="T64" s="38"/>
      <c r="U64" s="38"/>
      <c r="V64" s="38"/>
      <c r="W64" s="38"/>
    </row>
    <row r="65" spans="1:23" hidden="1">
      <c r="A65" s="23" t="s">
        <v>1163</v>
      </c>
      <c r="B65" s="23" t="s">
        <v>1712</v>
      </c>
      <c r="C65" s="49" t="str">
        <f t="shared" si="0"/>
        <v>20170616</v>
      </c>
      <c r="D65" s="49" t="str">
        <f t="shared" si="1"/>
        <v>0052260637</v>
      </c>
      <c r="E65" t="s">
        <v>123</v>
      </c>
      <c r="F65" s="23" t="s">
        <v>1713</v>
      </c>
      <c r="G65" s="66">
        <v>300</v>
      </c>
      <c r="H65" s="48" t="str">
        <f t="shared" si="2"/>
        <v>6222520597892278300</v>
      </c>
      <c r="I65" s="48" t="e">
        <f>VLOOKUP(H65,银行退汇!H:K,4,FALSE)</f>
        <v>#N/A</v>
      </c>
      <c r="J65" s="48" t="e">
        <f t="shared" si="3"/>
        <v>#N/A</v>
      </c>
      <c r="K65" s="48" t="e">
        <f>VLOOKUP(H65,银行退汇!G:K,2,FALSE)</f>
        <v>#N/A</v>
      </c>
      <c r="L65" s="48" t="e">
        <f>VLOOKUP(H65,网银退汇!C:D,2,FALSE)</f>
        <v>#N/A</v>
      </c>
      <c r="M65" s="38"/>
      <c r="N65" s="38"/>
      <c r="O65" s="45"/>
      <c r="P65" s="38"/>
      <c r="Q65" s="38"/>
      <c r="R65" s="38"/>
      <c r="S65" s="38"/>
      <c r="T65" s="38"/>
      <c r="U65" s="38"/>
      <c r="V65" s="38"/>
      <c r="W65" s="38"/>
    </row>
    <row r="66" spans="1:23" hidden="1">
      <c r="A66" s="23" t="s">
        <v>1165</v>
      </c>
      <c r="B66" s="23" t="s">
        <v>1714</v>
      </c>
      <c r="C66" s="49" t="str">
        <f t="shared" si="0"/>
        <v>20170617</v>
      </c>
      <c r="D66" s="49" t="str">
        <f t="shared" si="1"/>
        <v>0052271446</v>
      </c>
      <c r="E66" t="s">
        <v>123</v>
      </c>
      <c r="F66" s="23" t="s">
        <v>236</v>
      </c>
      <c r="G66" s="66">
        <v>500</v>
      </c>
      <c r="H66" s="48" t="str">
        <f t="shared" si="2"/>
        <v>6217003860032704049500</v>
      </c>
      <c r="I66" s="48">
        <f>VLOOKUP(H66,银行退汇!H:K,4,FALSE)</f>
        <v>500</v>
      </c>
      <c r="J66" s="48">
        <f t="shared" si="3"/>
        <v>1</v>
      </c>
      <c r="K66" s="48" t="e">
        <f>VLOOKUP(H66,银行退汇!G:K,2,FALSE)</f>
        <v>#N/A</v>
      </c>
      <c r="L66" s="48">
        <f>VLOOKUP(H66,网银退汇!C:D,2,FALSE)</f>
        <v>500</v>
      </c>
      <c r="M66" s="38"/>
      <c r="N66" s="38"/>
      <c r="O66" s="45"/>
      <c r="P66" s="38"/>
      <c r="Q66" s="38"/>
      <c r="R66" s="38"/>
      <c r="S66" s="38"/>
      <c r="T66" s="38"/>
      <c r="U66" s="38"/>
      <c r="V66" s="38"/>
      <c r="W66" s="38"/>
    </row>
    <row r="67" spans="1:23" hidden="1">
      <c r="A67" s="23" t="s">
        <v>1167</v>
      </c>
      <c r="B67" s="23" t="s">
        <v>1715</v>
      </c>
      <c r="C67" s="49" t="str">
        <f t="shared" ref="C67:C130" si="4">LEFT(B67,8)</f>
        <v>20170617</v>
      </c>
      <c r="D67" s="49" t="str">
        <f t="shared" ref="D67:D130" si="5">RIGHT(B67,10)</f>
        <v>0052271458</v>
      </c>
      <c r="E67" t="s">
        <v>123</v>
      </c>
      <c r="F67" s="23" t="s">
        <v>1716</v>
      </c>
      <c r="G67" s="66">
        <v>4000</v>
      </c>
      <c r="H67" s="48" t="str">
        <f t="shared" ref="H67:H130" si="6">F67&amp;G67</f>
        <v>62319000000004834594000</v>
      </c>
      <c r="I67" s="48" t="e">
        <f>VLOOKUP(H67,银行退汇!H:K,4,FALSE)</f>
        <v>#N/A</v>
      </c>
      <c r="J67" s="48" t="e">
        <f t="shared" ref="J67:J130" si="7">IF(I67&gt;0,1,"")</f>
        <v>#N/A</v>
      </c>
      <c r="K67" s="48" t="e">
        <f>VLOOKUP(H67,银行退汇!G:K,2,FALSE)</f>
        <v>#N/A</v>
      </c>
      <c r="L67" s="48" t="e">
        <f>VLOOKUP(H67,网银退汇!C:D,2,FALSE)</f>
        <v>#N/A</v>
      </c>
      <c r="M67" s="38"/>
      <c r="N67" s="38"/>
      <c r="O67" s="45"/>
      <c r="P67" s="38"/>
      <c r="Q67" s="38"/>
      <c r="R67" s="38"/>
      <c r="S67" s="38"/>
      <c r="T67" s="38"/>
      <c r="U67" s="38"/>
      <c r="V67" s="38"/>
      <c r="W67" s="38"/>
    </row>
    <row r="68" spans="1:23" hidden="1">
      <c r="A68" s="23" t="s">
        <v>1169</v>
      </c>
      <c r="B68" s="23" t="s">
        <v>1717</v>
      </c>
      <c r="C68" s="49" t="str">
        <f t="shared" si="4"/>
        <v>20170617</v>
      </c>
      <c r="D68" s="49" t="str">
        <f t="shared" si="5"/>
        <v>0052271642</v>
      </c>
      <c r="E68" t="s">
        <v>123</v>
      </c>
      <c r="F68" s="23" t="s">
        <v>1718</v>
      </c>
      <c r="G68" s="66">
        <v>250</v>
      </c>
      <c r="H68" s="48" t="str">
        <f t="shared" si="6"/>
        <v>6228483860645613310250</v>
      </c>
      <c r="I68" s="48" t="e">
        <f>VLOOKUP(H68,银行退汇!H:K,4,FALSE)</f>
        <v>#N/A</v>
      </c>
      <c r="J68" s="48" t="e">
        <f t="shared" si="7"/>
        <v>#N/A</v>
      </c>
      <c r="K68" s="48" t="e">
        <f>VLOOKUP(H68,银行退汇!G:K,2,FALSE)</f>
        <v>#N/A</v>
      </c>
      <c r="L68" s="48" t="e">
        <f>VLOOKUP(H68,网银退汇!C:D,2,FALSE)</f>
        <v>#N/A</v>
      </c>
      <c r="M68" s="38"/>
      <c r="N68" s="38"/>
      <c r="O68" s="45"/>
      <c r="P68" s="38"/>
      <c r="Q68" s="38"/>
      <c r="R68" s="38"/>
      <c r="S68" s="38"/>
      <c r="T68" s="38"/>
      <c r="U68" s="38"/>
      <c r="V68" s="38"/>
      <c r="W68" s="38"/>
    </row>
    <row r="69" spans="1:23" hidden="1">
      <c r="A69" s="23" t="s">
        <v>1171</v>
      </c>
      <c r="B69" s="23" t="s">
        <v>1719</v>
      </c>
      <c r="C69" s="49" t="str">
        <f t="shared" si="4"/>
        <v>20170617</v>
      </c>
      <c r="D69" s="49" t="str">
        <f t="shared" si="5"/>
        <v>0052271656</v>
      </c>
      <c r="E69" t="s">
        <v>123</v>
      </c>
      <c r="F69" s="23" t="s">
        <v>1718</v>
      </c>
      <c r="G69" s="66">
        <v>350</v>
      </c>
      <c r="H69" s="48" t="str">
        <f t="shared" si="6"/>
        <v>6228483860645613310350</v>
      </c>
      <c r="I69" s="48" t="e">
        <f>VLOOKUP(H69,银行退汇!H:K,4,FALSE)</f>
        <v>#N/A</v>
      </c>
      <c r="J69" s="48" t="e">
        <f t="shared" si="7"/>
        <v>#N/A</v>
      </c>
      <c r="K69" s="48" t="e">
        <f>VLOOKUP(H69,银行退汇!G:K,2,FALSE)</f>
        <v>#N/A</v>
      </c>
      <c r="L69" s="48" t="e">
        <f>VLOOKUP(H69,网银退汇!C:D,2,FALSE)</f>
        <v>#N/A</v>
      </c>
      <c r="M69" s="38"/>
      <c r="N69" s="38"/>
      <c r="O69" s="45"/>
      <c r="P69" s="38"/>
      <c r="Q69" s="38"/>
      <c r="R69" s="38"/>
      <c r="S69" s="38"/>
      <c r="T69" s="38"/>
      <c r="U69" s="38"/>
      <c r="V69" s="38"/>
      <c r="W69" s="38"/>
    </row>
    <row r="70" spans="1:23" hidden="1">
      <c r="A70" s="23" t="s">
        <v>1173</v>
      </c>
      <c r="B70" s="23" t="s">
        <v>1720</v>
      </c>
      <c r="C70" s="49" t="str">
        <f t="shared" si="4"/>
        <v>20170617</v>
      </c>
      <c r="D70" s="49" t="str">
        <f t="shared" si="5"/>
        <v>0052271677</v>
      </c>
      <c r="E70" t="s">
        <v>123</v>
      </c>
      <c r="F70" s="23" t="s">
        <v>1721</v>
      </c>
      <c r="G70" s="66">
        <v>1000</v>
      </c>
      <c r="H70" s="48" t="str">
        <f t="shared" si="6"/>
        <v>62101780020180249511000</v>
      </c>
      <c r="I70" s="48" t="e">
        <f>VLOOKUP(H70,银行退汇!H:K,4,FALSE)</f>
        <v>#N/A</v>
      </c>
      <c r="J70" s="48" t="e">
        <f t="shared" si="7"/>
        <v>#N/A</v>
      </c>
      <c r="K70" s="48" t="e">
        <f>VLOOKUP(H70,银行退汇!G:K,2,FALSE)</f>
        <v>#N/A</v>
      </c>
      <c r="L70" s="48" t="e">
        <f>VLOOKUP(H70,网银退汇!C:D,2,FALSE)</f>
        <v>#N/A</v>
      </c>
      <c r="M70" s="38"/>
      <c r="N70" s="38"/>
      <c r="O70" s="45"/>
      <c r="P70" s="38"/>
      <c r="Q70" s="38"/>
      <c r="R70" s="38"/>
      <c r="S70" s="38"/>
      <c r="T70" s="38"/>
      <c r="U70" s="38"/>
      <c r="V70" s="38"/>
      <c r="W70" s="38"/>
    </row>
    <row r="71" spans="1:23" hidden="1">
      <c r="A71" s="23" t="s">
        <v>1175</v>
      </c>
      <c r="B71" s="23" t="s">
        <v>1722</v>
      </c>
      <c r="C71" s="49" t="str">
        <f t="shared" si="4"/>
        <v>20170617</v>
      </c>
      <c r="D71" s="49" t="str">
        <f t="shared" si="5"/>
        <v>0052271693</v>
      </c>
      <c r="E71" t="s">
        <v>123</v>
      </c>
      <c r="F71" s="23" t="s">
        <v>1723</v>
      </c>
      <c r="G71" s="66">
        <v>114</v>
      </c>
      <c r="H71" s="48" t="str">
        <f t="shared" si="6"/>
        <v>6217003860022717332114</v>
      </c>
      <c r="I71" s="48" t="e">
        <f>VLOOKUP(H71,银行退汇!H:K,4,FALSE)</f>
        <v>#N/A</v>
      </c>
      <c r="J71" s="48" t="e">
        <f t="shared" si="7"/>
        <v>#N/A</v>
      </c>
      <c r="K71" s="48" t="e">
        <f>VLOOKUP(H71,银行退汇!G:K,2,FALSE)</f>
        <v>#N/A</v>
      </c>
      <c r="L71" s="48" t="e">
        <f>VLOOKUP(H71,网银退汇!C:D,2,FALSE)</f>
        <v>#N/A</v>
      </c>
      <c r="M71" s="38"/>
      <c r="N71" s="38"/>
      <c r="O71" s="45"/>
      <c r="P71" s="38"/>
      <c r="Q71" s="38"/>
      <c r="R71" s="38"/>
      <c r="S71" s="38"/>
      <c r="T71" s="38"/>
      <c r="U71" s="38"/>
      <c r="V71" s="38"/>
      <c r="W71" s="38"/>
    </row>
    <row r="72" spans="1:23" hidden="1">
      <c r="A72" s="23" t="s">
        <v>1177</v>
      </c>
      <c r="B72" s="23" t="s">
        <v>1724</v>
      </c>
      <c r="C72" s="49" t="str">
        <f t="shared" si="4"/>
        <v>20170617</v>
      </c>
      <c r="D72" s="49" t="str">
        <f t="shared" si="5"/>
        <v>0052272339</v>
      </c>
      <c r="E72" t="s">
        <v>123</v>
      </c>
      <c r="F72" s="23" t="s">
        <v>1725</v>
      </c>
      <c r="G72" s="66">
        <v>1319</v>
      </c>
      <c r="H72" s="48" t="str">
        <f t="shared" si="6"/>
        <v>62225205942940311319</v>
      </c>
      <c r="I72" s="48" t="e">
        <f>VLOOKUP(H72,银行退汇!H:K,4,FALSE)</f>
        <v>#N/A</v>
      </c>
      <c r="J72" s="48" t="e">
        <f t="shared" si="7"/>
        <v>#N/A</v>
      </c>
      <c r="K72" s="48" t="e">
        <f>VLOOKUP(H72,银行退汇!G:K,2,FALSE)</f>
        <v>#N/A</v>
      </c>
      <c r="L72" s="48" t="e">
        <f>VLOOKUP(H72,网银退汇!C:D,2,FALSE)</f>
        <v>#N/A</v>
      </c>
      <c r="M72" s="38"/>
      <c r="N72" s="38"/>
      <c r="O72" s="45"/>
      <c r="P72" s="38"/>
      <c r="Q72" s="38"/>
      <c r="R72" s="38"/>
      <c r="S72" s="38"/>
      <c r="T72" s="38"/>
      <c r="U72" s="38"/>
      <c r="V72" s="38"/>
      <c r="W72" s="38"/>
    </row>
    <row r="73" spans="1:23" hidden="1">
      <c r="A73" s="23" t="s">
        <v>1179</v>
      </c>
      <c r="B73" s="23" t="s">
        <v>1726</v>
      </c>
      <c r="C73" s="49" t="str">
        <f t="shared" si="4"/>
        <v>20170617</v>
      </c>
      <c r="D73" s="49" t="str">
        <f t="shared" si="5"/>
        <v>0052272414</v>
      </c>
      <c r="E73" t="s">
        <v>123</v>
      </c>
      <c r="F73" s="23" t="s">
        <v>1727</v>
      </c>
      <c r="G73" s="66">
        <v>603</v>
      </c>
      <c r="H73" s="48" t="str">
        <f t="shared" si="6"/>
        <v>6231900000095224974603</v>
      </c>
      <c r="I73" s="48" t="e">
        <f>VLOOKUP(H73,银行退汇!H:K,4,FALSE)</f>
        <v>#N/A</v>
      </c>
      <c r="J73" s="48" t="e">
        <f t="shared" si="7"/>
        <v>#N/A</v>
      </c>
      <c r="K73" s="48" t="e">
        <f>VLOOKUP(H73,银行退汇!G:K,2,FALSE)</f>
        <v>#N/A</v>
      </c>
      <c r="L73" s="48" t="e">
        <f>VLOOKUP(H73,网银退汇!C:D,2,FALSE)</f>
        <v>#N/A</v>
      </c>
      <c r="M73" s="38"/>
      <c r="N73" s="38"/>
      <c r="O73" s="45"/>
      <c r="P73" s="38"/>
      <c r="Q73" s="38"/>
      <c r="R73" s="38"/>
      <c r="S73" s="38"/>
      <c r="T73" s="38"/>
      <c r="U73" s="38"/>
      <c r="V73" s="38"/>
      <c r="W73" s="38"/>
    </row>
    <row r="74" spans="1:23" hidden="1">
      <c r="A74" s="23" t="s">
        <v>1181</v>
      </c>
      <c r="B74" s="23" t="s">
        <v>1728</v>
      </c>
      <c r="C74" s="49" t="str">
        <f t="shared" si="4"/>
        <v>20170617</v>
      </c>
      <c r="D74" s="49" t="str">
        <f t="shared" si="5"/>
        <v>0052272418</v>
      </c>
      <c r="E74" t="s">
        <v>123</v>
      </c>
      <c r="F74" s="23" t="s">
        <v>237</v>
      </c>
      <c r="G74" s="66">
        <v>400</v>
      </c>
      <c r="H74" s="48" t="str">
        <f t="shared" si="6"/>
        <v>6221550900093190400</v>
      </c>
      <c r="I74" s="48">
        <f>VLOOKUP(H74,银行退汇!H:K,4,FALSE)</f>
        <v>400</v>
      </c>
      <c r="J74" s="48">
        <f t="shared" si="7"/>
        <v>1</v>
      </c>
      <c r="K74" s="48" t="e">
        <f>VLOOKUP(H74,银行退汇!G:K,2,FALSE)</f>
        <v>#N/A</v>
      </c>
      <c r="L74" s="48">
        <f>VLOOKUP(H74,网银退汇!C:D,2,FALSE)</f>
        <v>400</v>
      </c>
      <c r="M74" s="38"/>
      <c r="N74" s="38"/>
      <c r="O74" s="45"/>
      <c r="P74" s="38"/>
      <c r="Q74" s="38"/>
      <c r="R74" s="38"/>
      <c r="S74" s="38"/>
      <c r="T74" s="38"/>
      <c r="U74" s="38"/>
      <c r="V74" s="38"/>
      <c r="W74" s="38"/>
    </row>
    <row r="75" spans="1:23" hidden="1">
      <c r="A75" s="23" t="s">
        <v>1183</v>
      </c>
      <c r="B75" s="23" t="s">
        <v>1729</v>
      </c>
      <c r="C75" s="49" t="str">
        <f t="shared" si="4"/>
        <v>20170617</v>
      </c>
      <c r="D75" s="49" t="str">
        <f t="shared" si="5"/>
        <v>0052296092</v>
      </c>
      <c r="E75" t="s">
        <v>123</v>
      </c>
      <c r="F75" s="23" t="s">
        <v>1730</v>
      </c>
      <c r="G75" s="66">
        <v>322</v>
      </c>
      <c r="H75" s="48" t="str">
        <f t="shared" si="6"/>
        <v>5239591004475265322</v>
      </c>
      <c r="I75" s="48" t="e">
        <f>VLOOKUP(H75,银行退汇!H:K,4,FALSE)</f>
        <v>#N/A</v>
      </c>
      <c r="J75" s="48" t="e">
        <f t="shared" si="7"/>
        <v>#N/A</v>
      </c>
      <c r="K75" s="48" t="e">
        <f>VLOOKUP(H75,银行退汇!G:K,2,FALSE)</f>
        <v>#N/A</v>
      </c>
      <c r="L75" s="48" t="e">
        <f>VLOOKUP(H75,网银退汇!C:D,2,FALSE)</f>
        <v>#N/A</v>
      </c>
      <c r="M75" s="38"/>
      <c r="N75" s="38"/>
      <c r="O75" s="45"/>
      <c r="P75" s="38"/>
      <c r="Q75" s="38"/>
      <c r="R75" s="38"/>
      <c r="S75" s="38"/>
      <c r="T75" s="38"/>
      <c r="U75" s="38"/>
      <c r="V75" s="38"/>
      <c r="W75" s="38"/>
    </row>
    <row r="76" spans="1:23" hidden="1">
      <c r="A76" s="23" t="s">
        <v>1185</v>
      </c>
      <c r="B76" s="23" t="s">
        <v>1731</v>
      </c>
      <c r="C76" s="49" t="str">
        <f t="shared" si="4"/>
        <v>20170617</v>
      </c>
      <c r="D76" s="49" t="str">
        <f t="shared" si="5"/>
        <v>0052296677</v>
      </c>
      <c r="E76" t="s">
        <v>123</v>
      </c>
      <c r="F76" s="23" t="s">
        <v>1732</v>
      </c>
      <c r="G76" s="66">
        <v>89</v>
      </c>
      <c r="H76" s="48" t="str">
        <f t="shared" si="6"/>
        <v>622369142326467489</v>
      </c>
      <c r="I76" s="48" t="e">
        <f>VLOOKUP(H76,银行退汇!H:K,4,FALSE)</f>
        <v>#N/A</v>
      </c>
      <c r="J76" s="48" t="e">
        <f t="shared" si="7"/>
        <v>#N/A</v>
      </c>
      <c r="K76" s="48" t="e">
        <f>VLOOKUP(H76,银行退汇!G:K,2,FALSE)</f>
        <v>#N/A</v>
      </c>
      <c r="L76" s="48" t="e">
        <f>VLOOKUP(H76,网银退汇!C:D,2,FALSE)</f>
        <v>#N/A</v>
      </c>
      <c r="M76" s="38"/>
      <c r="N76" s="38"/>
      <c r="O76" s="45"/>
      <c r="P76" s="38"/>
      <c r="Q76" s="38"/>
      <c r="R76" s="38"/>
      <c r="S76" s="38"/>
      <c r="T76" s="38"/>
      <c r="U76" s="38"/>
      <c r="V76" s="38"/>
      <c r="W76" s="38"/>
    </row>
    <row r="77" spans="1:23" hidden="1">
      <c r="A77" s="23" t="s">
        <v>1187</v>
      </c>
      <c r="B77" s="23" t="s">
        <v>1733</v>
      </c>
      <c r="C77" s="49" t="str">
        <f t="shared" si="4"/>
        <v>20170617</v>
      </c>
      <c r="D77" s="49" t="str">
        <f t="shared" si="5"/>
        <v>0052298273</v>
      </c>
      <c r="E77" t="s">
        <v>123</v>
      </c>
      <c r="F77" s="23" t="s">
        <v>235</v>
      </c>
      <c r="G77" s="66">
        <v>3000</v>
      </c>
      <c r="H77" s="48" t="str">
        <f t="shared" si="6"/>
        <v>62170039000053267583000</v>
      </c>
      <c r="I77" s="48">
        <f>VLOOKUP(H77,银行退汇!H:K,4,FALSE)</f>
        <v>3000</v>
      </c>
      <c r="J77" s="48">
        <f t="shared" si="7"/>
        <v>1</v>
      </c>
      <c r="K77" s="48" t="e">
        <f>VLOOKUP(H77,银行退汇!G:K,2,FALSE)</f>
        <v>#N/A</v>
      </c>
      <c r="L77" s="48">
        <f>VLOOKUP(H77,网银退汇!C:D,2,FALSE)</f>
        <v>3000</v>
      </c>
      <c r="M77" s="38"/>
      <c r="N77" s="38"/>
      <c r="O77" s="45"/>
      <c r="P77" s="38"/>
      <c r="Q77" s="38"/>
      <c r="R77" s="38"/>
      <c r="S77" s="38"/>
      <c r="T77" s="38"/>
      <c r="U77" s="38"/>
      <c r="V77" s="38"/>
      <c r="W77" s="38"/>
    </row>
    <row r="78" spans="1:23" hidden="1">
      <c r="A78" s="23" t="s">
        <v>1189</v>
      </c>
      <c r="B78" s="23" t="s">
        <v>1734</v>
      </c>
      <c r="C78" s="49" t="str">
        <f t="shared" si="4"/>
        <v>20170617</v>
      </c>
      <c r="D78" s="49" t="str">
        <f t="shared" si="5"/>
        <v>0052299676</v>
      </c>
      <c r="E78" t="s">
        <v>123</v>
      </c>
      <c r="F78" s="23" t="s">
        <v>1735</v>
      </c>
      <c r="G78" s="66">
        <v>500</v>
      </c>
      <c r="H78" s="48" t="str">
        <f t="shared" si="6"/>
        <v>6231900000129483133500</v>
      </c>
      <c r="I78" s="48" t="e">
        <f>VLOOKUP(H78,银行退汇!H:K,4,FALSE)</f>
        <v>#N/A</v>
      </c>
      <c r="J78" s="48" t="e">
        <f t="shared" si="7"/>
        <v>#N/A</v>
      </c>
      <c r="K78" s="48" t="e">
        <f>VLOOKUP(H78,银行退汇!G:K,2,FALSE)</f>
        <v>#N/A</v>
      </c>
      <c r="L78" s="48" t="e">
        <f>VLOOKUP(H78,网银退汇!C:D,2,FALSE)</f>
        <v>#N/A</v>
      </c>
      <c r="M78" s="38"/>
      <c r="N78" s="38"/>
      <c r="O78" s="45"/>
      <c r="P78" s="38"/>
      <c r="Q78" s="38"/>
      <c r="R78" s="38"/>
      <c r="S78" s="38"/>
      <c r="T78" s="38"/>
      <c r="U78" s="38"/>
      <c r="V78" s="38"/>
      <c r="W78" s="38"/>
    </row>
    <row r="79" spans="1:23" hidden="1">
      <c r="A79" s="23" t="s">
        <v>1191</v>
      </c>
      <c r="B79" s="23" t="s">
        <v>1736</v>
      </c>
      <c r="C79" s="49" t="str">
        <f t="shared" si="4"/>
        <v>20170617</v>
      </c>
      <c r="D79" s="49" t="str">
        <f t="shared" si="5"/>
        <v>0052301043</v>
      </c>
      <c r="E79" t="s">
        <v>123</v>
      </c>
      <c r="F79" s="23" t="s">
        <v>1737</v>
      </c>
      <c r="G79" s="66">
        <v>2735</v>
      </c>
      <c r="H79" s="48" t="str">
        <f t="shared" si="6"/>
        <v>62170038600184291572735</v>
      </c>
      <c r="I79" s="48" t="e">
        <f>VLOOKUP(H79,银行退汇!H:K,4,FALSE)</f>
        <v>#N/A</v>
      </c>
      <c r="J79" s="48" t="e">
        <f t="shared" si="7"/>
        <v>#N/A</v>
      </c>
      <c r="K79" s="48" t="e">
        <f>VLOOKUP(H79,银行退汇!G:K,2,FALSE)</f>
        <v>#N/A</v>
      </c>
      <c r="L79" s="48" t="e">
        <f>VLOOKUP(H79,网银退汇!C:D,2,FALSE)</f>
        <v>#N/A</v>
      </c>
      <c r="M79" s="38"/>
      <c r="N79" s="38"/>
      <c r="O79" s="45"/>
      <c r="P79" s="38"/>
      <c r="Q79" s="38"/>
      <c r="R79" s="38"/>
      <c r="S79" s="38"/>
      <c r="T79" s="38"/>
      <c r="U79" s="38"/>
      <c r="V79" s="38"/>
      <c r="W79" s="38"/>
    </row>
    <row r="80" spans="1:23" hidden="1">
      <c r="A80" s="23" t="s">
        <v>1193</v>
      </c>
      <c r="B80" s="23" t="s">
        <v>1738</v>
      </c>
      <c r="C80" s="49" t="str">
        <f t="shared" si="4"/>
        <v>20170617</v>
      </c>
      <c r="D80" s="49" t="str">
        <f t="shared" si="5"/>
        <v>0052304442</v>
      </c>
      <c r="E80" t="s">
        <v>123</v>
      </c>
      <c r="F80" s="23" t="s">
        <v>1739</v>
      </c>
      <c r="G80" s="66">
        <v>312</v>
      </c>
      <c r="H80" s="48" t="str">
        <f t="shared" si="6"/>
        <v>6226661300385014312</v>
      </c>
      <c r="I80" s="48" t="e">
        <f>VLOOKUP(H80,银行退汇!H:K,4,FALSE)</f>
        <v>#N/A</v>
      </c>
      <c r="J80" s="48" t="e">
        <f t="shared" si="7"/>
        <v>#N/A</v>
      </c>
      <c r="K80" s="48" t="e">
        <f>VLOOKUP(H80,银行退汇!G:K,2,FALSE)</f>
        <v>#N/A</v>
      </c>
      <c r="L80" s="48" t="e">
        <f>VLOOKUP(H80,网银退汇!C:D,2,FALSE)</f>
        <v>#N/A</v>
      </c>
      <c r="M80" s="38"/>
      <c r="N80" s="38"/>
      <c r="O80" s="45"/>
      <c r="P80" s="38"/>
      <c r="Q80" s="38"/>
      <c r="R80" s="38"/>
      <c r="S80" s="38"/>
      <c r="T80" s="38"/>
      <c r="U80" s="38"/>
      <c r="V80" s="38"/>
      <c r="W80" s="38"/>
    </row>
    <row r="81" spans="1:23" hidden="1">
      <c r="A81" s="23" t="s">
        <v>1195</v>
      </c>
      <c r="B81" s="23" t="s">
        <v>1740</v>
      </c>
      <c r="C81" s="49" t="str">
        <f t="shared" si="4"/>
        <v>20170617</v>
      </c>
      <c r="D81" s="49" t="str">
        <f t="shared" si="5"/>
        <v>0052312650</v>
      </c>
      <c r="E81" t="s">
        <v>123</v>
      </c>
      <c r="F81" s="23" t="s">
        <v>239</v>
      </c>
      <c r="G81" s="66">
        <v>295</v>
      </c>
      <c r="H81" s="48" t="str">
        <f t="shared" si="6"/>
        <v>6236683860003701237295</v>
      </c>
      <c r="I81" s="48">
        <f>VLOOKUP(H81,银行退汇!H:K,4,FALSE)</f>
        <v>295</v>
      </c>
      <c r="J81" s="48">
        <f t="shared" si="7"/>
        <v>1</v>
      </c>
      <c r="K81" s="48" t="e">
        <f>VLOOKUP(H81,银行退汇!G:K,2,FALSE)</f>
        <v>#N/A</v>
      </c>
      <c r="L81" s="48">
        <f>VLOOKUP(H81,网银退汇!C:D,2,FALSE)</f>
        <v>295</v>
      </c>
      <c r="M81" s="38"/>
      <c r="N81" s="38"/>
      <c r="O81" s="45"/>
      <c r="P81" s="38"/>
      <c r="Q81" s="38"/>
      <c r="R81" s="38"/>
      <c r="S81" s="38"/>
      <c r="T81" s="38"/>
      <c r="U81" s="38"/>
      <c r="V81" s="38"/>
      <c r="W81" s="38"/>
    </row>
    <row r="82" spans="1:23" hidden="1">
      <c r="A82" s="23" t="s">
        <v>1197</v>
      </c>
      <c r="B82" s="23" t="s">
        <v>1741</v>
      </c>
      <c r="C82" s="49" t="str">
        <f t="shared" si="4"/>
        <v>20170617</v>
      </c>
      <c r="D82" s="49" t="str">
        <f t="shared" si="5"/>
        <v>0052313697</v>
      </c>
      <c r="E82" t="s">
        <v>123</v>
      </c>
      <c r="F82" s="23" t="s">
        <v>126</v>
      </c>
      <c r="G82" s="66">
        <v>900</v>
      </c>
      <c r="H82" s="48" t="str">
        <f t="shared" si="6"/>
        <v>6259656240604201900</v>
      </c>
      <c r="I82" s="48" t="e">
        <f>VLOOKUP(H82,银行退汇!H:K,4,FALSE)</f>
        <v>#N/A</v>
      </c>
      <c r="J82" s="48" t="e">
        <f t="shared" si="7"/>
        <v>#N/A</v>
      </c>
      <c r="K82" s="48" t="e">
        <f>VLOOKUP(H82,银行退汇!G:K,2,FALSE)</f>
        <v>#N/A</v>
      </c>
      <c r="L82" s="48" t="e">
        <f>VLOOKUP(H82,网银退汇!C:D,2,FALSE)</f>
        <v>#N/A</v>
      </c>
      <c r="M82" s="38"/>
      <c r="N82" s="38"/>
      <c r="O82" s="45"/>
      <c r="P82" s="38"/>
      <c r="Q82" s="38"/>
      <c r="R82" s="38"/>
      <c r="S82" s="38"/>
      <c r="T82" s="38"/>
      <c r="U82" s="38"/>
      <c r="V82" s="38"/>
      <c r="W82" s="38"/>
    </row>
    <row r="83" spans="1:23" hidden="1">
      <c r="A83" s="23" t="s">
        <v>1199</v>
      </c>
      <c r="B83" s="23" t="s">
        <v>1742</v>
      </c>
      <c r="C83" s="49" t="str">
        <f t="shared" si="4"/>
        <v>20170617</v>
      </c>
      <c r="D83" s="49" t="str">
        <f t="shared" si="5"/>
        <v>0052315327</v>
      </c>
      <c r="E83" t="s">
        <v>123</v>
      </c>
      <c r="F83" s="23" t="s">
        <v>1743</v>
      </c>
      <c r="G83" s="66">
        <v>244</v>
      </c>
      <c r="H83" s="48" t="str">
        <f t="shared" si="6"/>
        <v>6230200072425080244</v>
      </c>
      <c r="I83" s="48" t="e">
        <f>VLOOKUP(H83,银行退汇!H:K,4,FALSE)</f>
        <v>#N/A</v>
      </c>
      <c r="J83" s="48" t="e">
        <f t="shared" si="7"/>
        <v>#N/A</v>
      </c>
      <c r="K83" s="48" t="e">
        <f>VLOOKUP(H83,银行退汇!G:K,2,FALSE)</f>
        <v>#N/A</v>
      </c>
      <c r="L83" s="48" t="e">
        <f>VLOOKUP(H83,网银退汇!C:D,2,FALSE)</f>
        <v>#N/A</v>
      </c>
      <c r="M83" s="38"/>
      <c r="N83" s="38"/>
      <c r="O83" s="45"/>
      <c r="P83" s="38"/>
      <c r="Q83" s="38"/>
      <c r="R83" s="38"/>
      <c r="S83" s="38"/>
      <c r="T83" s="38"/>
      <c r="U83" s="38"/>
      <c r="V83" s="38"/>
      <c r="W83" s="38"/>
    </row>
    <row r="84" spans="1:23" hidden="1">
      <c r="A84" s="23" t="s">
        <v>1201</v>
      </c>
      <c r="B84" s="23" t="s">
        <v>1744</v>
      </c>
      <c r="C84" s="49" t="str">
        <f t="shared" si="4"/>
        <v>20170617</v>
      </c>
      <c r="D84" s="49" t="str">
        <f t="shared" si="5"/>
        <v>0052326538</v>
      </c>
      <c r="E84" t="s">
        <v>123</v>
      </c>
      <c r="F84" s="23" t="s">
        <v>1745</v>
      </c>
      <c r="G84" s="66">
        <v>850</v>
      </c>
      <c r="H84" s="48" t="str">
        <f t="shared" si="6"/>
        <v>6236683940000239082850</v>
      </c>
      <c r="I84" s="48" t="e">
        <f>VLOOKUP(H84,银行退汇!H:K,4,FALSE)</f>
        <v>#N/A</v>
      </c>
      <c r="J84" s="48" t="e">
        <f t="shared" si="7"/>
        <v>#N/A</v>
      </c>
      <c r="K84" s="48" t="e">
        <f>VLOOKUP(H84,银行退汇!G:K,2,FALSE)</f>
        <v>#N/A</v>
      </c>
      <c r="L84" s="48" t="e">
        <f>VLOOKUP(H84,网银退汇!C:D,2,FALSE)</f>
        <v>#N/A</v>
      </c>
      <c r="M84" s="38"/>
      <c r="N84" s="38"/>
      <c r="O84" s="45"/>
      <c r="P84" s="38"/>
      <c r="Q84" s="38"/>
      <c r="R84" s="38"/>
      <c r="S84" s="38"/>
      <c r="T84" s="38"/>
      <c r="U84" s="38"/>
      <c r="V84" s="38"/>
      <c r="W84" s="38"/>
    </row>
    <row r="85" spans="1:23" hidden="1">
      <c r="A85" s="23" t="s">
        <v>1203</v>
      </c>
      <c r="B85" s="23" t="s">
        <v>1746</v>
      </c>
      <c r="C85" s="49" t="str">
        <f t="shared" si="4"/>
        <v>20170617</v>
      </c>
      <c r="D85" s="49" t="str">
        <f t="shared" si="5"/>
        <v>0052330765</v>
      </c>
      <c r="E85" t="s">
        <v>123</v>
      </c>
      <c r="F85" s="23" t="s">
        <v>1747</v>
      </c>
      <c r="G85" s="66">
        <v>2880</v>
      </c>
      <c r="H85" s="48" t="str">
        <f t="shared" si="6"/>
        <v>62265521506774382880</v>
      </c>
      <c r="I85" s="48" t="e">
        <f>VLOOKUP(H85,银行退汇!H:K,4,FALSE)</f>
        <v>#N/A</v>
      </c>
      <c r="J85" s="48" t="e">
        <f t="shared" si="7"/>
        <v>#N/A</v>
      </c>
      <c r="K85" s="48" t="e">
        <f>VLOOKUP(H85,银行退汇!G:K,2,FALSE)</f>
        <v>#N/A</v>
      </c>
      <c r="L85" s="48" t="e">
        <f>VLOOKUP(H85,网银退汇!C:D,2,FALSE)</f>
        <v>#N/A</v>
      </c>
      <c r="M85" s="38"/>
      <c r="N85" s="38"/>
      <c r="O85" s="45"/>
      <c r="P85" s="38"/>
      <c r="Q85" s="38"/>
      <c r="R85" s="38"/>
      <c r="S85" s="38"/>
      <c r="T85" s="38"/>
      <c r="U85" s="38"/>
      <c r="V85" s="38"/>
      <c r="W85" s="38"/>
    </row>
    <row r="86" spans="1:23" hidden="1">
      <c r="A86" s="23" t="s">
        <v>1205</v>
      </c>
      <c r="B86" s="23" t="s">
        <v>1748</v>
      </c>
      <c r="C86" s="49" t="str">
        <f t="shared" si="4"/>
        <v>20170617</v>
      </c>
      <c r="D86" s="49" t="str">
        <f t="shared" si="5"/>
        <v>0052330827</v>
      </c>
      <c r="E86" t="s">
        <v>123</v>
      </c>
      <c r="F86" s="23" t="s">
        <v>1749</v>
      </c>
      <c r="G86" s="66">
        <v>3090</v>
      </c>
      <c r="H86" s="48" t="str">
        <f t="shared" si="6"/>
        <v>62170038900044660383090</v>
      </c>
      <c r="I86" s="48" t="e">
        <f>VLOOKUP(H86,银行退汇!H:K,4,FALSE)</f>
        <v>#N/A</v>
      </c>
      <c r="J86" s="48" t="e">
        <f t="shared" si="7"/>
        <v>#N/A</v>
      </c>
      <c r="K86" s="48" t="e">
        <f>VLOOKUP(H86,银行退汇!G:K,2,FALSE)</f>
        <v>#N/A</v>
      </c>
      <c r="L86" s="48" t="e">
        <f>VLOOKUP(H86,网银退汇!C:D,2,FALSE)</f>
        <v>#N/A</v>
      </c>
      <c r="M86" s="38"/>
      <c r="N86" s="38"/>
      <c r="O86" s="45"/>
      <c r="P86" s="38"/>
      <c r="Q86" s="38"/>
      <c r="R86" s="38"/>
      <c r="S86" s="38"/>
      <c r="T86" s="38"/>
      <c r="U86" s="38"/>
      <c r="V86" s="38"/>
      <c r="W86" s="38"/>
    </row>
    <row r="87" spans="1:23" hidden="1">
      <c r="A87" s="23" t="s">
        <v>1207</v>
      </c>
      <c r="B87" s="23" t="s">
        <v>1750</v>
      </c>
      <c r="C87" s="49" t="str">
        <f t="shared" si="4"/>
        <v>20170617</v>
      </c>
      <c r="D87" s="49" t="str">
        <f t="shared" si="5"/>
        <v>0052331259</v>
      </c>
      <c r="E87" t="s">
        <v>123</v>
      </c>
      <c r="F87" s="23" t="s">
        <v>1751</v>
      </c>
      <c r="G87" s="66">
        <v>80</v>
      </c>
      <c r="H87" s="48" t="str">
        <f t="shared" si="6"/>
        <v>621756270000300806680</v>
      </c>
      <c r="I87" s="48" t="e">
        <f>VLOOKUP(H87,银行退汇!H:K,4,FALSE)</f>
        <v>#N/A</v>
      </c>
      <c r="J87" s="48" t="e">
        <f t="shared" si="7"/>
        <v>#N/A</v>
      </c>
      <c r="K87" s="48" t="e">
        <f>VLOOKUP(H87,银行退汇!G:K,2,FALSE)</f>
        <v>#N/A</v>
      </c>
      <c r="L87" s="48" t="e">
        <f>VLOOKUP(H87,网银退汇!C:D,2,FALSE)</f>
        <v>#N/A</v>
      </c>
      <c r="M87" s="38"/>
      <c r="N87" s="38"/>
      <c r="O87" s="45"/>
      <c r="P87" s="38"/>
      <c r="Q87" s="38"/>
      <c r="R87" s="38"/>
      <c r="S87" s="38"/>
      <c r="T87" s="38"/>
      <c r="U87" s="38"/>
      <c r="V87" s="38"/>
      <c r="W87" s="38"/>
    </row>
    <row r="88" spans="1:23" hidden="1">
      <c r="A88" s="23" t="s">
        <v>1209</v>
      </c>
      <c r="B88" s="23" t="s">
        <v>1752</v>
      </c>
      <c r="C88" s="49" t="str">
        <f t="shared" si="4"/>
        <v>20170617</v>
      </c>
      <c r="D88" s="49" t="str">
        <f t="shared" si="5"/>
        <v>0052331755</v>
      </c>
      <c r="E88" t="s">
        <v>123</v>
      </c>
      <c r="F88" s="23" t="s">
        <v>1753</v>
      </c>
      <c r="G88" s="66">
        <v>500</v>
      </c>
      <c r="H88" s="48" t="str">
        <f t="shared" si="6"/>
        <v>6217232410000946322500</v>
      </c>
      <c r="I88" s="48" t="e">
        <f>VLOOKUP(H88,银行退汇!H:K,4,FALSE)</f>
        <v>#N/A</v>
      </c>
      <c r="J88" s="48" t="e">
        <f t="shared" si="7"/>
        <v>#N/A</v>
      </c>
      <c r="K88" s="48" t="e">
        <f>VLOOKUP(H88,银行退汇!G:K,2,FALSE)</f>
        <v>#N/A</v>
      </c>
      <c r="L88" s="48" t="e">
        <f>VLOOKUP(H88,网银退汇!C:D,2,FALSE)</f>
        <v>#N/A</v>
      </c>
      <c r="M88" s="38"/>
      <c r="N88" s="38"/>
      <c r="O88" s="45"/>
      <c r="P88" s="38"/>
      <c r="Q88" s="38"/>
      <c r="R88" s="38"/>
      <c r="S88" s="38"/>
      <c r="T88" s="38"/>
      <c r="U88" s="38"/>
      <c r="V88" s="38"/>
      <c r="W88" s="38"/>
    </row>
    <row r="89" spans="1:23" hidden="1">
      <c r="A89" s="23" t="s">
        <v>1211</v>
      </c>
      <c r="B89" s="23" t="s">
        <v>1754</v>
      </c>
      <c r="C89" s="49" t="str">
        <f t="shared" si="4"/>
        <v>20170617</v>
      </c>
      <c r="D89" s="49" t="str">
        <f t="shared" si="5"/>
        <v>0052331950</v>
      </c>
      <c r="E89" t="s">
        <v>123</v>
      </c>
      <c r="F89" s="23" t="s">
        <v>1755</v>
      </c>
      <c r="G89" s="66">
        <v>150</v>
      </c>
      <c r="H89" s="48" t="str">
        <f t="shared" si="6"/>
        <v>6236683860004186453150</v>
      </c>
      <c r="I89" s="48" t="e">
        <f>VLOOKUP(H89,银行退汇!H:K,4,FALSE)</f>
        <v>#N/A</v>
      </c>
      <c r="J89" s="48" t="e">
        <f t="shared" si="7"/>
        <v>#N/A</v>
      </c>
      <c r="K89" s="48" t="e">
        <f>VLOOKUP(H89,银行退汇!G:K,2,FALSE)</f>
        <v>#N/A</v>
      </c>
      <c r="L89" s="48" t="e">
        <f>VLOOKUP(H89,网银退汇!C:D,2,FALSE)</f>
        <v>#N/A</v>
      </c>
      <c r="M89" s="38"/>
      <c r="N89" s="38"/>
      <c r="O89" s="45"/>
      <c r="P89" s="38"/>
      <c r="Q89" s="38"/>
      <c r="R89" s="38"/>
      <c r="S89" s="38"/>
      <c r="T89" s="38"/>
      <c r="U89" s="38"/>
      <c r="V89" s="38"/>
      <c r="W89" s="38"/>
    </row>
    <row r="90" spans="1:23" hidden="1">
      <c r="A90" s="23" t="s">
        <v>1213</v>
      </c>
      <c r="B90" s="23" t="s">
        <v>1756</v>
      </c>
      <c r="C90" s="49" t="str">
        <f t="shared" si="4"/>
        <v>20170617</v>
      </c>
      <c r="D90" s="49" t="str">
        <f t="shared" si="5"/>
        <v>0052331973</v>
      </c>
      <c r="E90" t="s">
        <v>123</v>
      </c>
      <c r="F90" s="23" t="s">
        <v>1757</v>
      </c>
      <c r="G90" s="66">
        <v>9999</v>
      </c>
      <c r="H90" s="48" t="str">
        <f t="shared" si="6"/>
        <v>62236913850437029999</v>
      </c>
      <c r="I90" s="48" t="e">
        <f>VLOOKUP(H90,银行退汇!H:K,4,FALSE)</f>
        <v>#N/A</v>
      </c>
      <c r="J90" s="48" t="e">
        <f t="shared" si="7"/>
        <v>#N/A</v>
      </c>
      <c r="K90" s="48" t="e">
        <f>VLOOKUP(H90,银行退汇!G:K,2,FALSE)</f>
        <v>#N/A</v>
      </c>
      <c r="L90" s="48" t="e">
        <f>VLOOKUP(H90,网银退汇!C:D,2,FALSE)</f>
        <v>#N/A</v>
      </c>
      <c r="M90" s="38"/>
      <c r="N90" s="38"/>
      <c r="O90" s="45"/>
      <c r="P90" s="38"/>
      <c r="Q90" s="38"/>
      <c r="R90" s="38"/>
      <c r="S90" s="38"/>
      <c r="T90" s="38"/>
      <c r="U90" s="38"/>
      <c r="V90" s="38"/>
      <c r="W90" s="38"/>
    </row>
    <row r="91" spans="1:23" hidden="1">
      <c r="A91" s="23" t="s">
        <v>1215</v>
      </c>
      <c r="B91" s="23" t="s">
        <v>1758</v>
      </c>
      <c r="C91" s="49" t="str">
        <f t="shared" si="4"/>
        <v>20170617</v>
      </c>
      <c r="D91" s="49" t="str">
        <f t="shared" si="5"/>
        <v>0052331978</v>
      </c>
      <c r="E91" t="s">
        <v>123</v>
      </c>
      <c r="F91" s="23" t="s">
        <v>1757</v>
      </c>
      <c r="G91" s="66">
        <v>1</v>
      </c>
      <c r="H91" s="48" t="str">
        <f t="shared" si="6"/>
        <v>62236913850437021</v>
      </c>
      <c r="I91" s="48" t="e">
        <f>VLOOKUP(H91,银行退汇!H:K,4,FALSE)</f>
        <v>#N/A</v>
      </c>
      <c r="J91" s="48" t="e">
        <f t="shared" si="7"/>
        <v>#N/A</v>
      </c>
      <c r="K91" s="48" t="e">
        <f>VLOOKUP(H91,银行退汇!G:K,2,FALSE)</f>
        <v>#N/A</v>
      </c>
      <c r="L91" s="48" t="e">
        <f>VLOOKUP(H91,网银退汇!C:D,2,FALSE)</f>
        <v>#N/A</v>
      </c>
      <c r="M91" s="38"/>
      <c r="N91" s="38"/>
      <c r="O91" s="45"/>
      <c r="P91" s="38"/>
      <c r="Q91" s="38"/>
      <c r="R91" s="38"/>
      <c r="S91" s="38"/>
      <c r="T91" s="38"/>
      <c r="U91" s="38"/>
      <c r="V91" s="38"/>
      <c r="W91" s="38"/>
    </row>
    <row r="92" spans="1:23" hidden="1">
      <c r="A92" s="23" t="s">
        <v>1217</v>
      </c>
      <c r="B92" s="23" t="s">
        <v>1759</v>
      </c>
      <c r="C92" s="49" t="str">
        <f t="shared" si="4"/>
        <v>20170617</v>
      </c>
      <c r="D92" s="49" t="str">
        <f t="shared" si="5"/>
        <v>0052331984</v>
      </c>
      <c r="E92" t="s">
        <v>123</v>
      </c>
      <c r="F92" s="23" t="s">
        <v>1760</v>
      </c>
      <c r="G92" s="66">
        <v>32</v>
      </c>
      <c r="H92" s="48" t="str">
        <f t="shared" si="6"/>
        <v>622168100497117932</v>
      </c>
      <c r="I92" s="48" t="e">
        <f>VLOOKUP(H92,银行退汇!H:K,4,FALSE)</f>
        <v>#N/A</v>
      </c>
      <c r="J92" s="48" t="e">
        <f t="shared" si="7"/>
        <v>#N/A</v>
      </c>
      <c r="K92" s="48" t="e">
        <f>VLOOKUP(H92,银行退汇!G:K,2,FALSE)</f>
        <v>#N/A</v>
      </c>
      <c r="L92" s="48" t="e">
        <f>VLOOKUP(H92,网银退汇!C:D,2,FALSE)</f>
        <v>#N/A</v>
      </c>
      <c r="M92" s="38"/>
      <c r="N92" s="38"/>
      <c r="O92" s="45"/>
      <c r="P92" s="38"/>
      <c r="Q92" s="38"/>
      <c r="R92" s="38"/>
      <c r="S92" s="38"/>
      <c r="T92" s="38"/>
      <c r="U92" s="38"/>
      <c r="V92" s="38"/>
      <c r="W92" s="38"/>
    </row>
    <row r="93" spans="1:23" hidden="1">
      <c r="A93" s="23" t="s">
        <v>1219</v>
      </c>
      <c r="B93" s="23" t="s">
        <v>1761</v>
      </c>
      <c r="C93" s="49" t="str">
        <f t="shared" si="4"/>
        <v>20170617</v>
      </c>
      <c r="D93" s="49" t="str">
        <f t="shared" si="5"/>
        <v>0052332001</v>
      </c>
      <c r="E93" t="s">
        <v>123</v>
      </c>
      <c r="F93" s="23" t="s">
        <v>1760</v>
      </c>
      <c r="G93" s="66">
        <v>1000</v>
      </c>
      <c r="H93" s="48" t="str">
        <f t="shared" si="6"/>
        <v>62216810049711791000</v>
      </c>
      <c r="I93" s="48" t="e">
        <f>VLOOKUP(H93,银行退汇!H:K,4,FALSE)</f>
        <v>#N/A</v>
      </c>
      <c r="J93" s="48" t="e">
        <f t="shared" si="7"/>
        <v>#N/A</v>
      </c>
      <c r="K93" s="48" t="e">
        <f>VLOOKUP(H93,银行退汇!G:K,2,FALSE)</f>
        <v>#N/A</v>
      </c>
      <c r="L93" s="48" t="e">
        <f>VLOOKUP(H93,网银退汇!C:D,2,FALSE)</f>
        <v>#N/A</v>
      </c>
      <c r="M93" s="38"/>
      <c r="N93" s="38"/>
      <c r="O93" s="45"/>
      <c r="P93" s="38"/>
      <c r="Q93" s="38"/>
      <c r="R93" s="38"/>
      <c r="S93" s="38"/>
      <c r="T93" s="38"/>
      <c r="U93" s="38"/>
      <c r="V93" s="38"/>
      <c r="W93" s="38"/>
    </row>
    <row r="94" spans="1:23" hidden="1">
      <c r="A94" s="23" t="s">
        <v>1221</v>
      </c>
      <c r="B94" s="23" t="s">
        <v>1762</v>
      </c>
      <c r="C94" s="49" t="str">
        <f t="shared" si="4"/>
        <v>20170617</v>
      </c>
      <c r="D94" s="49" t="str">
        <f t="shared" si="5"/>
        <v>0052332009</v>
      </c>
      <c r="E94" t="s">
        <v>123</v>
      </c>
      <c r="F94" s="23" t="s">
        <v>1760</v>
      </c>
      <c r="G94" s="66">
        <v>761</v>
      </c>
      <c r="H94" s="48" t="str">
        <f t="shared" si="6"/>
        <v>6221681004971179761</v>
      </c>
      <c r="I94" s="48" t="e">
        <f>VLOOKUP(H94,银行退汇!H:K,4,FALSE)</f>
        <v>#N/A</v>
      </c>
      <c r="J94" s="48" t="e">
        <f t="shared" si="7"/>
        <v>#N/A</v>
      </c>
      <c r="K94" s="48" t="e">
        <f>VLOOKUP(H94,银行退汇!G:K,2,FALSE)</f>
        <v>#N/A</v>
      </c>
      <c r="L94" s="48" t="e">
        <f>VLOOKUP(H94,网银退汇!C:D,2,FALSE)</f>
        <v>#N/A</v>
      </c>
      <c r="M94" s="38"/>
      <c r="N94" s="38"/>
      <c r="O94" s="45"/>
      <c r="P94" s="38"/>
      <c r="Q94" s="38"/>
      <c r="R94" s="38"/>
      <c r="S94" s="38"/>
      <c r="T94" s="38"/>
      <c r="U94" s="38"/>
      <c r="V94" s="38"/>
      <c r="W94" s="38"/>
    </row>
    <row r="95" spans="1:23" hidden="1">
      <c r="A95" s="23" t="s">
        <v>1223</v>
      </c>
      <c r="B95" s="23" t="s">
        <v>1763</v>
      </c>
      <c r="C95" s="49" t="str">
        <f t="shared" si="4"/>
        <v>20170617</v>
      </c>
      <c r="D95" s="49" t="str">
        <f t="shared" si="5"/>
        <v>0052332105</v>
      </c>
      <c r="E95" t="s">
        <v>123</v>
      </c>
      <c r="F95" s="23" t="s">
        <v>1764</v>
      </c>
      <c r="G95" s="66">
        <v>10</v>
      </c>
      <c r="H95" s="48" t="str">
        <f t="shared" si="6"/>
        <v>622972010100696174610</v>
      </c>
      <c r="I95" s="48" t="e">
        <f>VLOOKUP(H95,银行退汇!H:K,4,FALSE)</f>
        <v>#N/A</v>
      </c>
      <c r="J95" s="48" t="e">
        <f t="shared" si="7"/>
        <v>#N/A</v>
      </c>
      <c r="K95" s="48" t="e">
        <f>VLOOKUP(H95,银行退汇!G:K,2,FALSE)</f>
        <v>#N/A</v>
      </c>
      <c r="L95" s="48" t="e">
        <f>VLOOKUP(H95,网银退汇!C:D,2,FALSE)</f>
        <v>#N/A</v>
      </c>
      <c r="M95" s="38"/>
      <c r="N95" s="38"/>
      <c r="O95" s="45"/>
      <c r="P95" s="38"/>
      <c r="Q95" s="38"/>
      <c r="R95" s="38"/>
      <c r="S95" s="38"/>
      <c r="T95" s="38"/>
      <c r="U95" s="38"/>
      <c r="V95" s="38"/>
      <c r="W95" s="38"/>
    </row>
    <row r="96" spans="1:23" hidden="1">
      <c r="A96" s="23" t="s">
        <v>1225</v>
      </c>
      <c r="B96" s="23" t="s">
        <v>1765</v>
      </c>
      <c r="C96" s="49" t="str">
        <f t="shared" si="4"/>
        <v>20170617</v>
      </c>
      <c r="D96" s="49" t="str">
        <f t="shared" si="5"/>
        <v>0052332262</v>
      </c>
      <c r="E96" t="s">
        <v>123</v>
      </c>
      <c r="F96" s="23" t="s">
        <v>1766</v>
      </c>
      <c r="G96" s="66">
        <v>203</v>
      </c>
      <c r="H96" s="48" t="str">
        <f t="shared" si="6"/>
        <v>6228480868111878773203</v>
      </c>
      <c r="I96" s="48" t="e">
        <f>VLOOKUP(H96,银行退汇!H:K,4,FALSE)</f>
        <v>#N/A</v>
      </c>
      <c r="J96" s="48" t="e">
        <f t="shared" si="7"/>
        <v>#N/A</v>
      </c>
      <c r="K96" s="48" t="e">
        <f>VLOOKUP(H96,银行退汇!G:K,2,FALSE)</f>
        <v>#N/A</v>
      </c>
      <c r="L96" s="48" t="e">
        <f>VLOOKUP(H96,网银退汇!C:D,2,FALSE)</f>
        <v>#N/A</v>
      </c>
      <c r="M96" s="38"/>
      <c r="N96" s="38"/>
      <c r="O96" s="45"/>
      <c r="P96" s="38"/>
      <c r="Q96" s="38"/>
      <c r="R96" s="38"/>
      <c r="S96" s="38"/>
      <c r="T96" s="38"/>
      <c r="U96" s="38"/>
      <c r="V96" s="38"/>
      <c r="W96" s="38"/>
    </row>
    <row r="97" spans="1:23" hidden="1">
      <c r="A97" s="23" t="s">
        <v>1227</v>
      </c>
      <c r="B97" s="23" t="s">
        <v>1767</v>
      </c>
      <c r="C97" s="49" t="str">
        <f t="shared" si="4"/>
        <v>20170617</v>
      </c>
      <c r="D97" s="49" t="str">
        <f t="shared" si="5"/>
        <v>0052332369</v>
      </c>
      <c r="E97" t="s">
        <v>123</v>
      </c>
      <c r="F97" s="23" t="s">
        <v>238</v>
      </c>
      <c r="G97" s="66">
        <v>2138</v>
      </c>
      <c r="H97" s="48" t="str">
        <f t="shared" si="6"/>
        <v>62266626019934562138</v>
      </c>
      <c r="I97" s="48">
        <f>VLOOKUP(H97,银行退汇!H:K,4,FALSE)</f>
        <v>2138</v>
      </c>
      <c r="J97" s="48">
        <f t="shared" si="7"/>
        <v>1</v>
      </c>
      <c r="K97" s="48" t="e">
        <f>VLOOKUP(H97,银行退汇!G:K,2,FALSE)</f>
        <v>#N/A</v>
      </c>
      <c r="L97" s="48">
        <f>VLOOKUP(H97,网银退汇!C:D,2,FALSE)</f>
        <v>2138</v>
      </c>
      <c r="M97" s="38"/>
      <c r="N97" s="38"/>
      <c r="O97" s="45"/>
      <c r="P97" s="38"/>
      <c r="Q97" s="38"/>
      <c r="R97" s="38"/>
      <c r="S97" s="38"/>
      <c r="T97" s="38"/>
      <c r="U97" s="38"/>
      <c r="V97" s="38"/>
      <c r="W97" s="38"/>
    </row>
    <row r="98" spans="1:23" hidden="1">
      <c r="A98" s="23" t="s">
        <v>1229</v>
      </c>
      <c r="B98" s="23" t="s">
        <v>1768</v>
      </c>
      <c r="C98" s="49" t="str">
        <f t="shared" si="4"/>
        <v>20170617</v>
      </c>
      <c r="D98" s="49" t="str">
        <f t="shared" si="5"/>
        <v>0052332555</v>
      </c>
      <c r="E98" t="s">
        <v>123</v>
      </c>
      <c r="F98" s="23" t="s">
        <v>1769</v>
      </c>
      <c r="G98" s="66">
        <v>180</v>
      </c>
      <c r="H98" s="48" t="str">
        <f t="shared" si="6"/>
        <v>5123168976159166180</v>
      </c>
      <c r="I98" s="48" t="e">
        <f>VLOOKUP(H98,银行退汇!H:K,4,FALSE)</f>
        <v>#N/A</v>
      </c>
      <c r="J98" s="48" t="e">
        <f t="shared" si="7"/>
        <v>#N/A</v>
      </c>
      <c r="K98" s="48" t="e">
        <f>VLOOKUP(H98,银行退汇!G:K,2,FALSE)</f>
        <v>#N/A</v>
      </c>
      <c r="L98" s="48" t="e">
        <f>VLOOKUP(H98,网银退汇!C:D,2,FALSE)</f>
        <v>#N/A</v>
      </c>
      <c r="M98" s="38"/>
      <c r="N98" s="38"/>
      <c r="O98" s="45"/>
      <c r="P98" s="38"/>
      <c r="Q98" s="38"/>
      <c r="R98" s="38"/>
      <c r="S98" s="38"/>
      <c r="T98" s="38"/>
      <c r="U98" s="38"/>
      <c r="V98" s="38"/>
      <c r="W98" s="38"/>
    </row>
    <row r="99" spans="1:23" hidden="1">
      <c r="A99" s="23" t="s">
        <v>1231</v>
      </c>
      <c r="B99" s="23" t="s">
        <v>1770</v>
      </c>
      <c r="C99" s="49" t="str">
        <f t="shared" si="4"/>
        <v>20170617</v>
      </c>
      <c r="D99" s="49" t="str">
        <f t="shared" si="5"/>
        <v>0052334787</v>
      </c>
      <c r="E99" t="s">
        <v>123</v>
      </c>
      <c r="F99" s="23" t="s">
        <v>1771</v>
      </c>
      <c r="G99" s="66">
        <v>8000</v>
      </c>
      <c r="H99" s="48" t="str">
        <f t="shared" si="6"/>
        <v>62228038613110793948000</v>
      </c>
      <c r="I99" s="48" t="e">
        <f>VLOOKUP(H99,银行退汇!H:K,4,FALSE)</f>
        <v>#N/A</v>
      </c>
      <c r="J99" s="48" t="e">
        <f t="shared" si="7"/>
        <v>#N/A</v>
      </c>
      <c r="K99" s="48" t="e">
        <f>VLOOKUP(H99,银行退汇!G:K,2,FALSE)</f>
        <v>#N/A</v>
      </c>
      <c r="L99" s="48" t="e">
        <f>VLOOKUP(H99,网银退汇!C:D,2,FALSE)</f>
        <v>#N/A</v>
      </c>
      <c r="M99" s="38"/>
      <c r="N99" s="38"/>
      <c r="O99" s="45"/>
      <c r="P99" s="38"/>
      <c r="Q99" s="38"/>
      <c r="R99" s="38"/>
      <c r="S99" s="38"/>
      <c r="T99" s="38"/>
      <c r="U99" s="38"/>
      <c r="V99" s="38"/>
      <c r="W99" s="38"/>
    </row>
    <row r="100" spans="1:23" hidden="1">
      <c r="A100" s="23" t="s">
        <v>1233</v>
      </c>
      <c r="B100" s="23" t="s">
        <v>1772</v>
      </c>
      <c r="C100" s="49" t="str">
        <f t="shared" si="4"/>
        <v>20170618</v>
      </c>
      <c r="D100" s="49" t="str">
        <f t="shared" si="5"/>
        <v>0052341790</v>
      </c>
      <c r="E100" t="s">
        <v>123</v>
      </c>
      <c r="F100" s="23" t="s">
        <v>1773</v>
      </c>
      <c r="G100" s="66">
        <v>500</v>
      </c>
      <c r="H100" s="48" t="str">
        <f t="shared" si="6"/>
        <v>6217003860000216919500</v>
      </c>
      <c r="I100" s="48" t="e">
        <f>VLOOKUP(H100,银行退汇!H:K,4,FALSE)</f>
        <v>#N/A</v>
      </c>
      <c r="J100" s="48" t="e">
        <f t="shared" si="7"/>
        <v>#N/A</v>
      </c>
      <c r="K100" s="48" t="e">
        <f>VLOOKUP(H100,银行退汇!G:K,2,FALSE)</f>
        <v>#N/A</v>
      </c>
      <c r="L100" s="48" t="e">
        <f>VLOOKUP(H100,网银退汇!C:D,2,FALSE)</f>
        <v>#N/A</v>
      </c>
      <c r="M100" s="38"/>
      <c r="N100" s="38"/>
      <c r="O100" s="45"/>
      <c r="P100" s="38"/>
      <c r="Q100" s="38"/>
      <c r="R100" s="38"/>
      <c r="S100" s="38"/>
      <c r="T100" s="38"/>
      <c r="U100" s="38"/>
      <c r="V100" s="38"/>
      <c r="W100" s="38"/>
    </row>
    <row r="101" spans="1:23" hidden="1">
      <c r="A101" s="23" t="s">
        <v>1235</v>
      </c>
      <c r="B101" s="23" t="s">
        <v>1774</v>
      </c>
      <c r="C101" s="49" t="str">
        <f t="shared" si="4"/>
        <v>20170618</v>
      </c>
      <c r="D101" s="49" t="str">
        <f t="shared" si="5"/>
        <v>0052342100</v>
      </c>
      <c r="E101" t="s">
        <v>123</v>
      </c>
      <c r="F101" s="23" t="s">
        <v>1775</v>
      </c>
      <c r="G101" s="66">
        <v>564</v>
      </c>
      <c r="H101" s="48" t="str">
        <f t="shared" si="6"/>
        <v>6221887020000088031564</v>
      </c>
      <c r="I101" s="48" t="e">
        <f>VLOOKUP(H101,银行退汇!H:K,4,FALSE)</f>
        <v>#N/A</v>
      </c>
      <c r="J101" s="48" t="e">
        <f t="shared" si="7"/>
        <v>#N/A</v>
      </c>
      <c r="K101" s="48" t="e">
        <f>VLOOKUP(H101,银行退汇!G:K,2,FALSE)</f>
        <v>#N/A</v>
      </c>
      <c r="L101" s="48" t="e">
        <f>VLOOKUP(H101,网银退汇!C:D,2,FALSE)</f>
        <v>#N/A</v>
      </c>
      <c r="M101" s="38"/>
      <c r="N101" s="38"/>
      <c r="O101" s="45"/>
      <c r="P101" s="38"/>
      <c r="Q101" s="38"/>
      <c r="R101" s="38"/>
      <c r="S101" s="38"/>
      <c r="T101" s="38"/>
      <c r="U101" s="38"/>
      <c r="V101" s="38"/>
      <c r="W101" s="38"/>
    </row>
    <row r="102" spans="1:23" hidden="1">
      <c r="A102" s="23" t="s">
        <v>1237</v>
      </c>
      <c r="B102" s="23" t="s">
        <v>1776</v>
      </c>
      <c r="C102" s="49" t="str">
        <f t="shared" si="4"/>
        <v>20170618</v>
      </c>
      <c r="D102" s="49" t="str">
        <f t="shared" si="5"/>
        <v>0052342646</v>
      </c>
      <c r="E102" t="s">
        <v>123</v>
      </c>
      <c r="F102" s="23" t="s">
        <v>1777</v>
      </c>
      <c r="G102" s="66">
        <v>50</v>
      </c>
      <c r="H102" s="48" t="str">
        <f t="shared" si="6"/>
        <v>622848193829855067450</v>
      </c>
      <c r="I102" s="48" t="e">
        <f>VLOOKUP(H102,银行退汇!H:K,4,FALSE)</f>
        <v>#N/A</v>
      </c>
      <c r="J102" s="48" t="e">
        <f t="shared" si="7"/>
        <v>#N/A</v>
      </c>
      <c r="K102" s="48" t="e">
        <f>VLOOKUP(H102,银行退汇!G:K,2,FALSE)</f>
        <v>#N/A</v>
      </c>
      <c r="L102" s="48" t="e">
        <f>VLOOKUP(H102,网银退汇!C:D,2,FALSE)</f>
        <v>#N/A</v>
      </c>
      <c r="M102" s="38"/>
      <c r="N102" s="38"/>
      <c r="O102" s="45"/>
      <c r="P102" s="38"/>
      <c r="Q102" s="38"/>
      <c r="R102" s="38"/>
      <c r="S102" s="38"/>
      <c r="T102" s="38"/>
      <c r="U102" s="38"/>
      <c r="V102" s="38"/>
      <c r="W102" s="38"/>
    </row>
    <row r="103" spans="1:23" hidden="1">
      <c r="A103" s="23" t="s">
        <v>1239</v>
      </c>
      <c r="B103" s="23" t="s">
        <v>1778</v>
      </c>
      <c r="C103" s="49" t="str">
        <f t="shared" si="4"/>
        <v>20170618</v>
      </c>
      <c r="D103" s="49" t="str">
        <f t="shared" si="5"/>
        <v>0052343748</v>
      </c>
      <c r="E103" t="s">
        <v>123</v>
      </c>
      <c r="F103" s="23" t="s">
        <v>1779</v>
      </c>
      <c r="G103" s="66">
        <v>200</v>
      </c>
      <c r="H103" s="48" t="str">
        <f t="shared" si="6"/>
        <v>6217790001074414877200</v>
      </c>
      <c r="I103" s="48" t="e">
        <f>VLOOKUP(H103,银行退汇!H:K,4,FALSE)</f>
        <v>#N/A</v>
      </c>
      <c r="J103" s="48" t="e">
        <f t="shared" si="7"/>
        <v>#N/A</v>
      </c>
      <c r="K103" s="48" t="e">
        <f>VLOOKUP(H103,银行退汇!G:K,2,FALSE)</f>
        <v>#N/A</v>
      </c>
      <c r="L103" s="48" t="e">
        <f>VLOOKUP(H103,网银退汇!C:D,2,FALSE)</f>
        <v>#N/A</v>
      </c>
      <c r="M103" s="38"/>
      <c r="N103" s="38"/>
      <c r="O103" s="45"/>
      <c r="P103" s="38"/>
      <c r="Q103" s="38"/>
      <c r="R103" s="38"/>
      <c r="S103" s="38"/>
      <c r="T103" s="38"/>
      <c r="U103" s="38"/>
      <c r="V103" s="38"/>
      <c r="W103" s="38"/>
    </row>
    <row r="104" spans="1:23" hidden="1">
      <c r="A104" s="23" t="s">
        <v>1241</v>
      </c>
      <c r="B104" s="23" t="s">
        <v>1780</v>
      </c>
      <c r="C104" s="49" t="str">
        <f t="shared" si="4"/>
        <v>20170618</v>
      </c>
      <c r="D104" s="49" t="str">
        <f t="shared" si="5"/>
        <v>0052343936</v>
      </c>
      <c r="E104" t="s">
        <v>123</v>
      </c>
      <c r="F104" s="23" t="s">
        <v>1781</v>
      </c>
      <c r="G104" s="66">
        <v>1414</v>
      </c>
      <c r="H104" s="48" t="str">
        <f t="shared" si="6"/>
        <v>62319000001286111301414</v>
      </c>
      <c r="I104" s="48" t="e">
        <f>VLOOKUP(H104,银行退汇!H:K,4,FALSE)</f>
        <v>#N/A</v>
      </c>
      <c r="J104" s="48" t="e">
        <f t="shared" si="7"/>
        <v>#N/A</v>
      </c>
      <c r="K104" s="48" t="e">
        <f>VLOOKUP(H104,银行退汇!G:K,2,FALSE)</f>
        <v>#N/A</v>
      </c>
      <c r="L104" s="48" t="e">
        <f>VLOOKUP(H104,网银退汇!C:D,2,FALSE)</f>
        <v>#N/A</v>
      </c>
      <c r="M104" s="38"/>
      <c r="N104" s="38"/>
      <c r="O104" s="45"/>
      <c r="P104" s="38"/>
      <c r="Q104" s="38"/>
      <c r="R104" s="38"/>
      <c r="S104" s="38"/>
      <c r="T104" s="38"/>
      <c r="U104" s="38"/>
      <c r="V104" s="38"/>
      <c r="W104" s="38"/>
    </row>
    <row r="105" spans="1:23" hidden="1">
      <c r="A105" s="23" t="s">
        <v>1245</v>
      </c>
      <c r="B105" s="23" t="s">
        <v>1782</v>
      </c>
      <c r="C105" s="49" t="str">
        <f t="shared" si="4"/>
        <v>20170619</v>
      </c>
      <c r="D105" s="49" t="str">
        <f t="shared" si="5"/>
        <v>0052350786</v>
      </c>
      <c r="E105" t="s">
        <v>123</v>
      </c>
      <c r="F105" s="23" t="s">
        <v>1783</v>
      </c>
      <c r="G105" s="66">
        <v>500</v>
      </c>
      <c r="H105" s="48" t="str">
        <f t="shared" si="6"/>
        <v>6217997070002869834500</v>
      </c>
      <c r="I105" s="48" t="e">
        <f>VLOOKUP(H105,银行退汇!H:K,4,FALSE)</f>
        <v>#N/A</v>
      </c>
      <c r="J105" s="48" t="e">
        <f t="shared" si="7"/>
        <v>#N/A</v>
      </c>
      <c r="K105" s="48" t="e">
        <f>VLOOKUP(H105,银行退汇!G:K,2,FALSE)</f>
        <v>#N/A</v>
      </c>
      <c r="L105" s="48" t="e">
        <f>VLOOKUP(H105,网银退汇!C:D,2,FALSE)</f>
        <v>#N/A</v>
      </c>
      <c r="M105" s="38"/>
      <c r="N105" s="38"/>
      <c r="O105" s="45"/>
      <c r="P105" s="38"/>
      <c r="Q105" s="38"/>
      <c r="R105" s="38"/>
      <c r="S105" s="38"/>
      <c r="T105" s="38"/>
      <c r="U105" s="38"/>
      <c r="V105" s="38"/>
      <c r="W105" s="38"/>
    </row>
    <row r="106" spans="1:23" hidden="1">
      <c r="A106" s="23" t="s">
        <v>1247</v>
      </c>
      <c r="B106" s="23" t="s">
        <v>1784</v>
      </c>
      <c r="C106" s="49" t="str">
        <f t="shared" si="4"/>
        <v>20170619</v>
      </c>
      <c r="D106" s="49" t="str">
        <f t="shared" si="5"/>
        <v>0052351969</v>
      </c>
      <c r="E106" t="s">
        <v>123</v>
      </c>
      <c r="F106" s="23" t="s">
        <v>1785</v>
      </c>
      <c r="G106" s="66">
        <v>1000</v>
      </c>
      <c r="H106" s="48" t="str">
        <f t="shared" si="6"/>
        <v>62170038600070590981000</v>
      </c>
      <c r="I106" s="48" t="e">
        <f>VLOOKUP(H106,银行退汇!H:K,4,FALSE)</f>
        <v>#N/A</v>
      </c>
      <c r="J106" s="48" t="e">
        <f t="shared" si="7"/>
        <v>#N/A</v>
      </c>
      <c r="K106" s="48" t="e">
        <f>VLOOKUP(H106,银行退汇!G:K,2,FALSE)</f>
        <v>#N/A</v>
      </c>
      <c r="L106" s="48" t="e">
        <f>VLOOKUP(H106,网银退汇!C:D,2,FALSE)</f>
        <v>#N/A</v>
      </c>
      <c r="M106" s="38"/>
      <c r="N106" s="38"/>
      <c r="O106" s="45"/>
      <c r="P106" s="38"/>
      <c r="Q106" s="38"/>
      <c r="R106" s="38"/>
      <c r="S106" s="38"/>
      <c r="T106" s="38"/>
      <c r="U106" s="38"/>
      <c r="V106" s="38"/>
      <c r="W106" s="38"/>
    </row>
    <row r="107" spans="1:23" hidden="1">
      <c r="A107" s="23" t="s">
        <v>1251</v>
      </c>
      <c r="B107" s="23" t="s">
        <v>1786</v>
      </c>
      <c r="C107" s="49" t="str">
        <f t="shared" si="4"/>
        <v>20170619</v>
      </c>
      <c r="D107" s="49" t="str">
        <f t="shared" si="5"/>
        <v>0052352362</v>
      </c>
      <c r="E107" t="s">
        <v>123</v>
      </c>
      <c r="F107" s="23" t="s">
        <v>1787</v>
      </c>
      <c r="G107" s="66">
        <v>2700</v>
      </c>
      <c r="H107" s="48" t="str">
        <f t="shared" si="6"/>
        <v>62170039100040209482700</v>
      </c>
      <c r="I107" s="48" t="e">
        <f>VLOOKUP(H107,银行退汇!H:K,4,FALSE)</f>
        <v>#N/A</v>
      </c>
      <c r="J107" s="48" t="e">
        <f t="shared" si="7"/>
        <v>#N/A</v>
      </c>
      <c r="K107" s="48" t="e">
        <f>VLOOKUP(H107,银行退汇!G:K,2,FALSE)</f>
        <v>#N/A</v>
      </c>
      <c r="L107" s="48" t="e">
        <f>VLOOKUP(H107,网银退汇!C:D,2,FALSE)</f>
        <v>#N/A</v>
      </c>
      <c r="M107" s="38"/>
      <c r="N107" s="38"/>
      <c r="O107" s="45"/>
      <c r="P107" s="38"/>
      <c r="Q107" s="38"/>
      <c r="R107" s="38"/>
      <c r="S107" s="38"/>
      <c r="T107" s="38"/>
      <c r="U107" s="38"/>
      <c r="V107" s="38"/>
      <c r="W107" s="38"/>
    </row>
    <row r="108" spans="1:23" hidden="1">
      <c r="A108" s="23" t="s">
        <v>1253</v>
      </c>
      <c r="B108" s="23" t="s">
        <v>1788</v>
      </c>
      <c r="C108" s="49" t="str">
        <f t="shared" si="4"/>
        <v>20170619</v>
      </c>
      <c r="D108" s="49" t="str">
        <f t="shared" si="5"/>
        <v>0052352509</v>
      </c>
      <c r="E108" t="s">
        <v>123</v>
      </c>
      <c r="F108" s="23" t="s">
        <v>1789</v>
      </c>
      <c r="G108" s="66">
        <v>60</v>
      </c>
      <c r="H108" s="48" t="str">
        <f t="shared" si="6"/>
        <v>623190000001725466160</v>
      </c>
      <c r="I108" s="48">
        <f>VLOOKUP(H108,银行退汇!H:K,4,FALSE)</f>
        <v>60</v>
      </c>
      <c r="J108" s="48">
        <f t="shared" si="7"/>
        <v>1</v>
      </c>
      <c r="K108" s="48" t="e">
        <f>VLOOKUP(H108,银行退汇!G:K,2,FALSE)</f>
        <v>#N/A</v>
      </c>
      <c r="L108" s="48" t="e">
        <f>VLOOKUP(H108,网银退汇!C:D,2,FALSE)</f>
        <v>#N/A</v>
      </c>
      <c r="M108" s="38"/>
      <c r="N108" s="38"/>
      <c r="O108" s="45"/>
      <c r="P108" s="38"/>
      <c r="Q108" s="38"/>
      <c r="R108" s="38"/>
      <c r="S108" s="38"/>
      <c r="T108" s="38"/>
      <c r="U108" s="38"/>
      <c r="V108" s="38"/>
      <c r="W108" s="38"/>
    </row>
    <row r="109" spans="1:23" hidden="1">
      <c r="A109" s="23" t="s">
        <v>1255</v>
      </c>
      <c r="B109" s="23" t="s">
        <v>1790</v>
      </c>
      <c r="C109" s="49" t="str">
        <f t="shared" si="4"/>
        <v>20170619</v>
      </c>
      <c r="D109" s="49" t="str">
        <f t="shared" si="5"/>
        <v>0052355888</v>
      </c>
      <c r="E109" t="s">
        <v>123</v>
      </c>
      <c r="F109" s="23" t="s">
        <v>246</v>
      </c>
      <c r="G109" s="66">
        <v>1490</v>
      </c>
      <c r="H109" s="48" t="str">
        <f t="shared" si="6"/>
        <v>622308280016779351490</v>
      </c>
      <c r="I109" s="48">
        <f>VLOOKUP(H109,银行退汇!H:K,4,FALSE)</f>
        <v>1490</v>
      </c>
      <c r="J109" s="48">
        <f t="shared" si="7"/>
        <v>1</v>
      </c>
      <c r="K109" s="48" t="e">
        <f>VLOOKUP(H109,银行退汇!G:K,2,FALSE)</f>
        <v>#N/A</v>
      </c>
      <c r="L109" s="48">
        <f>VLOOKUP(H109,网银退汇!C:D,2,FALSE)</f>
        <v>1490</v>
      </c>
      <c r="M109" s="38"/>
      <c r="N109" s="38"/>
      <c r="O109" s="45"/>
      <c r="P109" s="38"/>
      <c r="Q109" s="38"/>
      <c r="R109" s="38"/>
      <c r="S109" s="38"/>
      <c r="T109" s="38"/>
      <c r="U109" s="38"/>
      <c r="V109" s="38"/>
      <c r="W109" s="38"/>
    </row>
    <row r="110" spans="1:23" hidden="1">
      <c r="A110" s="23" t="s">
        <v>1257</v>
      </c>
      <c r="B110" s="23" t="s">
        <v>1791</v>
      </c>
      <c r="C110" s="49" t="str">
        <f t="shared" si="4"/>
        <v>20170619</v>
      </c>
      <c r="D110" s="49" t="str">
        <f t="shared" si="5"/>
        <v>0052357227</v>
      </c>
      <c r="E110" t="s">
        <v>123</v>
      </c>
      <c r="F110" s="23" t="s">
        <v>124</v>
      </c>
      <c r="G110" s="66">
        <v>885</v>
      </c>
      <c r="H110" s="48" t="str">
        <f t="shared" si="6"/>
        <v>6231357711501404525885</v>
      </c>
      <c r="I110" s="48">
        <f>VLOOKUP(H110,银行退汇!H:K,4,FALSE)</f>
        <v>885</v>
      </c>
      <c r="J110" s="48">
        <f t="shared" si="7"/>
        <v>1</v>
      </c>
      <c r="K110" s="48" t="e">
        <f>VLOOKUP(H110,银行退汇!G:K,2,FALSE)</f>
        <v>#N/A</v>
      </c>
      <c r="L110" s="48">
        <f>VLOOKUP(H110,网银退汇!C:D,2,FALSE)</f>
        <v>885</v>
      </c>
      <c r="M110" s="38"/>
      <c r="N110" s="38"/>
      <c r="O110" s="45"/>
      <c r="P110" s="38"/>
      <c r="Q110" s="38"/>
      <c r="R110" s="38"/>
      <c r="S110" s="38"/>
      <c r="T110" s="38"/>
      <c r="U110" s="38"/>
      <c r="V110" s="38"/>
      <c r="W110" s="38"/>
    </row>
    <row r="111" spans="1:23" hidden="1">
      <c r="A111" s="23" t="s">
        <v>1259</v>
      </c>
      <c r="B111" s="23" t="s">
        <v>1792</v>
      </c>
      <c r="C111" s="49" t="str">
        <f t="shared" si="4"/>
        <v>20170619</v>
      </c>
      <c r="D111" s="49" t="str">
        <f t="shared" si="5"/>
        <v>0052357845</v>
      </c>
      <c r="E111" t="s">
        <v>123</v>
      </c>
      <c r="F111" s="23" t="s">
        <v>1651</v>
      </c>
      <c r="G111" s="66">
        <v>487</v>
      </c>
      <c r="H111" s="48" t="str">
        <f t="shared" si="6"/>
        <v>6228480860986954714487</v>
      </c>
      <c r="I111" s="48" t="e">
        <f>VLOOKUP(H111,银行退汇!H:K,4,FALSE)</f>
        <v>#N/A</v>
      </c>
      <c r="J111" s="48" t="e">
        <f t="shared" si="7"/>
        <v>#N/A</v>
      </c>
      <c r="K111" s="48" t="e">
        <f>VLOOKUP(H111,银行退汇!G:K,2,FALSE)</f>
        <v>#N/A</v>
      </c>
      <c r="L111" s="48" t="e">
        <f>VLOOKUP(H111,网银退汇!C:D,2,FALSE)</f>
        <v>#N/A</v>
      </c>
      <c r="M111" s="38"/>
      <c r="N111" s="38"/>
      <c r="O111" s="45"/>
      <c r="P111" s="38"/>
      <c r="Q111" s="38"/>
      <c r="R111" s="38"/>
      <c r="S111" s="38"/>
      <c r="T111" s="38"/>
      <c r="U111" s="38"/>
      <c r="V111" s="38"/>
      <c r="W111" s="38"/>
    </row>
    <row r="112" spans="1:23" hidden="1">
      <c r="A112" s="23" t="s">
        <v>1261</v>
      </c>
      <c r="B112" s="23" t="s">
        <v>1793</v>
      </c>
      <c r="C112" s="49" t="str">
        <f t="shared" si="4"/>
        <v>20170619</v>
      </c>
      <c r="D112" s="49" t="str">
        <f t="shared" si="5"/>
        <v>0052358114</v>
      </c>
      <c r="E112" t="s">
        <v>123</v>
      </c>
      <c r="F112" s="23" t="s">
        <v>240</v>
      </c>
      <c r="G112" s="66">
        <v>248</v>
      </c>
      <c r="H112" s="48" t="str">
        <f t="shared" si="6"/>
        <v>6217997300045103648248</v>
      </c>
      <c r="I112" s="48">
        <f>VLOOKUP(H112,银行退汇!H:K,4,FALSE)</f>
        <v>248</v>
      </c>
      <c r="J112" s="48">
        <f t="shared" si="7"/>
        <v>1</v>
      </c>
      <c r="K112" s="48" t="e">
        <f>VLOOKUP(H112,银行退汇!G:K,2,FALSE)</f>
        <v>#N/A</v>
      </c>
      <c r="L112" s="48">
        <f>VLOOKUP(H112,网银退汇!C:D,2,FALSE)</f>
        <v>248</v>
      </c>
      <c r="M112" s="38"/>
      <c r="N112" s="38"/>
      <c r="O112" s="45"/>
      <c r="P112" s="38"/>
      <c r="Q112" s="38"/>
      <c r="R112" s="38"/>
      <c r="S112" s="38"/>
      <c r="T112" s="38"/>
      <c r="U112" s="38"/>
      <c r="V112" s="38"/>
      <c r="W112" s="38"/>
    </row>
    <row r="113" spans="1:23" hidden="1">
      <c r="A113" s="23" t="s">
        <v>1263</v>
      </c>
      <c r="B113" s="23" t="s">
        <v>1794</v>
      </c>
      <c r="C113" s="49" t="str">
        <f t="shared" si="4"/>
        <v>20170619</v>
      </c>
      <c r="D113" s="49" t="str">
        <f t="shared" si="5"/>
        <v>0052358263</v>
      </c>
      <c r="E113" t="s">
        <v>123</v>
      </c>
      <c r="F113" s="23" t="s">
        <v>1795</v>
      </c>
      <c r="G113" s="66">
        <v>160</v>
      </c>
      <c r="H113" s="48" t="str">
        <f t="shared" si="6"/>
        <v>6222620590007373271160</v>
      </c>
      <c r="I113" s="48" t="e">
        <f>VLOOKUP(H113,银行退汇!H:K,4,FALSE)</f>
        <v>#N/A</v>
      </c>
      <c r="J113" s="48" t="e">
        <f t="shared" si="7"/>
        <v>#N/A</v>
      </c>
      <c r="K113" s="48" t="e">
        <f>VLOOKUP(H113,银行退汇!G:K,2,FALSE)</f>
        <v>#N/A</v>
      </c>
      <c r="L113" s="48" t="e">
        <f>VLOOKUP(H113,网银退汇!C:D,2,FALSE)</f>
        <v>#N/A</v>
      </c>
      <c r="M113" s="38"/>
      <c r="N113" s="38"/>
      <c r="O113" s="45"/>
      <c r="P113" s="38"/>
      <c r="Q113" s="38"/>
      <c r="R113" s="38"/>
      <c r="S113" s="38"/>
      <c r="T113" s="38"/>
      <c r="U113" s="38"/>
      <c r="V113" s="38"/>
      <c r="W113" s="38"/>
    </row>
    <row r="114" spans="1:23" hidden="1">
      <c r="A114" s="23" t="s">
        <v>1265</v>
      </c>
      <c r="B114" s="23" t="s">
        <v>1796</v>
      </c>
      <c r="C114" s="49" t="str">
        <f t="shared" si="4"/>
        <v>20170619</v>
      </c>
      <c r="D114" s="49" t="str">
        <f t="shared" si="5"/>
        <v>0052360503</v>
      </c>
      <c r="E114" t="s">
        <v>123</v>
      </c>
      <c r="F114" s="23" t="s">
        <v>1797</v>
      </c>
      <c r="G114" s="66">
        <v>400</v>
      </c>
      <c r="H114" s="48" t="str">
        <f t="shared" si="6"/>
        <v>6217003860027940871400</v>
      </c>
      <c r="I114" s="48" t="e">
        <f>VLOOKUP(H114,银行退汇!H:K,4,FALSE)</f>
        <v>#N/A</v>
      </c>
      <c r="J114" s="48" t="e">
        <f t="shared" si="7"/>
        <v>#N/A</v>
      </c>
      <c r="K114" s="48" t="e">
        <f>VLOOKUP(H114,银行退汇!G:K,2,FALSE)</f>
        <v>#N/A</v>
      </c>
      <c r="L114" s="48" t="e">
        <f>VLOOKUP(H114,网银退汇!C:D,2,FALSE)</f>
        <v>#N/A</v>
      </c>
      <c r="M114" s="38"/>
      <c r="N114" s="38"/>
      <c r="O114" s="45"/>
      <c r="P114" s="38"/>
      <c r="Q114" s="38"/>
      <c r="R114" s="38"/>
      <c r="S114" s="38"/>
      <c r="T114" s="38"/>
      <c r="U114" s="38"/>
      <c r="V114" s="38"/>
      <c r="W114" s="38"/>
    </row>
    <row r="115" spans="1:23" hidden="1">
      <c r="A115" s="23" t="s">
        <v>1267</v>
      </c>
      <c r="B115" s="23" t="s">
        <v>1798</v>
      </c>
      <c r="C115" s="49" t="str">
        <f t="shared" si="4"/>
        <v>20170619</v>
      </c>
      <c r="D115" s="49" t="str">
        <f t="shared" si="5"/>
        <v>0052361627</v>
      </c>
      <c r="E115" t="s">
        <v>123</v>
      </c>
      <c r="F115" s="23" t="s">
        <v>1799</v>
      </c>
      <c r="G115" s="66">
        <v>12</v>
      </c>
      <c r="H115" s="48" t="str">
        <f t="shared" si="6"/>
        <v>623668386000107509712</v>
      </c>
      <c r="I115" s="48" t="e">
        <f>VLOOKUP(H115,银行退汇!H:K,4,FALSE)</f>
        <v>#N/A</v>
      </c>
      <c r="J115" s="48" t="e">
        <f t="shared" si="7"/>
        <v>#N/A</v>
      </c>
      <c r="K115" s="48" t="e">
        <f>VLOOKUP(H115,银行退汇!G:K,2,FALSE)</f>
        <v>#N/A</v>
      </c>
      <c r="L115" s="48" t="e">
        <f>VLOOKUP(H115,网银退汇!C:D,2,FALSE)</f>
        <v>#N/A</v>
      </c>
      <c r="M115" s="38"/>
      <c r="N115" s="38"/>
      <c r="O115" s="45"/>
      <c r="P115" s="38"/>
      <c r="Q115" s="38"/>
      <c r="R115" s="38"/>
      <c r="S115" s="38"/>
      <c r="T115" s="38"/>
      <c r="U115" s="38"/>
      <c r="V115" s="38"/>
      <c r="W115" s="38"/>
    </row>
    <row r="116" spans="1:23" hidden="1">
      <c r="A116" s="23" t="s">
        <v>1269</v>
      </c>
      <c r="B116" s="23" t="s">
        <v>1800</v>
      </c>
      <c r="C116" s="49" t="str">
        <f t="shared" si="4"/>
        <v>20170619</v>
      </c>
      <c r="D116" s="49" t="str">
        <f t="shared" si="5"/>
        <v>0052361962</v>
      </c>
      <c r="E116" t="s">
        <v>123</v>
      </c>
      <c r="F116" s="23" t="s">
        <v>241</v>
      </c>
      <c r="G116" s="66">
        <v>674</v>
      </c>
      <c r="H116" s="48" t="str">
        <f t="shared" si="6"/>
        <v>6222520590684144674</v>
      </c>
      <c r="I116" s="48">
        <f>VLOOKUP(H116,银行退汇!H:K,4,FALSE)</f>
        <v>674</v>
      </c>
      <c r="J116" s="48">
        <f t="shared" si="7"/>
        <v>1</v>
      </c>
      <c r="K116" s="48" t="e">
        <f>VLOOKUP(H116,银行退汇!G:K,2,FALSE)</f>
        <v>#N/A</v>
      </c>
      <c r="L116" s="48">
        <f>VLOOKUP(H116,网银退汇!C:D,2,FALSE)</f>
        <v>674</v>
      </c>
      <c r="M116" s="38"/>
      <c r="N116" s="38"/>
      <c r="O116" s="45"/>
      <c r="P116" s="38"/>
      <c r="Q116" s="38"/>
      <c r="R116" s="38"/>
      <c r="S116" s="38"/>
      <c r="T116" s="38"/>
      <c r="U116" s="38"/>
      <c r="V116" s="38"/>
      <c r="W116" s="38"/>
    </row>
    <row r="117" spans="1:23" hidden="1">
      <c r="A117" s="23" t="s">
        <v>1271</v>
      </c>
      <c r="B117" s="23" t="s">
        <v>1801</v>
      </c>
      <c r="C117" s="49" t="str">
        <f t="shared" si="4"/>
        <v>20170619</v>
      </c>
      <c r="D117" s="49" t="str">
        <f t="shared" si="5"/>
        <v>0052362057</v>
      </c>
      <c r="E117" t="s">
        <v>123</v>
      </c>
      <c r="F117" s="23" t="s">
        <v>1802</v>
      </c>
      <c r="G117" s="66">
        <v>567</v>
      </c>
      <c r="H117" s="48" t="str">
        <f t="shared" si="6"/>
        <v>6236683860003050353567</v>
      </c>
      <c r="I117" s="48" t="e">
        <f>VLOOKUP(H117,银行退汇!H:K,4,FALSE)</f>
        <v>#N/A</v>
      </c>
      <c r="J117" s="48" t="e">
        <f t="shared" si="7"/>
        <v>#N/A</v>
      </c>
      <c r="K117" s="48" t="e">
        <f>VLOOKUP(H117,银行退汇!G:K,2,FALSE)</f>
        <v>#N/A</v>
      </c>
      <c r="L117" s="48" t="e">
        <f>VLOOKUP(H117,网银退汇!C:D,2,FALSE)</f>
        <v>#N/A</v>
      </c>
      <c r="M117" s="38"/>
      <c r="N117" s="38"/>
      <c r="O117" s="45"/>
      <c r="P117" s="38"/>
      <c r="Q117" s="38"/>
      <c r="R117" s="38"/>
      <c r="S117" s="38"/>
      <c r="T117" s="38"/>
      <c r="U117" s="38"/>
      <c r="V117" s="38"/>
      <c r="W117" s="38"/>
    </row>
    <row r="118" spans="1:23" hidden="1">
      <c r="A118" s="23" t="s">
        <v>1275</v>
      </c>
      <c r="B118" s="23" t="s">
        <v>1803</v>
      </c>
      <c r="C118" s="49" t="str">
        <f t="shared" si="4"/>
        <v>20170619</v>
      </c>
      <c r="D118" s="49" t="str">
        <f t="shared" si="5"/>
        <v>0052365429</v>
      </c>
      <c r="E118" t="s">
        <v>123</v>
      </c>
      <c r="F118" s="23" t="s">
        <v>1797</v>
      </c>
      <c r="G118" s="66">
        <v>50</v>
      </c>
      <c r="H118" s="48" t="str">
        <f t="shared" si="6"/>
        <v>621700386002794087150</v>
      </c>
      <c r="I118" s="48" t="e">
        <f>VLOOKUP(H118,银行退汇!H:K,4,FALSE)</f>
        <v>#N/A</v>
      </c>
      <c r="J118" s="48" t="e">
        <f t="shared" si="7"/>
        <v>#N/A</v>
      </c>
      <c r="K118" s="48" t="e">
        <f>VLOOKUP(H118,银行退汇!G:K,2,FALSE)</f>
        <v>#N/A</v>
      </c>
      <c r="L118" s="48" t="e">
        <f>VLOOKUP(H118,网银退汇!C:D,2,FALSE)</f>
        <v>#N/A</v>
      </c>
      <c r="M118" s="38"/>
      <c r="N118" s="38"/>
      <c r="O118" s="45"/>
      <c r="P118" s="38"/>
      <c r="Q118" s="38"/>
      <c r="R118" s="38"/>
      <c r="S118" s="38"/>
      <c r="T118" s="38"/>
      <c r="U118" s="38"/>
      <c r="V118" s="38"/>
      <c r="W118" s="38"/>
    </row>
    <row r="119" spans="1:23" hidden="1">
      <c r="A119" s="23" t="s">
        <v>1277</v>
      </c>
      <c r="B119" s="23" t="s">
        <v>1804</v>
      </c>
      <c r="C119" s="49" t="str">
        <f t="shared" si="4"/>
        <v>20170619</v>
      </c>
      <c r="D119" s="49" t="str">
        <f t="shared" si="5"/>
        <v>0052366718</v>
      </c>
      <c r="E119" t="s">
        <v>123</v>
      </c>
      <c r="F119" s="23" t="s">
        <v>1805</v>
      </c>
      <c r="G119" s="66">
        <v>482</v>
      </c>
      <c r="H119" s="48" t="str">
        <f t="shared" si="6"/>
        <v>6217007170002365250482</v>
      </c>
      <c r="I119" s="48" t="e">
        <f>VLOOKUP(H119,银行退汇!H:K,4,FALSE)</f>
        <v>#N/A</v>
      </c>
      <c r="J119" s="48" t="e">
        <f t="shared" si="7"/>
        <v>#N/A</v>
      </c>
      <c r="K119" s="48" t="e">
        <f>VLOOKUP(H119,银行退汇!G:K,2,FALSE)</f>
        <v>#N/A</v>
      </c>
      <c r="L119" s="48" t="e">
        <f>VLOOKUP(H119,网银退汇!C:D,2,FALSE)</f>
        <v>#N/A</v>
      </c>
      <c r="M119" s="38"/>
      <c r="N119" s="38"/>
      <c r="O119" s="45"/>
      <c r="P119" s="38"/>
      <c r="Q119" s="38"/>
      <c r="R119" s="38"/>
      <c r="S119" s="38"/>
      <c r="T119" s="38"/>
      <c r="U119" s="38"/>
      <c r="V119" s="38"/>
      <c r="W119" s="38"/>
    </row>
    <row r="120" spans="1:23" hidden="1">
      <c r="A120" s="23" t="s">
        <v>1279</v>
      </c>
      <c r="B120" s="23" t="s">
        <v>1806</v>
      </c>
      <c r="C120" s="49" t="str">
        <f t="shared" si="4"/>
        <v>20170619</v>
      </c>
      <c r="D120" s="49" t="str">
        <f t="shared" si="5"/>
        <v>0052369920</v>
      </c>
      <c r="E120" t="s">
        <v>123</v>
      </c>
      <c r="F120" s="23" t="s">
        <v>1807</v>
      </c>
      <c r="G120" s="66">
        <v>197</v>
      </c>
      <c r="H120" s="48" t="str">
        <f t="shared" si="6"/>
        <v>6212262511001281819197</v>
      </c>
      <c r="I120" s="48" t="e">
        <f>VLOOKUP(H120,银行退汇!H:K,4,FALSE)</f>
        <v>#N/A</v>
      </c>
      <c r="J120" s="48" t="e">
        <f t="shared" si="7"/>
        <v>#N/A</v>
      </c>
      <c r="K120" s="48" t="e">
        <f>VLOOKUP(H120,银行退汇!G:K,2,FALSE)</f>
        <v>#N/A</v>
      </c>
      <c r="L120" s="48" t="e">
        <f>VLOOKUP(H120,网银退汇!C:D,2,FALSE)</f>
        <v>#N/A</v>
      </c>
      <c r="M120" s="38"/>
      <c r="N120" s="38"/>
      <c r="O120" s="45"/>
      <c r="P120" s="38"/>
      <c r="Q120" s="38"/>
      <c r="R120" s="38"/>
      <c r="S120" s="38"/>
      <c r="T120" s="38"/>
      <c r="U120" s="38"/>
      <c r="V120" s="38"/>
      <c r="W120" s="38"/>
    </row>
    <row r="121" spans="1:23" hidden="1">
      <c r="A121" s="23" t="s">
        <v>1281</v>
      </c>
      <c r="B121" s="23" t="s">
        <v>1808</v>
      </c>
      <c r="C121" s="49" t="str">
        <f t="shared" si="4"/>
        <v>20170619</v>
      </c>
      <c r="D121" s="49" t="str">
        <f t="shared" si="5"/>
        <v>0052370409</v>
      </c>
      <c r="E121" t="s">
        <v>123</v>
      </c>
      <c r="F121" s="23" t="s">
        <v>1809</v>
      </c>
      <c r="G121" s="66">
        <v>2257</v>
      </c>
      <c r="H121" s="48" t="str">
        <f t="shared" si="6"/>
        <v>62596911225863582257</v>
      </c>
      <c r="I121" s="48" t="e">
        <f>VLOOKUP(H121,银行退汇!H:K,4,FALSE)</f>
        <v>#N/A</v>
      </c>
      <c r="J121" s="48" t="e">
        <f t="shared" si="7"/>
        <v>#N/A</v>
      </c>
      <c r="K121" s="48" t="e">
        <f>VLOOKUP(H121,银行退汇!G:K,2,FALSE)</f>
        <v>#N/A</v>
      </c>
      <c r="L121" s="48" t="e">
        <f>VLOOKUP(H121,网银退汇!C:D,2,FALSE)</f>
        <v>#N/A</v>
      </c>
      <c r="M121" s="38"/>
      <c r="N121" s="38"/>
      <c r="O121" s="45"/>
      <c r="P121" s="38"/>
      <c r="Q121" s="38"/>
      <c r="R121" s="38"/>
      <c r="S121" s="38"/>
      <c r="T121" s="38"/>
      <c r="U121" s="38"/>
      <c r="V121" s="38"/>
      <c r="W121" s="38"/>
    </row>
    <row r="122" spans="1:23" hidden="1">
      <c r="A122" s="23" t="s">
        <v>1283</v>
      </c>
      <c r="B122" s="23" t="s">
        <v>1810</v>
      </c>
      <c r="C122" s="49" t="str">
        <f t="shared" si="4"/>
        <v>20170619</v>
      </c>
      <c r="D122" s="49" t="str">
        <f t="shared" si="5"/>
        <v>0052370603</v>
      </c>
      <c r="E122" t="s">
        <v>123</v>
      </c>
      <c r="F122" s="23" t="s">
        <v>1745</v>
      </c>
      <c r="G122" s="66">
        <v>116</v>
      </c>
      <c r="H122" s="48" t="str">
        <f t="shared" si="6"/>
        <v>6236683940000239082116</v>
      </c>
      <c r="I122" s="48" t="e">
        <f>VLOOKUP(H122,银行退汇!H:K,4,FALSE)</f>
        <v>#N/A</v>
      </c>
      <c r="J122" s="48" t="e">
        <f t="shared" si="7"/>
        <v>#N/A</v>
      </c>
      <c r="K122" s="48" t="e">
        <f>VLOOKUP(H122,银行退汇!G:K,2,FALSE)</f>
        <v>#N/A</v>
      </c>
      <c r="L122" s="48" t="e">
        <f>VLOOKUP(H122,网银退汇!C:D,2,FALSE)</f>
        <v>#N/A</v>
      </c>
      <c r="M122" s="38"/>
      <c r="N122" s="38"/>
      <c r="O122" s="45"/>
      <c r="P122" s="38"/>
      <c r="Q122" s="38"/>
      <c r="R122" s="38"/>
      <c r="S122" s="38"/>
      <c r="T122" s="38"/>
      <c r="U122" s="38"/>
      <c r="V122" s="38"/>
      <c r="W122" s="38"/>
    </row>
    <row r="123" spans="1:23" hidden="1">
      <c r="A123" s="23" t="s">
        <v>1285</v>
      </c>
      <c r="B123" s="23" t="s">
        <v>1811</v>
      </c>
      <c r="C123" s="49" t="str">
        <f t="shared" si="4"/>
        <v>20170619</v>
      </c>
      <c r="D123" s="49" t="str">
        <f t="shared" si="5"/>
        <v>0052370649</v>
      </c>
      <c r="E123" t="s">
        <v>123</v>
      </c>
      <c r="F123" s="23" t="s">
        <v>1812</v>
      </c>
      <c r="G123" s="66">
        <v>294</v>
      </c>
      <c r="H123" s="48" t="str">
        <f t="shared" si="6"/>
        <v>6228480868656490679294</v>
      </c>
      <c r="I123" s="48" t="e">
        <f>VLOOKUP(H123,银行退汇!H:K,4,FALSE)</f>
        <v>#N/A</v>
      </c>
      <c r="J123" s="48" t="e">
        <f t="shared" si="7"/>
        <v>#N/A</v>
      </c>
      <c r="K123" s="48" t="e">
        <f>VLOOKUP(H123,银行退汇!G:K,2,FALSE)</f>
        <v>#N/A</v>
      </c>
      <c r="L123" s="48" t="e">
        <f>VLOOKUP(H123,网银退汇!C:D,2,FALSE)</f>
        <v>#N/A</v>
      </c>
      <c r="M123" s="38"/>
      <c r="N123" s="38"/>
      <c r="O123" s="45"/>
      <c r="P123" s="38"/>
      <c r="Q123" s="38"/>
      <c r="R123" s="38"/>
      <c r="S123" s="38"/>
      <c r="T123" s="38"/>
      <c r="U123" s="38"/>
      <c r="V123" s="38"/>
      <c r="W123" s="38"/>
    </row>
    <row r="124" spans="1:23" hidden="1">
      <c r="A124" s="23" t="s">
        <v>1287</v>
      </c>
      <c r="B124" s="23" t="s">
        <v>1813</v>
      </c>
      <c r="C124" s="49" t="str">
        <f t="shared" si="4"/>
        <v>20170619</v>
      </c>
      <c r="D124" s="49" t="str">
        <f t="shared" si="5"/>
        <v>0052370865</v>
      </c>
      <c r="E124" t="s">
        <v>123</v>
      </c>
      <c r="F124" s="23" t="s">
        <v>1814</v>
      </c>
      <c r="G124" s="66">
        <v>486</v>
      </c>
      <c r="H124" s="48" t="str">
        <f t="shared" si="6"/>
        <v>6226901903542607486</v>
      </c>
      <c r="I124" s="48" t="e">
        <f>VLOOKUP(H124,银行退汇!H:K,4,FALSE)</f>
        <v>#N/A</v>
      </c>
      <c r="J124" s="48" t="e">
        <f t="shared" si="7"/>
        <v>#N/A</v>
      </c>
      <c r="K124" s="48" t="e">
        <f>VLOOKUP(H124,银行退汇!G:K,2,FALSE)</f>
        <v>#N/A</v>
      </c>
      <c r="L124" s="48" t="e">
        <f>VLOOKUP(H124,网银退汇!C:D,2,FALSE)</f>
        <v>#N/A</v>
      </c>
      <c r="M124" s="38"/>
      <c r="N124" s="38"/>
      <c r="O124" s="45"/>
      <c r="P124" s="38"/>
      <c r="Q124" s="38"/>
      <c r="R124" s="38"/>
      <c r="S124" s="38"/>
      <c r="T124" s="38"/>
      <c r="U124" s="38"/>
      <c r="V124" s="38"/>
      <c r="W124" s="38"/>
    </row>
    <row r="125" spans="1:23" hidden="1">
      <c r="A125" s="23" t="s">
        <v>1289</v>
      </c>
      <c r="B125" s="23" t="s">
        <v>1815</v>
      </c>
      <c r="C125" s="49" t="str">
        <f t="shared" si="4"/>
        <v>20170619</v>
      </c>
      <c r="D125" s="49" t="str">
        <f t="shared" si="5"/>
        <v>0052371768</v>
      </c>
      <c r="E125" t="s">
        <v>123</v>
      </c>
      <c r="F125" s="23" t="s">
        <v>243</v>
      </c>
      <c r="G125" s="66">
        <v>47</v>
      </c>
      <c r="H125" s="48" t="str">
        <f t="shared" si="6"/>
        <v>622848386023079921947</v>
      </c>
      <c r="I125" s="48">
        <f>VLOOKUP(H125,银行退汇!H:K,4,FALSE)</f>
        <v>47</v>
      </c>
      <c r="J125" s="48">
        <f t="shared" si="7"/>
        <v>1</v>
      </c>
      <c r="K125" s="48" t="e">
        <f>VLOOKUP(H125,银行退汇!G:K,2,FALSE)</f>
        <v>#N/A</v>
      </c>
      <c r="L125" s="48">
        <f>VLOOKUP(H125,网银退汇!C:D,2,FALSE)</f>
        <v>47</v>
      </c>
      <c r="M125" s="38"/>
      <c r="N125" s="38"/>
      <c r="O125" s="45"/>
      <c r="P125" s="38"/>
      <c r="Q125" s="38"/>
      <c r="R125" s="38"/>
      <c r="S125" s="38"/>
      <c r="T125" s="38"/>
      <c r="U125" s="38"/>
      <c r="V125" s="38"/>
      <c r="W125" s="38"/>
    </row>
    <row r="126" spans="1:23" hidden="1">
      <c r="A126" s="23" t="s">
        <v>1291</v>
      </c>
      <c r="B126" s="23" t="s">
        <v>1816</v>
      </c>
      <c r="C126" s="49" t="str">
        <f t="shared" si="4"/>
        <v>20170619</v>
      </c>
      <c r="D126" s="49" t="str">
        <f t="shared" si="5"/>
        <v>0052372193</v>
      </c>
      <c r="E126" t="s">
        <v>123</v>
      </c>
      <c r="F126" s="23" t="s">
        <v>1817</v>
      </c>
      <c r="G126" s="66">
        <v>763</v>
      </c>
      <c r="H126" s="48" t="str">
        <f t="shared" si="6"/>
        <v>6228450860017292817763</v>
      </c>
      <c r="I126" s="48" t="e">
        <f>VLOOKUP(H126,银行退汇!H:K,4,FALSE)</f>
        <v>#N/A</v>
      </c>
      <c r="J126" s="48" t="e">
        <f t="shared" si="7"/>
        <v>#N/A</v>
      </c>
      <c r="K126" s="48" t="e">
        <f>VLOOKUP(H126,银行退汇!G:K,2,FALSE)</f>
        <v>#N/A</v>
      </c>
      <c r="L126" s="48" t="e">
        <f>VLOOKUP(H126,网银退汇!C:D,2,FALSE)</f>
        <v>#N/A</v>
      </c>
      <c r="M126" s="38"/>
      <c r="N126" s="38"/>
      <c r="O126" s="45"/>
      <c r="P126" s="38"/>
      <c r="Q126" s="38"/>
      <c r="R126" s="38"/>
      <c r="S126" s="38"/>
      <c r="T126" s="38"/>
      <c r="U126" s="38"/>
      <c r="V126" s="38"/>
      <c r="W126" s="38"/>
    </row>
    <row r="127" spans="1:23" hidden="1">
      <c r="A127" s="23" t="s">
        <v>1293</v>
      </c>
      <c r="B127" s="23" t="s">
        <v>1818</v>
      </c>
      <c r="C127" s="49" t="str">
        <f t="shared" si="4"/>
        <v>20170619</v>
      </c>
      <c r="D127" s="49" t="str">
        <f t="shared" si="5"/>
        <v>0052372846</v>
      </c>
      <c r="E127" t="s">
        <v>123</v>
      </c>
      <c r="F127" s="23" t="s">
        <v>248</v>
      </c>
      <c r="G127" s="66">
        <v>247</v>
      </c>
      <c r="H127" s="48" t="str">
        <f t="shared" si="6"/>
        <v>6223691019859531247</v>
      </c>
      <c r="I127" s="48">
        <f>VLOOKUP(H127,银行退汇!H:K,4,FALSE)</f>
        <v>247</v>
      </c>
      <c r="J127" s="48">
        <f t="shared" si="7"/>
        <v>1</v>
      </c>
      <c r="K127" s="48" t="e">
        <f>VLOOKUP(H127,银行退汇!G:K,2,FALSE)</f>
        <v>#N/A</v>
      </c>
      <c r="L127" s="48">
        <f>VLOOKUP(H127,网银退汇!C:D,2,FALSE)</f>
        <v>247</v>
      </c>
      <c r="M127" s="38"/>
      <c r="N127" s="38"/>
      <c r="O127" s="45"/>
      <c r="P127" s="38"/>
      <c r="Q127" s="38"/>
      <c r="R127" s="38"/>
      <c r="S127" s="38"/>
      <c r="T127" s="38"/>
      <c r="U127" s="38"/>
      <c r="V127" s="38"/>
      <c r="W127" s="38"/>
    </row>
    <row r="128" spans="1:23" hidden="1">
      <c r="A128" s="23" t="s">
        <v>1295</v>
      </c>
      <c r="B128" s="23" t="s">
        <v>1819</v>
      </c>
      <c r="C128" s="49" t="str">
        <f t="shared" si="4"/>
        <v>20170619</v>
      </c>
      <c r="D128" s="49" t="str">
        <f t="shared" si="5"/>
        <v>0052373098</v>
      </c>
      <c r="E128" t="s">
        <v>123</v>
      </c>
      <c r="F128" s="23" t="s">
        <v>1820</v>
      </c>
      <c r="G128" s="66">
        <v>200</v>
      </c>
      <c r="H128" s="48" t="str">
        <f t="shared" si="6"/>
        <v>6228483860466672015200</v>
      </c>
      <c r="I128" s="48" t="e">
        <f>VLOOKUP(H128,银行退汇!H:K,4,FALSE)</f>
        <v>#N/A</v>
      </c>
      <c r="J128" s="48" t="e">
        <f t="shared" si="7"/>
        <v>#N/A</v>
      </c>
      <c r="K128" s="48" t="e">
        <f>VLOOKUP(H128,银行退汇!G:K,2,FALSE)</f>
        <v>#N/A</v>
      </c>
      <c r="L128" s="48" t="e">
        <f>VLOOKUP(H128,网银退汇!C:D,2,FALSE)</f>
        <v>#N/A</v>
      </c>
      <c r="M128" s="38"/>
      <c r="N128" s="38"/>
      <c r="O128" s="45"/>
      <c r="P128" s="38"/>
      <c r="Q128" s="38"/>
      <c r="R128" s="38"/>
      <c r="S128" s="38"/>
      <c r="T128" s="38"/>
      <c r="U128" s="38"/>
      <c r="V128" s="38"/>
      <c r="W128" s="38"/>
    </row>
    <row r="129" spans="1:23" hidden="1">
      <c r="A129" s="23" t="s">
        <v>1297</v>
      </c>
      <c r="B129" s="23" t="s">
        <v>1821</v>
      </c>
      <c r="C129" s="49" t="str">
        <f t="shared" si="4"/>
        <v>20170619</v>
      </c>
      <c r="D129" s="49" t="str">
        <f t="shared" si="5"/>
        <v>0052373179</v>
      </c>
      <c r="E129" t="s">
        <v>123</v>
      </c>
      <c r="F129" s="23" t="s">
        <v>1820</v>
      </c>
      <c r="G129" s="66">
        <v>200</v>
      </c>
      <c r="H129" s="48" t="str">
        <f t="shared" si="6"/>
        <v>6228483860466672015200</v>
      </c>
      <c r="I129" s="48" t="e">
        <f>VLOOKUP(H129,银行退汇!H:K,4,FALSE)</f>
        <v>#N/A</v>
      </c>
      <c r="J129" s="48" t="e">
        <f t="shared" si="7"/>
        <v>#N/A</v>
      </c>
      <c r="K129" s="48" t="e">
        <f>VLOOKUP(H129,银行退汇!G:K,2,FALSE)</f>
        <v>#N/A</v>
      </c>
      <c r="L129" s="48" t="e">
        <f>VLOOKUP(H129,网银退汇!C:D,2,FALSE)</f>
        <v>#N/A</v>
      </c>
      <c r="M129" s="38"/>
      <c r="N129" s="38"/>
      <c r="O129" s="45"/>
      <c r="P129" s="38"/>
      <c r="Q129" s="38"/>
      <c r="R129" s="38"/>
      <c r="S129" s="38"/>
      <c r="T129" s="38"/>
      <c r="U129" s="38"/>
      <c r="V129" s="38"/>
      <c r="W129" s="38"/>
    </row>
    <row r="130" spans="1:23" hidden="1">
      <c r="A130" s="23" t="s">
        <v>1299</v>
      </c>
      <c r="B130" s="23" t="s">
        <v>1822</v>
      </c>
      <c r="C130" s="49" t="str">
        <f t="shared" si="4"/>
        <v>20170619</v>
      </c>
      <c r="D130" s="49" t="str">
        <f t="shared" si="5"/>
        <v>0052373356</v>
      </c>
      <c r="E130" t="s">
        <v>123</v>
      </c>
      <c r="F130" s="23" t="s">
        <v>1823</v>
      </c>
      <c r="G130" s="66">
        <v>2859</v>
      </c>
      <c r="H130" s="48" t="str">
        <f t="shared" si="6"/>
        <v>62284836111409005162859</v>
      </c>
      <c r="I130" s="48" t="e">
        <f>VLOOKUP(H130,银行退汇!H:K,4,FALSE)</f>
        <v>#N/A</v>
      </c>
      <c r="J130" s="48" t="e">
        <f t="shared" si="7"/>
        <v>#N/A</v>
      </c>
      <c r="K130" s="48" t="e">
        <f>VLOOKUP(H130,银行退汇!G:K,2,FALSE)</f>
        <v>#N/A</v>
      </c>
      <c r="L130" s="48" t="e">
        <f>VLOOKUP(H130,网银退汇!C:D,2,FALSE)</f>
        <v>#N/A</v>
      </c>
      <c r="M130" s="38"/>
      <c r="N130" s="38"/>
      <c r="O130" s="45"/>
      <c r="P130" s="38"/>
      <c r="Q130" s="38"/>
      <c r="R130" s="38"/>
      <c r="S130" s="38"/>
      <c r="T130" s="38"/>
      <c r="U130" s="38"/>
      <c r="V130" s="38"/>
      <c r="W130" s="38"/>
    </row>
    <row r="131" spans="1:23" hidden="1">
      <c r="A131" s="23" t="s">
        <v>1301</v>
      </c>
      <c r="B131" s="23" t="s">
        <v>1824</v>
      </c>
      <c r="C131" s="49" t="str">
        <f t="shared" ref="C131:C194" si="8">LEFT(B131,8)</f>
        <v>20170619</v>
      </c>
      <c r="D131" s="49" t="str">
        <f t="shared" ref="D131:D194" si="9">RIGHT(B131,10)</f>
        <v>0052373552</v>
      </c>
      <c r="E131" t="s">
        <v>123</v>
      </c>
      <c r="F131" s="23" t="s">
        <v>245</v>
      </c>
      <c r="G131" s="66">
        <v>1618</v>
      </c>
      <c r="H131" s="48" t="str">
        <f t="shared" ref="H131:H194" si="10">F131&amp;G131</f>
        <v>62284536180017182711618</v>
      </c>
      <c r="I131" s="48">
        <f>VLOOKUP(H131,银行退汇!H:K,4,FALSE)</f>
        <v>1618</v>
      </c>
      <c r="J131" s="48">
        <f t="shared" ref="J131:J194" si="11">IF(I131&gt;0,1,"")</f>
        <v>1</v>
      </c>
      <c r="K131" s="48" t="e">
        <f>VLOOKUP(H131,银行退汇!G:K,2,FALSE)</f>
        <v>#N/A</v>
      </c>
      <c r="L131" s="48">
        <f>VLOOKUP(H131,网银退汇!C:D,2,FALSE)</f>
        <v>1618</v>
      </c>
      <c r="M131" s="38"/>
      <c r="N131" s="38"/>
      <c r="O131" s="45"/>
      <c r="P131" s="38"/>
      <c r="Q131" s="38"/>
      <c r="R131" s="38"/>
      <c r="S131" s="38"/>
      <c r="T131" s="38"/>
      <c r="U131" s="38"/>
      <c r="V131" s="38"/>
      <c r="W131" s="38"/>
    </row>
    <row r="132" spans="1:23" hidden="1">
      <c r="A132" s="23" t="s">
        <v>1303</v>
      </c>
      <c r="B132" s="23" t="s">
        <v>1825</v>
      </c>
      <c r="C132" s="49" t="str">
        <f t="shared" si="8"/>
        <v>20170619</v>
      </c>
      <c r="D132" s="49" t="str">
        <f t="shared" si="9"/>
        <v>0052373839</v>
      </c>
      <c r="E132" t="s">
        <v>123</v>
      </c>
      <c r="F132" s="23" t="s">
        <v>1826</v>
      </c>
      <c r="G132" s="66">
        <v>765</v>
      </c>
      <c r="H132" s="48" t="str">
        <f t="shared" si="10"/>
        <v>4895920317232121765</v>
      </c>
      <c r="I132" s="48" t="e">
        <f>VLOOKUP(H132,银行退汇!H:K,4,FALSE)</f>
        <v>#N/A</v>
      </c>
      <c r="J132" s="48" t="e">
        <f t="shared" si="11"/>
        <v>#N/A</v>
      </c>
      <c r="K132" s="48" t="e">
        <f>VLOOKUP(H132,银行退汇!G:K,2,FALSE)</f>
        <v>#N/A</v>
      </c>
      <c r="L132" s="48" t="e">
        <f>VLOOKUP(H132,网银退汇!C:D,2,FALSE)</f>
        <v>#N/A</v>
      </c>
      <c r="M132" s="38"/>
      <c r="N132" s="38"/>
      <c r="O132" s="45"/>
      <c r="P132" s="38"/>
      <c r="Q132" s="38"/>
      <c r="R132" s="38"/>
      <c r="S132" s="38"/>
      <c r="T132" s="38"/>
      <c r="U132" s="38"/>
      <c r="V132" s="38"/>
      <c r="W132" s="38"/>
    </row>
    <row r="133" spans="1:23" hidden="1">
      <c r="A133" s="23" t="s">
        <v>1305</v>
      </c>
      <c r="B133" s="23" t="s">
        <v>1827</v>
      </c>
      <c r="C133" s="49" t="str">
        <f t="shared" si="8"/>
        <v>20170619</v>
      </c>
      <c r="D133" s="49" t="str">
        <f t="shared" si="9"/>
        <v>0052374615</v>
      </c>
      <c r="E133" t="s">
        <v>123</v>
      </c>
      <c r="F133" s="23" t="s">
        <v>1828</v>
      </c>
      <c r="G133" s="66">
        <v>387</v>
      </c>
      <c r="H133" s="48" t="str">
        <f t="shared" si="10"/>
        <v>6212262504002222809387</v>
      </c>
      <c r="I133" s="48" t="e">
        <f>VLOOKUP(H133,银行退汇!H:K,4,FALSE)</f>
        <v>#N/A</v>
      </c>
      <c r="J133" s="48" t="e">
        <f t="shared" si="11"/>
        <v>#N/A</v>
      </c>
      <c r="K133" s="48" t="e">
        <f>VLOOKUP(H133,银行退汇!G:K,2,FALSE)</f>
        <v>#N/A</v>
      </c>
      <c r="L133" s="48" t="e">
        <f>VLOOKUP(H133,网银退汇!C:D,2,FALSE)</f>
        <v>#N/A</v>
      </c>
      <c r="M133" s="38"/>
      <c r="N133" s="38"/>
      <c r="O133" s="45"/>
      <c r="P133" s="38"/>
      <c r="Q133" s="38"/>
      <c r="R133" s="38"/>
      <c r="S133" s="38"/>
      <c r="T133" s="38"/>
      <c r="U133" s="38"/>
      <c r="V133" s="38"/>
      <c r="W133" s="38"/>
    </row>
    <row r="134" spans="1:23" hidden="1">
      <c r="A134" s="23" t="s">
        <v>1307</v>
      </c>
      <c r="B134" s="23" t="s">
        <v>1829</v>
      </c>
      <c r="C134" s="49" t="str">
        <f t="shared" si="8"/>
        <v>20170619</v>
      </c>
      <c r="D134" s="49" t="str">
        <f t="shared" si="9"/>
        <v>0052377961</v>
      </c>
      <c r="E134" t="s">
        <v>123</v>
      </c>
      <c r="F134" s="23" t="s">
        <v>1830</v>
      </c>
      <c r="G134" s="66">
        <v>453</v>
      </c>
      <c r="H134" s="48" t="str">
        <f t="shared" si="10"/>
        <v>6217872700000066450453</v>
      </c>
      <c r="I134" s="48" t="e">
        <f>VLOOKUP(H134,银行退汇!H:K,4,FALSE)</f>
        <v>#N/A</v>
      </c>
      <c r="J134" s="48" t="e">
        <f t="shared" si="11"/>
        <v>#N/A</v>
      </c>
      <c r="K134" s="48" t="e">
        <f>VLOOKUP(H134,银行退汇!G:K,2,FALSE)</f>
        <v>#N/A</v>
      </c>
      <c r="L134" s="48" t="e">
        <f>VLOOKUP(H134,网银退汇!C:D,2,FALSE)</f>
        <v>#N/A</v>
      </c>
      <c r="M134" s="38"/>
      <c r="N134" s="38"/>
      <c r="O134" s="45"/>
      <c r="P134" s="38"/>
      <c r="Q134" s="38"/>
      <c r="R134" s="38"/>
      <c r="S134" s="38"/>
      <c r="T134" s="38"/>
      <c r="U134" s="38"/>
      <c r="V134" s="38"/>
      <c r="W134" s="38"/>
    </row>
    <row r="135" spans="1:23" hidden="1">
      <c r="A135" s="23" t="s">
        <v>1309</v>
      </c>
      <c r="B135" s="23" t="s">
        <v>1831</v>
      </c>
      <c r="C135" s="49" t="str">
        <f t="shared" si="8"/>
        <v>20170619</v>
      </c>
      <c r="D135" s="49" t="str">
        <f t="shared" si="9"/>
        <v>0052378059</v>
      </c>
      <c r="E135" t="s">
        <v>123</v>
      </c>
      <c r="F135" s="23" t="s">
        <v>1832</v>
      </c>
      <c r="G135" s="66">
        <v>115</v>
      </c>
      <c r="H135" s="48" t="str">
        <f t="shared" si="10"/>
        <v>6228480868662538479115</v>
      </c>
      <c r="I135" s="48" t="e">
        <f>VLOOKUP(H135,银行退汇!H:K,4,FALSE)</f>
        <v>#N/A</v>
      </c>
      <c r="J135" s="48" t="e">
        <f t="shared" si="11"/>
        <v>#N/A</v>
      </c>
      <c r="K135" s="48" t="e">
        <f>VLOOKUP(H135,银行退汇!G:K,2,FALSE)</f>
        <v>#N/A</v>
      </c>
      <c r="L135" s="48" t="e">
        <f>VLOOKUP(H135,网银退汇!C:D,2,FALSE)</f>
        <v>#N/A</v>
      </c>
      <c r="M135" s="38"/>
      <c r="N135" s="38"/>
      <c r="O135" s="45"/>
      <c r="P135" s="38"/>
      <c r="Q135" s="38"/>
      <c r="R135" s="38"/>
      <c r="S135" s="38"/>
      <c r="T135" s="38"/>
      <c r="U135" s="38"/>
      <c r="V135" s="38"/>
      <c r="W135" s="38"/>
    </row>
    <row r="136" spans="1:23" hidden="1">
      <c r="A136" s="23" t="s">
        <v>1311</v>
      </c>
      <c r="B136" s="23" t="s">
        <v>1833</v>
      </c>
      <c r="C136" s="49" t="str">
        <f t="shared" si="8"/>
        <v>20170619</v>
      </c>
      <c r="D136" s="49" t="str">
        <f t="shared" si="9"/>
        <v>0052378184</v>
      </c>
      <c r="E136" t="s">
        <v>123</v>
      </c>
      <c r="F136" s="23" t="s">
        <v>1832</v>
      </c>
      <c r="G136" s="66">
        <v>248</v>
      </c>
      <c r="H136" s="48" t="str">
        <f t="shared" si="10"/>
        <v>6228480868662538479248</v>
      </c>
      <c r="I136" s="48" t="e">
        <f>VLOOKUP(H136,银行退汇!H:K,4,FALSE)</f>
        <v>#N/A</v>
      </c>
      <c r="J136" s="48" t="e">
        <f t="shared" si="11"/>
        <v>#N/A</v>
      </c>
      <c r="K136" s="48" t="e">
        <f>VLOOKUP(H136,银行退汇!G:K,2,FALSE)</f>
        <v>#N/A</v>
      </c>
      <c r="L136" s="48" t="e">
        <f>VLOOKUP(H136,网银退汇!C:D,2,FALSE)</f>
        <v>#N/A</v>
      </c>
      <c r="M136" s="38"/>
      <c r="N136" s="38"/>
      <c r="O136" s="45"/>
      <c r="P136" s="38"/>
      <c r="Q136" s="38"/>
      <c r="R136" s="38"/>
      <c r="S136" s="38"/>
      <c r="T136" s="38"/>
      <c r="U136" s="38"/>
      <c r="V136" s="38"/>
      <c r="W136" s="38"/>
    </row>
    <row r="137" spans="1:23" hidden="1">
      <c r="A137" s="23" t="s">
        <v>1313</v>
      </c>
      <c r="B137" s="23" t="s">
        <v>1834</v>
      </c>
      <c r="C137" s="49" t="str">
        <f t="shared" si="8"/>
        <v>20170619</v>
      </c>
      <c r="D137" s="49" t="str">
        <f t="shared" si="9"/>
        <v>0052378320</v>
      </c>
      <c r="E137" t="s">
        <v>123</v>
      </c>
      <c r="F137" s="23" t="s">
        <v>1835</v>
      </c>
      <c r="G137" s="66">
        <v>133</v>
      </c>
      <c r="H137" s="48" t="str">
        <f t="shared" si="10"/>
        <v>6217004010002307022133</v>
      </c>
      <c r="I137" s="48" t="e">
        <f>VLOOKUP(H137,银行退汇!H:K,4,FALSE)</f>
        <v>#N/A</v>
      </c>
      <c r="J137" s="48" t="e">
        <f t="shared" si="11"/>
        <v>#N/A</v>
      </c>
      <c r="K137" s="48" t="e">
        <f>VLOOKUP(H137,银行退汇!G:K,2,FALSE)</f>
        <v>#N/A</v>
      </c>
      <c r="L137" s="48" t="e">
        <f>VLOOKUP(H137,网银退汇!C:D,2,FALSE)</f>
        <v>#N/A</v>
      </c>
      <c r="M137" s="38"/>
      <c r="N137" s="38"/>
      <c r="O137" s="45"/>
      <c r="P137" s="38"/>
      <c r="Q137" s="38"/>
      <c r="R137" s="38"/>
      <c r="S137" s="38"/>
      <c r="T137" s="38"/>
      <c r="U137" s="38"/>
      <c r="V137" s="38"/>
      <c r="W137" s="38"/>
    </row>
    <row r="138" spans="1:23" hidden="1">
      <c r="A138" s="23" t="s">
        <v>1315</v>
      </c>
      <c r="B138" s="23" t="s">
        <v>1836</v>
      </c>
      <c r="C138" s="49" t="str">
        <f t="shared" si="8"/>
        <v>20170619</v>
      </c>
      <c r="D138" s="49" t="str">
        <f t="shared" si="9"/>
        <v>0052379312</v>
      </c>
      <c r="E138" t="s">
        <v>123</v>
      </c>
      <c r="F138" s="23" t="s">
        <v>1837</v>
      </c>
      <c r="G138" s="66">
        <v>1468</v>
      </c>
      <c r="H138" s="48" t="str">
        <f t="shared" si="10"/>
        <v>62284836109895260101468</v>
      </c>
      <c r="I138" s="48" t="e">
        <f>VLOOKUP(H138,银行退汇!H:K,4,FALSE)</f>
        <v>#N/A</v>
      </c>
      <c r="J138" s="48" t="e">
        <f t="shared" si="11"/>
        <v>#N/A</v>
      </c>
      <c r="K138" s="48" t="e">
        <f>VLOOKUP(H138,银行退汇!G:K,2,FALSE)</f>
        <v>#N/A</v>
      </c>
      <c r="L138" s="48" t="e">
        <f>VLOOKUP(H138,网银退汇!C:D,2,FALSE)</f>
        <v>#N/A</v>
      </c>
      <c r="M138" s="38"/>
      <c r="N138" s="38"/>
      <c r="O138" s="45"/>
      <c r="P138" s="38"/>
      <c r="Q138" s="38"/>
      <c r="R138" s="38"/>
      <c r="S138" s="38"/>
      <c r="T138" s="38"/>
      <c r="U138" s="38"/>
      <c r="V138" s="38"/>
      <c r="W138" s="38"/>
    </row>
    <row r="139" spans="1:23" hidden="1">
      <c r="A139" s="23" t="s">
        <v>1317</v>
      </c>
      <c r="B139" s="23" t="s">
        <v>1838</v>
      </c>
      <c r="C139" s="49" t="str">
        <f t="shared" si="8"/>
        <v>20170619</v>
      </c>
      <c r="D139" s="49" t="str">
        <f t="shared" si="9"/>
        <v>0052379500</v>
      </c>
      <c r="E139" t="s">
        <v>123</v>
      </c>
      <c r="F139" s="23" t="s">
        <v>1839</v>
      </c>
      <c r="G139" s="66">
        <v>400</v>
      </c>
      <c r="H139" s="48" t="str">
        <f t="shared" si="10"/>
        <v>6228483348589203074400</v>
      </c>
      <c r="I139" s="48" t="e">
        <f>VLOOKUP(H139,银行退汇!H:K,4,FALSE)</f>
        <v>#N/A</v>
      </c>
      <c r="J139" s="48" t="e">
        <f t="shared" si="11"/>
        <v>#N/A</v>
      </c>
      <c r="K139" s="48" t="e">
        <f>VLOOKUP(H139,银行退汇!G:K,2,FALSE)</f>
        <v>#N/A</v>
      </c>
      <c r="L139" s="48" t="e">
        <f>VLOOKUP(H139,网银退汇!C:D,2,FALSE)</f>
        <v>#N/A</v>
      </c>
      <c r="M139" s="38"/>
      <c r="N139" s="38"/>
      <c r="O139" s="45"/>
      <c r="P139" s="38"/>
      <c r="Q139" s="38"/>
      <c r="R139" s="38"/>
      <c r="S139" s="38"/>
      <c r="T139" s="38"/>
      <c r="U139" s="38"/>
      <c r="V139" s="38"/>
      <c r="W139" s="38"/>
    </row>
    <row r="140" spans="1:23" hidden="1">
      <c r="A140" s="23" t="s">
        <v>1319</v>
      </c>
      <c r="B140" s="23" t="s">
        <v>1840</v>
      </c>
      <c r="C140" s="49" t="str">
        <f t="shared" si="8"/>
        <v>20170619</v>
      </c>
      <c r="D140" s="49" t="str">
        <f t="shared" si="9"/>
        <v>0052379583</v>
      </c>
      <c r="E140" t="s">
        <v>123</v>
      </c>
      <c r="F140" s="23" t="s">
        <v>1841</v>
      </c>
      <c r="G140" s="66">
        <v>57</v>
      </c>
      <c r="H140" s="48" t="str">
        <f t="shared" si="10"/>
        <v>530970003697244857</v>
      </c>
      <c r="I140" s="48" t="e">
        <f>VLOOKUP(H140,银行退汇!H:K,4,FALSE)</f>
        <v>#N/A</v>
      </c>
      <c r="J140" s="48" t="e">
        <f t="shared" si="11"/>
        <v>#N/A</v>
      </c>
      <c r="K140" s="48" t="e">
        <f>VLOOKUP(H140,银行退汇!G:K,2,FALSE)</f>
        <v>#N/A</v>
      </c>
      <c r="L140" s="48" t="e">
        <f>VLOOKUP(H140,网银退汇!C:D,2,FALSE)</f>
        <v>#N/A</v>
      </c>
      <c r="M140" s="38"/>
      <c r="N140" s="38"/>
      <c r="O140" s="45"/>
      <c r="P140" s="38"/>
      <c r="Q140" s="38"/>
      <c r="R140" s="38"/>
      <c r="S140" s="38"/>
      <c r="T140" s="38"/>
      <c r="U140" s="38"/>
      <c r="V140" s="38"/>
      <c r="W140" s="38"/>
    </row>
    <row r="141" spans="1:23" hidden="1">
      <c r="A141" s="23" t="s">
        <v>1321</v>
      </c>
      <c r="B141" s="23" t="s">
        <v>1842</v>
      </c>
      <c r="C141" s="49" t="str">
        <f t="shared" si="8"/>
        <v>20170619</v>
      </c>
      <c r="D141" s="49" t="str">
        <f t="shared" si="9"/>
        <v>0052379593</v>
      </c>
      <c r="E141" t="s">
        <v>123</v>
      </c>
      <c r="F141" s="23" t="s">
        <v>1839</v>
      </c>
      <c r="G141" s="66">
        <v>200</v>
      </c>
      <c r="H141" s="48" t="str">
        <f t="shared" si="10"/>
        <v>6228483348589203074200</v>
      </c>
      <c r="I141" s="48" t="e">
        <f>VLOOKUP(H141,银行退汇!H:K,4,FALSE)</f>
        <v>#N/A</v>
      </c>
      <c r="J141" s="48" t="e">
        <f t="shared" si="11"/>
        <v>#N/A</v>
      </c>
      <c r="K141" s="48" t="e">
        <f>VLOOKUP(H141,银行退汇!G:K,2,FALSE)</f>
        <v>#N/A</v>
      </c>
      <c r="L141" s="48" t="e">
        <f>VLOOKUP(H141,网银退汇!C:D,2,FALSE)</f>
        <v>#N/A</v>
      </c>
      <c r="M141" s="38"/>
      <c r="N141" s="38"/>
      <c r="O141" s="45"/>
      <c r="P141" s="38"/>
      <c r="Q141" s="38"/>
      <c r="R141" s="38"/>
      <c r="S141" s="38"/>
      <c r="T141" s="38"/>
      <c r="U141" s="38"/>
      <c r="V141" s="38"/>
      <c r="W141" s="38"/>
    </row>
    <row r="142" spans="1:23" hidden="1">
      <c r="A142" s="23" t="s">
        <v>1323</v>
      </c>
      <c r="B142" s="23" t="s">
        <v>1843</v>
      </c>
      <c r="C142" s="49" t="str">
        <f t="shared" si="8"/>
        <v>20170619</v>
      </c>
      <c r="D142" s="49" t="str">
        <f t="shared" si="9"/>
        <v>0052379608</v>
      </c>
      <c r="E142" t="s">
        <v>123</v>
      </c>
      <c r="F142" s="23" t="s">
        <v>1841</v>
      </c>
      <c r="G142" s="66">
        <v>115</v>
      </c>
      <c r="H142" s="48" t="str">
        <f t="shared" si="10"/>
        <v>5309700036972448115</v>
      </c>
      <c r="I142" s="48" t="e">
        <f>VLOOKUP(H142,银行退汇!H:K,4,FALSE)</f>
        <v>#N/A</v>
      </c>
      <c r="J142" s="48" t="e">
        <f t="shared" si="11"/>
        <v>#N/A</v>
      </c>
      <c r="K142" s="48" t="e">
        <f>VLOOKUP(H142,银行退汇!G:K,2,FALSE)</f>
        <v>#N/A</v>
      </c>
      <c r="L142" s="48" t="e">
        <f>VLOOKUP(H142,网银退汇!C:D,2,FALSE)</f>
        <v>#N/A</v>
      </c>
      <c r="M142" s="38"/>
      <c r="N142" s="38"/>
      <c r="O142" s="45"/>
      <c r="P142" s="38"/>
      <c r="Q142" s="38"/>
      <c r="R142" s="38"/>
      <c r="S142" s="38"/>
      <c r="T142" s="38"/>
      <c r="U142" s="38"/>
      <c r="V142" s="38"/>
      <c r="W142" s="38"/>
    </row>
    <row r="143" spans="1:23" hidden="1">
      <c r="A143" s="23" t="s">
        <v>1325</v>
      </c>
      <c r="B143" s="23" t="s">
        <v>1844</v>
      </c>
      <c r="C143" s="49" t="str">
        <f t="shared" si="8"/>
        <v>20170619</v>
      </c>
      <c r="D143" s="49" t="str">
        <f t="shared" si="9"/>
        <v>0052380307</v>
      </c>
      <c r="E143" t="s">
        <v>123</v>
      </c>
      <c r="F143" s="23" t="s">
        <v>1845</v>
      </c>
      <c r="G143" s="66">
        <v>454</v>
      </c>
      <c r="H143" s="48" t="str">
        <f t="shared" si="10"/>
        <v>6228484148351895670454</v>
      </c>
      <c r="I143" s="48" t="e">
        <f>VLOOKUP(H143,银行退汇!H:K,4,FALSE)</f>
        <v>#N/A</v>
      </c>
      <c r="J143" s="48" t="e">
        <f t="shared" si="11"/>
        <v>#N/A</v>
      </c>
      <c r="K143" s="48" t="e">
        <f>VLOOKUP(H143,银行退汇!G:K,2,FALSE)</f>
        <v>#N/A</v>
      </c>
      <c r="L143" s="48" t="e">
        <f>VLOOKUP(H143,网银退汇!C:D,2,FALSE)</f>
        <v>#N/A</v>
      </c>
      <c r="M143" s="38"/>
      <c r="N143" s="38"/>
      <c r="O143" s="45"/>
      <c r="P143" s="38"/>
      <c r="Q143" s="38"/>
      <c r="R143" s="38"/>
      <c r="S143" s="38"/>
      <c r="T143" s="38"/>
      <c r="U143" s="38"/>
      <c r="V143" s="38"/>
      <c r="W143" s="38"/>
    </row>
    <row r="144" spans="1:23" hidden="1">
      <c r="A144" s="23" t="s">
        <v>1327</v>
      </c>
      <c r="B144" s="23" t="s">
        <v>1846</v>
      </c>
      <c r="C144" s="49" t="str">
        <f t="shared" si="8"/>
        <v>20170619</v>
      </c>
      <c r="D144" s="49" t="str">
        <f t="shared" si="9"/>
        <v>0052380402</v>
      </c>
      <c r="E144" t="s">
        <v>123</v>
      </c>
      <c r="F144" s="23" t="s">
        <v>1847</v>
      </c>
      <c r="G144" s="66">
        <v>763</v>
      </c>
      <c r="H144" s="48" t="str">
        <f t="shared" si="10"/>
        <v>6228450866007546666763</v>
      </c>
      <c r="I144" s="48" t="e">
        <f>VLOOKUP(H144,银行退汇!H:K,4,FALSE)</f>
        <v>#N/A</v>
      </c>
      <c r="J144" s="48" t="e">
        <f t="shared" si="11"/>
        <v>#N/A</v>
      </c>
      <c r="K144" s="48" t="e">
        <f>VLOOKUP(H144,银行退汇!G:K,2,FALSE)</f>
        <v>#N/A</v>
      </c>
      <c r="L144" s="48" t="e">
        <f>VLOOKUP(H144,网银退汇!C:D,2,FALSE)</f>
        <v>#N/A</v>
      </c>
      <c r="M144" s="38"/>
      <c r="N144" s="38"/>
      <c r="O144" s="45"/>
      <c r="P144" s="38"/>
      <c r="Q144" s="38"/>
      <c r="R144" s="38"/>
      <c r="S144" s="38"/>
      <c r="T144" s="38"/>
      <c r="U144" s="38"/>
      <c r="V144" s="38"/>
      <c r="W144" s="38"/>
    </row>
    <row r="145" spans="1:23" hidden="1">
      <c r="A145" s="23" t="s">
        <v>1329</v>
      </c>
      <c r="B145" s="23" t="s">
        <v>1848</v>
      </c>
      <c r="C145" s="49" t="str">
        <f t="shared" si="8"/>
        <v>20170619</v>
      </c>
      <c r="D145" s="49" t="str">
        <f t="shared" si="9"/>
        <v>0052380429</v>
      </c>
      <c r="E145" t="s">
        <v>123</v>
      </c>
      <c r="F145" s="23" t="s">
        <v>1849</v>
      </c>
      <c r="G145" s="66">
        <v>15</v>
      </c>
      <c r="H145" s="48" t="str">
        <f t="shared" si="10"/>
        <v>622848086084160121115</v>
      </c>
      <c r="I145" s="48" t="e">
        <f>VLOOKUP(H145,银行退汇!H:K,4,FALSE)</f>
        <v>#N/A</v>
      </c>
      <c r="J145" s="48" t="e">
        <f t="shared" si="11"/>
        <v>#N/A</v>
      </c>
      <c r="K145" s="48" t="e">
        <f>VLOOKUP(H145,银行退汇!G:K,2,FALSE)</f>
        <v>#N/A</v>
      </c>
      <c r="L145" s="48" t="e">
        <f>VLOOKUP(H145,网银退汇!C:D,2,FALSE)</f>
        <v>#N/A</v>
      </c>
      <c r="M145" s="38"/>
      <c r="N145" s="38"/>
      <c r="O145" s="45"/>
      <c r="P145" s="38"/>
      <c r="Q145" s="38"/>
      <c r="R145" s="38"/>
      <c r="S145" s="38"/>
      <c r="T145" s="38"/>
      <c r="U145" s="38"/>
      <c r="V145" s="38"/>
      <c r="W145" s="38"/>
    </row>
    <row r="146" spans="1:23" hidden="1">
      <c r="A146" s="23" t="s">
        <v>1331</v>
      </c>
      <c r="B146" s="23" t="s">
        <v>1850</v>
      </c>
      <c r="C146" s="49" t="str">
        <f t="shared" si="8"/>
        <v>20170619</v>
      </c>
      <c r="D146" s="49" t="str">
        <f t="shared" si="9"/>
        <v>0052380434</v>
      </c>
      <c r="E146" t="s">
        <v>123</v>
      </c>
      <c r="F146" s="23" t="s">
        <v>1849</v>
      </c>
      <c r="G146" s="66">
        <v>241</v>
      </c>
      <c r="H146" s="48" t="str">
        <f t="shared" si="10"/>
        <v>6228480860841601211241</v>
      </c>
      <c r="I146" s="48" t="e">
        <f>VLOOKUP(H146,银行退汇!H:K,4,FALSE)</f>
        <v>#N/A</v>
      </c>
      <c r="J146" s="48" t="e">
        <f t="shared" si="11"/>
        <v>#N/A</v>
      </c>
      <c r="K146" s="48" t="e">
        <f>VLOOKUP(H146,银行退汇!G:K,2,FALSE)</f>
        <v>#N/A</v>
      </c>
      <c r="L146" s="48" t="e">
        <f>VLOOKUP(H146,网银退汇!C:D,2,FALSE)</f>
        <v>#N/A</v>
      </c>
      <c r="M146" s="38"/>
      <c r="N146" s="38"/>
      <c r="O146" s="45"/>
      <c r="P146" s="38"/>
      <c r="Q146" s="38"/>
      <c r="R146" s="38"/>
      <c r="S146" s="38"/>
      <c r="T146" s="38"/>
      <c r="U146" s="38"/>
      <c r="V146" s="38"/>
      <c r="W146" s="38"/>
    </row>
    <row r="147" spans="1:23" hidden="1">
      <c r="A147" s="23" t="s">
        <v>1333</v>
      </c>
      <c r="B147" s="23" t="s">
        <v>1851</v>
      </c>
      <c r="C147" s="49" t="str">
        <f t="shared" si="8"/>
        <v>20170619</v>
      </c>
      <c r="D147" s="49" t="str">
        <f t="shared" si="9"/>
        <v>0052387126</v>
      </c>
      <c r="E147" t="s">
        <v>123</v>
      </c>
      <c r="F147" s="23" t="s">
        <v>1852</v>
      </c>
      <c r="G147" s="66">
        <v>98</v>
      </c>
      <c r="H147" s="48" t="str">
        <f t="shared" si="10"/>
        <v>622469600768310798</v>
      </c>
      <c r="I147" s="48" t="e">
        <f>VLOOKUP(H147,银行退汇!H:K,4,FALSE)</f>
        <v>#N/A</v>
      </c>
      <c r="J147" s="48" t="e">
        <f t="shared" si="11"/>
        <v>#N/A</v>
      </c>
      <c r="K147" s="48" t="e">
        <f>VLOOKUP(H147,银行退汇!G:K,2,FALSE)</f>
        <v>#N/A</v>
      </c>
      <c r="L147" s="48" t="e">
        <f>VLOOKUP(H147,网银退汇!C:D,2,FALSE)</f>
        <v>#N/A</v>
      </c>
      <c r="M147" s="38"/>
      <c r="N147" s="38"/>
      <c r="O147" s="45"/>
      <c r="P147" s="38"/>
      <c r="Q147" s="38"/>
      <c r="R147" s="38"/>
      <c r="S147" s="38"/>
      <c r="T147" s="38"/>
      <c r="U147" s="38"/>
      <c r="V147" s="38"/>
      <c r="W147" s="38"/>
    </row>
    <row r="148" spans="1:23" hidden="1">
      <c r="A148" s="23" t="s">
        <v>1335</v>
      </c>
      <c r="B148" s="23" t="s">
        <v>1853</v>
      </c>
      <c r="C148" s="49" t="str">
        <f t="shared" si="8"/>
        <v>20170619</v>
      </c>
      <c r="D148" s="49" t="str">
        <f t="shared" si="9"/>
        <v>0052387572</v>
      </c>
      <c r="E148" t="s">
        <v>123</v>
      </c>
      <c r="F148" s="23" t="s">
        <v>1854</v>
      </c>
      <c r="G148" s="66">
        <v>290</v>
      </c>
      <c r="H148" s="48" t="str">
        <f t="shared" si="10"/>
        <v>6228930001080198264290</v>
      </c>
      <c r="I148" s="48" t="e">
        <f>VLOOKUP(H148,银行退汇!H:K,4,FALSE)</f>
        <v>#N/A</v>
      </c>
      <c r="J148" s="48" t="e">
        <f t="shared" si="11"/>
        <v>#N/A</v>
      </c>
      <c r="K148" s="48" t="e">
        <f>VLOOKUP(H148,银行退汇!G:K,2,FALSE)</f>
        <v>#N/A</v>
      </c>
      <c r="L148" s="48" t="e">
        <f>VLOOKUP(H148,网银退汇!C:D,2,FALSE)</f>
        <v>#N/A</v>
      </c>
      <c r="M148" s="38"/>
      <c r="N148" s="38"/>
      <c r="O148" s="45"/>
      <c r="P148" s="38"/>
      <c r="Q148" s="38"/>
      <c r="R148" s="38"/>
      <c r="S148" s="38"/>
      <c r="T148" s="38"/>
      <c r="U148" s="38"/>
      <c r="V148" s="38"/>
      <c r="W148" s="38"/>
    </row>
    <row r="149" spans="1:23" hidden="1">
      <c r="A149" s="23" t="s">
        <v>1337</v>
      </c>
      <c r="B149" s="23" t="s">
        <v>1855</v>
      </c>
      <c r="C149" s="49" t="str">
        <f t="shared" si="8"/>
        <v>20170619</v>
      </c>
      <c r="D149" s="49" t="str">
        <f t="shared" si="9"/>
        <v>0052388220</v>
      </c>
      <c r="E149" t="s">
        <v>123</v>
      </c>
      <c r="F149" s="23" t="s">
        <v>1856</v>
      </c>
      <c r="G149" s="66">
        <v>1761</v>
      </c>
      <c r="H149" s="48" t="str">
        <f t="shared" si="10"/>
        <v>62319000000806170181761</v>
      </c>
      <c r="I149" s="48" t="e">
        <f>VLOOKUP(H149,银行退汇!H:K,4,FALSE)</f>
        <v>#N/A</v>
      </c>
      <c r="J149" s="48" t="e">
        <f t="shared" si="11"/>
        <v>#N/A</v>
      </c>
      <c r="K149" s="48" t="e">
        <f>VLOOKUP(H149,银行退汇!G:K,2,FALSE)</f>
        <v>#N/A</v>
      </c>
      <c r="L149" s="48" t="e">
        <f>VLOOKUP(H149,网银退汇!C:D,2,FALSE)</f>
        <v>#N/A</v>
      </c>
      <c r="M149" s="38"/>
      <c r="N149" s="38"/>
      <c r="O149" s="45"/>
      <c r="P149" s="38"/>
      <c r="Q149" s="38"/>
      <c r="R149" s="38"/>
      <c r="S149" s="38"/>
      <c r="T149" s="38"/>
      <c r="U149" s="38"/>
      <c r="V149" s="38"/>
      <c r="W149" s="38"/>
    </row>
    <row r="150" spans="1:23" hidden="1">
      <c r="A150" s="23" t="s">
        <v>1339</v>
      </c>
      <c r="B150" s="23" t="s">
        <v>1857</v>
      </c>
      <c r="C150" s="49" t="str">
        <f t="shared" si="8"/>
        <v>20170619</v>
      </c>
      <c r="D150" s="49" t="str">
        <f t="shared" si="9"/>
        <v>0052388307</v>
      </c>
      <c r="E150" t="s">
        <v>123</v>
      </c>
      <c r="F150" s="23" t="s">
        <v>244</v>
      </c>
      <c r="G150" s="66">
        <v>300</v>
      </c>
      <c r="H150" s="48" t="str">
        <f t="shared" si="10"/>
        <v>6228370135467215300</v>
      </c>
      <c r="I150" s="48">
        <f>VLOOKUP(H150,银行退汇!H:K,4,FALSE)</f>
        <v>300</v>
      </c>
      <c r="J150" s="48">
        <f t="shared" si="11"/>
        <v>1</v>
      </c>
      <c r="K150" s="48" t="e">
        <f>VLOOKUP(H150,银行退汇!G:K,2,FALSE)</f>
        <v>#N/A</v>
      </c>
      <c r="L150" s="48">
        <f>VLOOKUP(H150,网银退汇!C:D,2,FALSE)</f>
        <v>300</v>
      </c>
      <c r="M150" s="38"/>
      <c r="N150" s="38"/>
      <c r="O150" s="45"/>
      <c r="P150" s="38"/>
      <c r="Q150" s="38"/>
      <c r="R150" s="38"/>
      <c r="S150" s="38"/>
      <c r="T150" s="38"/>
      <c r="U150" s="38"/>
      <c r="V150" s="38"/>
      <c r="W150" s="38"/>
    </row>
    <row r="151" spans="1:23" hidden="1">
      <c r="A151" s="23" t="s">
        <v>1341</v>
      </c>
      <c r="B151" s="23" t="s">
        <v>1858</v>
      </c>
      <c r="C151" s="49" t="str">
        <f t="shared" si="8"/>
        <v>20170619</v>
      </c>
      <c r="D151" s="49" t="str">
        <f t="shared" si="9"/>
        <v>0052389077</v>
      </c>
      <c r="E151" t="s">
        <v>123</v>
      </c>
      <c r="F151" s="23" t="s">
        <v>1859</v>
      </c>
      <c r="G151" s="66">
        <v>6822</v>
      </c>
      <c r="H151" s="48" t="str">
        <f t="shared" si="10"/>
        <v>62149940200020966822</v>
      </c>
      <c r="I151" s="48" t="e">
        <f>VLOOKUP(H151,银行退汇!H:K,4,FALSE)</f>
        <v>#N/A</v>
      </c>
      <c r="J151" s="48" t="e">
        <f t="shared" si="11"/>
        <v>#N/A</v>
      </c>
      <c r="K151" s="48" t="e">
        <f>VLOOKUP(H151,银行退汇!G:K,2,FALSE)</f>
        <v>#N/A</v>
      </c>
      <c r="L151" s="48" t="e">
        <f>VLOOKUP(H151,网银退汇!C:D,2,FALSE)</f>
        <v>#N/A</v>
      </c>
      <c r="M151" s="38"/>
      <c r="N151" s="38"/>
      <c r="O151" s="45"/>
      <c r="P151" s="38"/>
      <c r="Q151" s="38"/>
      <c r="R151" s="38"/>
      <c r="S151" s="38"/>
      <c r="T151" s="38"/>
      <c r="U151" s="38"/>
      <c r="V151" s="38"/>
      <c r="W151" s="38"/>
    </row>
    <row r="152" spans="1:23" hidden="1">
      <c r="A152" s="23" t="s">
        <v>1343</v>
      </c>
      <c r="B152" s="23" t="s">
        <v>1860</v>
      </c>
      <c r="C152" s="49" t="str">
        <f t="shared" si="8"/>
        <v>20170619</v>
      </c>
      <c r="D152" s="49" t="str">
        <f t="shared" si="9"/>
        <v>0052389515</v>
      </c>
      <c r="E152" t="s">
        <v>123</v>
      </c>
      <c r="F152" s="23" t="s">
        <v>1861</v>
      </c>
      <c r="G152" s="66">
        <v>114</v>
      </c>
      <c r="H152" s="48" t="str">
        <f t="shared" si="10"/>
        <v>6217790001064505080114</v>
      </c>
      <c r="I152" s="48" t="e">
        <f>VLOOKUP(H152,银行退汇!H:K,4,FALSE)</f>
        <v>#N/A</v>
      </c>
      <c r="J152" s="48" t="e">
        <f t="shared" si="11"/>
        <v>#N/A</v>
      </c>
      <c r="K152" s="48" t="e">
        <f>VLOOKUP(H152,银行退汇!G:K,2,FALSE)</f>
        <v>#N/A</v>
      </c>
      <c r="L152" s="48" t="e">
        <f>VLOOKUP(H152,网银退汇!C:D,2,FALSE)</f>
        <v>#N/A</v>
      </c>
      <c r="M152" s="38"/>
      <c r="N152" s="38"/>
      <c r="O152" s="45"/>
      <c r="P152" s="38"/>
      <c r="Q152" s="38"/>
      <c r="R152" s="38"/>
      <c r="S152" s="38"/>
      <c r="T152" s="38"/>
      <c r="U152" s="38"/>
      <c r="V152" s="38"/>
      <c r="W152" s="38"/>
    </row>
    <row r="153" spans="1:23" hidden="1">
      <c r="A153" s="23" t="s">
        <v>1345</v>
      </c>
      <c r="B153" s="23" t="s">
        <v>1862</v>
      </c>
      <c r="C153" s="49" t="str">
        <f t="shared" si="8"/>
        <v>20170619</v>
      </c>
      <c r="D153" s="49" t="str">
        <f t="shared" si="9"/>
        <v>0052390727</v>
      </c>
      <c r="E153" t="s">
        <v>123</v>
      </c>
      <c r="F153" s="23" t="s">
        <v>1863</v>
      </c>
      <c r="G153" s="66">
        <v>13</v>
      </c>
      <c r="H153" s="48" t="str">
        <f t="shared" si="10"/>
        <v>621700386000643679213</v>
      </c>
      <c r="I153" s="48" t="e">
        <f>VLOOKUP(H153,银行退汇!H:K,4,FALSE)</f>
        <v>#N/A</v>
      </c>
      <c r="J153" s="48" t="e">
        <f t="shared" si="11"/>
        <v>#N/A</v>
      </c>
      <c r="K153" s="48" t="e">
        <f>VLOOKUP(H153,银行退汇!G:K,2,FALSE)</f>
        <v>#N/A</v>
      </c>
      <c r="L153" s="48" t="e">
        <f>VLOOKUP(H153,网银退汇!C:D,2,FALSE)</f>
        <v>#N/A</v>
      </c>
      <c r="M153" s="38"/>
      <c r="N153" s="38"/>
      <c r="O153" s="45"/>
      <c r="P153" s="38"/>
      <c r="Q153" s="38"/>
      <c r="R153" s="38"/>
      <c r="S153" s="38"/>
      <c r="T153" s="38"/>
      <c r="U153" s="38"/>
      <c r="V153" s="38"/>
      <c r="W153" s="38"/>
    </row>
    <row r="154" spans="1:23" hidden="1">
      <c r="A154" s="23" t="s">
        <v>1347</v>
      </c>
      <c r="B154" s="23" t="s">
        <v>1864</v>
      </c>
      <c r="C154" s="49" t="str">
        <f t="shared" si="8"/>
        <v>20170619</v>
      </c>
      <c r="D154" s="49" t="str">
        <f t="shared" si="9"/>
        <v>0052391957</v>
      </c>
      <c r="E154" t="s">
        <v>123</v>
      </c>
      <c r="F154" s="23" t="s">
        <v>1865</v>
      </c>
      <c r="G154" s="66">
        <v>496</v>
      </c>
      <c r="H154" s="48" t="str">
        <f t="shared" si="10"/>
        <v>6228480868674420179496</v>
      </c>
      <c r="I154" s="48" t="e">
        <f>VLOOKUP(H154,银行退汇!H:K,4,FALSE)</f>
        <v>#N/A</v>
      </c>
      <c r="J154" s="48" t="e">
        <f t="shared" si="11"/>
        <v>#N/A</v>
      </c>
      <c r="K154" s="48" t="e">
        <f>VLOOKUP(H154,银行退汇!G:K,2,FALSE)</f>
        <v>#N/A</v>
      </c>
      <c r="L154" s="48" t="e">
        <f>VLOOKUP(H154,网银退汇!C:D,2,FALSE)</f>
        <v>#N/A</v>
      </c>
      <c r="M154" s="38"/>
      <c r="N154" s="38"/>
      <c r="O154" s="45"/>
      <c r="P154" s="38"/>
      <c r="Q154" s="38"/>
      <c r="R154" s="38"/>
      <c r="S154" s="38"/>
      <c r="T154" s="38"/>
      <c r="U154" s="38"/>
      <c r="V154" s="38"/>
      <c r="W154" s="38"/>
    </row>
    <row r="155" spans="1:23" hidden="1">
      <c r="A155" s="23" t="s">
        <v>1349</v>
      </c>
      <c r="B155" s="23" t="s">
        <v>1866</v>
      </c>
      <c r="C155" s="49" t="str">
        <f t="shared" si="8"/>
        <v>20170619</v>
      </c>
      <c r="D155" s="49" t="str">
        <f t="shared" si="9"/>
        <v>0052393272</v>
      </c>
      <c r="E155" t="s">
        <v>123</v>
      </c>
      <c r="F155" s="23" t="s">
        <v>1867</v>
      </c>
      <c r="G155" s="66">
        <v>245</v>
      </c>
      <c r="H155" s="48" t="str">
        <f t="shared" si="10"/>
        <v>6212262516001134157245</v>
      </c>
      <c r="I155" s="48" t="e">
        <f>VLOOKUP(H155,银行退汇!H:K,4,FALSE)</f>
        <v>#N/A</v>
      </c>
      <c r="J155" s="48" t="e">
        <f t="shared" si="11"/>
        <v>#N/A</v>
      </c>
      <c r="K155" s="48" t="e">
        <f>VLOOKUP(H155,银行退汇!G:K,2,FALSE)</f>
        <v>#N/A</v>
      </c>
      <c r="L155" s="48" t="e">
        <f>VLOOKUP(H155,网银退汇!C:D,2,FALSE)</f>
        <v>#N/A</v>
      </c>
      <c r="M155" s="38"/>
      <c r="N155" s="38"/>
      <c r="O155" s="45"/>
      <c r="P155" s="38"/>
      <c r="Q155" s="38"/>
      <c r="R155" s="38"/>
      <c r="S155" s="38"/>
      <c r="T155" s="38"/>
      <c r="U155" s="38"/>
      <c r="V155" s="38"/>
      <c r="W155" s="38"/>
    </row>
    <row r="156" spans="1:23" hidden="1">
      <c r="A156" s="23" t="s">
        <v>1351</v>
      </c>
      <c r="B156" s="23" t="s">
        <v>1868</v>
      </c>
      <c r="C156" s="49" t="str">
        <f t="shared" si="8"/>
        <v>20170619</v>
      </c>
      <c r="D156" s="49" t="str">
        <f t="shared" si="9"/>
        <v>0052393364</v>
      </c>
      <c r="E156" t="s">
        <v>123</v>
      </c>
      <c r="F156" s="23" t="s">
        <v>1869</v>
      </c>
      <c r="G156" s="66">
        <v>755</v>
      </c>
      <c r="H156" s="48" t="str">
        <f t="shared" si="10"/>
        <v>5268550486573223755</v>
      </c>
      <c r="I156" s="48" t="e">
        <f>VLOOKUP(H156,银行退汇!H:K,4,FALSE)</f>
        <v>#N/A</v>
      </c>
      <c r="J156" s="48" t="e">
        <f t="shared" si="11"/>
        <v>#N/A</v>
      </c>
      <c r="K156" s="48" t="e">
        <f>VLOOKUP(H156,银行退汇!G:K,2,FALSE)</f>
        <v>#N/A</v>
      </c>
      <c r="L156" s="48" t="e">
        <f>VLOOKUP(H156,网银退汇!C:D,2,FALSE)</f>
        <v>#N/A</v>
      </c>
      <c r="M156" s="38"/>
      <c r="N156" s="38"/>
      <c r="O156" s="45"/>
      <c r="P156" s="38"/>
      <c r="Q156" s="38"/>
      <c r="R156" s="38"/>
      <c r="S156" s="38"/>
      <c r="T156" s="38"/>
      <c r="U156" s="38"/>
      <c r="V156" s="38"/>
      <c r="W156" s="38"/>
    </row>
    <row r="157" spans="1:23" hidden="1">
      <c r="A157" s="23" t="s">
        <v>1353</v>
      </c>
      <c r="B157" s="23" t="s">
        <v>1870</v>
      </c>
      <c r="C157" s="49" t="str">
        <f t="shared" si="8"/>
        <v>20170619</v>
      </c>
      <c r="D157" s="49" t="str">
        <f t="shared" si="9"/>
        <v>0052393386</v>
      </c>
      <c r="E157" t="s">
        <v>123</v>
      </c>
      <c r="F157" s="23" t="s">
        <v>1871</v>
      </c>
      <c r="G157" s="66">
        <v>2000</v>
      </c>
      <c r="H157" s="48" t="str">
        <f t="shared" si="10"/>
        <v>55021300152486902000</v>
      </c>
      <c r="I157" s="48" t="e">
        <f>VLOOKUP(H157,银行退汇!H:K,4,FALSE)</f>
        <v>#N/A</v>
      </c>
      <c r="J157" s="48" t="e">
        <f t="shared" si="11"/>
        <v>#N/A</v>
      </c>
      <c r="K157" s="48" t="e">
        <f>VLOOKUP(H157,银行退汇!G:K,2,FALSE)</f>
        <v>#N/A</v>
      </c>
      <c r="L157" s="48" t="e">
        <f>VLOOKUP(H157,网银退汇!C:D,2,FALSE)</f>
        <v>#N/A</v>
      </c>
      <c r="M157" s="38"/>
      <c r="N157" s="38"/>
      <c r="O157" s="45"/>
      <c r="P157" s="38"/>
      <c r="Q157" s="38"/>
      <c r="R157" s="38"/>
      <c r="S157" s="38"/>
      <c r="T157" s="38"/>
      <c r="U157" s="38"/>
      <c r="V157" s="38"/>
      <c r="W157" s="38"/>
    </row>
    <row r="158" spans="1:23" hidden="1">
      <c r="A158" s="23" t="s">
        <v>1355</v>
      </c>
      <c r="B158" s="23" t="s">
        <v>1872</v>
      </c>
      <c r="C158" s="49" t="str">
        <f t="shared" si="8"/>
        <v>20170619</v>
      </c>
      <c r="D158" s="49" t="str">
        <f t="shared" si="9"/>
        <v>0052393692</v>
      </c>
      <c r="E158" t="s">
        <v>123</v>
      </c>
      <c r="F158" s="23" t="s">
        <v>247</v>
      </c>
      <c r="G158" s="66">
        <v>450</v>
      </c>
      <c r="H158" s="48" t="str">
        <f t="shared" si="10"/>
        <v>6212262505003750334450</v>
      </c>
      <c r="I158" s="48">
        <f>VLOOKUP(H158,银行退汇!H:K,4,FALSE)</f>
        <v>450</v>
      </c>
      <c r="J158" s="48">
        <f t="shared" si="11"/>
        <v>1</v>
      </c>
      <c r="K158" s="48" t="e">
        <f>VLOOKUP(H158,银行退汇!G:K,2,FALSE)</f>
        <v>#N/A</v>
      </c>
      <c r="L158" s="48">
        <f>VLOOKUP(H158,网银退汇!C:D,2,FALSE)</f>
        <v>450</v>
      </c>
      <c r="M158" s="38"/>
      <c r="N158" s="38"/>
      <c r="O158" s="45"/>
      <c r="P158" s="38"/>
      <c r="Q158" s="38"/>
      <c r="R158" s="38"/>
      <c r="S158" s="38"/>
      <c r="T158" s="38"/>
      <c r="U158" s="38"/>
      <c r="V158" s="38"/>
      <c r="W158" s="38"/>
    </row>
    <row r="159" spans="1:23" hidden="1">
      <c r="A159" s="23" t="s">
        <v>1357</v>
      </c>
      <c r="B159" s="23" t="s">
        <v>1873</v>
      </c>
      <c r="C159" s="49" t="str">
        <f t="shared" si="8"/>
        <v>20170619</v>
      </c>
      <c r="D159" s="49" t="str">
        <f t="shared" si="9"/>
        <v>0052394192</v>
      </c>
      <c r="E159" t="s">
        <v>123</v>
      </c>
      <c r="F159" s="23" t="s">
        <v>1874</v>
      </c>
      <c r="G159" s="66">
        <v>2000</v>
      </c>
      <c r="H159" s="48" t="str">
        <f t="shared" si="10"/>
        <v>62236916824098532000</v>
      </c>
      <c r="I159" s="48" t="e">
        <f>VLOOKUP(H159,银行退汇!H:K,4,FALSE)</f>
        <v>#N/A</v>
      </c>
      <c r="J159" s="48" t="e">
        <f t="shared" si="11"/>
        <v>#N/A</v>
      </c>
      <c r="K159" s="48" t="e">
        <f>VLOOKUP(H159,银行退汇!G:K,2,FALSE)</f>
        <v>#N/A</v>
      </c>
      <c r="L159" s="48" t="e">
        <f>VLOOKUP(H159,网银退汇!C:D,2,FALSE)</f>
        <v>#N/A</v>
      </c>
      <c r="M159" s="38"/>
      <c r="N159" s="38"/>
      <c r="O159" s="45"/>
      <c r="P159" s="38"/>
      <c r="Q159" s="38"/>
      <c r="R159" s="38"/>
      <c r="S159" s="38"/>
      <c r="T159" s="38"/>
      <c r="U159" s="38"/>
      <c r="V159" s="38"/>
      <c r="W159" s="38"/>
    </row>
    <row r="160" spans="1:23" hidden="1">
      <c r="A160" s="23" t="s">
        <v>1359</v>
      </c>
      <c r="B160" s="23" t="s">
        <v>1875</v>
      </c>
      <c r="C160" s="49" t="str">
        <f t="shared" si="8"/>
        <v>20170619</v>
      </c>
      <c r="D160" s="49" t="str">
        <f t="shared" si="9"/>
        <v>0052394617</v>
      </c>
      <c r="E160" t="s">
        <v>123</v>
      </c>
      <c r="F160" s="23" t="s">
        <v>1876</v>
      </c>
      <c r="G160" s="66">
        <v>281</v>
      </c>
      <c r="H160" s="48" t="str">
        <f t="shared" si="10"/>
        <v>6212881115000034558281</v>
      </c>
      <c r="I160" s="48" t="e">
        <f>VLOOKUP(H160,银行退汇!H:K,4,FALSE)</f>
        <v>#N/A</v>
      </c>
      <c r="J160" s="48" t="e">
        <f t="shared" si="11"/>
        <v>#N/A</v>
      </c>
      <c r="K160" s="48" t="e">
        <f>VLOOKUP(H160,银行退汇!G:K,2,FALSE)</f>
        <v>#N/A</v>
      </c>
      <c r="L160" s="48" t="e">
        <f>VLOOKUP(H160,网银退汇!C:D,2,FALSE)</f>
        <v>#N/A</v>
      </c>
      <c r="M160" s="38"/>
      <c r="N160" s="38"/>
      <c r="O160" s="45"/>
      <c r="P160" s="38"/>
      <c r="Q160" s="38"/>
      <c r="R160" s="38"/>
      <c r="S160" s="38"/>
      <c r="T160" s="38"/>
      <c r="U160" s="38"/>
      <c r="V160" s="38"/>
      <c r="W160" s="38"/>
    </row>
    <row r="161" spans="1:23" hidden="1">
      <c r="A161" s="23" t="s">
        <v>1361</v>
      </c>
      <c r="B161" s="23" t="s">
        <v>1877</v>
      </c>
      <c r="C161" s="49" t="str">
        <f t="shared" si="8"/>
        <v>20170619</v>
      </c>
      <c r="D161" s="49" t="str">
        <f t="shared" si="9"/>
        <v>0052395687</v>
      </c>
      <c r="E161" t="s">
        <v>123</v>
      </c>
      <c r="F161" s="23" t="s">
        <v>1878</v>
      </c>
      <c r="G161" s="66">
        <v>200</v>
      </c>
      <c r="H161" s="48" t="str">
        <f t="shared" si="10"/>
        <v>6212262502007638680200</v>
      </c>
      <c r="I161" s="48" t="e">
        <f>VLOOKUP(H161,银行退汇!H:K,4,FALSE)</f>
        <v>#N/A</v>
      </c>
      <c r="J161" s="48" t="e">
        <f t="shared" si="11"/>
        <v>#N/A</v>
      </c>
      <c r="K161" s="48" t="e">
        <f>VLOOKUP(H161,银行退汇!G:K,2,FALSE)</f>
        <v>#N/A</v>
      </c>
      <c r="L161" s="48" t="e">
        <f>VLOOKUP(H161,网银退汇!C:D,2,FALSE)</f>
        <v>#N/A</v>
      </c>
      <c r="M161" s="38"/>
      <c r="N161" s="38"/>
      <c r="O161" s="45"/>
      <c r="P161" s="38"/>
      <c r="Q161" s="38"/>
      <c r="R161" s="38"/>
      <c r="S161" s="38"/>
      <c r="T161" s="38"/>
      <c r="U161" s="38"/>
      <c r="V161" s="38"/>
      <c r="W161" s="38"/>
    </row>
    <row r="162" spans="1:23" hidden="1">
      <c r="A162" s="23" t="s">
        <v>1363</v>
      </c>
      <c r="B162" s="23" t="s">
        <v>1879</v>
      </c>
      <c r="C162" s="49" t="str">
        <f t="shared" si="8"/>
        <v>20170619</v>
      </c>
      <c r="D162" s="49" t="str">
        <f t="shared" si="9"/>
        <v>0052395690</v>
      </c>
      <c r="E162" t="s">
        <v>123</v>
      </c>
      <c r="F162" s="23" t="s">
        <v>1880</v>
      </c>
      <c r="G162" s="66">
        <v>725</v>
      </c>
      <c r="H162" s="48" t="str">
        <f t="shared" si="10"/>
        <v>6223691252496512725</v>
      </c>
      <c r="I162" s="48" t="e">
        <f>VLOOKUP(H162,银行退汇!H:K,4,FALSE)</f>
        <v>#N/A</v>
      </c>
      <c r="J162" s="48" t="e">
        <f t="shared" si="11"/>
        <v>#N/A</v>
      </c>
      <c r="K162" s="48" t="e">
        <f>VLOOKUP(H162,银行退汇!G:K,2,FALSE)</f>
        <v>#N/A</v>
      </c>
      <c r="L162" s="48" t="e">
        <f>VLOOKUP(H162,网银退汇!C:D,2,FALSE)</f>
        <v>#N/A</v>
      </c>
      <c r="M162" s="38"/>
      <c r="N162" s="38"/>
      <c r="O162" s="45"/>
      <c r="P162" s="38"/>
      <c r="Q162" s="38"/>
      <c r="R162" s="38"/>
      <c r="S162" s="38"/>
      <c r="T162" s="38"/>
      <c r="U162" s="38"/>
      <c r="V162" s="38"/>
      <c r="W162" s="38"/>
    </row>
    <row r="163" spans="1:23" hidden="1">
      <c r="A163" s="23" t="s">
        <v>1365</v>
      </c>
      <c r="B163" s="23" t="s">
        <v>1881</v>
      </c>
      <c r="C163" s="49" t="str">
        <f t="shared" si="8"/>
        <v>20170619</v>
      </c>
      <c r="D163" s="49" t="str">
        <f t="shared" si="9"/>
        <v>0052396710</v>
      </c>
      <c r="E163" t="s">
        <v>123</v>
      </c>
      <c r="F163" s="23" t="s">
        <v>1882</v>
      </c>
      <c r="G163" s="66">
        <v>1486</v>
      </c>
      <c r="H163" s="48" t="str">
        <f t="shared" si="10"/>
        <v>62319000000987149221486</v>
      </c>
      <c r="I163" s="48" t="e">
        <f>VLOOKUP(H163,银行退汇!H:K,4,FALSE)</f>
        <v>#N/A</v>
      </c>
      <c r="J163" s="48" t="e">
        <f t="shared" si="11"/>
        <v>#N/A</v>
      </c>
      <c r="K163" s="48" t="e">
        <f>VLOOKUP(H163,银行退汇!G:K,2,FALSE)</f>
        <v>#N/A</v>
      </c>
      <c r="L163" s="48" t="e">
        <f>VLOOKUP(H163,网银退汇!C:D,2,FALSE)</f>
        <v>#N/A</v>
      </c>
      <c r="M163" s="38"/>
      <c r="N163" s="38"/>
      <c r="O163" s="45"/>
      <c r="P163" s="38"/>
      <c r="Q163" s="38"/>
      <c r="R163" s="38"/>
      <c r="S163" s="38"/>
      <c r="T163" s="38"/>
      <c r="U163" s="38"/>
      <c r="V163" s="38"/>
      <c r="W163" s="38"/>
    </row>
    <row r="164" spans="1:23" hidden="1">
      <c r="A164" s="23" t="s">
        <v>1367</v>
      </c>
      <c r="B164" s="23" t="s">
        <v>1883</v>
      </c>
      <c r="C164" s="49" t="str">
        <f t="shared" si="8"/>
        <v>20170619</v>
      </c>
      <c r="D164" s="49" t="str">
        <f t="shared" si="9"/>
        <v>0052396948</v>
      </c>
      <c r="E164" t="s">
        <v>123</v>
      </c>
      <c r="F164" s="23" t="s">
        <v>1884</v>
      </c>
      <c r="G164" s="66">
        <v>1148</v>
      </c>
      <c r="H164" s="48" t="str">
        <f t="shared" si="10"/>
        <v>62284836181877309791148</v>
      </c>
      <c r="I164" s="48" t="e">
        <f>VLOOKUP(H164,银行退汇!H:K,4,FALSE)</f>
        <v>#N/A</v>
      </c>
      <c r="J164" s="48" t="e">
        <f t="shared" si="11"/>
        <v>#N/A</v>
      </c>
      <c r="K164" s="48" t="e">
        <f>VLOOKUP(H164,银行退汇!G:K,2,FALSE)</f>
        <v>#N/A</v>
      </c>
      <c r="L164" s="48" t="e">
        <f>VLOOKUP(H164,网银退汇!C:D,2,FALSE)</f>
        <v>#N/A</v>
      </c>
      <c r="M164" s="38"/>
      <c r="N164" s="38"/>
      <c r="O164" s="45"/>
      <c r="P164" s="38"/>
      <c r="Q164" s="38"/>
      <c r="R164" s="38"/>
      <c r="S164" s="38"/>
      <c r="T164" s="38"/>
      <c r="U164" s="38"/>
      <c r="V164" s="38"/>
      <c r="W164" s="38"/>
    </row>
    <row r="165" spans="1:23" hidden="1">
      <c r="A165" s="23" t="s">
        <v>1369</v>
      </c>
      <c r="B165" s="23" t="s">
        <v>1885</v>
      </c>
      <c r="C165" s="49" t="str">
        <f t="shared" si="8"/>
        <v>20170619</v>
      </c>
      <c r="D165" s="49" t="str">
        <f t="shared" si="9"/>
        <v>0052397279</v>
      </c>
      <c r="E165" t="s">
        <v>123</v>
      </c>
      <c r="F165" s="23" t="s">
        <v>1886</v>
      </c>
      <c r="G165" s="66">
        <v>148</v>
      </c>
      <c r="H165" s="48" t="str">
        <f t="shared" si="10"/>
        <v>4349100599585155148</v>
      </c>
      <c r="I165" s="48" t="e">
        <f>VLOOKUP(H165,银行退汇!H:K,4,FALSE)</f>
        <v>#N/A</v>
      </c>
      <c r="J165" s="48" t="e">
        <f t="shared" si="11"/>
        <v>#N/A</v>
      </c>
      <c r="K165" s="48" t="e">
        <f>VLOOKUP(H165,银行退汇!G:K,2,FALSE)</f>
        <v>#N/A</v>
      </c>
      <c r="L165" s="48" t="e">
        <f>VLOOKUP(H165,网银退汇!C:D,2,FALSE)</f>
        <v>#N/A</v>
      </c>
      <c r="M165" s="38"/>
      <c r="N165" s="38"/>
      <c r="O165" s="45"/>
      <c r="P165" s="38"/>
      <c r="Q165" s="38"/>
      <c r="R165" s="38"/>
      <c r="S165" s="38"/>
      <c r="T165" s="38"/>
      <c r="U165" s="38"/>
      <c r="V165" s="38"/>
      <c r="W165" s="38"/>
    </row>
    <row r="166" spans="1:23" hidden="1">
      <c r="A166" s="23" t="s">
        <v>1374</v>
      </c>
      <c r="B166" s="23" t="s">
        <v>1887</v>
      </c>
      <c r="C166" s="49" t="str">
        <f t="shared" si="8"/>
        <v>20170619</v>
      </c>
      <c r="D166" s="49" t="str">
        <f t="shared" si="9"/>
        <v>0052435535</v>
      </c>
      <c r="E166" t="s">
        <v>123</v>
      </c>
      <c r="F166" s="23" t="s">
        <v>1888</v>
      </c>
      <c r="G166" s="66">
        <v>1400</v>
      </c>
      <c r="H166" s="48" t="str">
        <f t="shared" si="10"/>
        <v>62319000200040148781400</v>
      </c>
      <c r="I166" s="48">
        <f>VLOOKUP(H166,银行退汇!H:K,4,FALSE)</f>
        <v>1400</v>
      </c>
      <c r="J166" s="48">
        <f t="shared" si="11"/>
        <v>1</v>
      </c>
      <c r="K166" s="48" t="e">
        <f>VLOOKUP(H166,银行退汇!G:K,2,FALSE)</f>
        <v>#N/A</v>
      </c>
      <c r="L166" s="48" t="e">
        <f>VLOOKUP(H166,网银退汇!C:D,2,FALSE)</f>
        <v>#N/A</v>
      </c>
      <c r="M166" s="38"/>
      <c r="N166" s="38"/>
      <c r="O166" s="45"/>
      <c r="P166" s="38"/>
      <c r="Q166" s="38"/>
      <c r="R166" s="38"/>
      <c r="S166" s="38"/>
      <c r="T166" s="38"/>
      <c r="U166" s="38"/>
      <c r="V166" s="38"/>
      <c r="W166" s="38"/>
    </row>
    <row r="167" spans="1:23" hidden="1">
      <c r="A167" s="23" t="s">
        <v>1376</v>
      </c>
      <c r="B167" s="23" t="s">
        <v>1889</v>
      </c>
      <c r="C167" s="49" t="str">
        <f t="shared" si="8"/>
        <v>20170619</v>
      </c>
      <c r="D167" s="49" t="str">
        <f t="shared" si="9"/>
        <v>0052456433</v>
      </c>
      <c r="E167" t="s">
        <v>123</v>
      </c>
      <c r="F167" s="23" t="s">
        <v>1890</v>
      </c>
      <c r="G167" s="66">
        <v>187</v>
      </c>
      <c r="H167" s="48" t="str">
        <f t="shared" si="10"/>
        <v>6222082502006972459187</v>
      </c>
      <c r="I167" s="48" t="e">
        <f>VLOOKUP(H167,银行退汇!H:K,4,FALSE)</f>
        <v>#N/A</v>
      </c>
      <c r="J167" s="48" t="e">
        <f t="shared" si="11"/>
        <v>#N/A</v>
      </c>
      <c r="K167" s="48" t="e">
        <f>VLOOKUP(H167,银行退汇!G:K,2,FALSE)</f>
        <v>#N/A</v>
      </c>
      <c r="L167" s="48" t="e">
        <f>VLOOKUP(H167,网银退汇!C:D,2,FALSE)</f>
        <v>#N/A</v>
      </c>
      <c r="M167" s="38"/>
      <c r="N167" s="38"/>
      <c r="O167" s="45"/>
      <c r="P167" s="38"/>
      <c r="Q167" s="38"/>
      <c r="R167" s="38"/>
      <c r="S167" s="38"/>
      <c r="T167" s="38"/>
      <c r="U167" s="38"/>
      <c r="V167" s="38"/>
      <c r="W167" s="38"/>
    </row>
    <row r="168" spans="1:23" hidden="1">
      <c r="A168" s="23" t="s">
        <v>1380</v>
      </c>
      <c r="B168" s="23" t="s">
        <v>1891</v>
      </c>
      <c r="C168" s="49" t="str">
        <f t="shared" si="8"/>
        <v>20170619</v>
      </c>
      <c r="D168" s="49" t="str">
        <f t="shared" si="9"/>
        <v>0052459630</v>
      </c>
      <c r="E168" t="s">
        <v>123</v>
      </c>
      <c r="F168" s="23" t="s">
        <v>1892</v>
      </c>
      <c r="G168" s="66">
        <v>50</v>
      </c>
      <c r="H168" s="48" t="str">
        <f t="shared" si="10"/>
        <v>621700386003111085950</v>
      </c>
      <c r="I168" s="48" t="e">
        <f>VLOOKUP(H168,银行退汇!H:K,4,FALSE)</f>
        <v>#N/A</v>
      </c>
      <c r="J168" s="48" t="e">
        <f t="shared" si="11"/>
        <v>#N/A</v>
      </c>
      <c r="K168" s="48" t="e">
        <f>VLOOKUP(H168,银行退汇!G:K,2,FALSE)</f>
        <v>#N/A</v>
      </c>
      <c r="L168" s="48" t="e">
        <f>VLOOKUP(H168,网银退汇!C:D,2,FALSE)</f>
        <v>#N/A</v>
      </c>
      <c r="M168" s="38"/>
      <c r="N168" s="38"/>
      <c r="O168" s="45"/>
      <c r="P168" s="38"/>
      <c r="Q168" s="38"/>
      <c r="R168" s="38"/>
      <c r="S168" s="38"/>
      <c r="T168" s="38"/>
      <c r="U168" s="38"/>
      <c r="V168" s="38"/>
      <c r="W168" s="38"/>
    </row>
    <row r="169" spans="1:23" hidden="1">
      <c r="A169" s="23" t="s">
        <v>1386</v>
      </c>
      <c r="B169" s="23" t="s">
        <v>1893</v>
      </c>
      <c r="C169" s="49" t="str">
        <f t="shared" si="8"/>
        <v>20170619</v>
      </c>
      <c r="D169" s="49" t="str">
        <f t="shared" si="9"/>
        <v>0052460296</v>
      </c>
      <c r="E169" t="s">
        <v>123</v>
      </c>
      <c r="F169" s="23" t="s">
        <v>1894</v>
      </c>
      <c r="G169" s="66">
        <v>155</v>
      </c>
      <c r="H169" s="48" t="str">
        <f t="shared" si="10"/>
        <v>6228480868639968874155</v>
      </c>
      <c r="I169" s="48">
        <f>VLOOKUP(H169,银行退汇!H:K,4,FALSE)</f>
        <v>155</v>
      </c>
      <c r="J169" s="48">
        <f t="shared" si="11"/>
        <v>1</v>
      </c>
      <c r="K169" s="48" t="e">
        <f>VLOOKUP(H169,银行退汇!G:K,2,FALSE)</f>
        <v>#N/A</v>
      </c>
      <c r="L169" s="48" t="e">
        <f>VLOOKUP(H169,网银退汇!C:D,2,FALSE)</f>
        <v>#N/A</v>
      </c>
      <c r="M169" s="38"/>
      <c r="N169" s="38"/>
      <c r="O169" s="45"/>
      <c r="P169" s="38"/>
      <c r="Q169" s="38"/>
      <c r="R169" s="38"/>
      <c r="S169" s="38"/>
      <c r="T169" s="38"/>
      <c r="U169" s="38"/>
      <c r="V169" s="38"/>
      <c r="W169" s="38"/>
    </row>
    <row r="170" spans="1:23" hidden="1">
      <c r="A170" s="23" t="s">
        <v>1388</v>
      </c>
      <c r="B170" s="23" t="s">
        <v>1895</v>
      </c>
      <c r="C170" s="49" t="str">
        <f t="shared" si="8"/>
        <v>20170619</v>
      </c>
      <c r="D170" s="49" t="str">
        <f t="shared" si="9"/>
        <v>0052461843</v>
      </c>
      <c r="E170" t="s">
        <v>123</v>
      </c>
      <c r="F170" s="23" t="s">
        <v>1896</v>
      </c>
      <c r="G170" s="66">
        <v>102</v>
      </c>
      <c r="H170" s="48" t="str">
        <f t="shared" si="10"/>
        <v>6227003950030204438102</v>
      </c>
      <c r="I170" s="48" t="e">
        <f>VLOOKUP(H170,银行退汇!H:K,4,FALSE)</f>
        <v>#N/A</v>
      </c>
      <c r="J170" s="48" t="e">
        <f t="shared" si="11"/>
        <v>#N/A</v>
      </c>
      <c r="K170" s="48" t="e">
        <f>VLOOKUP(H170,银行退汇!G:K,2,FALSE)</f>
        <v>#N/A</v>
      </c>
      <c r="L170" s="48" t="e">
        <f>VLOOKUP(H170,网银退汇!C:D,2,FALSE)</f>
        <v>#N/A</v>
      </c>
      <c r="M170" s="38"/>
      <c r="N170" s="38"/>
      <c r="O170" s="45"/>
      <c r="P170" s="38"/>
      <c r="Q170" s="38"/>
      <c r="R170" s="38"/>
      <c r="S170" s="38"/>
      <c r="T170" s="38"/>
      <c r="U170" s="38"/>
      <c r="V170" s="38"/>
      <c r="W170" s="38"/>
    </row>
    <row r="171" spans="1:23" hidden="1">
      <c r="A171" s="23" t="s">
        <v>1390</v>
      </c>
      <c r="B171" s="23" t="s">
        <v>1897</v>
      </c>
      <c r="C171" s="49" t="str">
        <f t="shared" si="8"/>
        <v>20170619</v>
      </c>
      <c r="D171" s="49" t="str">
        <f t="shared" si="9"/>
        <v>0052462659</v>
      </c>
      <c r="E171" t="s">
        <v>123</v>
      </c>
      <c r="F171" s="23" t="s">
        <v>1898</v>
      </c>
      <c r="G171" s="66">
        <v>800</v>
      </c>
      <c r="H171" s="48" t="str">
        <f t="shared" si="10"/>
        <v>6222600590009017011800</v>
      </c>
      <c r="I171" s="48" t="e">
        <f>VLOOKUP(H171,银行退汇!H:K,4,FALSE)</f>
        <v>#N/A</v>
      </c>
      <c r="J171" s="48" t="e">
        <f t="shared" si="11"/>
        <v>#N/A</v>
      </c>
      <c r="K171" s="48" t="e">
        <f>VLOOKUP(H171,银行退汇!G:K,2,FALSE)</f>
        <v>#N/A</v>
      </c>
      <c r="L171" s="48" t="e">
        <f>VLOOKUP(H171,网银退汇!C:D,2,FALSE)</f>
        <v>#N/A</v>
      </c>
      <c r="M171" s="38"/>
      <c r="N171" s="38"/>
      <c r="O171" s="45"/>
      <c r="P171" s="38"/>
      <c r="Q171" s="38"/>
      <c r="R171" s="38"/>
      <c r="S171" s="38"/>
      <c r="T171" s="38"/>
      <c r="U171" s="38"/>
      <c r="V171" s="38"/>
      <c r="W171" s="38"/>
    </row>
    <row r="172" spans="1:23" hidden="1">
      <c r="A172" s="23" t="s">
        <v>1392</v>
      </c>
      <c r="B172" s="23" t="s">
        <v>1899</v>
      </c>
      <c r="C172" s="49" t="str">
        <f t="shared" si="8"/>
        <v>20170619</v>
      </c>
      <c r="D172" s="49" t="str">
        <f t="shared" si="9"/>
        <v>0052463345</v>
      </c>
      <c r="E172" t="s">
        <v>123</v>
      </c>
      <c r="F172" s="23" t="s">
        <v>1900</v>
      </c>
      <c r="G172" s="66">
        <v>500</v>
      </c>
      <c r="H172" s="48" t="str">
        <f t="shared" si="10"/>
        <v>6217003890003553174500</v>
      </c>
      <c r="I172" s="48">
        <f>VLOOKUP(H172,银行退汇!H:K,4,FALSE)</f>
        <v>500</v>
      </c>
      <c r="J172" s="48">
        <f t="shared" si="11"/>
        <v>1</v>
      </c>
      <c r="K172" s="48" t="e">
        <f>VLOOKUP(H172,银行退汇!G:K,2,FALSE)</f>
        <v>#N/A</v>
      </c>
      <c r="L172" s="48" t="e">
        <f>VLOOKUP(H172,网银退汇!C:D,2,FALSE)</f>
        <v>#N/A</v>
      </c>
      <c r="M172" s="38"/>
      <c r="N172" s="38"/>
      <c r="O172" s="45"/>
      <c r="P172" s="38"/>
      <c r="Q172" s="38"/>
      <c r="R172" s="38"/>
      <c r="S172" s="38"/>
      <c r="T172" s="38"/>
      <c r="U172" s="38"/>
      <c r="V172" s="38"/>
      <c r="W172" s="38"/>
    </row>
    <row r="173" spans="1:23" hidden="1">
      <c r="A173" s="23" t="s">
        <v>1394</v>
      </c>
      <c r="B173" s="23" t="s">
        <v>1901</v>
      </c>
      <c r="C173" s="49" t="str">
        <f t="shared" si="8"/>
        <v>20170619</v>
      </c>
      <c r="D173" s="49" t="str">
        <f t="shared" si="9"/>
        <v>0052465897</v>
      </c>
      <c r="E173" t="s">
        <v>123</v>
      </c>
      <c r="F173" s="23" t="s">
        <v>1902</v>
      </c>
      <c r="G173" s="66">
        <v>8000</v>
      </c>
      <c r="H173" s="48" t="str">
        <f t="shared" si="10"/>
        <v>62320828000095692188000</v>
      </c>
      <c r="I173" s="48" t="e">
        <f>VLOOKUP(H173,银行退汇!H:K,4,FALSE)</f>
        <v>#N/A</v>
      </c>
      <c r="J173" s="48" t="e">
        <f t="shared" si="11"/>
        <v>#N/A</v>
      </c>
      <c r="K173" s="48" t="e">
        <f>VLOOKUP(H173,银行退汇!G:K,2,FALSE)</f>
        <v>#N/A</v>
      </c>
      <c r="L173" s="48" t="e">
        <f>VLOOKUP(H173,网银退汇!C:D,2,FALSE)</f>
        <v>#N/A</v>
      </c>
      <c r="M173" s="38"/>
      <c r="N173" s="38"/>
      <c r="O173" s="45"/>
      <c r="P173" s="38"/>
      <c r="Q173" s="38"/>
      <c r="R173" s="38"/>
      <c r="S173" s="38"/>
      <c r="T173" s="38"/>
      <c r="U173" s="38"/>
      <c r="V173" s="38"/>
      <c r="W173" s="38"/>
    </row>
    <row r="174" spans="1:23" hidden="1">
      <c r="A174" s="23" t="s">
        <v>1396</v>
      </c>
      <c r="B174" s="23" t="s">
        <v>1903</v>
      </c>
      <c r="C174" s="49" t="str">
        <f t="shared" si="8"/>
        <v>20170619</v>
      </c>
      <c r="D174" s="49" t="str">
        <f t="shared" si="9"/>
        <v>0052467315</v>
      </c>
      <c r="E174" t="s">
        <v>123</v>
      </c>
      <c r="F174" s="23" t="s">
        <v>1904</v>
      </c>
      <c r="G174" s="66">
        <v>665</v>
      </c>
      <c r="H174" s="48" t="str">
        <f t="shared" si="10"/>
        <v>6231900000007106095665</v>
      </c>
      <c r="I174" s="48" t="e">
        <f>VLOOKUP(H174,银行退汇!H:K,4,FALSE)</f>
        <v>#N/A</v>
      </c>
      <c r="J174" s="48" t="e">
        <f t="shared" si="11"/>
        <v>#N/A</v>
      </c>
      <c r="K174" s="48" t="e">
        <f>VLOOKUP(H174,银行退汇!G:K,2,FALSE)</f>
        <v>#N/A</v>
      </c>
      <c r="L174" s="48" t="e">
        <f>VLOOKUP(H174,网银退汇!C:D,2,FALSE)</f>
        <v>#N/A</v>
      </c>
      <c r="M174" s="38"/>
      <c r="N174" s="38"/>
      <c r="O174" s="45"/>
      <c r="P174" s="38"/>
      <c r="Q174" s="38"/>
      <c r="R174" s="38"/>
      <c r="S174" s="38"/>
      <c r="T174" s="38"/>
      <c r="U174" s="38"/>
      <c r="V174" s="38"/>
      <c r="W174" s="38"/>
    </row>
    <row r="175" spans="1:23" hidden="1">
      <c r="A175" s="23" t="s">
        <v>1141</v>
      </c>
      <c r="B175" s="23" t="s">
        <v>1905</v>
      </c>
      <c r="C175" s="49" t="str">
        <f t="shared" si="8"/>
        <v>20170616</v>
      </c>
      <c r="D175" s="49" t="str">
        <f t="shared" si="9"/>
        <v>0052209914</v>
      </c>
      <c r="E175" t="s">
        <v>123</v>
      </c>
      <c r="F175" s="23" t="s">
        <v>1906</v>
      </c>
      <c r="G175" s="66">
        <v>14</v>
      </c>
      <c r="H175" s="48" t="str">
        <f t="shared" si="10"/>
        <v>621226250201815286114</v>
      </c>
      <c r="I175" s="48" t="e">
        <f>VLOOKUP(H175,银行退汇!H:K,4,FALSE)</f>
        <v>#N/A</v>
      </c>
      <c r="J175" s="48" t="e">
        <f t="shared" si="11"/>
        <v>#N/A</v>
      </c>
      <c r="K175" s="48" t="e">
        <f>VLOOKUP(H175,银行退汇!G:K,2,FALSE)</f>
        <v>#N/A</v>
      </c>
      <c r="L175" s="48" t="e">
        <f>VLOOKUP(H175,网银退汇!C:D,2,FALSE)</f>
        <v>#N/A</v>
      </c>
      <c r="M175" s="38"/>
      <c r="N175" s="38"/>
      <c r="O175" s="45"/>
      <c r="P175" s="38"/>
      <c r="Q175" s="38"/>
      <c r="R175" s="38"/>
      <c r="S175" s="38"/>
      <c r="T175" s="38"/>
      <c r="U175" s="38"/>
      <c r="V175" s="38"/>
      <c r="W175" s="38"/>
    </row>
    <row r="176" spans="1:23" hidden="1">
      <c r="A176" s="23" t="s">
        <v>1243</v>
      </c>
      <c r="B176" s="23" t="s">
        <v>1907</v>
      </c>
      <c r="C176" s="49" t="str">
        <f t="shared" si="8"/>
        <v>20170619</v>
      </c>
      <c r="D176" s="49" t="str">
        <f t="shared" si="9"/>
        <v>0052350712</v>
      </c>
      <c r="E176" t="s">
        <v>123</v>
      </c>
      <c r="F176" s="23" t="s">
        <v>1908</v>
      </c>
      <c r="G176" s="66">
        <v>391</v>
      </c>
      <c r="H176" s="48" t="str">
        <f t="shared" si="10"/>
        <v>6212262502000849706391</v>
      </c>
      <c r="I176" s="48" t="e">
        <f>VLOOKUP(H176,银行退汇!H:K,4,FALSE)</f>
        <v>#N/A</v>
      </c>
      <c r="J176" s="48" t="e">
        <f t="shared" si="11"/>
        <v>#N/A</v>
      </c>
      <c r="K176" s="48" t="e">
        <f>VLOOKUP(H176,银行退汇!G:K,2,FALSE)</f>
        <v>#N/A</v>
      </c>
      <c r="L176" s="48" t="e">
        <f>VLOOKUP(H176,网银退汇!C:D,2,FALSE)</f>
        <v>#N/A</v>
      </c>
      <c r="M176" s="38"/>
      <c r="N176" s="38"/>
      <c r="O176" s="45"/>
      <c r="P176" s="38"/>
      <c r="Q176" s="38"/>
      <c r="R176" s="38"/>
      <c r="S176" s="38"/>
      <c r="T176" s="38"/>
      <c r="U176" s="38"/>
      <c r="V176" s="38"/>
      <c r="W176" s="38"/>
    </row>
    <row r="177" spans="1:23" hidden="1">
      <c r="A177" s="23" t="s">
        <v>1249</v>
      </c>
      <c r="B177" s="23" t="s">
        <v>1909</v>
      </c>
      <c r="C177" s="49" t="str">
        <f t="shared" si="8"/>
        <v>20170619</v>
      </c>
      <c r="D177" s="49" t="str">
        <f t="shared" si="9"/>
        <v>0052352278</v>
      </c>
      <c r="E177" t="s">
        <v>123</v>
      </c>
      <c r="F177" s="23" t="s">
        <v>1910</v>
      </c>
      <c r="G177" s="66">
        <v>16</v>
      </c>
      <c r="H177" s="48" t="str">
        <f t="shared" si="10"/>
        <v>621226240900189999716</v>
      </c>
      <c r="I177" s="48" t="e">
        <f>VLOOKUP(H177,银行退汇!H:K,4,FALSE)</f>
        <v>#N/A</v>
      </c>
      <c r="J177" s="48" t="e">
        <f t="shared" si="11"/>
        <v>#N/A</v>
      </c>
      <c r="K177" s="48" t="e">
        <f>VLOOKUP(H177,银行退汇!G:K,2,FALSE)</f>
        <v>#N/A</v>
      </c>
      <c r="L177" s="48" t="e">
        <f>VLOOKUP(H177,网银退汇!C:D,2,FALSE)</f>
        <v>#N/A</v>
      </c>
      <c r="M177" s="38"/>
      <c r="N177" s="38"/>
      <c r="O177" s="45"/>
      <c r="P177" s="38"/>
      <c r="Q177" s="38"/>
      <c r="R177" s="38"/>
      <c r="S177" s="38"/>
      <c r="T177" s="38"/>
      <c r="U177" s="38"/>
      <c r="V177" s="38"/>
      <c r="W177" s="38"/>
    </row>
    <row r="178" spans="1:23" hidden="1">
      <c r="A178" s="23" t="s">
        <v>1273</v>
      </c>
      <c r="B178" s="23" t="s">
        <v>1911</v>
      </c>
      <c r="C178" s="49" t="str">
        <f t="shared" si="8"/>
        <v>20170619</v>
      </c>
      <c r="D178" s="49" t="str">
        <f t="shared" si="9"/>
        <v>0052365252</v>
      </c>
      <c r="E178" t="s">
        <v>123</v>
      </c>
      <c r="F178" s="23" t="s">
        <v>1912</v>
      </c>
      <c r="G178" s="66">
        <v>5000</v>
      </c>
      <c r="H178" s="48" t="str">
        <f t="shared" si="10"/>
        <v>62122625050031602295000</v>
      </c>
      <c r="I178" s="48" t="e">
        <f>VLOOKUP(H178,银行退汇!H:K,4,FALSE)</f>
        <v>#N/A</v>
      </c>
      <c r="J178" s="48" t="e">
        <f t="shared" si="11"/>
        <v>#N/A</v>
      </c>
      <c r="K178" s="48" t="e">
        <f>VLOOKUP(H178,银行退汇!G:K,2,FALSE)</f>
        <v>#N/A</v>
      </c>
      <c r="L178" s="48" t="e">
        <f>VLOOKUP(H178,网银退汇!C:D,2,FALSE)</f>
        <v>#N/A</v>
      </c>
      <c r="M178" s="38"/>
      <c r="N178" s="38"/>
      <c r="O178" s="45"/>
      <c r="P178" s="38"/>
      <c r="Q178" s="38"/>
      <c r="R178" s="38"/>
      <c r="S178" s="38"/>
      <c r="T178" s="38"/>
      <c r="U178" s="38"/>
      <c r="V178" s="38"/>
      <c r="W178" s="38"/>
    </row>
    <row r="179" spans="1:23" hidden="1">
      <c r="A179" s="23" t="s">
        <v>1371</v>
      </c>
      <c r="B179" s="23" t="s">
        <v>1913</v>
      </c>
      <c r="C179" s="49" t="str">
        <f t="shared" si="8"/>
        <v>20170619</v>
      </c>
      <c r="D179" s="49" t="str">
        <f t="shared" si="9"/>
        <v>0052419630</v>
      </c>
      <c r="E179" t="s">
        <v>123</v>
      </c>
      <c r="F179" s="23" t="s">
        <v>1914</v>
      </c>
      <c r="G179" s="66">
        <v>992</v>
      </c>
      <c r="H179" s="48" t="str">
        <f t="shared" si="10"/>
        <v>6217232502000874866992</v>
      </c>
      <c r="I179" s="48" t="e">
        <f>VLOOKUP(H179,银行退汇!H:K,4,FALSE)</f>
        <v>#N/A</v>
      </c>
      <c r="J179" s="48" t="e">
        <f t="shared" si="11"/>
        <v>#N/A</v>
      </c>
      <c r="K179" s="48" t="e">
        <f>VLOOKUP(H179,银行退汇!G:K,2,FALSE)</f>
        <v>#N/A</v>
      </c>
      <c r="L179" s="48" t="e">
        <f>VLOOKUP(H179,网银退汇!C:D,2,FALSE)</f>
        <v>#N/A</v>
      </c>
      <c r="M179" s="38"/>
      <c r="N179" s="38"/>
      <c r="O179" s="45"/>
      <c r="P179" s="38"/>
      <c r="Q179" s="38"/>
      <c r="R179" s="38"/>
      <c r="S179" s="38"/>
      <c r="T179" s="38"/>
      <c r="U179" s="38"/>
      <c r="V179" s="38"/>
      <c r="W179" s="38"/>
    </row>
    <row r="180" spans="1:23" hidden="1">
      <c r="A180" s="23" t="s">
        <v>1398</v>
      </c>
      <c r="B180" s="23" t="s">
        <v>1915</v>
      </c>
      <c r="C180" s="49" t="str">
        <f t="shared" si="8"/>
        <v>20170620</v>
      </c>
      <c r="D180" s="49" t="str">
        <f t="shared" si="9"/>
        <v>0052477083</v>
      </c>
      <c r="E180" t="s">
        <v>123</v>
      </c>
      <c r="F180" s="23" t="s">
        <v>1916</v>
      </c>
      <c r="G180" s="66">
        <v>732</v>
      </c>
      <c r="H180" s="48" t="str">
        <f t="shared" si="10"/>
        <v>6228483316193676464732</v>
      </c>
      <c r="I180" s="48">
        <f>VLOOKUP(H180,银行退汇!H:K,4,FALSE)</f>
        <v>732</v>
      </c>
      <c r="J180" s="48">
        <f t="shared" si="11"/>
        <v>1</v>
      </c>
      <c r="K180" s="48" t="e">
        <f>VLOOKUP(H180,银行退汇!G:K,2,FALSE)</f>
        <v>#N/A</v>
      </c>
      <c r="L180" s="48" t="e">
        <f>VLOOKUP(H180,网银退汇!C:D,2,FALSE)</f>
        <v>#N/A</v>
      </c>
      <c r="M180" s="38"/>
      <c r="N180" s="38"/>
      <c r="O180" s="45"/>
      <c r="P180" s="38"/>
      <c r="Q180" s="38"/>
      <c r="R180" s="38"/>
      <c r="S180" s="38"/>
      <c r="T180" s="38"/>
      <c r="U180" s="38"/>
      <c r="V180" s="38"/>
      <c r="W180" s="38"/>
    </row>
    <row r="181" spans="1:23" hidden="1">
      <c r="A181" s="23" t="s">
        <v>1400</v>
      </c>
      <c r="B181" s="23" t="s">
        <v>1917</v>
      </c>
      <c r="C181" s="49" t="str">
        <f t="shared" si="8"/>
        <v>20170620</v>
      </c>
      <c r="D181" s="49" t="str">
        <f t="shared" si="9"/>
        <v>0052479629</v>
      </c>
      <c r="E181" t="s">
        <v>123</v>
      </c>
      <c r="F181" s="23" t="s">
        <v>1918</v>
      </c>
      <c r="G181" s="66">
        <v>498</v>
      </c>
      <c r="H181" s="48" t="str">
        <f t="shared" si="10"/>
        <v>6228463316005825162498</v>
      </c>
      <c r="I181" s="48" t="e">
        <f>VLOOKUP(H181,银行退汇!H:K,4,FALSE)</f>
        <v>#N/A</v>
      </c>
      <c r="J181" s="48" t="e">
        <f t="shared" si="11"/>
        <v>#N/A</v>
      </c>
      <c r="K181" s="48" t="e">
        <f>VLOOKUP(H181,银行退汇!G:K,2,FALSE)</f>
        <v>#N/A</v>
      </c>
      <c r="L181" s="48" t="e">
        <f>VLOOKUP(H181,网银退汇!C:D,2,FALSE)</f>
        <v>#N/A</v>
      </c>
      <c r="M181" s="38"/>
      <c r="N181" s="38"/>
      <c r="O181" s="45"/>
      <c r="P181" s="38"/>
      <c r="Q181" s="38"/>
      <c r="R181" s="38"/>
      <c r="S181" s="38"/>
      <c r="T181" s="38"/>
      <c r="U181" s="38"/>
      <c r="V181" s="38"/>
      <c r="W181" s="38"/>
    </row>
    <row r="182" spans="1:23" hidden="1">
      <c r="A182" s="23" t="s">
        <v>1402</v>
      </c>
      <c r="B182" s="23" t="s">
        <v>1919</v>
      </c>
      <c r="C182" s="49" t="str">
        <f t="shared" si="8"/>
        <v>20170620</v>
      </c>
      <c r="D182" s="49" t="str">
        <f t="shared" si="9"/>
        <v>0052480323</v>
      </c>
      <c r="E182" t="s">
        <v>123</v>
      </c>
      <c r="F182" s="23" t="s">
        <v>1920</v>
      </c>
      <c r="G182" s="66">
        <v>2352</v>
      </c>
      <c r="H182" s="48" t="str">
        <f t="shared" si="10"/>
        <v>62270072001805457502352</v>
      </c>
      <c r="I182" s="48" t="e">
        <f>VLOOKUP(H182,银行退汇!H:K,4,FALSE)</f>
        <v>#N/A</v>
      </c>
      <c r="J182" s="48" t="e">
        <f t="shared" si="11"/>
        <v>#N/A</v>
      </c>
      <c r="K182" s="48" t="e">
        <f>VLOOKUP(H182,银行退汇!G:K,2,FALSE)</f>
        <v>#N/A</v>
      </c>
      <c r="L182" s="48" t="e">
        <f>VLOOKUP(H182,网银退汇!C:D,2,FALSE)</f>
        <v>#N/A</v>
      </c>
      <c r="M182" s="38"/>
      <c r="N182" s="38"/>
      <c r="O182" s="45"/>
      <c r="P182" s="38"/>
      <c r="Q182" s="38"/>
      <c r="R182" s="38"/>
      <c r="S182" s="38"/>
      <c r="T182" s="38"/>
      <c r="U182" s="38"/>
      <c r="V182" s="38"/>
      <c r="W182" s="38"/>
    </row>
    <row r="183" spans="1:23" hidden="1">
      <c r="A183" s="23" t="s">
        <v>1404</v>
      </c>
      <c r="B183" s="23" t="s">
        <v>1921</v>
      </c>
      <c r="C183" s="49" t="str">
        <f t="shared" si="8"/>
        <v>20170620</v>
      </c>
      <c r="D183" s="49" t="str">
        <f t="shared" si="9"/>
        <v>0052480446</v>
      </c>
      <c r="E183" t="s">
        <v>123</v>
      </c>
      <c r="F183" s="23" t="s">
        <v>1922</v>
      </c>
      <c r="G183" s="66">
        <v>1500</v>
      </c>
      <c r="H183" s="48" t="str">
        <f t="shared" si="10"/>
        <v>62284828962475209671500</v>
      </c>
      <c r="I183" s="48" t="e">
        <f>VLOOKUP(H183,银行退汇!H:K,4,FALSE)</f>
        <v>#N/A</v>
      </c>
      <c r="J183" s="48" t="e">
        <f t="shared" si="11"/>
        <v>#N/A</v>
      </c>
      <c r="K183" s="48" t="e">
        <f>VLOOKUP(H183,银行退汇!G:K,2,FALSE)</f>
        <v>#N/A</v>
      </c>
      <c r="L183" s="48" t="e">
        <f>VLOOKUP(H183,网银退汇!C:D,2,FALSE)</f>
        <v>#N/A</v>
      </c>
      <c r="M183" s="38"/>
      <c r="N183" s="38"/>
      <c r="O183" s="45"/>
      <c r="P183" s="38"/>
      <c r="Q183" s="38"/>
      <c r="R183" s="38"/>
      <c r="S183" s="38"/>
      <c r="T183" s="38"/>
      <c r="U183" s="38"/>
      <c r="V183" s="38"/>
      <c r="W183" s="38"/>
    </row>
    <row r="184" spans="1:23" hidden="1">
      <c r="A184" s="23" t="s">
        <v>1406</v>
      </c>
      <c r="B184" s="23" t="s">
        <v>1923</v>
      </c>
      <c r="C184" s="49" t="str">
        <f t="shared" si="8"/>
        <v>20170620</v>
      </c>
      <c r="D184" s="49" t="str">
        <f t="shared" si="9"/>
        <v>0052481117</v>
      </c>
      <c r="E184" t="s">
        <v>123</v>
      </c>
      <c r="F184" s="23" t="s">
        <v>1924</v>
      </c>
      <c r="G184" s="66">
        <v>299</v>
      </c>
      <c r="H184" s="48" t="str">
        <f t="shared" si="10"/>
        <v>6228480868633979679299</v>
      </c>
      <c r="I184" s="48" t="e">
        <f>VLOOKUP(H184,银行退汇!H:K,4,FALSE)</f>
        <v>#N/A</v>
      </c>
      <c r="J184" s="48" t="e">
        <f t="shared" si="11"/>
        <v>#N/A</v>
      </c>
      <c r="K184" s="48" t="e">
        <f>VLOOKUP(H184,银行退汇!G:K,2,FALSE)</f>
        <v>#N/A</v>
      </c>
      <c r="L184" s="48" t="e">
        <f>VLOOKUP(H184,网银退汇!C:D,2,FALSE)</f>
        <v>#N/A</v>
      </c>
      <c r="M184" s="38"/>
      <c r="N184" s="38"/>
      <c r="O184" s="45"/>
      <c r="P184" s="38"/>
      <c r="Q184" s="38"/>
      <c r="R184" s="38"/>
      <c r="S184" s="38"/>
      <c r="T184" s="38"/>
      <c r="U184" s="38"/>
      <c r="V184" s="38"/>
      <c r="W184" s="38"/>
    </row>
    <row r="185" spans="1:23" hidden="1">
      <c r="A185" s="23" t="s">
        <v>1408</v>
      </c>
      <c r="B185" s="23" t="s">
        <v>1925</v>
      </c>
      <c r="C185" s="49" t="str">
        <f t="shared" si="8"/>
        <v>20170620</v>
      </c>
      <c r="D185" s="49" t="str">
        <f t="shared" si="9"/>
        <v>0052481267</v>
      </c>
      <c r="E185" t="s">
        <v>123</v>
      </c>
      <c r="F185" s="23" t="s">
        <v>1926</v>
      </c>
      <c r="G185" s="66">
        <v>1996</v>
      </c>
      <c r="H185" s="48" t="str">
        <f t="shared" si="10"/>
        <v>62366838600009832341996</v>
      </c>
      <c r="I185" s="48" t="e">
        <f>VLOOKUP(H185,银行退汇!H:K,4,FALSE)</f>
        <v>#N/A</v>
      </c>
      <c r="J185" s="48" t="e">
        <f t="shared" si="11"/>
        <v>#N/A</v>
      </c>
      <c r="K185" s="48" t="e">
        <f>VLOOKUP(H185,银行退汇!G:K,2,FALSE)</f>
        <v>#N/A</v>
      </c>
      <c r="L185" s="48" t="e">
        <f>VLOOKUP(H185,网银退汇!C:D,2,FALSE)</f>
        <v>#N/A</v>
      </c>
      <c r="M185" s="38"/>
      <c r="N185" s="38"/>
      <c r="O185" s="45"/>
      <c r="P185" s="38"/>
      <c r="Q185" s="38"/>
      <c r="R185" s="38"/>
      <c r="S185" s="38"/>
      <c r="T185" s="38"/>
      <c r="U185" s="38"/>
      <c r="V185" s="38"/>
      <c r="W185" s="38"/>
    </row>
    <row r="186" spans="1:23" hidden="1">
      <c r="A186" s="23" t="s">
        <v>1410</v>
      </c>
      <c r="B186" s="23" t="s">
        <v>1927</v>
      </c>
      <c r="C186" s="49" t="str">
        <f t="shared" si="8"/>
        <v>20170620</v>
      </c>
      <c r="D186" s="49" t="str">
        <f t="shared" si="9"/>
        <v>0052481362</v>
      </c>
      <c r="E186" t="s">
        <v>123</v>
      </c>
      <c r="F186" s="23" t="s">
        <v>1928</v>
      </c>
      <c r="G186" s="66">
        <v>1500</v>
      </c>
      <c r="H186" s="48" t="str">
        <f t="shared" si="10"/>
        <v>62246980551491061500</v>
      </c>
      <c r="I186" s="48" t="e">
        <f>VLOOKUP(H186,银行退汇!H:K,4,FALSE)</f>
        <v>#N/A</v>
      </c>
      <c r="J186" s="48" t="e">
        <f t="shared" si="11"/>
        <v>#N/A</v>
      </c>
      <c r="K186" s="48" t="e">
        <f>VLOOKUP(H186,银行退汇!G:K,2,FALSE)</f>
        <v>#N/A</v>
      </c>
      <c r="L186" s="48" t="e">
        <f>VLOOKUP(H186,网银退汇!C:D,2,FALSE)</f>
        <v>#N/A</v>
      </c>
    </row>
    <row r="187" spans="1:23" hidden="1">
      <c r="A187" s="23" t="s">
        <v>1412</v>
      </c>
      <c r="B187" s="23" t="s">
        <v>1929</v>
      </c>
      <c r="C187" s="49" t="str">
        <f t="shared" si="8"/>
        <v>20170620</v>
      </c>
      <c r="D187" s="49" t="str">
        <f t="shared" si="9"/>
        <v>0052485044</v>
      </c>
      <c r="E187" t="s">
        <v>123</v>
      </c>
      <c r="F187" s="23" t="s">
        <v>1930</v>
      </c>
      <c r="G187" s="66">
        <v>4000</v>
      </c>
      <c r="H187" s="48" t="str">
        <f t="shared" si="10"/>
        <v>62170038800018730704000</v>
      </c>
      <c r="I187" s="48">
        <f>VLOOKUP(H187,银行退汇!H:K,4,FALSE)</f>
        <v>4000</v>
      </c>
      <c r="J187" s="48">
        <f t="shared" si="11"/>
        <v>1</v>
      </c>
      <c r="K187" s="48" t="e">
        <f>VLOOKUP(H187,银行退汇!G:K,2,FALSE)</f>
        <v>#N/A</v>
      </c>
      <c r="L187" s="48" t="e">
        <f>VLOOKUP(H187,网银退汇!C:D,2,FALSE)</f>
        <v>#N/A</v>
      </c>
    </row>
    <row r="188" spans="1:23" hidden="1">
      <c r="A188" s="23" t="s">
        <v>1414</v>
      </c>
      <c r="B188" s="23" t="s">
        <v>1931</v>
      </c>
      <c r="C188" s="49" t="str">
        <f t="shared" si="8"/>
        <v>20170620</v>
      </c>
      <c r="D188" s="49" t="str">
        <f t="shared" si="9"/>
        <v>0052485048</v>
      </c>
      <c r="E188" t="s">
        <v>123</v>
      </c>
      <c r="F188" s="23" t="s">
        <v>1932</v>
      </c>
      <c r="G188" s="66">
        <v>300</v>
      </c>
      <c r="H188" s="48" t="str">
        <f t="shared" si="10"/>
        <v>6228411190091973415300</v>
      </c>
      <c r="I188" s="48">
        <f>VLOOKUP(H188,银行退汇!H:K,4,FALSE)</f>
        <v>300</v>
      </c>
      <c r="J188" s="48">
        <f t="shared" si="11"/>
        <v>1</v>
      </c>
      <c r="K188" s="48" t="e">
        <f>VLOOKUP(H188,银行退汇!G:K,2,FALSE)</f>
        <v>#N/A</v>
      </c>
      <c r="L188" s="48" t="e">
        <f>VLOOKUP(H188,网银退汇!C:D,2,FALSE)</f>
        <v>#N/A</v>
      </c>
    </row>
    <row r="189" spans="1:23" hidden="1">
      <c r="A189" s="23" t="s">
        <v>1416</v>
      </c>
      <c r="B189" s="23" t="s">
        <v>1933</v>
      </c>
      <c r="C189" s="49" t="str">
        <f t="shared" si="8"/>
        <v>20170620</v>
      </c>
      <c r="D189" s="49" t="str">
        <f t="shared" si="9"/>
        <v>0052486178</v>
      </c>
      <c r="E189" t="s">
        <v>123</v>
      </c>
      <c r="F189" s="23" t="s">
        <v>1934</v>
      </c>
      <c r="G189" s="66">
        <v>87</v>
      </c>
      <c r="H189" s="48" t="str">
        <f t="shared" si="10"/>
        <v>622700389059028047987</v>
      </c>
      <c r="I189" s="48" t="e">
        <f>VLOOKUP(H189,银行退汇!H:K,4,FALSE)</f>
        <v>#N/A</v>
      </c>
      <c r="J189" s="48" t="e">
        <f t="shared" si="11"/>
        <v>#N/A</v>
      </c>
      <c r="K189" s="48" t="e">
        <f>VLOOKUP(H189,银行退汇!G:K,2,FALSE)</f>
        <v>#N/A</v>
      </c>
      <c r="L189" s="48" t="e">
        <f>VLOOKUP(H189,网银退汇!C:D,2,FALSE)</f>
        <v>#N/A</v>
      </c>
    </row>
    <row r="190" spans="1:23" hidden="1">
      <c r="A190" s="23" t="s">
        <v>1418</v>
      </c>
      <c r="B190" s="23" t="s">
        <v>1935</v>
      </c>
      <c r="C190" s="49" t="str">
        <f t="shared" si="8"/>
        <v>20170620</v>
      </c>
      <c r="D190" s="49" t="str">
        <f t="shared" si="9"/>
        <v>0052486335</v>
      </c>
      <c r="E190" t="s">
        <v>123</v>
      </c>
      <c r="F190" s="23" t="s">
        <v>99</v>
      </c>
      <c r="G190" s="66">
        <v>996</v>
      </c>
      <c r="H190" s="48" t="str">
        <f t="shared" si="10"/>
        <v>4581232431380185996</v>
      </c>
      <c r="I190" s="48">
        <f>VLOOKUP(H190,银行退汇!H:K,4,FALSE)</f>
        <v>996</v>
      </c>
      <c r="J190" s="48">
        <f t="shared" si="11"/>
        <v>1</v>
      </c>
      <c r="K190" s="48" t="e">
        <f>VLOOKUP(H190,银行退汇!G:K,2,FALSE)</f>
        <v>#N/A</v>
      </c>
      <c r="L190" s="48" t="e">
        <f>VLOOKUP(H190,网银退汇!C:D,2,FALSE)</f>
        <v>#N/A</v>
      </c>
    </row>
    <row r="191" spans="1:23" hidden="1">
      <c r="A191" s="23" t="s">
        <v>1420</v>
      </c>
      <c r="B191" s="23" t="s">
        <v>1936</v>
      </c>
      <c r="C191" s="49" t="str">
        <f t="shared" si="8"/>
        <v>20170620</v>
      </c>
      <c r="D191" s="49" t="str">
        <f t="shared" si="9"/>
        <v>0052491666</v>
      </c>
      <c r="E191" t="s">
        <v>123</v>
      </c>
      <c r="F191" s="23" t="s">
        <v>1937</v>
      </c>
      <c r="G191" s="66">
        <v>737</v>
      </c>
      <c r="H191" s="48" t="str">
        <f t="shared" si="10"/>
        <v>6217003900003453703737</v>
      </c>
      <c r="I191" s="48">
        <f>VLOOKUP(H191,银行退汇!H:K,4,FALSE)</f>
        <v>737</v>
      </c>
      <c r="J191" s="48">
        <f t="shared" si="11"/>
        <v>1</v>
      </c>
      <c r="K191" s="48" t="e">
        <f>VLOOKUP(H191,银行退汇!G:K,2,FALSE)</f>
        <v>#N/A</v>
      </c>
      <c r="L191" s="48" t="e">
        <f>VLOOKUP(H191,网银退汇!C:D,2,FALSE)</f>
        <v>#N/A</v>
      </c>
    </row>
    <row r="192" spans="1:23" hidden="1">
      <c r="A192" s="23" t="s">
        <v>1422</v>
      </c>
      <c r="B192" s="23" t="s">
        <v>1938</v>
      </c>
      <c r="C192" s="49" t="str">
        <f t="shared" si="8"/>
        <v>20170620</v>
      </c>
      <c r="D192" s="49" t="str">
        <f t="shared" si="9"/>
        <v>0052491931</v>
      </c>
      <c r="E192" t="s">
        <v>123</v>
      </c>
      <c r="F192" s="23" t="s">
        <v>1939</v>
      </c>
      <c r="G192" s="66">
        <v>370</v>
      </c>
      <c r="H192" s="48" t="str">
        <f t="shared" si="10"/>
        <v>6228480868426156675370</v>
      </c>
      <c r="I192" s="48" t="e">
        <f>VLOOKUP(H192,银行退汇!H:K,4,FALSE)</f>
        <v>#N/A</v>
      </c>
      <c r="J192" s="48" t="e">
        <f t="shared" si="11"/>
        <v>#N/A</v>
      </c>
      <c r="K192" s="48" t="e">
        <f>VLOOKUP(H192,银行退汇!G:K,2,FALSE)</f>
        <v>#N/A</v>
      </c>
      <c r="L192" s="48" t="e">
        <f>VLOOKUP(H192,网银退汇!C:D,2,FALSE)</f>
        <v>#N/A</v>
      </c>
    </row>
    <row r="193" spans="1:12" hidden="1">
      <c r="A193" s="23" t="s">
        <v>1424</v>
      </c>
      <c r="B193" s="23" t="s">
        <v>1940</v>
      </c>
      <c r="C193" s="49" t="str">
        <f t="shared" si="8"/>
        <v>20170620</v>
      </c>
      <c r="D193" s="49" t="str">
        <f t="shared" si="9"/>
        <v>0052493257</v>
      </c>
      <c r="E193" t="s">
        <v>123</v>
      </c>
      <c r="F193" s="23" t="s">
        <v>1941</v>
      </c>
      <c r="G193" s="66">
        <v>290</v>
      </c>
      <c r="H193" s="48" t="str">
        <f t="shared" si="10"/>
        <v>6222280023821728290</v>
      </c>
      <c r="I193" s="48">
        <f>VLOOKUP(H193,银行退汇!H:K,4,FALSE)</f>
        <v>290</v>
      </c>
      <c r="J193" s="48">
        <f t="shared" si="11"/>
        <v>1</v>
      </c>
      <c r="K193" s="48" t="e">
        <f>VLOOKUP(H193,银行退汇!G:K,2,FALSE)</f>
        <v>#N/A</v>
      </c>
      <c r="L193" s="48" t="e">
        <f>VLOOKUP(H193,网银退汇!C:D,2,FALSE)</f>
        <v>#N/A</v>
      </c>
    </row>
    <row r="194" spans="1:12" hidden="1">
      <c r="A194" s="23" t="s">
        <v>1426</v>
      </c>
      <c r="B194" s="23" t="s">
        <v>1942</v>
      </c>
      <c r="C194" s="49" t="str">
        <f t="shared" si="8"/>
        <v>20170620</v>
      </c>
      <c r="D194" s="49" t="str">
        <f t="shared" si="9"/>
        <v>0052493594</v>
      </c>
      <c r="E194" t="s">
        <v>123</v>
      </c>
      <c r="F194" s="23" t="s">
        <v>1943</v>
      </c>
      <c r="G194" s="66">
        <v>2467</v>
      </c>
      <c r="H194" s="48" t="str">
        <f t="shared" si="10"/>
        <v>62284808685154905712467</v>
      </c>
      <c r="I194" s="48" t="e">
        <f>VLOOKUP(H194,银行退汇!H:K,4,FALSE)</f>
        <v>#N/A</v>
      </c>
      <c r="J194" s="48" t="e">
        <f t="shared" si="11"/>
        <v>#N/A</v>
      </c>
      <c r="K194" s="48" t="e">
        <f>VLOOKUP(H194,银行退汇!G:K,2,FALSE)</f>
        <v>#N/A</v>
      </c>
      <c r="L194" s="48" t="e">
        <f>VLOOKUP(H194,网银退汇!C:D,2,FALSE)</f>
        <v>#N/A</v>
      </c>
    </row>
    <row r="195" spans="1:12" hidden="1">
      <c r="A195" s="23" t="s">
        <v>1428</v>
      </c>
      <c r="B195" s="23" t="s">
        <v>1944</v>
      </c>
      <c r="C195" s="49" t="str">
        <f t="shared" ref="C195:C246" si="12">LEFT(B195,8)</f>
        <v>20170620</v>
      </c>
      <c r="D195" s="49" t="str">
        <f t="shared" ref="D195:D246" si="13">RIGHT(B195,10)</f>
        <v>0052493829</v>
      </c>
      <c r="E195" t="s">
        <v>123</v>
      </c>
      <c r="F195" s="23" t="s">
        <v>1945</v>
      </c>
      <c r="G195" s="66">
        <v>463</v>
      </c>
      <c r="H195" s="48" t="str">
        <f t="shared" ref="H195:H246" si="14">F195&amp;G195</f>
        <v>6236683860002386428463</v>
      </c>
      <c r="I195" s="48" t="e">
        <f>VLOOKUP(H195,银行退汇!H:K,4,FALSE)</f>
        <v>#N/A</v>
      </c>
      <c r="J195" s="48" t="e">
        <f t="shared" ref="J195:J246" si="15">IF(I195&gt;0,1,"")</f>
        <v>#N/A</v>
      </c>
      <c r="K195" s="48" t="e">
        <f>VLOOKUP(H195,银行退汇!G:K,2,FALSE)</f>
        <v>#N/A</v>
      </c>
      <c r="L195" s="48" t="e">
        <f>VLOOKUP(H195,网银退汇!C:D,2,FALSE)</f>
        <v>#N/A</v>
      </c>
    </row>
    <row r="196" spans="1:12" hidden="1">
      <c r="A196" s="23" t="s">
        <v>1430</v>
      </c>
      <c r="B196" s="23" t="s">
        <v>1946</v>
      </c>
      <c r="C196" s="49" t="str">
        <f t="shared" si="12"/>
        <v>20170620</v>
      </c>
      <c r="D196" s="49" t="str">
        <f t="shared" si="13"/>
        <v>0052493835</v>
      </c>
      <c r="E196" t="s">
        <v>123</v>
      </c>
      <c r="F196" s="23" t="s">
        <v>1947</v>
      </c>
      <c r="G196" s="66">
        <v>2800</v>
      </c>
      <c r="H196" s="48" t="str">
        <f t="shared" si="14"/>
        <v>62262222025261952800</v>
      </c>
      <c r="I196" s="48" t="e">
        <f>VLOOKUP(H196,银行退汇!H:K,4,FALSE)</f>
        <v>#N/A</v>
      </c>
      <c r="J196" s="48" t="e">
        <f t="shared" si="15"/>
        <v>#N/A</v>
      </c>
      <c r="K196" s="48" t="e">
        <f>VLOOKUP(H196,银行退汇!G:K,2,FALSE)</f>
        <v>#N/A</v>
      </c>
      <c r="L196" s="48" t="e">
        <f>VLOOKUP(H196,网银退汇!C:D,2,FALSE)</f>
        <v>#N/A</v>
      </c>
    </row>
    <row r="197" spans="1:12" hidden="1">
      <c r="A197" s="23" t="s">
        <v>1432</v>
      </c>
      <c r="B197" s="23" t="s">
        <v>1948</v>
      </c>
      <c r="C197" s="49" t="str">
        <f t="shared" si="12"/>
        <v>20170620</v>
      </c>
      <c r="D197" s="49" t="str">
        <f t="shared" si="13"/>
        <v>0052494338</v>
      </c>
      <c r="E197" t="s">
        <v>123</v>
      </c>
      <c r="F197" s="23" t="s">
        <v>1949</v>
      </c>
      <c r="G197" s="66">
        <v>2099</v>
      </c>
      <c r="H197" s="48" t="str">
        <f t="shared" si="14"/>
        <v>62284139730354963632099</v>
      </c>
      <c r="I197" s="48" t="e">
        <f>VLOOKUP(H197,银行退汇!H:K,4,FALSE)</f>
        <v>#N/A</v>
      </c>
      <c r="J197" s="48" t="e">
        <f t="shared" si="15"/>
        <v>#N/A</v>
      </c>
      <c r="K197" s="48" t="e">
        <f>VLOOKUP(H197,银行退汇!G:K,2,FALSE)</f>
        <v>#N/A</v>
      </c>
      <c r="L197" s="48" t="e">
        <f>VLOOKUP(H197,网银退汇!C:D,2,FALSE)</f>
        <v>#N/A</v>
      </c>
    </row>
    <row r="198" spans="1:12" hidden="1">
      <c r="A198" s="23" t="s">
        <v>1434</v>
      </c>
      <c r="B198" s="23" t="s">
        <v>1950</v>
      </c>
      <c r="C198" s="49" t="str">
        <f t="shared" si="12"/>
        <v>20170620</v>
      </c>
      <c r="D198" s="49" t="str">
        <f t="shared" si="13"/>
        <v>0052494575</v>
      </c>
      <c r="E198" t="s">
        <v>123</v>
      </c>
      <c r="F198" s="23" t="s">
        <v>1951</v>
      </c>
      <c r="G198" s="66">
        <v>246</v>
      </c>
      <c r="H198" s="48" t="str">
        <f t="shared" si="14"/>
        <v>6228480868385193073246</v>
      </c>
      <c r="I198" s="48" t="e">
        <f>VLOOKUP(H198,银行退汇!H:K,4,FALSE)</f>
        <v>#N/A</v>
      </c>
      <c r="J198" s="48" t="e">
        <f t="shared" si="15"/>
        <v>#N/A</v>
      </c>
      <c r="K198" s="48" t="e">
        <f>VLOOKUP(H198,银行退汇!G:K,2,FALSE)</f>
        <v>#N/A</v>
      </c>
      <c r="L198" s="48" t="e">
        <f>VLOOKUP(H198,网银退汇!C:D,2,FALSE)</f>
        <v>#N/A</v>
      </c>
    </row>
    <row r="199" spans="1:12" hidden="1">
      <c r="A199" s="23" t="s">
        <v>1436</v>
      </c>
      <c r="B199" s="23" t="s">
        <v>1952</v>
      </c>
      <c r="C199" s="49" t="str">
        <f t="shared" si="12"/>
        <v>20170620</v>
      </c>
      <c r="D199" s="49" t="str">
        <f t="shared" si="13"/>
        <v>0052497210</v>
      </c>
      <c r="E199" t="s">
        <v>123</v>
      </c>
      <c r="F199" s="23" t="s">
        <v>1953</v>
      </c>
      <c r="G199" s="66">
        <v>500</v>
      </c>
      <c r="H199" s="48" t="str">
        <f t="shared" si="14"/>
        <v>6228480868647390475500</v>
      </c>
      <c r="I199" s="48" t="e">
        <f>VLOOKUP(H199,银行退汇!H:K,4,FALSE)</f>
        <v>#N/A</v>
      </c>
      <c r="J199" s="48" t="e">
        <f t="shared" si="15"/>
        <v>#N/A</v>
      </c>
      <c r="K199" s="48" t="e">
        <f>VLOOKUP(H199,银行退汇!G:K,2,FALSE)</f>
        <v>#N/A</v>
      </c>
      <c r="L199" s="48" t="e">
        <f>VLOOKUP(H199,网银退汇!C:D,2,FALSE)</f>
        <v>#N/A</v>
      </c>
    </row>
    <row r="200" spans="1:12" hidden="1">
      <c r="A200" s="23" t="s">
        <v>1438</v>
      </c>
      <c r="B200" s="23" t="s">
        <v>1954</v>
      </c>
      <c r="C200" s="49" t="str">
        <f t="shared" si="12"/>
        <v>20170620</v>
      </c>
      <c r="D200" s="49" t="str">
        <f t="shared" si="13"/>
        <v>0052498186</v>
      </c>
      <c r="E200" t="s">
        <v>123</v>
      </c>
      <c r="F200" s="23" t="s">
        <v>1955</v>
      </c>
      <c r="G200" s="66">
        <v>1700</v>
      </c>
      <c r="H200" s="48" t="str">
        <f t="shared" si="14"/>
        <v>62225305925813051700</v>
      </c>
      <c r="I200" s="48" t="e">
        <f>VLOOKUP(H200,银行退汇!H:K,4,FALSE)</f>
        <v>#N/A</v>
      </c>
      <c r="J200" s="48" t="e">
        <f t="shared" si="15"/>
        <v>#N/A</v>
      </c>
      <c r="K200" s="48" t="e">
        <f>VLOOKUP(H200,银行退汇!G:K,2,FALSE)</f>
        <v>#N/A</v>
      </c>
      <c r="L200" s="48" t="e">
        <f>VLOOKUP(H200,网银退汇!C:D,2,FALSE)</f>
        <v>#N/A</v>
      </c>
    </row>
    <row r="201" spans="1:12" hidden="1">
      <c r="A201" s="23" t="s">
        <v>1440</v>
      </c>
      <c r="B201" s="23" t="s">
        <v>1956</v>
      </c>
      <c r="C201" s="49" t="str">
        <f t="shared" si="12"/>
        <v>20170620</v>
      </c>
      <c r="D201" s="49" t="str">
        <f t="shared" si="13"/>
        <v>0052498225</v>
      </c>
      <c r="E201" t="s">
        <v>123</v>
      </c>
      <c r="F201" s="23" t="s">
        <v>1955</v>
      </c>
      <c r="G201" s="66">
        <v>1000</v>
      </c>
      <c r="H201" s="48" t="str">
        <f t="shared" si="14"/>
        <v>62225305925813051000</v>
      </c>
      <c r="I201" s="48" t="e">
        <f>VLOOKUP(H201,银行退汇!H:K,4,FALSE)</f>
        <v>#N/A</v>
      </c>
      <c r="J201" s="48" t="e">
        <f t="shared" si="15"/>
        <v>#N/A</v>
      </c>
      <c r="K201" s="48" t="e">
        <f>VLOOKUP(H201,银行退汇!G:K,2,FALSE)</f>
        <v>#N/A</v>
      </c>
      <c r="L201" s="48" t="e">
        <f>VLOOKUP(H201,网银退汇!C:D,2,FALSE)</f>
        <v>#N/A</v>
      </c>
    </row>
    <row r="202" spans="1:12" hidden="1">
      <c r="A202" s="23" t="s">
        <v>1442</v>
      </c>
      <c r="B202" s="23" t="s">
        <v>1957</v>
      </c>
      <c r="C202" s="49" t="str">
        <f t="shared" si="12"/>
        <v>20170620</v>
      </c>
      <c r="D202" s="49" t="str">
        <f t="shared" si="13"/>
        <v>0052499329</v>
      </c>
      <c r="E202" t="s">
        <v>123</v>
      </c>
      <c r="F202" s="23" t="s">
        <v>1958</v>
      </c>
      <c r="G202" s="66">
        <v>14</v>
      </c>
      <c r="H202" s="48" t="str">
        <f t="shared" si="14"/>
        <v>623190000005719747314</v>
      </c>
      <c r="I202" s="48" t="e">
        <f>VLOOKUP(H202,银行退汇!H:K,4,FALSE)</f>
        <v>#N/A</v>
      </c>
      <c r="J202" s="48" t="e">
        <f t="shared" si="15"/>
        <v>#N/A</v>
      </c>
      <c r="K202" s="48" t="e">
        <f>VLOOKUP(H202,银行退汇!G:K,2,FALSE)</f>
        <v>#N/A</v>
      </c>
      <c r="L202" s="48" t="e">
        <f>VLOOKUP(H202,网银退汇!C:D,2,FALSE)</f>
        <v>#N/A</v>
      </c>
    </row>
    <row r="203" spans="1:12" hidden="1">
      <c r="A203" s="23" t="s">
        <v>1444</v>
      </c>
      <c r="B203" s="23" t="s">
        <v>1959</v>
      </c>
      <c r="C203" s="49" t="str">
        <f t="shared" si="12"/>
        <v>20170620</v>
      </c>
      <c r="D203" s="49" t="str">
        <f t="shared" si="13"/>
        <v>0052501554</v>
      </c>
      <c r="E203" t="s">
        <v>123</v>
      </c>
      <c r="F203" s="23" t="s">
        <v>55</v>
      </c>
      <c r="G203" s="66">
        <v>250</v>
      </c>
      <c r="H203" s="48" t="str">
        <f t="shared" si="14"/>
        <v>6228481921192561815250</v>
      </c>
      <c r="I203" s="48" t="e">
        <f>VLOOKUP(H203,银行退汇!H:K,4,FALSE)</f>
        <v>#N/A</v>
      </c>
      <c r="J203" s="48" t="e">
        <f t="shared" si="15"/>
        <v>#N/A</v>
      </c>
      <c r="K203" s="48" t="e">
        <f>VLOOKUP(H203,银行退汇!G:K,2,FALSE)</f>
        <v>#N/A</v>
      </c>
      <c r="L203" s="48" t="e">
        <f>VLOOKUP(H203,网银退汇!C:D,2,FALSE)</f>
        <v>#N/A</v>
      </c>
    </row>
    <row r="204" spans="1:12" hidden="1">
      <c r="A204" s="23" t="s">
        <v>1446</v>
      </c>
      <c r="B204" s="23" t="s">
        <v>1960</v>
      </c>
      <c r="C204" s="49" t="str">
        <f t="shared" si="12"/>
        <v>20170620</v>
      </c>
      <c r="D204" s="49" t="str">
        <f t="shared" si="13"/>
        <v>0052502655</v>
      </c>
      <c r="E204" t="s">
        <v>123</v>
      </c>
      <c r="F204" s="23" t="s">
        <v>1961</v>
      </c>
      <c r="G204" s="66">
        <v>100</v>
      </c>
      <c r="H204" s="48" t="str">
        <f t="shared" si="14"/>
        <v>6235732700000111639100</v>
      </c>
      <c r="I204" s="48" t="e">
        <f>VLOOKUP(H204,银行退汇!H:K,4,FALSE)</f>
        <v>#N/A</v>
      </c>
      <c r="J204" s="48" t="e">
        <f t="shared" si="15"/>
        <v>#N/A</v>
      </c>
      <c r="K204" s="48" t="e">
        <f>VLOOKUP(H204,银行退汇!G:K,2,FALSE)</f>
        <v>#N/A</v>
      </c>
      <c r="L204" s="48" t="e">
        <f>VLOOKUP(H204,网银退汇!C:D,2,FALSE)</f>
        <v>#N/A</v>
      </c>
    </row>
    <row r="205" spans="1:12" hidden="1">
      <c r="A205" s="23" t="s">
        <v>1448</v>
      </c>
      <c r="B205" s="23" t="s">
        <v>1962</v>
      </c>
      <c r="C205" s="49" t="str">
        <f t="shared" si="12"/>
        <v>20170620</v>
      </c>
      <c r="D205" s="49" t="str">
        <f t="shared" si="13"/>
        <v>0052502973</v>
      </c>
      <c r="E205" t="s">
        <v>123</v>
      </c>
      <c r="F205" s="23" t="s">
        <v>1963</v>
      </c>
      <c r="G205" s="66">
        <v>241</v>
      </c>
      <c r="H205" s="48" t="str">
        <f t="shared" si="14"/>
        <v>6210178002033614265241</v>
      </c>
      <c r="I205" s="48" t="e">
        <f>VLOOKUP(H205,银行退汇!H:K,4,FALSE)</f>
        <v>#N/A</v>
      </c>
      <c r="J205" s="48" t="e">
        <f t="shared" si="15"/>
        <v>#N/A</v>
      </c>
      <c r="K205" s="48" t="e">
        <f>VLOOKUP(H205,银行退汇!G:K,2,FALSE)</f>
        <v>#N/A</v>
      </c>
      <c r="L205" s="48" t="e">
        <f>VLOOKUP(H205,网银退汇!C:D,2,FALSE)</f>
        <v>#N/A</v>
      </c>
    </row>
    <row r="206" spans="1:12" hidden="1">
      <c r="A206" s="23" t="s">
        <v>1450</v>
      </c>
      <c r="B206" s="23" t="s">
        <v>1964</v>
      </c>
      <c r="C206" s="49" t="str">
        <f t="shared" si="12"/>
        <v>20170620</v>
      </c>
      <c r="D206" s="49" t="str">
        <f t="shared" si="13"/>
        <v>0052503586</v>
      </c>
      <c r="E206" t="s">
        <v>123</v>
      </c>
      <c r="F206" s="23" t="s">
        <v>1965</v>
      </c>
      <c r="G206" s="66">
        <v>63</v>
      </c>
      <c r="H206" s="48" t="str">
        <f t="shared" si="14"/>
        <v>623190000006730411963</v>
      </c>
      <c r="I206" s="48">
        <f>VLOOKUP(H206,银行退汇!H:K,4,FALSE)</f>
        <v>63</v>
      </c>
      <c r="J206" s="48">
        <f t="shared" si="15"/>
        <v>1</v>
      </c>
      <c r="K206" s="48" t="e">
        <f>VLOOKUP(H206,银行退汇!G:K,2,FALSE)</f>
        <v>#N/A</v>
      </c>
      <c r="L206" s="48" t="e">
        <f>VLOOKUP(H206,网银退汇!C:D,2,FALSE)</f>
        <v>#N/A</v>
      </c>
    </row>
    <row r="207" spans="1:12" hidden="1">
      <c r="A207" s="23" t="s">
        <v>1452</v>
      </c>
      <c r="B207" s="23" t="s">
        <v>1966</v>
      </c>
      <c r="C207" s="49" t="str">
        <f t="shared" si="12"/>
        <v>20170620</v>
      </c>
      <c r="D207" s="49" t="str">
        <f t="shared" si="13"/>
        <v>0052504921</v>
      </c>
      <c r="E207" t="s">
        <v>123</v>
      </c>
      <c r="F207" s="23" t="s">
        <v>1965</v>
      </c>
      <c r="G207" s="66">
        <v>63</v>
      </c>
      <c r="H207" s="48" t="str">
        <f t="shared" si="14"/>
        <v>623190000006730411963</v>
      </c>
      <c r="I207" s="48">
        <f>VLOOKUP(H207,银行退汇!H:K,4,FALSE)</f>
        <v>63</v>
      </c>
      <c r="J207" s="48">
        <f t="shared" si="15"/>
        <v>1</v>
      </c>
      <c r="K207" s="48" t="e">
        <f>VLOOKUP(H207,银行退汇!G:K,2,FALSE)</f>
        <v>#N/A</v>
      </c>
      <c r="L207" s="48" t="e">
        <f>VLOOKUP(H207,网银退汇!C:D,2,FALSE)</f>
        <v>#N/A</v>
      </c>
    </row>
    <row r="208" spans="1:12" hidden="1">
      <c r="A208" s="23" t="s">
        <v>1454</v>
      </c>
      <c r="B208" s="23" t="s">
        <v>1967</v>
      </c>
      <c r="C208" s="49" t="str">
        <f t="shared" si="12"/>
        <v>20170620</v>
      </c>
      <c r="D208" s="49" t="str">
        <f t="shared" si="13"/>
        <v>0052521283</v>
      </c>
      <c r="E208" t="s">
        <v>123</v>
      </c>
      <c r="F208" s="23" t="s">
        <v>1968</v>
      </c>
      <c r="G208" s="66">
        <v>250</v>
      </c>
      <c r="H208" s="48" t="str">
        <f t="shared" si="14"/>
        <v>6217003890002463631250</v>
      </c>
      <c r="I208" s="48" t="e">
        <f>VLOOKUP(H208,银行退汇!H:K,4,FALSE)</f>
        <v>#N/A</v>
      </c>
      <c r="J208" s="48" t="e">
        <f t="shared" si="15"/>
        <v>#N/A</v>
      </c>
      <c r="K208" s="48" t="e">
        <f>VLOOKUP(H208,银行退汇!G:K,2,FALSE)</f>
        <v>#N/A</v>
      </c>
      <c r="L208" s="48" t="e">
        <f>VLOOKUP(H208,网银退汇!C:D,2,FALSE)</f>
        <v>#N/A</v>
      </c>
    </row>
    <row r="209" spans="1:12" hidden="1">
      <c r="A209" s="23" t="s">
        <v>1456</v>
      </c>
      <c r="B209" s="23" t="s">
        <v>1969</v>
      </c>
      <c r="C209" s="49" t="str">
        <f t="shared" si="12"/>
        <v>20170620</v>
      </c>
      <c r="D209" s="49" t="str">
        <f t="shared" si="13"/>
        <v>0052522067</v>
      </c>
      <c r="E209" t="s">
        <v>123</v>
      </c>
      <c r="F209" s="23" t="s">
        <v>1970</v>
      </c>
      <c r="G209" s="66">
        <v>800</v>
      </c>
      <c r="H209" s="48" t="str">
        <f t="shared" si="14"/>
        <v>6227003940150128954800</v>
      </c>
      <c r="I209" s="48" t="e">
        <f>VLOOKUP(H209,银行退汇!H:K,4,FALSE)</f>
        <v>#N/A</v>
      </c>
      <c r="J209" s="48" t="e">
        <f t="shared" si="15"/>
        <v>#N/A</v>
      </c>
      <c r="K209" s="48" t="e">
        <f>VLOOKUP(H209,银行退汇!G:K,2,FALSE)</f>
        <v>#N/A</v>
      </c>
      <c r="L209" s="48" t="e">
        <f>VLOOKUP(H209,网银退汇!C:D,2,FALSE)</f>
        <v>#N/A</v>
      </c>
    </row>
    <row r="210" spans="1:12" hidden="1">
      <c r="A210" s="23" t="s">
        <v>1458</v>
      </c>
      <c r="B210" s="23" t="s">
        <v>1971</v>
      </c>
      <c r="C210" s="49" t="str">
        <f t="shared" si="12"/>
        <v>20170620</v>
      </c>
      <c r="D210" s="49" t="str">
        <f t="shared" si="13"/>
        <v>0052523979</v>
      </c>
      <c r="E210" t="s">
        <v>123</v>
      </c>
      <c r="F210" s="23" t="s">
        <v>1972</v>
      </c>
      <c r="G210" s="66">
        <v>436</v>
      </c>
      <c r="H210" s="48" t="str">
        <f t="shared" si="14"/>
        <v>6231900000108646775436</v>
      </c>
      <c r="I210" s="48" t="e">
        <f>VLOOKUP(H210,银行退汇!H:K,4,FALSE)</f>
        <v>#N/A</v>
      </c>
      <c r="J210" s="48" t="e">
        <f t="shared" si="15"/>
        <v>#N/A</v>
      </c>
      <c r="K210" s="48" t="e">
        <f>VLOOKUP(H210,银行退汇!G:K,2,FALSE)</f>
        <v>#N/A</v>
      </c>
      <c r="L210" s="48" t="e">
        <f>VLOOKUP(H210,网银退汇!C:D,2,FALSE)</f>
        <v>#N/A</v>
      </c>
    </row>
    <row r="211" spans="1:12" hidden="1">
      <c r="A211" s="23" t="s">
        <v>1460</v>
      </c>
      <c r="B211" s="23" t="s">
        <v>1973</v>
      </c>
      <c r="C211" s="49" t="str">
        <f t="shared" si="12"/>
        <v>20170620</v>
      </c>
      <c r="D211" s="49" t="str">
        <f t="shared" si="13"/>
        <v>0052524332</v>
      </c>
      <c r="E211" t="s">
        <v>123</v>
      </c>
      <c r="F211" s="23" t="s">
        <v>1974</v>
      </c>
      <c r="G211" s="66">
        <v>1500</v>
      </c>
      <c r="H211" s="48" t="str">
        <f t="shared" si="14"/>
        <v>62284808685598646731500</v>
      </c>
      <c r="I211" s="48" t="e">
        <f>VLOOKUP(H211,银行退汇!H:K,4,FALSE)</f>
        <v>#N/A</v>
      </c>
      <c r="J211" s="48" t="e">
        <f t="shared" si="15"/>
        <v>#N/A</v>
      </c>
      <c r="K211" s="48" t="e">
        <f>VLOOKUP(H211,银行退汇!G:K,2,FALSE)</f>
        <v>#N/A</v>
      </c>
      <c r="L211" s="48" t="e">
        <f>VLOOKUP(H211,网银退汇!C:D,2,FALSE)</f>
        <v>#N/A</v>
      </c>
    </row>
    <row r="212" spans="1:12" hidden="1">
      <c r="A212" s="23" t="s">
        <v>1462</v>
      </c>
      <c r="B212" s="23" t="s">
        <v>1975</v>
      </c>
      <c r="C212" s="49" t="str">
        <f t="shared" si="12"/>
        <v>20170620</v>
      </c>
      <c r="D212" s="49" t="str">
        <f t="shared" si="13"/>
        <v>0052530545</v>
      </c>
      <c r="E212" t="s">
        <v>123</v>
      </c>
      <c r="F212" s="23" t="s">
        <v>1976</v>
      </c>
      <c r="G212" s="66">
        <v>3100</v>
      </c>
      <c r="H212" s="48" t="str">
        <f t="shared" si="14"/>
        <v>62270039102401432973100</v>
      </c>
      <c r="I212" s="48" t="e">
        <f>VLOOKUP(H212,银行退汇!H:K,4,FALSE)</f>
        <v>#N/A</v>
      </c>
      <c r="J212" s="48" t="e">
        <f t="shared" si="15"/>
        <v>#N/A</v>
      </c>
      <c r="K212" s="48" t="e">
        <f>VLOOKUP(H212,银行退汇!G:K,2,FALSE)</f>
        <v>#N/A</v>
      </c>
      <c r="L212" s="48" t="e">
        <f>VLOOKUP(H212,网银退汇!C:D,2,FALSE)</f>
        <v>#N/A</v>
      </c>
    </row>
    <row r="213" spans="1:12" hidden="1">
      <c r="A213" s="23" t="s">
        <v>1464</v>
      </c>
      <c r="B213" s="23" t="s">
        <v>1977</v>
      </c>
      <c r="C213" s="49" t="str">
        <f t="shared" si="12"/>
        <v>20170620</v>
      </c>
      <c r="D213" s="49" t="str">
        <f t="shared" si="13"/>
        <v>0052532651</v>
      </c>
      <c r="E213" t="s">
        <v>123</v>
      </c>
      <c r="F213" s="23" t="s">
        <v>1978</v>
      </c>
      <c r="G213" s="66">
        <v>24</v>
      </c>
      <c r="H213" s="48" t="str">
        <f t="shared" si="14"/>
        <v>622369117482387624</v>
      </c>
      <c r="I213" s="48" t="e">
        <f>VLOOKUP(H213,银行退汇!H:K,4,FALSE)</f>
        <v>#N/A</v>
      </c>
      <c r="J213" s="48" t="e">
        <f t="shared" si="15"/>
        <v>#N/A</v>
      </c>
      <c r="K213" s="48" t="e">
        <f>VLOOKUP(H213,银行退汇!G:K,2,FALSE)</f>
        <v>#N/A</v>
      </c>
      <c r="L213" s="48" t="e">
        <f>VLOOKUP(H213,网银退汇!C:D,2,FALSE)</f>
        <v>#N/A</v>
      </c>
    </row>
    <row r="214" spans="1:12" hidden="1">
      <c r="A214" s="23" t="s">
        <v>1466</v>
      </c>
      <c r="B214" s="23" t="s">
        <v>1979</v>
      </c>
      <c r="C214" s="49" t="str">
        <f t="shared" si="12"/>
        <v>20170620</v>
      </c>
      <c r="D214" s="49" t="str">
        <f t="shared" si="13"/>
        <v>0052533335</v>
      </c>
      <c r="E214" t="s">
        <v>123</v>
      </c>
      <c r="F214" s="23" t="s">
        <v>1980</v>
      </c>
      <c r="G214" s="66">
        <v>599</v>
      </c>
      <c r="H214" s="48" t="str">
        <f t="shared" si="14"/>
        <v>6217997020000627692599</v>
      </c>
      <c r="I214" s="48" t="e">
        <f>VLOOKUP(H214,银行退汇!H:K,4,FALSE)</f>
        <v>#N/A</v>
      </c>
      <c r="J214" s="48" t="e">
        <f t="shared" si="15"/>
        <v>#N/A</v>
      </c>
      <c r="K214" s="48" t="e">
        <f>VLOOKUP(H214,银行退汇!G:K,2,FALSE)</f>
        <v>#N/A</v>
      </c>
      <c r="L214" s="48" t="e">
        <f>VLOOKUP(H214,网银退汇!C:D,2,FALSE)</f>
        <v>#N/A</v>
      </c>
    </row>
    <row r="215" spans="1:12" hidden="1">
      <c r="A215" s="23" t="s">
        <v>1468</v>
      </c>
      <c r="B215" s="23" t="s">
        <v>1981</v>
      </c>
      <c r="C215" s="49" t="str">
        <f t="shared" si="12"/>
        <v>20170620</v>
      </c>
      <c r="D215" s="49" t="str">
        <f t="shared" si="13"/>
        <v>0052533444</v>
      </c>
      <c r="E215" t="s">
        <v>123</v>
      </c>
      <c r="F215" s="23" t="s">
        <v>1982</v>
      </c>
      <c r="G215" s="66">
        <v>2000</v>
      </c>
      <c r="H215" s="48" t="str">
        <f t="shared" si="14"/>
        <v>62596542402593162000</v>
      </c>
      <c r="I215" s="48" t="e">
        <f>VLOOKUP(H215,银行退汇!H:K,4,FALSE)</f>
        <v>#N/A</v>
      </c>
      <c r="J215" s="48" t="e">
        <f t="shared" si="15"/>
        <v>#N/A</v>
      </c>
      <c r="K215" s="48" t="e">
        <f>VLOOKUP(H215,银行退汇!G:K,2,FALSE)</f>
        <v>#N/A</v>
      </c>
      <c r="L215" s="48" t="e">
        <f>VLOOKUP(H215,网银退汇!C:D,2,FALSE)</f>
        <v>#N/A</v>
      </c>
    </row>
    <row r="216" spans="1:12" hidden="1">
      <c r="A216" s="23" t="s">
        <v>1470</v>
      </c>
      <c r="B216" s="23" t="s">
        <v>1983</v>
      </c>
      <c r="C216" s="49" t="str">
        <f t="shared" si="12"/>
        <v>20170620</v>
      </c>
      <c r="D216" s="49" t="str">
        <f t="shared" si="13"/>
        <v>0052533530</v>
      </c>
      <c r="E216" t="s">
        <v>123</v>
      </c>
      <c r="F216" s="23" t="s">
        <v>1984</v>
      </c>
      <c r="G216" s="66">
        <v>500</v>
      </c>
      <c r="H216" s="48" t="str">
        <f t="shared" si="14"/>
        <v>6228480868237868773500</v>
      </c>
      <c r="I216" s="48">
        <f>VLOOKUP(H216,银行退汇!H:K,4,FALSE)</f>
        <v>500</v>
      </c>
      <c r="J216" s="48">
        <f t="shared" si="15"/>
        <v>1</v>
      </c>
      <c r="K216" s="48" t="e">
        <f>VLOOKUP(H216,银行退汇!G:K,2,FALSE)</f>
        <v>#N/A</v>
      </c>
      <c r="L216" s="48" t="e">
        <f>VLOOKUP(H216,网银退汇!C:D,2,FALSE)</f>
        <v>#N/A</v>
      </c>
    </row>
    <row r="217" spans="1:12" hidden="1">
      <c r="A217" s="23" t="s">
        <v>1472</v>
      </c>
      <c r="B217" s="23" t="s">
        <v>1985</v>
      </c>
      <c r="C217" s="49" t="str">
        <f t="shared" si="12"/>
        <v>20170620</v>
      </c>
      <c r="D217" s="49" t="str">
        <f t="shared" si="13"/>
        <v>0052538121</v>
      </c>
      <c r="E217" t="s">
        <v>123</v>
      </c>
      <c r="F217" s="23" t="s">
        <v>1986</v>
      </c>
      <c r="G217" s="66">
        <v>3</v>
      </c>
      <c r="H217" s="48" t="str">
        <f t="shared" si="14"/>
        <v>62284838683225156743</v>
      </c>
      <c r="I217" s="48" t="e">
        <f>VLOOKUP(H217,银行退汇!H:K,4,FALSE)</f>
        <v>#N/A</v>
      </c>
      <c r="J217" s="48" t="e">
        <f t="shared" si="15"/>
        <v>#N/A</v>
      </c>
      <c r="K217" s="48" t="e">
        <f>VLOOKUP(H217,银行退汇!G:K,2,FALSE)</f>
        <v>#N/A</v>
      </c>
      <c r="L217" s="48" t="e">
        <f>VLOOKUP(H217,网银退汇!C:D,2,FALSE)</f>
        <v>#N/A</v>
      </c>
    </row>
    <row r="218" spans="1:12" hidden="1">
      <c r="A218" s="23" t="s">
        <v>1474</v>
      </c>
      <c r="B218" s="23" t="s">
        <v>1987</v>
      </c>
      <c r="C218" s="49" t="str">
        <f t="shared" si="12"/>
        <v>20170620</v>
      </c>
      <c r="D218" s="49" t="str">
        <f t="shared" si="13"/>
        <v>0052543272</v>
      </c>
      <c r="E218" t="s">
        <v>123</v>
      </c>
      <c r="F218" s="23" t="s">
        <v>1988</v>
      </c>
      <c r="G218" s="66">
        <v>500</v>
      </c>
      <c r="H218" s="48" t="str">
        <f t="shared" si="14"/>
        <v>6228483358585283376500</v>
      </c>
      <c r="I218" s="48" t="e">
        <f>VLOOKUP(H218,银行退汇!H:K,4,FALSE)</f>
        <v>#N/A</v>
      </c>
      <c r="J218" s="48" t="e">
        <f t="shared" si="15"/>
        <v>#N/A</v>
      </c>
      <c r="K218" s="48" t="e">
        <f>VLOOKUP(H218,银行退汇!G:K,2,FALSE)</f>
        <v>#N/A</v>
      </c>
      <c r="L218" s="48" t="e">
        <f>VLOOKUP(H218,网银退汇!C:D,2,FALSE)</f>
        <v>#N/A</v>
      </c>
    </row>
    <row r="219" spans="1:12" hidden="1">
      <c r="A219" s="23" t="s">
        <v>1476</v>
      </c>
      <c r="B219" s="23" t="s">
        <v>1989</v>
      </c>
      <c r="C219" s="49" t="str">
        <f t="shared" si="12"/>
        <v>20170620</v>
      </c>
      <c r="D219" s="49" t="str">
        <f t="shared" si="13"/>
        <v>0052543473</v>
      </c>
      <c r="E219" t="s">
        <v>123</v>
      </c>
      <c r="F219" s="23" t="s">
        <v>1988</v>
      </c>
      <c r="G219" s="66">
        <v>2400</v>
      </c>
      <c r="H219" s="48" t="str">
        <f t="shared" si="14"/>
        <v>62284833585852833762400</v>
      </c>
      <c r="I219" s="48" t="e">
        <f>VLOOKUP(H219,银行退汇!H:K,4,FALSE)</f>
        <v>#N/A</v>
      </c>
      <c r="J219" s="48" t="e">
        <f t="shared" si="15"/>
        <v>#N/A</v>
      </c>
      <c r="K219" s="48" t="e">
        <f>VLOOKUP(H219,银行退汇!G:K,2,FALSE)</f>
        <v>#N/A</v>
      </c>
      <c r="L219" s="48" t="e">
        <f>VLOOKUP(H219,网银退汇!C:D,2,FALSE)</f>
        <v>#N/A</v>
      </c>
    </row>
    <row r="220" spans="1:12" hidden="1">
      <c r="A220" s="23" t="s">
        <v>1478</v>
      </c>
      <c r="B220" s="23" t="s">
        <v>1990</v>
      </c>
      <c r="C220" s="49" t="str">
        <f t="shared" si="12"/>
        <v>20170620</v>
      </c>
      <c r="D220" s="49" t="str">
        <f t="shared" si="13"/>
        <v>0052545348</v>
      </c>
      <c r="E220" t="s">
        <v>123</v>
      </c>
      <c r="F220" s="23" t="s">
        <v>1991</v>
      </c>
      <c r="G220" s="66">
        <v>500</v>
      </c>
      <c r="H220" s="48" t="str">
        <f t="shared" si="14"/>
        <v>6212262410004558846500</v>
      </c>
      <c r="I220" s="48" t="e">
        <f>VLOOKUP(H220,银行退汇!H:K,4,FALSE)</f>
        <v>#N/A</v>
      </c>
      <c r="J220" s="48" t="e">
        <f t="shared" si="15"/>
        <v>#N/A</v>
      </c>
      <c r="K220" s="48" t="e">
        <f>VLOOKUP(H220,银行退汇!G:K,2,FALSE)</f>
        <v>#N/A</v>
      </c>
      <c r="L220" s="48" t="e">
        <f>VLOOKUP(H220,网银退汇!C:D,2,FALSE)</f>
        <v>#N/A</v>
      </c>
    </row>
    <row r="221" spans="1:12" hidden="1">
      <c r="A221" s="23" t="s">
        <v>1480</v>
      </c>
      <c r="B221" s="23" t="s">
        <v>1992</v>
      </c>
      <c r="C221" s="49" t="str">
        <f t="shared" si="12"/>
        <v>20170620</v>
      </c>
      <c r="D221" s="49" t="str">
        <f t="shared" si="13"/>
        <v>0052546053</v>
      </c>
      <c r="E221" t="s">
        <v>123</v>
      </c>
      <c r="F221" s="23" t="s">
        <v>1993</v>
      </c>
      <c r="G221" s="66">
        <v>1996</v>
      </c>
      <c r="H221" s="48" t="str">
        <f t="shared" si="14"/>
        <v>45635127001241881931996</v>
      </c>
      <c r="I221" s="48" t="e">
        <f>VLOOKUP(H221,银行退汇!H:K,4,FALSE)</f>
        <v>#N/A</v>
      </c>
      <c r="J221" s="48" t="e">
        <f t="shared" si="15"/>
        <v>#N/A</v>
      </c>
      <c r="K221" s="48" t="e">
        <f>VLOOKUP(H221,银行退汇!G:K,2,FALSE)</f>
        <v>#N/A</v>
      </c>
      <c r="L221" s="48" t="e">
        <f>VLOOKUP(H221,网银退汇!C:D,2,FALSE)</f>
        <v>#N/A</v>
      </c>
    </row>
    <row r="222" spans="1:12" hidden="1">
      <c r="A222" s="23" t="s">
        <v>1482</v>
      </c>
      <c r="B222" s="23" t="s">
        <v>1994</v>
      </c>
      <c r="C222" s="49" t="str">
        <f t="shared" si="12"/>
        <v>20170620</v>
      </c>
      <c r="D222" s="49" t="str">
        <f t="shared" si="13"/>
        <v>0052546074</v>
      </c>
      <c r="E222" t="s">
        <v>123</v>
      </c>
      <c r="F222" s="23" t="s">
        <v>1995</v>
      </c>
      <c r="G222" s="66">
        <v>200</v>
      </c>
      <c r="H222" s="48" t="str">
        <f t="shared" si="14"/>
        <v>6259065314314954200</v>
      </c>
      <c r="I222" s="48" t="e">
        <f>VLOOKUP(H222,银行退汇!H:K,4,FALSE)</f>
        <v>#N/A</v>
      </c>
      <c r="J222" s="48" t="e">
        <f t="shared" si="15"/>
        <v>#N/A</v>
      </c>
      <c r="K222" s="48" t="e">
        <f>VLOOKUP(H222,银行退汇!G:K,2,FALSE)</f>
        <v>#N/A</v>
      </c>
      <c r="L222" s="48" t="e">
        <f>VLOOKUP(H222,网银退汇!C:D,2,FALSE)</f>
        <v>#N/A</v>
      </c>
    </row>
    <row r="223" spans="1:12" hidden="1">
      <c r="A223" s="23" t="s">
        <v>1484</v>
      </c>
      <c r="B223" s="23" t="s">
        <v>1996</v>
      </c>
      <c r="C223" s="49" t="str">
        <f t="shared" si="12"/>
        <v>20170620</v>
      </c>
      <c r="D223" s="49" t="str">
        <f t="shared" si="13"/>
        <v>0052546271</v>
      </c>
      <c r="E223" t="s">
        <v>123</v>
      </c>
      <c r="F223" s="23" t="s">
        <v>1997</v>
      </c>
      <c r="G223" s="66">
        <v>500</v>
      </c>
      <c r="H223" s="48" t="str">
        <f t="shared" si="14"/>
        <v>6217997300029134692500</v>
      </c>
      <c r="I223" s="48">
        <f>VLOOKUP(H223,银行退汇!H:K,4,FALSE)</f>
        <v>500</v>
      </c>
      <c r="J223" s="48">
        <f t="shared" si="15"/>
        <v>1</v>
      </c>
      <c r="K223" s="48" t="e">
        <f>VLOOKUP(H223,银行退汇!G:K,2,FALSE)</f>
        <v>#N/A</v>
      </c>
      <c r="L223" s="48" t="e">
        <f>VLOOKUP(H223,网银退汇!C:D,2,FALSE)</f>
        <v>#N/A</v>
      </c>
    </row>
    <row r="224" spans="1:12" hidden="1">
      <c r="A224" s="23" t="s">
        <v>1486</v>
      </c>
      <c r="B224" s="23" t="s">
        <v>1998</v>
      </c>
      <c r="C224" s="49" t="str">
        <f t="shared" si="12"/>
        <v>20170620</v>
      </c>
      <c r="D224" s="49" t="str">
        <f t="shared" si="13"/>
        <v>0052547183</v>
      </c>
      <c r="E224" t="s">
        <v>123</v>
      </c>
      <c r="F224" s="23" t="s">
        <v>1999</v>
      </c>
      <c r="G224" s="66">
        <v>1300</v>
      </c>
      <c r="H224" s="48" t="str">
        <f t="shared" si="14"/>
        <v>62170038600257019861300</v>
      </c>
      <c r="I224" s="48" t="e">
        <f>VLOOKUP(H224,银行退汇!H:K,4,FALSE)</f>
        <v>#N/A</v>
      </c>
      <c r="J224" s="48" t="e">
        <f t="shared" si="15"/>
        <v>#N/A</v>
      </c>
      <c r="K224" s="48" t="e">
        <f>VLOOKUP(H224,银行退汇!G:K,2,FALSE)</f>
        <v>#N/A</v>
      </c>
      <c r="L224" s="48" t="e">
        <f>VLOOKUP(H224,网银退汇!C:D,2,FALSE)</f>
        <v>#N/A</v>
      </c>
    </row>
    <row r="225" spans="1:12" hidden="1">
      <c r="A225" s="23" t="s">
        <v>1488</v>
      </c>
      <c r="B225" s="23" t="s">
        <v>2000</v>
      </c>
      <c r="C225" s="49" t="str">
        <f t="shared" si="12"/>
        <v>20170620</v>
      </c>
      <c r="D225" s="49" t="str">
        <f t="shared" si="13"/>
        <v>0052547388</v>
      </c>
      <c r="E225" t="s">
        <v>123</v>
      </c>
      <c r="F225" s="23" t="s">
        <v>2001</v>
      </c>
      <c r="G225" s="66">
        <v>374</v>
      </c>
      <c r="H225" s="48" t="str">
        <f t="shared" si="14"/>
        <v>6221682203944264374</v>
      </c>
      <c r="I225" s="48" t="e">
        <f>VLOOKUP(H225,银行退汇!H:K,4,FALSE)</f>
        <v>#N/A</v>
      </c>
      <c r="J225" s="48" t="e">
        <f t="shared" si="15"/>
        <v>#N/A</v>
      </c>
      <c r="K225" s="48" t="e">
        <f>VLOOKUP(H225,银行退汇!G:K,2,FALSE)</f>
        <v>#N/A</v>
      </c>
      <c r="L225" s="48" t="e">
        <f>VLOOKUP(H225,网银退汇!C:D,2,FALSE)</f>
        <v>#N/A</v>
      </c>
    </row>
    <row r="226" spans="1:12" hidden="1">
      <c r="A226" s="23" t="s">
        <v>1490</v>
      </c>
      <c r="B226" s="23" t="s">
        <v>2002</v>
      </c>
      <c r="C226" s="49" t="str">
        <f t="shared" si="12"/>
        <v>20170620</v>
      </c>
      <c r="D226" s="49" t="str">
        <f t="shared" si="13"/>
        <v>0052548628</v>
      </c>
      <c r="E226" t="s">
        <v>123</v>
      </c>
      <c r="F226" s="23" t="s">
        <v>2003</v>
      </c>
      <c r="G226" s="66">
        <v>60</v>
      </c>
      <c r="H226" s="48" t="str">
        <f t="shared" si="14"/>
        <v>622202250201745831960</v>
      </c>
      <c r="I226" s="48" t="e">
        <f>VLOOKUP(H226,银行退汇!H:K,4,FALSE)</f>
        <v>#N/A</v>
      </c>
      <c r="J226" s="48" t="e">
        <f t="shared" si="15"/>
        <v>#N/A</v>
      </c>
      <c r="K226" s="48" t="e">
        <f>VLOOKUP(H226,银行退汇!G:K,2,FALSE)</f>
        <v>#N/A</v>
      </c>
      <c r="L226" s="48" t="e">
        <f>VLOOKUP(H226,网银退汇!C:D,2,FALSE)</f>
        <v>#N/A</v>
      </c>
    </row>
    <row r="227" spans="1:12" hidden="1">
      <c r="A227" s="23" t="s">
        <v>1492</v>
      </c>
      <c r="B227" s="23" t="s">
        <v>2004</v>
      </c>
      <c r="C227" s="49" t="str">
        <f t="shared" si="12"/>
        <v>20170620</v>
      </c>
      <c r="D227" s="49" t="str">
        <f t="shared" si="13"/>
        <v>0052555096</v>
      </c>
      <c r="E227" t="s">
        <v>123</v>
      </c>
      <c r="F227" s="23" t="s">
        <v>2005</v>
      </c>
      <c r="G227" s="66">
        <v>2000</v>
      </c>
      <c r="H227" s="48" t="str">
        <f t="shared" si="14"/>
        <v>62313577115007630382000</v>
      </c>
      <c r="I227" s="48" t="e">
        <f>VLOOKUP(H227,银行退汇!H:K,4,FALSE)</f>
        <v>#N/A</v>
      </c>
      <c r="J227" s="48" t="e">
        <f t="shared" si="15"/>
        <v>#N/A</v>
      </c>
      <c r="K227" s="48" t="e">
        <f>VLOOKUP(H227,银行退汇!G:K,2,FALSE)</f>
        <v>#N/A</v>
      </c>
      <c r="L227" s="48" t="e">
        <f>VLOOKUP(H227,网银退汇!C:D,2,FALSE)</f>
        <v>#N/A</v>
      </c>
    </row>
    <row r="228" spans="1:12" hidden="1">
      <c r="A228" s="23" t="s">
        <v>1494</v>
      </c>
      <c r="B228" s="23" t="s">
        <v>2006</v>
      </c>
      <c r="C228" s="49" t="str">
        <f t="shared" si="12"/>
        <v>20170620</v>
      </c>
      <c r="D228" s="49" t="str">
        <f t="shared" si="13"/>
        <v>0052558199</v>
      </c>
      <c r="E228" t="s">
        <v>123</v>
      </c>
      <c r="F228" s="23" t="s">
        <v>2007</v>
      </c>
      <c r="G228" s="66">
        <v>278</v>
      </c>
      <c r="H228" s="48" t="str">
        <f t="shared" si="14"/>
        <v>6217003860025763879278</v>
      </c>
      <c r="I228" s="48" t="e">
        <f>VLOOKUP(H228,银行退汇!H:K,4,FALSE)</f>
        <v>#N/A</v>
      </c>
      <c r="J228" s="48" t="e">
        <f t="shared" si="15"/>
        <v>#N/A</v>
      </c>
      <c r="K228" s="48" t="e">
        <f>VLOOKUP(H228,银行退汇!G:K,2,FALSE)</f>
        <v>#N/A</v>
      </c>
      <c r="L228" s="48" t="e">
        <f>VLOOKUP(H228,网银退汇!C:D,2,FALSE)</f>
        <v>#N/A</v>
      </c>
    </row>
    <row r="229" spans="1:12" hidden="1">
      <c r="A229" s="23" t="s">
        <v>1496</v>
      </c>
      <c r="B229" s="23" t="s">
        <v>2008</v>
      </c>
      <c r="C229" s="49" t="str">
        <f t="shared" si="12"/>
        <v>20170620</v>
      </c>
      <c r="D229" s="49" t="str">
        <f t="shared" si="13"/>
        <v>0052568781</v>
      </c>
      <c r="E229" t="s">
        <v>123</v>
      </c>
      <c r="F229" s="23" t="s">
        <v>2009</v>
      </c>
      <c r="G229" s="66">
        <v>436</v>
      </c>
      <c r="H229" s="48" t="str">
        <f t="shared" si="14"/>
        <v>6217997300025818538436</v>
      </c>
      <c r="I229" s="48">
        <f>VLOOKUP(H229,银行退汇!H:K,4,FALSE)</f>
        <v>436</v>
      </c>
      <c r="J229" s="48">
        <f t="shared" si="15"/>
        <v>1</v>
      </c>
      <c r="K229" s="48" t="e">
        <f>VLOOKUP(H229,银行退汇!G:K,2,FALSE)</f>
        <v>#N/A</v>
      </c>
      <c r="L229" s="48" t="e">
        <f>VLOOKUP(H229,网银退汇!C:D,2,FALSE)</f>
        <v>#N/A</v>
      </c>
    </row>
    <row r="230" spans="1:12" hidden="1">
      <c r="A230" s="23" t="s">
        <v>1498</v>
      </c>
      <c r="B230" s="23" t="s">
        <v>2010</v>
      </c>
      <c r="C230" s="49" t="str">
        <f t="shared" si="12"/>
        <v>20170620</v>
      </c>
      <c r="D230" s="49" t="str">
        <f t="shared" si="13"/>
        <v>0052574981</v>
      </c>
      <c r="E230" t="s">
        <v>123</v>
      </c>
      <c r="F230" s="23" t="s">
        <v>2011</v>
      </c>
      <c r="G230" s="66">
        <v>261</v>
      </c>
      <c r="H230" s="48" t="str">
        <f t="shared" si="14"/>
        <v>6223691334945775261</v>
      </c>
      <c r="I230" s="48">
        <f>VLOOKUP(H230,银行退汇!H:K,4,FALSE)</f>
        <v>261</v>
      </c>
      <c r="J230" s="48">
        <f t="shared" si="15"/>
        <v>1</v>
      </c>
      <c r="K230" s="48" t="e">
        <f>VLOOKUP(H230,银行退汇!G:K,2,FALSE)</f>
        <v>#N/A</v>
      </c>
      <c r="L230" s="48" t="e">
        <f>VLOOKUP(H230,网银退汇!C:D,2,FALSE)</f>
        <v>#N/A</v>
      </c>
    </row>
    <row r="231" spans="1:12" hidden="1">
      <c r="A231" s="23" t="s">
        <v>1500</v>
      </c>
      <c r="B231" s="23" t="s">
        <v>2012</v>
      </c>
      <c r="C231" s="49" t="str">
        <f t="shared" si="12"/>
        <v>20170620</v>
      </c>
      <c r="D231" s="49" t="str">
        <f t="shared" si="13"/>
        <v>0052584495</v>
      </c>
      <c r="E231" t="s">
        <v>123</v>
      </c>
      <c r="F231" s="23" t="s">
        <v>2013</v>
      </c>
      <c r="G231" s="66">
        <v>100</v>
      </c>
      <c r="H231" s="48" t="str">
        <f t="shared" si="14"/>
        <v>6217003920002433829100</v>
      </c>
      <c r="I231" s="48" t="e">
        <f>VLOOKUP(H231,银行退汇!H:K,4,FALSE)</f>
        <v>#N/A</v>
      </c>
      <c r="J231" s="48" t="e">
        <f t="shared" si="15"/>
        <v>#N/A</v>
      </c>
      <c r="K231" s="48" t="e">
        <f>VLOOKUP(H231,银行退汇!G:K,2,FALSE)</f>
        <v>#N/A</v>
      </c>
      <c r="L231" s="48" t="e">
        <f>VLOOKUP(H231,网银退汇!C:D,2,FALSE)</f>
        <v>#N/A</v>
      </c>
    </row>
    <row r="232" spans="1:12" hidden="1">
      <c r="A232" s="23" t="s">
        <v>1502</v>
      </c>
      <c r="B232" s="23" t="s">
        <v>2014</v>
      </c>
      <c r="C232" s="49" t="str">
        <f t="shared" si="12"/>
        <v>20170620</v>
      </c>
      <c r="D232" s="49" t="str">
        <f t="shared" si="13"/>
        <v>0052591770</v>
      </c>
      <c r="E232" t="s">
        <v>123</v>
      </c>
      <c r="F232" s="23" t="s">
        <v>1874</v>
      </c>
      <c r="G232" s="66">
        <v>743</v>
      </c>
      <c r="H232" s="48" t="str">
        <f t="shared" si="14"/>
        <v>6223691682409853743</v>
      </c>
      <c r="I232" s="48" t="e">
        <f>VLOOKUP(H232,银行退汇!H:K,4,FALSE)</f>
        <v>#N/A</v>
      </c>
      <c r="J232" s="48" t="e">
        <f t="shared" si="15"/>
        <v>#N/A</v>
      </c>
      <c r="K232" s="48" t="e">
        <f>VLOOKUP(H232,银行退汇!G:K,2,FALSE)</f>
        <v>#N/A</v>
      </c>
      <c r="L232" s="48" t="e">
        <f>VLOOKUP(H232,网银退汇!C:D,2,FALSE)</f>
        <v>#N/A</v>
      </c>
    </row>
    <row r="233" spans="1:12" hidden="1">
      <c r="A233" s="23" t="s">
        <v>1504</v>
      </c>
      <c r="B233" s="23" t="s">
        <v>2015</v>
      </c>
      <c r="C233" s="49" t="str">
        <f t="shared" si="12"/>
        <v>20170620</v>
      </c>
      <c r="D233" s="49" t="str">
        <f t="shared" si="13"/>
        <v>0052601146</v>
      </c>
      <c r="E233" t="s">
        <v>123</v>
      </c>
      <c r="F233" s="23" t="s">
        <v>2016</v>
      </c>
      <c r="G233" s="66">
        <v>53</v>
      </c>
      <c r="H233" s="48" t="str">
        <f t="shared" si="14"/>
        <v>622253243898828053</v>
      </c>
      <c r="I233" s="48" t="e">
        <f>VLOOKUP(H233,银行退汇!H:K,4,FALSE)</f>
        <v>#N/A</v>
      </c>
      <c r="J233" s="48" t="e">
        <f t="shared" si="15"/>
        <v>#N/A</v>
      </c>
      <c r="K233" s="48" t="e">
        <f>VLOOKUP(H233,银行退汇!G:K,2,FALSE)</f>
        <v>#N/A</v>
      </c>
      <c r="L233" s="48" t="e">
        <f>VLOOKUP(H233,网银退汇!C:D,2,FALSE)</f>
        <v>#N/A</v>
      </c>
    </row>
    <row r="234" spans="1:12" hidden="1">
      <c r="A234" s="23" t="s">
        <v>1506</v>
      </c>
      <c r="B234" s="23" t="s">
        <v>2017</v>
      </c>
      <c r="C234" s="49" t="str">
        <f t="shared" si="12"/>
        <v>20170620</v>
      </c>
      <c r="D234" s="49" t="str">
        <f t="shared" si="13"/>
        <v>0052602936</v>
      </c>
      <c r="E234" t="s">
        <v>123</v>
      </c>
      <c r="F234" s="23" t="s">
        <v>2018</v>
      </c>
      <c r="G234" s="66">
        <v>91</v>
      </c>
      <c r="H234" s="48" t="str">
        <f t="shared" si="14"/>
        <v>623190000001575525591</v>
      </c>
      <c r="I234" s="48" t="e">
        <f>VLOOKUP(H234,银行退汇!H:K,4,FALSE)</f>
        <v>#N/A</v>
      </c>
      <c r="J234" s="48" t="e">
        <f t="shared" si="15"/>
        <v>#N/A</v>
      </c>
      <c r="K234" s="48" t="e">
        <f>VLOOKUP(H234,银行退汇!G:K,2,FALSE)</f>
        <v>#N/A</v>
      </c>
      <c r="L234" s="48" t="e">
        <f>VLOOKUP(H234,网银退汇!C:D,2,FALSE)</f>
        <v>#N/A</v>
      </c>
    </row>
    <row r="235" spans="1:12" hidden="1">
      <c r="A235" s="23" t="s">
        <v>1508</v>
      </c>
      <c r="B235" s="23" t="s">
        <v>2019</v>
      </c>
      <c r="C235" s="49" t="str">
        <f t="shared" si="12"/>
        <v>20170620</v>
      </c>
      <c r="D235" s="49" t="str">
        <f t="shared" si="13"/>
        <v>0052605105</v>
      </c>
      <c r="E235" t="s">
        <v>123</v>
      </c>
      <c r="F235" s="23" t="s">
        <v>2020</v>
      </c>
      <c r="G235" s="66">
        <v>509</v>
      </c>
      <c r="H235" s="48" t="str">
        <f t="shared" si="14"/>
        <v>6283174002919817509</v>
      </c>
      <c r="I235" s="48" t="e">
        <f>VLOOKUP(H235,银行退汇!H:K,4,FALSE)</f>
        <v>#N/A</v>
      </c>
      <c r="J235" s="48" t="e">
        <f t="shared" si="15"/>
        <v>#N/A</v>
      </c>
      <c r="K235" s="48" t="e">
        <f>VLOOKUP(H235,银行退汇!G:K,2,FALSE)</f>
        <v>#N/A</v>
      </c>
      <c r="L235" s="48" t="e">
        <f>VLOOKUP(H235,网银退汇!C:D,2,FALSE)</f>
        <v>#N/A</v>
      </c>
    </row>
    <row r="236" spans="1:12" hidden="1">
      <c r="A236" s="23" t="s">
        <v>1510</v>
      </c>
      <c r="B236" s="23" t="s">
        <v>2021</v>
      </c>
      <c r="C236" s="49" t="str">
        <f t="shared" si="12"/>
        <v>20170620</v>
      </c>
      <c r="D236" s="49" t="str">
        <f t="shared" si="13"/>
        <v>0052621043</v>
      </c>
      <c r="E236" t="s">
        <v>123</v>
      </c>
      <c r="F236" s="23" t="s">
        <v>2022</v>
      </c>
      <c r="G236" s="66">
        <v>700</v>
      </c>
      <c r="H236" s="48" t="str">
        <f t="shared" si="14"/>
        <v>6210178002016233489700</v>
      </c>
      <c r="I236" s="48" t="e">
        <f>VLOOKUP(H236,银行退汇!H:K,4,FALSE)</f>
        <v>#N/A</v>
      </c>
      <c r="J236" s="48" t="e">
        <f t="shared" si="15"/>
        <v>#N/A</v>
      </c>
      <c r="K236" s="48" t="e">
        <f>VLOOKUP(H236,银行退汇!G:K,2,FALSE)</f>
        <v>#N/A</v>
      </c>
      <c r="L236" s="48" t="e">
        <f>VLOOKUP(H236,网银退汇!C:D,2,FALSE)</f>
        <v>#N/A</v>
      </c>
    </row>
    <row r="237" spans="1:12" hidden="1">
      <c r="A237" s="23" t="s">
        <v>1512</v>
      </c>
      <c r="B237" s="23" t="s">
        <v>2023</v>
      </c>
      <c r="C237" s="49" t="str">
        <f t="shared" si="12"/>
        <v>20170620</v>
      </c>
      <c r="D237" s="49" t="str">
        <f t="shared" si="13"/>
        <v>0052623364</v>
      </c>
      <c r="E237" t="s">
        <v>123</v>
      </c>
      <c r="F237" s="23" t="s">
        <v>2022</v>
      </c>
      <c r="G237" s="66">
        <v>12</v>
      </c>
      <c r="H237" s="48" t="str">
        <f t="shared" si="14"/>
        <v>621017800201623348912</v>
      </c>
      <c r="I237" s="48" t="e">
        <f>VLOOKUP(H237,银行退汇!H:K,4,FALSE)</f>
        <v>#N/A</v>
      </c>
      <c r="J237" s="48" t="e">
        <f t="shared" si="15"/>
        <v>#N/A</v>
      </c>
      <c r="K237" s="48" t="e">
        <f>VLOOKUP(H237,银行退汇!G:K,2,FALSE)</f>
        <v>#N/A</v>
      </c>
      <c r="L237" s="48" t="e">
        <f>VLOOKUP(H237,网银退汇!C:D,2,FALSE)</f>
        <v>#N/A</v>
      </c>
    </row>
    <row r="238" spans="1:12" hidden="1">
      <c r="A238" s="23" t="s">
        <v>1514</v>
      </c>
      <c r="B238" s="23" t="s">
        <v>2024</v>
      </c>
      <c r="C238" s="49" t="str">
        <f t="shared" si="12"/>
        <v>20170620</v>
      </c>
      <c r="D238" s="49" t="str">
        <f t="shared" si="13"/>
        <v>0052628267</v>
      </c>
      <c r="E238" t="s">
        <v>123</v>
      </c>
      <c r="F238" s="23" t="s">
        <v>2025</v>
      </c>
      <c r="G238" s="66">
        <v>50</v>
      </c>
      <c r="H238" s="48" t="str">
        <f t="shared" si="14"/>
        <v>621700392000269715950</v>
      </c>
      <c r="I238" s="48" t="e">
        <f>VLOOKUP(H238,银行退汇!H:K,4,FALSE)</f>
        <v>#N/A</v>
      </c>
      <c r="J238" s="48" t="e">
        <f t="shared" si="15"/>
        <v>#N/A</v>
      </c>
      <c r="K238" s="48" t="e">
        <f>VLOOKUP(H238,银行退汇!G:K,2,FALSE)</f>
        <v>#N/A</v>
      </c>
      <c r="L238" s="48" t="e">
        <f>VLOOKUP(H238,网银退汇!C:D,2,FALSE)</f>
        <v>#N/A</v>
      </c>
    </row>
    <row r="239" spans="1:12" hidden="1">
      <c r="A239" s="23" t="s">
        <v>1516</v>
      </c>
      <c r="B239" s="23" t="s">
        <v>2026</v>
      </c>
      <c r="C239" s="49" t="str">
        <f t="shared" si="12"/>
        <v>20170620</v>
      </c>
      <c r="D239" s="49" t="str">
        <f t="shared" si="13"/>
        <v>0052629688</v>
      </c>
      <c r="E239" t="s">
        <v>123</v>
      </c>
      <c r="F239" s="23" t="s">
        <v>2025</v>
      </c>
      <c r="G239" s="66">
        <v>40</v>
      </c>
      <c r="H239" s="48" t="str">
        <f t="shared" si="14"/>
        <v>621700392000269715940</v>
      </c>
      <c r="I239" s="48" t="e">
        <f>VLOOKUP(H239,银行退汇!H:K,4,FALSE)</f>
        <v>#N/A</v>
      </c>
      <c r="J239" s="48" t="e">
        <f t="shared" si="15"/>
        <v>#N/A</v>
      </c>
      <c r="K239" s="48" t="e">
        <f>VLOOKUP(H239,银行退汇!G:K,2,FALSE)</f>
        <v>#N/A</v>
      </c>
      <c r="L239" s="48" t="e">
        <f>VLOOKUP(H239,网银退汇!C:D,2,FALSE)</f>
        <v>#N/A</v>
      </c>
    </row>
    <row r="240" spans="1:12" hidden="1">
      <c r="A240" s="23" t="s">
        <v>1518</v>
      </c>
      <c r="B240" s="23" t="s">
        <v>2027</v>
      </c>
      <c r="C240" s="49" t="str">
        <f t="shared" si="12"/>
        <v>20170620</v>
      </c>
      <c r="D240" s="49" t="str">
        <f t="shared" si="13"/>
        <v>0052642395</v>
      </c>
      <c r="E240" t="s">
        <v>123</v>
      </c>
      <c r="F240" s="23" t="s">
        <v>2028</v>
      </c>
      <c r="G240" s="66">
        <v>630</v>
      </c>
      <c r="H240" s="48" t="str">
        <f t="shared" si="14"/>
        <v>6228451930024674213630</v>
      </c>
      <c r="I240" s="48" t="e">
        <f>VLOOKUP(H240,银行退汇!H:K,4,FALSE)</f>
        <v>#N/A</v>
      </c>
      <c r="J240" s="48" t="e">
        <f t="shared" si="15"/>
        <v>#N/A</v>
      </c>
      <c r="K240" s="48" t="e">
        <f>VLOOKUP(H240,银行退汇!G:K,2,FALSE)</f>
        <v>#N/A</v>
      </c>
      <c r="L240" s="48" t="e">
        <f>VLOOKUP(H240,网银退汇!C:D,2,FALSE)</f>
        <v>#N/A</v>
      </c>
    </row>
    <row r="241" spans="1:12" hidden="1">
      <c r="A241" s="23" t="s">
        <v>1520</v>
      </c>
      <c r="B241" s="23" t="s">
        <v>2029</v>
      </c>
      <c r="C241" s="49" t="str">
        <f t="shared" si="12"/>
        <v>20170620</v>
      </c>
      <c r="D241" s="49" t="str">
        <f t="shared" si="13"/>
        <v>0052642588</v>
      </c>
      <c r="E241" t="s">
        <v>123</v>
      </c>
      <c r="F241" s="23" t="s">
        <v>2030</v>
      </c>
      <c r="G241" s="66">
        <v>96</v>
      </c>
      <c r="H241" s="48" t="str">
        <f t="shared" si="14"/>
        <v>622231001710715496</v>
      </c>
      <c r="I241" s="48" t="e">
        <f>VLOOKUP(H241,银行退汇!H:K,4,FALSE)</f>
        <v>#N/A</v>
      </c>
      <c r="J241" s="48" t="e">
        <f t="shared" si="15"/>
        <v>#N/A</v>
      </c>
      <c r="K241" s="48" t="e">
        <f>VLOOKUP(H241,银行退汇!G:K,2,FALSE)</f>
        <v>#N/A</v>
      </c>
      <c r="L241" s="48" t="e">
        <f>VLOOKUP(H241,网银退汇!C:D,2,FALSE)</f>
        <v>#N/A</v>
      </c>
    </row>
    <row r="242" spans="1:12" hidden="1">
      <c r="A242" s="23" t="s">
        <v>1522</v>
      </c>
      <c r="B242" s="23" t="s">
        <v>2031</v>
      </c>
      <c r="C242" s="49" t="str">
        <f t="shared" si="12"/>
        <v>20170620</v>
      </c>
      <c r="D242" s="49" t="str">
        <f t="shared" si="13"/>
        <v>0052642595</v>
      </c>
      <c r="E242" t="s">
        <v>123</v>
      </c>
      <c r="F242" s="23" t="s">
        <v>2032</v>
      </c>
      <c r="G242" s="66">
        <v>150</v>
      </c>
      <c r="H242" s="48" t="str">
        <f t="shared" si="14"/>
        <v>6215582502000547124150</v>
      </c>
      <c r="I242" s="48" t="e">
        <f>VLOOKUP(H242,银行退汇!H:K,4,FALSE)</f>
        <v>#N/A</v>
      </c>
      <c r="J242" s="48" t="e">
        <f t="shared" si="15"/>
        <v>#N/A</v>
      </c>
      <c r="K242" s="48" t="e">
        <f>VLOOKUP(H242,银行退汇!G:K,2,FALSE)</f>
        <v>#N/A</v>
      </c>
      <c r="L242" s="48" t="e">
        <f>VLOOKUP(H242,网银退汇!C:D,2,FALSE)</f>
        <v>#N/A</v>
      </c>
    </row>
    <row r="243" spans="1:12" hidden="1">
      <c r="A243" s="23" t="s">
        <v>1524</v>
      </c>
      <c r="B243" s="23" t="s">
        <v>2033</v>
      </c>
      <c r="C243" s="49" t="str">
        <f t="shared" si="12"/>
        <v>20170620</v>
      </c>
      <c r="D243" s="49" t="str">
        <f t="shared" si="13"/>
        <v>0052643319</v>
      </c>
      <c r="E243" t="s">
        <v>123</v>
      </c>
      <c r="F243" s="23" t="s">
        <v>2034</v>
      </c>
      <c r="G243" s="66">
        <v>54</v>
      </c>
      <c r="H243" s="48" t="str">
        <f t="shared" si="14"/>
        <v>622155087855541054</v>
      </c>
      <c r="I243" s="48" t="e">
        <f>VLOOKUP(H243,银行退汇!H:K,4,FALSE)</f>
        <v>#N/A</v>
      </c>
      <c r="J243" s="48" t="e">
        <f t="shared" si="15"/>
        <v>#N/A</v>
      </c>
      <c r="K243" s="48" t="e">
        <f>VLOOKUP(H243,银行退汇!G:K,2,FALSE)</f>
        <v>#N/A</v>
      </c>
      <c r="L243" s="48" t="e">
        <f>VLOOKUP(H243,网银退汇!C:D,2,FALSE)</f>
        <v>#N/A</v>
      </c>
    </row>
    <row r="244" spans="1:12" hidden="1">
      <c r="A244" s="23" t="s">
        <v>1526</v>
      </c>
      <c r="B244" s="23" t="s">
        <v>2035</v>
      </c>
      <c r="C244" s="49" t="str">
        <f t="shared" si="12"/>
        <v>20170620</v>
      </c>
      <c r="D244" s="49" t="str">
        <f t="shared" si="13"/>
        <v>0052643587</v>
      </c>
      <c r="E244" t="s">
        <v>123</v>
      </c>
      <c r="F244" s="23" t="s">
        <v>2036</v>
      </c>
      <c r="G244" s="66">
        <v>700</v>
      </c>
      <c r="H244" s="48" t="str">
        <f t="shared" si="14"/>
        <v>6223691074963327700</v>
      </c>
      <c r="I244" s="48" t="e">
        <f>VLOOKUP(H244,银行退汇!H:K,4,FALSE)</f>
        <v>#N/A</v>
      </c>
      <c r="J244" s="48" t="e">
        <f t="shared" si="15"/>
        <v>#N/A</v>
      </c>
      <c r="K244" s="48" t="e">
        <f>VLOOKUP(H244,银行退汇!G:K,2,FALSE)</f>
        <v>#N/A</v>
      </c>
      <c r="L244" s="48" t="e">
        <f>VLOOKUP(H244,网银退汇!C:D,2,FALSE)</f>
        <v>#N/A</v>
      </c>
    </row>
    <row r="245" spans="1:12" hidden="1">
      <c r="A245" s="23" t="s">
        <v>1528</v>
      </c>
      <c r="B245" s="23" t="s">
        <v>2037</v>
      </c>
      <c r="C245" s="49" t="str">
        <f t="shared" si="12"/>
        <v>20170620</v>
      </c>
      <c r="D245" s="49" t="str">
        <f t="shared" si="13"/>
        <v>0052644640</v>
      </c>
      <c r="E245" t="s">
        <v>123</v>
      </c>
      <c r="F245" s="23" t="s">
        <v>2038</v>
      </c>
      <c r="G245" s="66">
        <v>1536</v>
      </c>
      <c r="H245" s="48" t="str">
        <f t="shared" si="14"/>
        <v>62236917259622561536</v>
      </c>
      <c r="I245" s="48">
        <f>VLOOKUP(H245,银行退汇!H:K,4,FALSE)</f>
        <v>1536</v>
      </c>
      <c r="J245" s="48">
        <f t="shared" si="15"/>
        <v>1</v>
      </c>
      <c r="K245" s="48" t="e">
        <f>VLOOKUP(H245,银行退汇!G:K,2,FALSE)</f>
        <v>#N/A</v>
      </c>
      <c r="L245" s="48" t="e">
        <f>VLOOKUP(H245,网银退汇!C:D,2,FALSE)</f>
        <v>#N/A</v>
      </c>
    </row>
    <row r="246" spans="1:12" hidden="1">
      <c r="A246" s="23" t="s">
        <v>1530</v>
      </c>
      <c r="B246" s="23" t="s">
        <v>2039</v>
      </c>
      <c r="C246" s="49" t="str">
        <f t="shared" si="12"/>
        <v>20170620</v>
      </c>
      <c r="D246" s="49" t="str">
        <f t="shared" si="13"/>
        <v>0052648704</v>
      </c>
      <c r="E246" t="s">
        <v>123</v>
      </c>
      <c r="F246" s="23" t="s">
        <v>2040</v>
      </c>
      <c r="G246" s="66">
        <v>173</v>
      </c>
      <c r="H246" s="48" t="str">
        <f t="shared" si="14"/>
        <v>6228481198516876779173</v>
      </c>
      <c r="I246" s="48" t="e">
        <f>VLOOKUP(H246,银行退汇!H:K,4,FALSE)</f>
        <v>#N/A</v>
      </c>
      <c r="J246" s="48" t="e">
        <f t="shared" si="15"/>
        <v>#N/A</v>
      </c>
      <c r="K246" s="48" t="e">
        <f>VLOOKUP(H246,银行退汇!G:K,2,FALSE)</f>
        <v>#N/A</v>
      </c>
      <c r="L246" s="48" t="e">
        <f>VLOOKUP(H246,网银退汇!C:D,2,FALSE)</f>
        <v>#N/A</v>
      </c>
    </row>
    <row r="247" spans="1:12" hidden="1">
      <c r="A247" s="38" t="s">
        <v>2075</v>
      </c>
      <c r="B247" s="23" t="str">
        <f>C247&amp;D247</f>
        <v>201706210052662475</v>
      </c>
      <c r="C247" s="38" t="s">
        <v>1570</v>
      </c>
      <c r="D247" s="38" t="s">
        <v>2072</v>
      </c>
      <c r="F247" s="38" t="s">
        <v>2047</v>
      </c>
      <c r="G247" s="67">
        <v>452</v>
      </c>
      <c r="H247" s="23" t="str">
        <f>F247&amp;G247</f>
        <v>6228480860844109519452</v>
      </c>
      <c r="I247" s="48">
        <f>VLOOKUP(H247,银行退汇!H:K,4,FALSE)</f>
        <v>452</v>
      </c>
      <c r="J247" s="48">
        <f t="shared" ref="J247:J310" si="16">IF(I247&gt;0,1,"")</f>
        <v>1</v>
      </c>
      <c r="K247" s="48" t="e">
        <f>VLOOKUP(H247,银行退汇!G:K,2,FALSE)</f>
        <v>#N/A</v>
      </c>
      <c r="L247" s="48" t="e">
        <f>VLOOKUP(H247,网银退汇!C:D,2,FALSE)</f>
        <v>#N/A</v>
      </c>
    </row>
    <row r="248" spans="1:12" hidden="1">
      <c r="A248" s="38" t="s">
        <v>2080</v>
      </c>
      <c r="B248" s="23" t="str">
        <f t="shared" ref="B248:B311" si="17">C248&amp;D248</f>
        <v>201706210052662498</v>
      </c>
      <c r="C248" s="38" t="s">
        <v>1570</v>
      </c>
      <c r="D248" s="38" t="s">
        <v>2077</v>
      </c>
      <c r="F248" s="38" t="s">
        <v>2048</v>
      </c>
      <c r="G248" s="67">
        <v>492</v>
      </c>
      <c r="H248" s="23" t="str">
        <f t="shared" ref="H248:H311" si="18">F248&amp;G248</f>
        <v>6228483348152662979492</v>
      </c>
      <c r="I248" s="48">
        <f>VLOOKUP(H248,银行退汇!H:K,4,FALSE)</f>
        <v>492</v>
      </c>
      <c r="J248" s="48">
        <f t="shared" si="16"/>
        <v>1</v>
      </c>
      <c r="K248" s="48" t="e">
        <f>VLOOKUP(H248,银行退汇!G:K,2,FALSE)</f>
        <v>#N/A</v>
      </c>
      <c r="L248" s="48" t="e">
        <f>VLOOKUP(H248,网银退汇!C:D,2,FALSE)</f>
        <v>#N/A</v>
      </c>
    </row>
    <row r="249" spans="1:12" hidden="1">
      <c r="A249" s="38" t="s">
        <v>2085</v>
      </c>
      <c r="B249" s="23" t="str">
        <f t="shared" si="17"/>
        <v>201706210052663606</v>
      </c>
      <c r="C249" s="38" t="s">
        <v>1570</v>
      </c>
      <c r="D249" s="38" t="s">
        <v>2082</v>
      </c>
      <c r="F249" s="38" t="s">
        <v>5035</v>
      </c>
      <c r="G249" s="67">
        <v>496</v>
      </c>
      <c r="H249" s="23" t="str">
        <f t="shared" si="18"/>
        <v>6225250412702729496</v>
      </c>
      <c r="I249" s="48" t="e">
        <f>VLOOKUP(H249,银行退汇!H:K,4,FALSE)</f>
        <v>#N/A</v>
      </c>
      <c r="J249" s="48" t="e">
        <f t="shared" si="16"/>
        <v>#N/A</v>
      </c>
      <c r="K249" s="48" t="e">
        <f>VLOOKUP(H249,银行退汇!G:K,2,FALSE)</f>
        <v>#N/A</v>
      </c>
      <c r="L249" s="48" t="e">
        <f>VLOOKUP(H249,网银退汇!C:D,2,FALSE)</f>
        <v>#N/A</v>
      </c>
    </row>
    <row r="250" spans="1:12" hidden="1">
      <c r="A250" s="38" t="s">
        <v>2090</v>
      </c>
      <c r="B250" s="23" t="str">
        <f t="shared" si="17"/>
        <v>201706210052664239</v>
      </c>
      <c r="C250" s="38" t="s">
        <v>1570</v>
      </c>
      <c r="D250" s="38" t="s">
        <v>2087</v>
      </c>
      <c r="F250" s="38" t="s">
        <v>5036</v>
      </c>
      <c r="G250" s="67">
        <v>135</v>
      </c>
      <c r="H250" s="23" t="str">
        <f t="shared" si="18"/>
        <v>6212262505007040005135</v>
      </c>
      <c r="I250" s="48" t="e">
        <f>VLOOKUP(H250,银行退汇!H:K,4,FALSE)</f>
        <v>#N/A</v>
      </c>
      <c r="J250" s="48" t="e">
        <f t="shared" si="16"/>
        <v>#N/A</v>
      </c>
      <c r="K250" s="48" t="e">
        <f>VLOOKUP(H250,银行退汇!G:K,2,FALSE)</f>
        <v>#N/A</v>
      </c>
      <c r="L250" s="48" t="e">
        <f>VLOOKUP(H250,网银退汇!C:D,2,FALSE)</f>
        <v>#N/A</v>
      </c>
    </row>
    <row r="251" spans="1:12" hidden="1">
      <c r="A251" s="38" t="s">
        <v>2095</v>
      </c>
      <c r="B251" s="23" t="str">
        <f t="shared" si="17"/>
        <v>201706210052667092</v>
      </c>
      <c r="C251" s="38" t="s">
        <v>1570</v>
      </c>
      <c r="D251" s="38" t="s">
        <v>2092</v>
      </c>
      <c r="F251" s="38" t="s">
        <v>5037</v>
      </c>
      <c r="G251" s="67">
        <v>500</v>
      </c>
      <c r="H251" s="23" t="str">
        <f t="shared" si="18"/>
        <v>6217232502001522076500</v>
      </c>
      <c r="I251" s="48" t="e">
        <f>VLOOKUP(H251,银行退汇!H:K,4,FALSE)</f>
        <v>#N/A</v>
      </c>
      <c r="J251" s="48" t="e">
        <f t="shared" si="16"/>
        <v>#N/A</v>
      </c>
      <c r="K251" s="48" t="e">
        <f>VLOOKUP(H251,银行退汇!G:K,2,FALSE)</f>
        <v>#N/A</v>
      </c>
      <c r="L251" s="48" t="e">
        <f>VLOOKUP(H251,网银退汇!C:D,2,FALSE)</f>
        <v>#N/A</v>
      </c>
    </row>
    <row r="252" spans="1:12" hidden="1">
      <c r="A252" s="38" t="s">
        <v>2100</v>
      </c>
      <c r="B252" s="23" t="str">
        <f t="shared" si="17"/>
        <v>201706210052667869</v>
      </c>
      <c r="C252" s="38" t="s">
        <v>1570</v>
      </c>
      <c r="D252" s="38" t="s">
        <v>2097</v>
      </c>
      <c r="F252" s="38" t="s">
        <v>5038</v>
      </c>
      <c r="G252" s="67">
        <v>50</v>
      </c>
      <c r="H252" s="23" t="str">
        <f t="shared" si="18"/>
        <v>622848289858517347450</v>
      </c>
      <c r="I252" s="48" t="e">
        <f>VLOOKUP(H252,银行退汇!H:K,4,FALSE)</f>
        <v>#N/A</v>
      </c>
      <c r="J252" s="48" t="e">
        <f t="shared" si="16"/>
        <v>#N/A</v>
      </c>
      <c r="K252" s="48" t="e">
        <f>VLOOKUP(H252,银行退汇!G:K,2,FALSE)</f>
        <v>#N/A</v>
      </c>
      <c r="L252" s="48" t="e">
        <f>VLOOKUP(H252,网银退汇!C:D,2,FALSE)</f>
        <v>#N/A</v>
      </c>
    </row>
    <row r="253" spans="1:12" hidden="1">
      <c r="A253" s="38" t="s">
        <v>2105</v>
      </c>
      <c r="B253" s="23" t="str">
        <f t="shared" si="17"/>
        <v>201706210052668010</v>
      </c>
      <c r="C253" s="38" t="s">
        <v>1570</v>
      </c>
      <c r="D253" s="38" t="s">
        <v>2102</v>
      </c>
      <c r="F253" s="38" t="s">
        <v>5038</v>
      </c>
      <c r="G253" s="67">
        <v>50</v>
      </c>
      <c r="H253" s="23" t="str">
        <f t="shared" si="18"/>
        <v>622848289858517347450</v>
      </c>
      <c r="I253" s="48" t="e">
        <f>VLOOKUP(H253,银行退汇!H:K,4,FALSE)</f>
        <v>#N/A</v>
      </c>
      <c r="J253" s="48" t="e">
        <f t="shared" si="16"/>
        <v>#N/A</v>
      </c>
      <c r="K253" s="48" t="e">
        <f>VLOOKUP(H253,银行退汇!G:K,2,FALSE)</f>
        <v>#N/A</v>
      </c>
      <c r="L253" s="48" t="e">
        <f>VLOOKUP(H253,网银退汇!C:D,2,FALSE)</f>
        <v>#N/A</v>
      </c>
    </row>
    <row r="254" spans="1:12" hidden="1">
      <c r="A254" s="38" t="s">
        <v>2110</v>
      </c>
      <c r="B254" s="23" t="str">
        <f t="shared" si="17"/>
        <v>201706210052668066</v>
      </c>
      <c r="C254" s="38" t="s">
        <v>1570</v>
      </c>
      <c r="D254" s="38" t="s">
        <v>2107</v>
      </c>
      <c r="F254" s="38" t="s">
        <v>5039</v>
      </c>
      <c r="G254" s="67">
        <v>600</v>
      </c>
      <c r="H254" s="23" t="str">
        <f t="shared" si="18"/>
        <v>6222620590007121449600</v>
      </c>
      <c r="I254" s="48" t="e">
        <f>VLOOKUP(H254,银行退汇!H:K,4,FALSE)</f>
        <v>#N/A</v>
      </c>
      <c r="J254" s="48" t="e">
        <f t="shared" si="16"/>
        <v>#N/A</v>
      </c>
      <c r="K254" s="48" t="e">
        <f>VLOOKUP(H254,银行退汇!G:K,2,FALSE)</f>
        <v>#N/A</v>
      </c>
      <c r="L254" s="48" t="e">
        <f>VLOOKUP(H254,网银退汇!C:D,2,FALSE)</f>
        <v>#N/A</v>
      </c>
    </row>
    <row r="255" spans="1:12" hidden="1">
      <c r="A255" s="38" t="s">
        <v>2115</v>
      </c>
      <c r="B255" s="23" t="str">
        <f t="shared" si="17"/>
        <v>201706210052668236</v>
      </c>
      <c r="C255" s="38" t="s">
        <v>1570</v>
      </c>
      <c r="D255" s="38" t="s">
        <v>2112</v>
      </c>
      <c r="F255" s="38" t="s">
        <v>5040</v>
      </c>
      <c r="G255" s="67">
        <v>150</v>
      </c>
      <c r="H255" s="23" t="str">
        <f t="shared" si="18"/>
        <v>6217852700017856954150</v>
      </c>
      <c r="I255" s="48" t="e">
        <f>VLOOKUP(H255,银行退汇!H:K,4,FALSE)</f>
        <v>#N/A</v>
      </c>
      <c r="J255" s="48" t="e">
        <f t="shared" si="16"/>
        <v>#N/A</v>
      </c>
      <c r="K255" s="48" t="e">
        <f>VLOOKUP(H255,银行退汇!G:K,2,FALSE)</f>
        <v>#N/A</v>
      </c>
      <c r="L255" s="48" t="e">
        <f>VLOOKUP(H255,网银退汇!C:D,2,FALSE)</f>
        <v>#N/A</v>
      </c>
    </row>
    <row r="256" spans="1:12" hidden="1">
      <c r="A256" s="38" t="s">
        <v>2120</v>
      </c>
      <c r="B256" s="23" t="str">
        <f t="shared" si="17"/>
        <v>201706210052669834</v>
      </c>
      <c r="C256" s="38" t="s">
        <v>1570</v>
      </c>
      <c r="D256" s="38" t="s">
        <v>2117</v>
      </c>
      <c r="F256" s="38" t="s">
        <v>5041</v>
      </c>
      <c r="G256" s="67">
        <v>1000</v>
      </c>
      <c r="H256" s="23" t="str">
        <f t="shared" si="18"/>
        <v>62284828908625926171000</v>
      </c>
      <c r="I256" s="48" t="e">
        <f>VLOOKUP(H256,银行退汇!H:K,4,FALSE)</f>
        <v>#N/A</v>
      </c>
      <c r="J256" s="48" t="e">
        <f t="shared" si="16"/>
        <v>#N/A</v>
      </c>
      <c r="K256" s="48" t="e">
        <f>VLOOKUP(H256,银行退汇!G:K,2,FALSE)</f>
        <v>#N/A</v>
      </c>
      <c r="L256" s="48" t="e">
        <f>VLOOKUP(H256,网银退汇!C:D,2,FALSE)</f>
        <v>#N/A</v>
      </c>
    </row>
    <row r="257" spans="1:12" hidden="1">
      <c r="A257" s="38" t="s">
        <v>2125</v>
      </c>
      <c r="B257" s="23" t="str">
        <f t="shared" si="17"/>
        <v>201706210052670008</v>
      </c>
      <c r="C257" s="38" t="s">
        <v>1570</v>
      </c>
      <c r="D257" s="38" t="s">
        <v>2122</v>
      </c>
      <c r="F257" s="38" t="s">
        <v>2049</v>
      </c>
      <c r="G257" s="67">
        <v>650</v>
      </c>
      <c r="H257" s="23" t="str">
        <f t="shared" si="18"/>
        <v>6282680020964511650</v>
      </c>
      <c r="I257" s="48">
        <f>VLOOKUP(H257,银行退汇!H:K,4,FALSE)</f>
        <v>650</v>
      </c>
      <c r="J257" s="48">
        <f t="shared" si="16"/>
        <v>1</v>
      </c>
      <c r="K257" s="48" t="e">
        <f>VLOOKUP(H257,银行退汇!G:K,2,FALSE)</f>
        <v>#N/A</v>
      </c>
      <c r="L257" s="48" t="e">
        <f>VLOOKUP(H257,网银退汇!C:D,2,FALSE)</f>
        <v>#N/A</v>
      </c>
    </row>
    <row r="258" spans="1:12" hidden="1">
      <c r="A258" s="38" t="s">
        <v>2130</v>
      </c>
      <c r="B258" s="23" t="str">
        <f t="shared" si="17"/>
        <v>201706210052670371</v>
      </c>
      <c r="C258" s="38" t="s">
        <v>1570</v>
      </c>
      <c r="D258" s="38" t="s">
        <v>2127</v>
      </c>
      <c r="F258" s="38" t="s">
        <v>5042</v>
      </c>
      <c r="G258" s="67">
        <v>994</v>
      </c>
      <c r="H258" s="23" t="str">
        <f t="shared" si="18"/>
        <v>6223691445085198994</v>
      </c>
      <c r="I258" s="48" t="e">
        <f>VLOOKUP(H258,银行退汇!H:K,4,FALSE)</f>
        <v>#N/A</v>
      </c>
      <c r="J258" s="48" t="e">
        <f t="shared" si="16"/>
        <v>#N/A</v>
      </c>
      <c r="K258" s="48" t="e">
        <f>VLOOKUP(H258,银行退汇!G:K,2,FALSE)</f>
        <v>#N/A</v>
      </c>
      <c r="L258" s="48" t="e">
        <f>VLOOKUP(H258,网银退汇!C:D,2,FALSE)</f>
        <v>#N/A</v>
      </c>
    </row>
    <row r="259" spans="1:12" hidden="1">
      <c r="A259" s="38" t="s">
        <v>2135</v>
      </c>
      <c r="B259" s="23" t="str">
        <f t="shared" si="17"/>
        <v>201706210052672712</v>
      </c>
      <c r="C259" s="38" t="s">
        <v>1570</v>
      </c>
      <c r="D259" s="38" t="s">
        <v>2132</v>
      </c>
      <c r="F259" s="38" t="s">
        <v>5043</v>
      </c>
      <c r="G259" s="67">
        <v>445</v>
      </c>
      <c r="H259" s="23" t="str">
        <f t="shared" si="18"/>
        <v>6228480861186616319445</v>
      </c>
      <c r="I259" s="48" t="e">
        <f>VLOOKUP(H259,银行退汇!H:K,4,FALSE)</f>
        <v>#N/A</v>
      </c>
      <c r="J259" s="48" t="e">
        <f t="shared" si="16"/>
        <v>#N/A</v>
      </c>
      <c r="K259" s="48" t="e">
        <f>VLOOKUP(H259,银行退汇!G:K,2,FALSE)</f>
        <v>#N/A</v>
      </c>
      <c r="L259" s="48" t="e">
        <f>VLOOKUP(H259,网银退汇!C:D,2,FALSE)</f>
        <v>#N/A</v>
      </c>
    </row>
    <row r="260" spans="1:12" hidden="1">
      <c r="A260" s="38" t="s">
        <v>2140</v>
      </c>
      <c r="B260" s="23" t="str">
        <f t="shared" si="17"/>
        <v>201706210052676207</v>
      </c>
      <c r="C260" s="38" t="s">
        <v>1570</v>
      </c>
      <c r="D260" s="38" t="s">
        <v>2137</v>
      </c>
      <c r="F260" s="38" t="s">
        <v>5044</v>
      </c>
      <c r="G260" s="67">
        <v>1000</v>
      </c>
      <c r="H260" s="23" t="str">
        <f t="shared" si="18"/>
        <v>62236909576249561000</v>
      </c>
      <c r="I260" s="48" t="e">
        <f>VLOOKUP(H260,银行退汇!H:K,4,FALSE)</f>
        <v>#N/A</v>
      </c>
      <c r="J260" s="48" t="e">
        <f t="shared" si="16"/>
        <v>#N/A</v>
      </c>
      <c r="K260" s="48" t="e">
        <f>VLOOKUP(H260,银行退汇!G:K,2,FALSE)</f>
        <v>#N/A</v>
      </c>
      <c r="L260" s="48" t="e">
        <f>VLOOKUP(H260,网银退汇!C:D,2,FALSE)</f>
        <v>#N/A</v>
      </c>
    </row>
    <row r="261" spans="1:12" hidden="1">
      <c r="A261" s="38" t="s">
        <v>2145</v>
      </c>
      <c r="B261" s="23" t="str">
        <f t="shared" si="17"/>
        <v>201706210052677649</v>
      </c>
      <c r="C261" s="38" t="s">
        <v>1570</v>
      </c>
      <c r="D261" s="38" t="s">
        <v>2142</v>
      </c>
      <c r="F261" s="38" t="s">
        <v>5045</v>
      </c>
      <c r="G261" s="67">
        <v>240</v>
      </c>
      <c r="H261" s="23" t="str">
        <f t="shared" si="18"/>
        <v>6231900000042268777240</v>
      </c>
      <c r="I261" s="48" t="e">
        <f>VLOOKUP(H261,银行退汇!H:K,4,FALSE)</f>
        <v>#N/A</v>
      </c>
      <c r="J261" s="48" t="e">
        <f t="shared" si="16"/>
        <v>#N/A</v>
      </c>
      <c r="K261" s="48" t="e">
        <f>VLOOKUP(H261,银行退汇!G:K,2,FALSE)</f>
        <v>#N/A</v>
      </c>
      <c r="L261" s="48" t="e">
        <f>VLOOKUP(H261,网银退汇!C:D,2,FALSE)</f>
        <v>#N/A</v>
      </c>
    </row>
    <row r="262" spans="1:12" hidden="1">
      <c r="A262" s="38" t="s">
        <v>2150</v>
      </c>
      <c r="B262" s="23" t="str">
        <f t="shared" si="17"/>
        <v>201706210052679974</v>
      </c>
      <c r="C262" s="38" t="s">
        <v>1570</v>
      </c>
      <c r="D262" s="38" t="s">
        <v>2147</v>
      </c>
      <c r="F262" s="38" t="s">
        <v>5046</v>
      </c>
      <c r="G262" s="67">
        <v>600</v>
      </c>
      <c r="H262" s="23" t="str">
        <f t="shared" si="18"/>
        <v>6228483618587649472600</v>
      </c>
      <c r="I262" s="48" t="e">
        <f>VLOOKUP(H262,银行退汇!H:K,4,FALSE)</f>
        <v>#N/A</v>
      </c>
      <c r="J262" s="48" t="e">
        <f t="shared" si="16"/>
        <v>#N/A</v>
      </c>
      <c r="K262" s="48" t="e">
        <f>VLOOKUP(H262,银行退汇!G:K,2,FALSE)</f>
        <v>#N/A</v>
      </c>
      <c r="L262" s="48" t="e">
        <f>VLOOKUP(H262,网银退汇!C:D,2,FALSE)</f>
        <v>#N/A</v>
      </c>
    </row>
    <row r="263" spans="1:12" hidden="1">
      <c r="A263" s="38" t="s">
        <v>2155</v>
      </c>
      <c r="B263" s="23" t="str">
        <f t="shared" si="17"/>
        <v>201706210052682784</v>
      </c>
      <c r="C263" s="38" t="s">
        <v>1570</v>
      </c>
      <c r="D263" s="38" t="s">
        <v>2152</v>
      </c>
      <c r="F263" s="38" t="s">
        <v>2052</v>
      </c>
      <c r="G263" s="67">
        <v>69</v>
      </c>
      <c r="H263" s="23" t="str">
        <f t="shared" si="18"/>
        <v>621700386001553001569</v>
      </c>
      <c r="I263" s="48">
        <f>VLOOKUP(H263,银行退汇!H:K,4,FALSE)</f>
        <v>69</v>
      </c>
      <c r="J263" s="48">
        <f t="shared" si="16"/>
        <v>1</v>
      </c>
      <c r="K263" s="48" t="e">
        <f>VLOOKUP(H263,银行退汇!G:K,2,FALSE)</f>
        <v>#N/A</v>
      </c>
      <c r="L263" s="48" t="e">
        <f>VLOOKUP(H263,网银退汇!C:D,2,FALSE)</f>
        <v>#N/A</v>
      </c>
    </row>
    <row r="264" spans="1:12" hidden="1">
      <c r="A264" s="38" t="s">
        <v>2160</v>
      </c>
      <c r="B264" s="23" t="str">
        <f t="shared" si="17"/>
        <v>201706210052684430</v>
      </c>
      <c r="C264" s="38" t="s">
        <v>1570</v>
      </c>
      <c r="D264" s="38" t="s">
        <v>2157</v>
      </c>
      <c r="F264" s="38" t="s">
        <v>2050</v>
      </c>
      <c r="G264" s="67">
        <v>200</v>
      </c>
      <c r="H264" s="23" t="str">
        <f t="shared" si="18"/>
        <v>6228481938127343978200</v>
      </c>
      <c r="I264" s="48">
        <f>VLOOKUP(H264,银行退汇!H:K,4,FALSE)</f>
        <v>200</v>
      </c>
      <c r="J264" s="48">
        <f t="shared" si="16"/>
        <v>1</v>
      </c>
      <c r="K264" s="48" t="e">
        <f>VLOOKUP(H264,银行退汇!G:K,2,FALSE)</f>
        <v>#N/A</v>
      </c>
      <c r="L264" s="48" t="e">
        <f>VLOOKUP(H264,网银退汇!C:D,2,FALSE)</f>
        <v>#N/A</v>
      </c>
    </row>
    <row r="265" spans="1:12" hidden="1">
      <c r="A265" s="38" t="s">
        <v>2165</v>
      </c>
      <c r="B265" s="23" t="str">
        <f t="shared" si="17"/>
        <v>201706210052684544</v>
      </c>
      <c r="C265" s="38" t="s">
        <v>1570</v>
      </c>
      <c r="D265" s="38" t="s">
        <v>2162</v>
      </c>
      <c r="F265" s="38" t="s">
        <v>2050</v>
      </c>
      <c r="G265" s="67">
        <v>104</v>
      </c>
      <c r="H265" s="23" t="str">
        <f t="shared" si="18"/>
        <v>6228481938127343978104</v>
      </c>
      <c r="I265" s="48">
        <f>VLOOKUP(H265,银行退汇!H:K,4,FALSE)</f>
        <v>104</v>
      </c>
      <c r="J265" s="48">
        <f t="shared" si="16"/>
        <v>1</v>
      </c>
      <c r="K265" s="48" t="e">
        <f>VLOOKUP(H265,银行退汇!G:K,2,FALSE)</f>
        <v>#N/A</v>
      </c>
      <c r="L265" s="48" t="e">
        <f>VLOOKUP(H265,网银退汇!C:D,2,FALSE)</f>
        <v>#N/A</v>
      </c>
    </row>
    <row r="266" spans="1:12" hidden="1">
      <c r="A266" s="38" t="s">
        <v>2170</v>
      </c>
      <c r="B266" s="23" t="str">
        <f t="shared" si="17"/>
        <v>201706210052684626</v>
      </c>
      <c r="C266" s="38" t="s">
        <v>1570</v>
      </c>
      <c r="D266" s="38" t="s">
        <v>2167</v>
      </c>
      <c r="F266" s="38" t="s">
        <v>2050</v>
      </c>
      <c r="G266" s="67">
        <v>200</v>
      </c>
      <c r="H266" s="23" t="str">
        <f t="shared" si="18"/>
        <v>6228481938127343978200</v>
      </c>
      <c r="I266" s="48">
        <f>VLOOKUP(H266,银行退汇!H:K,4,FALSE)</f>
        <v>200</v>
      </c>
      <c r="J266" s="48">
        <f t="shared" si="16"/>
        <v>1</v>
      </c>
      <c r="K266" s="48" t="e">
        <f>VLOOKUP(H266,银行退汇!G:K,2,FALSE)</f>
        <v>#N/A</v>
      </c>
      <c r="L266" s="48" t="e">
        <f>VLOOKUP(H266,网银退汇!C:D,2,FALSE)</f>
        <v>#N/A</v>
      </c>
    </row>
    <row r="267" spans="1:12" hidden="1">
      <c r="A267" s="38" t="s">
        <v>2175</v>
      </c>
      <c r="B267" s="23" t="str">
        <f t="shared" si="17"/>
        <v>201706210052685582</v>
      </c>
      <c r="C267" s="38" t="s">
        <v>1570</v>
      </c>
      <c r="D267" s="38" t="s">
        <v>2172</v>
      </c>
      <c r="F267" s="38" t="s">
        <v>5047</v>
      </c>
      <c r="G267" s="67">
        <v>32</v>
      </c>
      <c r="H267" s="23" t="str">
        <f t="shared" si="18"/>
        <v>625333531522277932</v>
      </c>
      <c r="I267" s="48" t="e">
        <f>VLOOKUP(H267,银行退汇!H:K,4,FALSE)</f>
        <v>#N/A</v>
      </c>
      <c r="J267" s="48" t="e">
        <f t="shared" si="16"/>
        <v>#N/A</v>
      </c>
      <c r="K267" s="48" t="e">
        <f>VLOOKUP(H267,银行退汇!G:K,2,FALSE)</f>
        <v>#N/A</v>
      </c>
      <c r="L267" s="48" t="e">
        <f>VLOOKUP(H267,网银退汇!C:D,2,FALSE)</f>
        <v>#N/A</v>
      </c>
    </row>
    <row r="268" spans="1:12" hidden="1">
      <c r="A268" s="38" t="s">
        <v>2185</v>
      </c>
      <c r="B268" s="23" t="str">
        <f t="shared" si="17"/>
        <v>201706210052686667</v>
      </c>
      <c r="C268" s="38" t="s">
        <v>1570</v>
      </c>
      <c r="D268" s="38" t="s">
        <v>2182</v>
      </c>
      <c r="F268" s="38" t="s">
        <v>2051</v>
      </c>
      <c r="G268" s="67">
        <v>3447</v>
      </c>
      <c r="H268" s="23" t="str">
        <f t="shared" si="18"/>
        <v>62284508660183782653447</v>
      </c>
      <c r="I268" s="48">
        <f>VLOOKUP(H268,银行退汇!H:K,4,FALSE)</f>
        <v>3447</v>
      </c>
      <c r="J268" s="48">
        <f t="shared" si="16"/>
        <v>1</v>
      </c>
      <c r="K268" s="48" t="e">
        <f>VLOOKUP(H268,银行退汇!G:K,2,FALSE)</f>
        <v>#N/A</v>
      </c>
      <c r="L268" s="48" t="e">
        <f>VLOOKUP(H268,网银退汇!C:D,2,FALSE)</f>
        <v>#N/A</v>
      </c>
    </row>
    <row r="269" spans="1:12" hidden="1">
      <c r="A269" s="38" t="s">
        <v>2190</v>
      </c>
      <c r="B269" s="23" t="str">
        <f t="shared" si="17"/>
        <v>201706210052687588</v>
      </c>
      <c r="C269" s="38" t="s">
        <v>1570</v>
      </c>
      <c r="D269" s="38" t="s">
        <v>2187</v>
      </c>
      <c r="F269" s="38" t="s">
        <v>5048</v>
      </c>
      <c r="G269" s="67">
        <v>20</v>
      </c>
      <c r="H269" s="23" t="str">
        <f t="shared" si="18"/>
        <v>621700386003610769420</v>
      </c>
      <c r="I269" s="48" t="e">
        <f>VLOOKUP(H269,银行退汇!H:K,4,FALSE)</f>
        <v>#N/A</v>
      </c>
      <c r="J269" s="48" t="e">
        <f t="shared" si="16"/>
        <v>#N/A</v>
      </c>
      <c r="K269" s="48" t="e">
        <f>VLOOKUP(H269,银行退汇!G:K,2,FALSE)</f>
        <v>#N/A</v>
      </c>
      <c r="L269" s="48" t="e">
        <f>VLOOKUP(H269,网银退汇!C:D,2,FALSE)</f>
        <v>#N/A</v>
      </c>
    </row>
    <row r="270" spans="1:12" hidden="1">
      <c r="A270" s="38" t="s">
        <v>2195</v>
      </c>
      <c r="B270" s="23" t="str">
        <f t="shared" si="17"/>
        <v>201706210052687645</v>
      </c>
      <c r="C270" s="38" t="s">
        <v>1570</v>
      </c>
      <c r="D270" s="38" t="s">
        <v>2192</v>
      </c>
      <c r="F270" s="38" t="s">
        <v>5049</v>
      </c>
      <c r="G270" s="67">
        <v>2990</v>
      </c>
      <c r="H270" s="23" t="str">
        <f t="shared" si="18"/>
        <v>62284808610877621132990</v>
      </c>
      <c r="I270" s="48" t="e">
        <f>VLOOKUP(H270,银行退汇!H:K,4,FALSE)</f>
        <v>#N/A</v>
      </c>
      <c r="J270" s="48" t="e">
        <f t="shared" si="16"/>
        <v>#N/A</v>
      </c>
      <c r="K270" s="48" t="e">
        <f>VLOOKUP(H270,银行退汇!G:K,2,FALSE)</f>
        <v>#N/A</v>
      </c>
      <c r="L270" s="48" t="e">
        <f>VLOOKUP(H270,网银退汇!C:D,2,FALSE)</f>
        <v>#N/A</v>
      </c>
    </row>
    <row r="271" spans="1:12" hidden="1">
      <c r="A271" s="38" t="s">
        <v>2200</v>
      </c>
      <c r="B271" s="23" t="str">
        <f t="shared" si="17"/>
        <v>201706210052688060</v>
      </c>
      <c r="C271" s="38" t="s">
        <v>1570</v>
      </c>
      <c r="D271" s="38" t="s">
        <v>2197</v>
      </c>
      <c r="F271" s="38" t="s">
        <v>5050</v>
      </c>
      <c r="G271" s="67">
        <v>57</v>
      </c>
      <c r="H271" s="23" t="str">
        <f t="shared" si="18"/>
        <v>621723251300001314057</v>
      </c>
      <c r="I271" s="48" t="e">
        <f>VLOOKUP(H271,银行退汇!H:K,4,FALSE)</f>
        <v>#N/A</v>
      </c>
      <c r="J271" s="48" t="e">
        <f t="shared" si="16"/>
        <v>#N/A</v>
      </c>
      <c r="K271" s="48" t="e">
        <f>VLOOKUP(H271,银行退汇!G:K,2,FALSE)</f>
        <v>#N/A</v>
      </c>
      <c r="L271" s="48" t="e">
        <f>VLOOKUP(H271,网银退汇!C:D,2,FALSE)</f>
        <v>#N/A</v>
      </c>
    </row>
    <row r="272" spans="1:12" hidden="1">
      <c r="A272" s="38" t="s">
        <v>2203</v>
      </c>
      <c r="B272" s="23" t="str">
        <f t="shared" si="17"/>
        <v>201706210052688997</v>
      </c>
      <c r="C272" s="38" t="s">
        <v>1570</v>
      </c>
      <c r="D272" s="38" t="s">
        <v>2202</v>
      </c>
      <c r="F272" s="38" t="s">
        <v>5051</v>
      </c>
      <c r="G272" s="67">
        <v>3500</v>
      </c>
      <c r="H272" s="23" t="str">
        <f t="shared" si="18"/>
        <v>62170038800002679933500</v>
      </c>
      <c r="I272" s="48" t="e">
        <f>VLOOKUP(H272,银行退汇!H:K,4,FALSE)</f>
        <v>#N/A</v>
      </c>
      <c r="J272" s="48" t="e">
        <f t="shared" si="16"/>
        <v>#N/A</v>
      </c>
      <c r="K272" s="48" t="e">
        <f>VLOOKUP(H272,银行退汇!G:K,2,FALSE)</f>
        <v>#N/A</v>
      </c>
      <c r="L272" s="48" t="e">
        <f>VLOOKUP(H272,网银退汇!C:D,2,FALSE)</f>
        <v>#N/A</v>
      </c>
    </row>
    <row r="273" spans="1:12" hidden="1">
      <c r="A273" s="38" t="s">
        <v>2208</v>
      </c>
      <c r="B273" s="23" t="str">
        <f t="shared" si="17"/>
        <v>201706210052689317</v>
      </c>
      <c r="C273" s="38" t="s">
        <v>1570</v>
      </c>
      <c r="D273" s="38" t="s">
        <v>2205</v>
      </c>
      <c r="F273" s="38" t="s">
        <v>5052</v>
      </c>
      <c r="G273" s="67">
        <v>204</v>
      </c>
      <c r="H273" s="23" t="str">
        <f t="shared" si="18"/>
        <v>6223691254639499204</v>
      </c>
      <c r="I273" s="48" t="e">
        <f>VLOOKUP(H273,银行退汇!H:K,4,FALSE)</f>
        <v>#N/A</v>
      </c>
      <c r="J273" s="48" t="e">
        <f t="shared" si="16"/>
        <v>#N/A</v>
      </c>
      <c r="K273" s="48" t="e">
        <f>VLOOKUP(H273,银行退汇!G:K,2,FALSE)</f>
        <v>#N/A</v>
      </c>
      <c r="L273" s="48" t="e">
        <f>VLOOKUP(H273,网银退汇!C:D,2,FALSE)</f>
        <v>#N/A</v>
      </c>
    </row>
    <row r="274" spans="1:12" hidden="1">
      <c r="A274" s="38" t="s">
        <v>2213</v>
      </c>
      <c r="B274" s="23" t="str">
        <f t="shared" si="17"/>
        <v>201706210052689512</v>
      </c>
      <c r="C274" s="38" t="s">
        <v>1570</v>
      </c>
      <c r="D274" s="38" t="s">
        <v>2210</v>
      </c>
      <c r="F274" s="38" t="s">
        <v>5052</v>
      </c>
      <c r="G274" s="67">
        <v>434</v>
      </c>
      <c r="H274" s="23" t="str">
        <f t="shared" si="18"/>
        <v>6223691254639499434</v>
      </c>
      <c r="I274" s="48" t="e">
        <f>VLOOKUP(H274,银行退汇!H:K,4,FALSE)</f>
        <v>#N/A</v>
      </c>
      <c r="J274" s="48" t="e">
        <f t="shared" si="16"/>
        <v>#N/A</v>
      </c>
      <c r="K274" s="48" t="e">
        <f>VLOOKUP(H274,银行退汇!G:K,2,FALSE)</f>
        <v>#N/A</v>
      </c>
      <c r="L274" s="48" t="e">
        <f>VLOOKUP(H274,网银退汇!C:D,2,FALSE)</f>
        <v>#N/A</v>
      </c>
    </row>
    <row r="275" spans="1:12" hidden="1">
      <c r="A275" s="38" t="s">
        <v>2218</v>
      </c>
      <c r="B275" s="23" t="str">
        <f t="shared" si="17"/>
        <v>201706210052690199</v>
      </c>
      <c r="C275" s="38" t="s">
        <v>1570</v>
      </c>
      <c r="D275" s="38" t="s">
        <v>2215</v>
      </c>
      <c r="F275" s="38" t="s">
        <v>100</v>
      </c>
      <c r="G275" s="67">
        <v>800</v>
      </c>
      <c r="H275" s="23" t="str">
        <f t="shared" si="18"/>
        <v>6225970052485646800</v>
      </c>
      <c r="I275" s="48">
        <f>VLOOKUP(H275,银行退汇!H:K,4,FALSE)</f>
        <v>800</v>
      </c>
      <c r="J275" s="48">
        <f t="shared" si="16"/>
        <v>1</v>
      </c>
      <c r="K275" s="48" t="e">
        <f>VLOOKUP(H275,银行退汇!G:K,2,FALSE)</f>
        <v>#N/A</v>
      </c>
      <c r="L275" s="48" t="e">
        <f>VLOOKUP(H275,网银退汇!C:D,2,FALSE)</f>
        <v>#N/A</v>
      </c>
    </row>
    <row r="276" spans="1:12" hidden="1">
      <c r="A276" s="38" t="s">
        <v>2223</v>
      </c>
      <c r="B276" s="23" t="str">
        <f t="shared" si="17"/>
        <v>201706210052695966</v>
      </c>
      <c r="C276" s="38" t="s">
        <v>1570</v>
      </c>
      <c r="D276" s="38" t="s">
        <v>2220</v>
      </c>
      <c r="F276" s="38" t="s">
        <v>5053</v>
      </c>
      <c r="G276" s="67">
        <v>1000</v>
      </c>
      <c r="H276" s="23" t="str">
        <f t="shared" si="18"/>
        <v>62170038600220332351000</v>
      </c>
      <c r="I276" s="48" t="e">
        <f>VLOOKUP(H276,银行退汇!H:K,4,FALSE)</f>
        <v>#N/A</v>
      </c>
      <c r="J276" s="48" t="e">
        <f t="shared" si="16"/>
        <v>#N/A</v>
      </c>
      <c r="K276" s="48" t="e">
        <f>VLOOKUP(H276,银行退汇!G:K,2,FALSE)</f>
        <v>#N/A</v>
      </c>
      <c r="L276" s="48" t="e">
        <f>VLOOKUP(H276,网银退汇!C:D,2,FALSE)</f>
        <v>#N/A</v>
      </c>
    </row>
    <row r="277" spans="1:12" hidden="1">
      <c r="A277" s="38" t="s">
        <v>2228</v>
      </c>
      <c r="B277" s="23" t="str">
        <f t="shared" si="17"/>
        <v>201706210052696237</v>
      </c>
      <c r="C277" s="38" t="s">
        <v>1570</v>
      </c>
      <c r="D277" s="38" t="s">
        <v>2225</v>
      </c>
      <c r="F277" s="38" t="s">
        <v>5054</v>
      </c>
      <c r="G277" s="67">
        <v>265</v>
      </c>
      <c r="H277" s="23" t="str">
        <f t="shared" si="18"/>
        <v>6214663860293764265</v>
      </c>
      <c r="I277" s="48" t="e">
        <f>VLOOKUP(H277,银行退汇!H:K,4,FALSE)</f>
        <v>#N/A</v>
      </c>
      <c r="J277" s="48" t="e">
        <f t="shared" si="16"/>
        <v>#N/A</v>
      </c>
      <c r="K277" s="48" t="e">
        <f>VLOOKUP(H277,银行退汇!G:K,2,FALSE)</f>
        <v>#N/A</v>
      </c>
      <c r="L277" s="48" t="e">
        <f>VLOOKUP(H277,网银退汇!C:D,2,FALSE)</f>
        <v>#N/A</v>
      </c>
    </row>
    <row r="278" spans="1:12" hidden="1">
      <c r="A278" s="38" t="s">
        <v>2233</v>
      </c>
      <c r="B278" s="23" t="str">
        <f t="shared" si="17"/>
        <v>201706210052696410</v>
      </c>
      <c r="C278" s="38" t="s">
        <v>1570</v>
      </c>
      <c r="D278" s="38" t="s">
        <v>2230</v>
      </c>
      <c r="F278" s="38" t="s">
        <v>5055</v>
      </c>
      <c r="G278" s="67">
        <v>173</v>
      </c>
      <c r="H278" s="23" t="str">
        <f t="shared" si="18"/>
        <v>6217852700010125100173</v>
      </c>
      <c r="I278" s="48" t="e">
        <f>VLOOKUP(H278,银行退汇!H:K,4,FALSE)</f>
        <v>#N/A</v>
      </c>
      <c r="J278" s="48" t="e">
        <f t="shared" si="16"/>
        <v>#N/A</v>
      </c>
      <c r="K278" s="48" t="e">
        <f>VLOOKUP(H278,银行退汇!G:K,2,FALSE)</f>
        <v>#N/A</v>
      </c>
      <c r="L278" s="48" t="e">
        <f>VLOOKUP(H278,网银退汇!C:D,2,FALSE)</f>
        <v>#N/A</v>
      </c>
    </row>
    <row r="279" spans="1:12" hidden="1">
      <c r="A279" s="38" t="s">
        <v>2238</v>
      </c>
      <c r="B279" s="23" t="str">
        <f t="shared" si="17"/>
        <v>201706210052696857</v>
      </c>
      <c r="C279" s="38" t="s">
        <v>1570</v>
      </c>
      <c r="D279" s="38" t="s">
        <v>2235</v>
      </c>
      <c r="F279" s="38" t="s">
        <v>5056</v>
      </c>
      <c r="G279" s="67">
        <v>365</v>
      </c>
      <c r="H279" s="23" t="str">
        <f t="shared" si="18"/>
        <v>6217997300000262900365</v>
      </c>
      <c r="I279" s="48" t="e">
        <f>VLOOKUP(H279,银行退汇!H:K,4,FALSE)</f>
        <v>#N/A</v>
      </c>
      <c r="J279" s="48" t="e">
        <f t="shared" si="16"/>
        <v>#N/A</v>
      </c>
      <c r="K279" s="48" t="e">
        <f>VLOOKUP(H279,银行退汇!G:K,2,FALSE)</f>
        <v>#N/A</v>
      </c>
      <c r="L279" s="48" t="e">
        <f>VLOOKUP(H279,网银退汇!C:D,2,FALSE)</f>
        <v>#N/A</v>
      </c>
    </row>
    <row r="280" spans="1:12" hidden="1">
      <c r="A280" s="38" t="s">
        <v>2243</v>
      </c>
      <c r="B280" s="23" t="str">
        <f t="shared" si="17"/>
        <v>201706210052696893</v>
      </c>
      <c r="C280" s="38" t="s">
        <v>1570</v>
      </c>
      <c r="D280" s="38" t="s">
        <v>2240</v>
      </c>
      <c r="F280" s="38" t="s">
        <v>5056</v>
      </c>
      <c r="G280" s="67">
        <v>41</v>
      </c>
      <c r="H280" s="23" t="str">
        <f t="shared" si="18"/>
        <v>621799730000026290041</v>
      </c>
      <c r="I280" s="48" t="e">
        <f>VLOOKUP(H280,银行退汇!H:K,4,FALSE)</f>
        <v>#N/A</v>
      </c>
      <c r="J280" s="48" t="e">
        <f t="shared" si="16"/>
        <v>#N/A</v>
      </c>
      <c r="K280" s="48" t="e">
        <f>VLOOKUP(H280,银行退汇!G:K,2,FALSE)</f>
        <v>#N/A</v>
      </c>
      <c r="L280" s="48" t="e">
        <f>VLOOKUP(H280,网银退汇!C:D,2,FALSE)</f>
        <v>#N/A</v>
      </c>
    </row>
    <row r="281" spans="1:12" hidden="1">
      <c r="A281" s="38" t="s">
        <v>2248</v>
      </c>
      <c r="B281" s="23" t="str">
        <f t="shared" si="17"/>
        <v>201706210052696904</v>
      </c>
      <c r="C281" s="38" t="s">
        <v>1570</v>
      </c>
      <c r="D281" s="38" t="s">
        <v>2245</v>
      </c>
      <c r="F281" s="38" t="s">
        <v>5056</v>
      </c>
      <c r="G281" s="67">
        <v>73</v>
      </c>
      <c r="H281" s="23" t="str">
        <f t="shared" si="18"/>
        <v>621799730000026290073</v>
      </c>
      <c r="I281" s="48" t="e">
        <f>VLOOKUP(H281,银行退汇!H:K,4,FALSE)</f>
        <v>#N/A</v>
      </c>
      <c r="J281" s="48" t="e">
        <f t="shared" si="16"/>
        <v>#N/A</v>
      </c>
      <c r="K281" s="48" t="e">
        <f>VLOOKUP(H281,银行退汇!G:K,2,FALSE)</f>
        <v>#N/A</v>
      </c>
      <c r="L281" s="48" t="e">
        <f>VLOOKUP(H281,网银退汇!C:D,2,FALSE)</f>
        <v>#N/A</v>
      </c>
    </row>
    <row r="282" spans="1:12" hidden="1">
      <c r="A282" s="38" t="s">
        <v>2253</v>
      </c>
      <c r="B282" s="23" t="str">
        <f t="shared" si="17"/>
        <v>201706210052701863</v>
      </c>
      <c r="C282" s="38" t="s">
        <v>1570</v>
      </c>
      <c r="D282" s="38" t="s">
        <v>2250</v>
      </c>
      <c r="F282" s="38" t="s">
        <v>5057</v>
      </c>
      <c r="G282" s="67">
        <v>798</v>
      </c>
      <c r="H282" s="23" t="str">
        <f t="shared" si="18"/>
        <v>6222620590001022643798</v>
      </c>
      <c r="I282" s="48" t="e">
        <f>VLOOKUP(H282,银行退汇!H:K,4,FALSE)</f>
        <v>#N/A</v>
      </c>
      <c r="J282" s="48" t="e">
        <f t="shared" si="16"/>
        <v>#N/A</v>
      </c>
      <c r="K282" s="48" t="e">
        <f>VLOOKUP(H282,银行退汇!G:K,2,FALSE)</f>
        <v>#N/A</v>
      </c>
      <c r="L282" s="48" t="e">
        <f>VLOOKUP(H282,网银退汇!C:D,2,FALSE)</f>
        <v>#N/A</v>
      </c>
    </row>
    <row r="283" spans="1:12" hidden="1">
      <c r="A283" s="38" t="s">
        <v>2258</v>
      </c>
      <c r="B283" s="23" t="str">
        <f t="shared" si="17"/>
        <v>201706210052704805</v>
      </c>
      <c r="C283" s="38" t="s">
        <v>1570</v>
      </c>
      <c r="D283" s="38" t="s">
        <v>2255</v>
      </c>
      <c r="F283" s="38" t="s">
        <v>5058</v>
      </c>
      <c r="G283" s="67">
        <v>680</v>
      </c>
      <c r="H283" s="23" t="str">
        <f t="shared" si="18"/>
        <v>6228483338059558677680</v>
      </c>
      <c r="I283" s="48" t="e">
        <f>VLOOKUP(H283,银行退汇!H:K,4,FALSE)</f>
        <v>#N/A</v>
      </c>
      <c r="J283" s="48" t="e">
        <f t="shared" si="16"/>
        <v>#N/A</v>
      </c>
      <c r="K283" s="48" t="e">
        <f>VLOOKUP(H283,银行退汇!G:K,2,FALSE)</f>
        <v>#N/A</v>
      </c>
      <c r="L283" s="48" t="e">
        <f>VLOOKUP(H283,网银退汇!C:D,2,FALSE)</f>
        <v>#N/A</v>
      </c>
    </row>
    <row r="284" spans="1:12" hidden="1">
      <c r="A284" s="38" t="s">
        <v>2263</v>
      </c>
      <c r="B284" s="23" t="str">
        <f t="shared" si="17"/>
        <v>201706210052705147</v>
      </c>
      <c r="C284" s="38" t="s">
        <v>1570</v>
      </c>
      <c r="D284" s="38" t="s">
        <v>2260</v>
      </c>
      <c r="F284" s="38" t="s">
        <v>5059</v>
      </c>
      <c r="G284" s="67">
        <v>270</v>
      </c>
      <c r="H284" s="23" t="str">
        <f t="shared" si="18"/>
        <v>6210178002027891101270</v>
      </c>
      <c r="I284" s="48" t="e">
        <f>VLOOKUP(H284,银行退汇!H:K,4,FALSE)</f>
        <v>#N/A</v>
      </c>
      <c r="J284" s="48" t="e">
        <f t="shared" si="16"/>
        <v>#N/A</v>
      </c>
      <c r="K284" s="48" t="e">
        <f>VLOOKUP(H284,银行退汇!G:K,2,FALSE)</f>
        <v>#N/A</v>
      </c>
      <c r="L284" s="48" t="e">
        <f>VLOOKUP(H284,网银退汇!C:D,2,FALSE)</f>
        <v>#N/A</v>
      </c>
    </row>
    <row r="285" spans="1:12" hidden="1">
      <c r="A285" s="38" t="s">
        <v>2268</v>
      </c>
      <c r="B285" s="23" t="str">
        <f t="shared" si="17"/>
        <v>201706210052705287</v>
      </c>
      <c r="C285" s="38" t="s">
        <v>1570</v>
      </c>
      <c r="D285" s="38" t="s">
        <v>2265</v>
      </c>
      <c r="F285" s="38" t="s">
        <v>5060</v>
      </c>
      <c r="G285" s="67">
        <v>511</v>
      </c>
      <c r="H285" s="23" t="str">
        <f t="shared" si="18"/>
        <v>6217003930000770742511</v>
      </c>
      <c r="I285" s="48" t="e">
        <f>VLOOKUP(H285,银行退汇!H:K,4,FALSE)</f>
        <v>#N/A</v>
      </c>
      <c r="J285" s="48" t="e">
        <f t="shared" si="16"/>
        <v>#N/A</v>
      </c>
      <c r="K285" s="48" t="e">
        <f>VLOOKUP(H285,银行退汇!G:K,2,FALSE)</f>
        <v>#N/A</v>
      </c>
      <c r="L285" s="48" t="e">
        <f>VLOOKUP(H285,网银退汇!C:D,2,FALSE)</f>
        <v>#N/A</v>
      </c>
    </row>
    <row r="286" spans="1:12" hidden="1">
      <c r="A286" s="38" t="s">
        <v>2273</v>
      </c>
      <c r="B286" s="23" t="str">
        <f t="shared" si="17"/>
        <v>201706210052705607</v>
      </c>
      <c r="C286" s="38" t="s">
        <v>1570</v>
      </c>
      <c r="D286" s="38" t="s">
        <v>2270</v>
      </c>
      <c r="F286" s="38" t="s">
        <v>5061</v>
      </c>
      <c r="G286" s="67">
        <v>700</v>
      </c>
      <c r="H286" s="23" t="str">
        <f t="shared" si="18"/>
        <v>6231900000000616777700</v>
      </c>
      <c r="I286" s="48" t="e">
        <f>VLOOKUP(H286,银行退汇!H:K,4,FALSE)</f>
        <v>#N/A</v>
      </c>
      <c r="J286" s="48" t="e">
        <f t="shared" si="16"/>
        <v>#N/A</v>
      </c>
      <c r="K286" s="48" t="e">
        <f>VLOOKUP(H286,银行退汇!G:K,2,FALSE)</f>
        <v>#N/A</v>
      </c>
      <c r="L286" s="48" t="e">
        <f>VLOOKUP(H286,网银退汇!C:D,2,FALSE)</f>
        <v>#N/A</v>
      </c>
    </row>
    <row r="287" spans="1:12" hidden="1">
      <c r="A287" s="38" t="s">
        <v>2278</v>
      </c>
      <c r="B287" s="23" t="str">
        <f t="shared" si="17"/>
        <v>201706210052705632</v>
      </c>
      <c r="C287" s="38" t="s">
        <v>1570</v>
      </c>
      <c r="D287" s="38" t="s">
        <v>2275</v>
      </c>
      <c r="F287" s="38" t="s">
        <v>5062</v>
      </c>
      <c r="G287" s="67">
        <v>1000</v>
      </c>
      <c r="H287" s="23" t="str">
        <f t="shared" si="18"/>
        <v>62223701257269311000</v>
      </c>
      <c r="I287" s="48" t="e">
        <f>VLOOKUP(H287,银行退汇!H:K,4,FALSE)</f>
        <v>#N/A</v>
      </c>
      <c r="J287" s="48" t="e">
        <f t="shared" si="16"/>
        <v>#N/A</v>
      </c>
      <c r="K287" s="48" t="e">
        <f>VLOOKUP(H287,银行退汇!G:K,2,FALSE)</f>
        <v>#N/A</v>
      </c>
      <c r="L287" s="48" t="e">
        <f>VLOOKUP(H287,网银退汇!C:D,2,FALSE)</f>
        <v>#N/A</v>
      </c>
    </row>
    <row r="288" spans="1:12" hidden="1">
      <c r="A288" s="38" t="s">
        <v>2283</v>
      </c>
      <c r="B288" s="23" t="str">
        <f t="shared" si="17"/>
        <v>201706210052705843</v>
      </c>
      <c r="C288" s="38" t="s">
        <v>1570</v>
      </c>
      <c r="D288" s="38" t="s">
        <v>2280</v>
      </c>
      <c r="F288" s="38" t="s">
        <v>5063</v>
      </c>
      <c r="G288" s="67">
        <v>1632</v>
      </c>
      <c r="H288" s="23" t="str">
        <f t="shared" si="18"/>
        <v>62284808610739583111632</v>
      </c>
      <c r="I288" s="48" t="e">
        <f>VLOOKUP(H288,银行退汇!H:K,4,FALSE)</f>
        <v>#N/A</v>
      </c>
      <c r="J288" s="48" t="e">
        <f t="shared" si="16"/>
        <v>#N/A</v>
      </c>
      <c r="K288" s="48" t="e">
        <f>VLOOKUP(H288,银行退汇!G:K,2,FALSE)</f>
        <v>#N/A</v>
      </c>
      <c r="L288" s="48" t="e">
        <f>VLOOKUP(H288,网银退汇!C:D,2,FALSE)</f>
        <v>#N/A</v>
      </c>
    </row>
    <row r="289" spans="1:12" hidden="1">
      <c r="A289" s="38" t="s">
        <v>2288</v>
      </c>
      <c r="B289" s="23" t="str">
        <f t="shared" si="17"/>
        <v>201706210052706268</v>
      </c>
      <c r="C289" s="38" t="s">
        <v>1570</v>
      </c>
      <c r="D289" s="38" t="s">
        <v>2285</v>
      </c>
      <c r="F289" s="38" t="s">
        <v>5064</v>
      </c>
      <c r="G289" s="67">
        <v>1516</v>
      </c>
      <c r="H289" s="23" t="str">
        <f t="shared" si="18"/>
        <v>62215503698425581516</v>
      </c>
      <c r="I289" s="48" t="e">
        <f>VLOOKUP(H289,银行退汇!H:K,4,FALSE)</f>
        <v>#N/A</v>
      </c>
      <c r="J289" s="48" t="e">
        <f t="shared" si="16"/>
        <v>#N/A</v>
      </c>
      <c r="K289" s="48" t="e">
        <f>VLOOKUP(H289,银行退汇!G:K,2,FALSE)</f>
        <v>#N/A</v>
      </c>
      <c r="L289" s="48" t="e">
        <f>VLOOKUP(H289,网银退汇!C:D,2,FALSE)</f>
        <v>#N/A</v>
      </c>
    </row>
    <row r="290" spans="1:12" hidden="1">
      <c r="A290" s="38" t="s">
        <v>2291</v>
      </c>
      <c r="B290" s="23" t="str">
        <f t="shared" si="17"/>
        <v>201706210052706277</v>
      </c>
      <c r="C290" s="38" t="s">
        <v>1570</v>
      </c>
      <c r="D290" s="38" t="s">
        <v>2290</v>
      </c>
      <c r="F290" s="38" t="s">
        <v>5064</v>
      </c>
      <c r="G290" s="67">
        <v>300</v>
      </c>
      <c r="H290" s="23" t="str">
        <f t="shared" si="18"/>
        <v>6221550369842558300</v>
      </c>
      <c r="I290" s="48" t="e">
        <f>VLOOKUP(H290,银行退汇!H:K,4,FALSE)</f>
        <v>#N/A</v>
      </c>
      <c r="J290" s="48" t="e">
        <f t="shared" si="16"/>
        <v>#N/A</v>
      </c>
      <c r="K290" s="48" t="e">
        <f>VLOOKUP(H290,银行退汇!G:K,2,FALSE)</f>
        <v>#N/A</v>
      </c>
      <c r="L290" s="48" t="e">
        <f>VLOOKUP(H290,网银退汇!C:D,2,FALSE)</f>
        <v>#N/A</v>
      </c>
    </row>
    <row r="291" spans="1:12" hidden="1">
      <c r="A291" s="38" t="s">
        <v>2296</v>
      </c>
      <c r="B291" s="23" t="str">
        <f t="shared" si="17"/>
        <v>201706210052706470</v>
      </c>
      <c r="C291" s="38" t="s">
        <v>1570</v>
      </c>
      <c r="D291" s="38" t="s">
        <v>2293</v>
      </c>
      <c r="F291" s="38" t="s">
        <v>5065</v>
      </c>
      <c r="G291" s="67">
        <v>3485</v>
      </c>
      <c r="H291" s="23" t="str">
        <f t="shared" si="18"/>
        <v>62170038800040417903485</v>
      </c>
      <c r="I291" s="48" t="e">
        <f>VLOOKUP(H291,银行退汇!H:K,4,FALSE)</f>
        <v>#N/A</v>
      </c>
      <c r="J291" s="48" t="e">
        <f t="shared" si="16"/>
        <v>#N/A</v>
      </c>
      <c r="K291" s="48" t="e">
        <f>VLOOKUP(H291,银行退汇!G:K,2,FALSE)</f>
        <v>#N/A</v>
      </c>
      <c r="L291" s="48" t="e">
        <f>VLOOKUP(H291,网银退汇!C:D,2,FALSE)</f>
        <v>#N/A</v>
      </c>
    </row>
    <row r="292" spans="1:12" hidden="1">
      <c r="A292" s="38" t="s">
        <v>2301</v>
      </c>
      <c r="B292" s="23" t="str">
        <f t="shared" si="17"/>
        <v>201706210052707617</v>
      </c>
      <c r="C292" s="38" t="s">
        <v>1570</v>
      </c>
      <c r="D292" s="38" t="s">
        <v>2298</v>
      </c>
      <c r="F292" s="38" t="s">
        <v>5066</v>
      </c>
      <c r="G292" s="67">
        <v>4000</v>
      </c>
      <c r="H292" s="23" t="str">
        <f t="shared" si="18"/>
        <v>62170038600194141414000</v>
      </c>
      <c r="I292" s="48" t="e">
        <f>VLOOKUP(H292,银行退汇!H:K,4,FALSE)</f>
        <v>#N/A</v>
      </c>
      <c r="J292" s="48" t="e">
        <f t="shared" si="16"/>
        <v>#N/A</v>
      </c>
      <c r="K292" s="48" t="e">
        <f>VLOOKUP(H292,银行退汇!G:K,2,FALSE)</f>
        <v>#N/A</v>
      </c>
      <c r="L292" s="48" t="e">
        <f>VLOOKUP(H292,网银退汇!C:D,2,FALSE)</f>
        <v>#N/A</v>
      </c>
    </row>
    <row r="293" spans="1:12" hidden="1">
      <c r="A293" s="38" t="s">
        <v>2306</v>
      </c>
      <c r="B293" s="23" t="str">
        <f t="shared" si="17"/>
        <v>201706210052707697</v>
      </c>
      <c r="C293" s="38" t="s">
        <v>1570</v>
      </c>
      <c r="D293" s="38" t="s">
        <v>2303</v>
      </c>
      <c r="F293" s="38" t="s">
        <v>5067</v>
      </c>
      <c r="G293" s="67">
        <v>800</v>
      </c>
      <c r="H293" s="23" t="str">
        <f t="shared" si="18"/>
        <v>6283660022917112800</v>
      </c>
      <c r="I293" s="48" t="e">
        <f>VLOOKUP(H293,银行退汇!H:K,4,FALSE)</f>
        <v>#N/A</v>
      </c>
      <c r="J293" s="48" t="e">
        <f t="shared" si="16"/>
        <v>#N/A</v>
      </c>
      <c r="K293" s="48" t="e">
        <f>VLOOKUP(H293,银行退汇!G:K,2,FALSE)</f>
        <v>#N/A</v>
      </c>
      <c r="L293" s="48" t="e">
        <f>VLOOKUP(H293,网银退汇!C:D,2,FALSE)</f>
        <v>#N/A</v>
      </c>
    </row>
    <row r="294" spans="1:12" hidden="1">
      <c r="A294" s="38" t="s">
        <v>2311</v>
      </c>
      <c r="B294" s="23" t="str">
        <f t="shared" si="17"/>
        <v>201706210052709030</v>
      </c>
      <c r="C294" s="38" t="s">
        <v>1570</v>
      </c>
      <c r="D294" s="38" t="s">
        <v>2308</v>
      </c>
      <c r="F294" s="38" t="s">
        <v>2053</v>
      </c>
      <c r="G294" s="67">
        <v>1079</v>
      </c>
      <c r="H294" s="23" t="str">
        <f t="shared" si="18"/>
        <v>62284839785457641711079</v>
      </c>
      <c r="I294" s="48">
        <f>VLOOKUP(H294,银行退汇!H:K,4,FALSE)</f>
        <v>1079</v>
      </c>
      <c r="J294" s="48">
        <f t="shared" si="16"/>
        <v>1</v>
      </c>
      <c r="K294" s="48" t="e">
        <f>VLOOKUP(H294,银行退汇!G:K,2,FALSE)</f>
        <v>#N/A</v>
      </c>
      <c r="L294" s="48" t="e">
        <f>VLOOKUP(H294,网银退汇!C:D,2,FALSE)</f>
        <v>#N/A</v>
      </c>
    </row>
    <row r="295" spans="1:12" hidden="1">
      <c r="A295" s="38" t="s">
        <v>2316</v>
      </c>
      <c r="B295" s="23" t="str">
        <f t="shared" si="17"/>
        <v>201706210052709334</v>
      </c>
      <c r="C295" s="38" t="s">
        <v>1570</v>
      </c>
      <c r="D295" s="38" t="s">
        <v>2313</v>
      </c>
      <c r="F295" s="38" t="s">
        <v>5068</v>
      </c>
      <c r="G295" s="67">
        <v>600</v>
      </c>
      <c r="H295" s="23" t="str">
        <f t="shared" si="18"/>
        <v>6228483318167398778600</v>
      </c>
      <c r="I295" s="48" t="e">
        <f>VLOOKUP(H295,银行退汇!H:K,4,FALSE)</f>
        <v>#N/A</v>
      </c>
      <c r="J295" s="48" t="e">
        <f t="shared" si="16"/>
        <v>#N/A</v>
      </c>
      <c r="K295" s="48" t="e">
        <f>VLOOKUP(H295,银行退汇!G:K,2,FALSE)</f>
        <v>#N/A</v>
      </c>
      <c r="L295" s="48" t="e">
        <f>VLOOKUP(H295,网银退汇!C:D,2,FALSE)</f>
        <v>#N/A</v>
      </c>
    </row>
    <row r="296" spans="1:12" hidden="1">
      <c r="A296" s="38" t="s">
        <v>2321</v>
      </c>
      <c r="B296" s="23" t="str">
        <f t="shared" si="17"/>
        <v>201706210052709478</v>
      </c>
      <c r="C296" s="38" t="s">
        <v>1570</v>
      </c>
      <c r="D296" s="38" t="s">
        <v>2318</v>
      </c>
      <c r="F296" s="38" t="s">
        <v>5069</v>
      </c>
      <c r="G296" s="67">
        <v>41</v>
      </c>
      <c r="H296" s="23" t="str">
        <f t="shared" si="18"/>
        <v>621226250202726213141</v>
      </c>
      <c r="I296" s="48" t="e">
        <f>VLOOKUP(H296,银行退汇!H:K,4,FALSE)</f>
        <v>#N/A</v>
      </c>
      <c r="J296" s="48" t="e">
        <f t="shared" si="16"/>
        <v>#N/A</v>
      </c>
      <c r="K296" s="48" t="e">
        <f>VLOOKUP(H296,银行退汇!G:K,2,FALSE)</f>
        <v>#N/A</v>
      </c>
      <c r="L296" s="48" t="e">
        <f>VLOOKUP(H296,网银退汇!C:D,2,FALSE)</f>
        <v>#N/A</v>
      </c>
    </row>
    <row r="297" spans="1:12" hidden="1">
      <c r="A297" s="38" t="s">
        <v>2326</v>
      </c>
      <c r="B297" s="23" t="str">
        <f t="shared" si="17"/>
        <v>201706210052709864</v>
      </c>
      <c r="C297" s="38" t="s">
        <v>1570</v>
      </c>
      <c r="D297" s="38" t="s">
        <v>2323</v>
      </c>
      <c r="F297" s="38" t="s">
        <v>5070</v>
      </c>
      <c r="G297" s="67">
        <v>900</v>
      </c>
      <c r="H297" s="23" t="str">
        <f t="shared" si="18"/>
        <v>6212262502005875367900</v>
      </c>
      <c r="I297" s="48" t="e">
        <f>VLOOKUP(H297,银行退汇!H:K,4,FALSE)</f>
        <v>#N/A</v>
      </c>
      <c r="J297" s="48" t="e">
        <f t="shared" si="16"/>
        <v>#N/A</v>
      </c>
      <c r="K297" s="48" t="e">
        <f>VLOOKUP(H297,银行退汇!G:K,2,FALSE)</f>
        <v>#N/A</v>
      </c>
      <c r="L297" s="48" t="e">
        <f>VLOOKUP(H297,网银退汇!C:D,2,FALSE)</f>
        <v>#N/A</v>
      </c>
    </row>
    <row r="298" spans="1:12" hidden="1">
      <c r="A298" s="38" t="s">
        <v>2331</v>
      </c>
      <c r="B298" s="23" t="str">
        <f t="shared" si="17"/>
        <v>201706210052710591</v>
      </c>
      <c r="C298" s="38" t="s">
        <v>1570</v>
      </c>
      <c r="D298" s="38" t="s">
        <v>2328</v>
      </c>
      <c r="F298" s="38" t="s">
        <v>2054</v>
      </c>
      <c r="G298" s="67">
        <v>1302</v>
      </c>
      <c r="H298" s="23" t="str">
        <f t="shared" si="18"/>
        <v>62226205900017784261302</v>
      </c>
      <c r="I298" s="48">
        <f>VLOOKUP(H298,银行退汇!H:K,4,FALSE)</f>
        <v>1302</v>
      </c>
      <c r="J298" s="48">
        <f t="shared" si="16"/>
        <v>1</v>
      </c>
      <c r="K298" s="48" t="e">
        <f>VLOOKUP(H298,银行退汇!G:K,2,FALSE)</f>
        <v>#N/A</v>
      </c>
      <c r="L298" s="48" t="e">
        <f>VLOOKUP(H298,网银退汇!C:D,2,FALSE)</f>
        <v>#N/A</v>
      </c>
    </row>
    <row r="299" spans="1:12" hidden="1">
      <c r="A299" s="38" t="s">
        <v>2336</v>
      </c>
      <c r="B299" s="23" t="str">
        <f t="shared" si="17"/>
        <v>201706210052710940</v>
      </c>
      <c r="C299" s="38" t="s">
        <v>1570</v>
      </c>
      <c r="D299" s="38" t="s">
        <v>2333</v>
      </c>
      <c r="F299" s="38" t="s">
        <v>5071</v>
      </c>
      <c r="G299" s="67">
        <v>1000</v>
      </c>
      <c r="H299" s="23" t="str">
        <f t="shared" si="18"/>
        <v>62319000000127338831000</v>
      </c>
      <c r="I299" s="48" t="e">
        <f>VLOOKUP(H299,银行退汇!H:K,4,FALSE)</f>
        <v>#N/A</v>
      </c>
      <c r="J299" s="48" t="e">
        <f t="shared" si="16"/>
        <v>#N/A</v>
      </c>
      <c r="K299" s="48" t="e">
        <f>VLOOKUP(H299,银行退汇!G:K,2,FALSE)</f>
        <v>#N/A</v>
      </c>
      <c r="L299" s="48" t="e">
        <f>VLOOKUP(H299,网银退汇!C:D,2,FALSE)</f>
        <v>#N/A</v>
      </c>
    </row>
    <row r="300" spans="1:12" hidden="1">
      <c r="A300" s="38" t="s">
        <v>2341</v>
      </c>
      <c r="B300" s="23" t="str">
        <f t="shared" si="17"/>
        <v>201706210052711090</v>
      </c>
      <c r="C300" s="38" t="s">
        <v>1570</v>
      </c>
      <c r="D300" s="38" t="s">
        <v>2338</v>
      </c>
      <c r="F300" s="38" t="s">
        <v>5072</v>
      </c>
      <c r="G300" s="67">
        <v>32</v>
      </c>
      <c r="H300" s="23" t="str">
        <f t="shared" si="18"/>
        <v>621415731290141672832</v>
      </c>
      <c r="I300" s="48" t="e">
        <f>VLOOKUP(H300,银行退汇!H:K,4,FALSE)</f>
        <v>#N/A</v>
      </c>
      <c r="J300" s="48" t="e">
        <f t="shared" si="16"/>
        <v>#N/A</v>
      </c>
      <c r="K300" s="48" t="e">
        <f>VLOOKUP(H300,银行退汇!G:K,2,FALSE)</f>
        <v>#N/A</v>
      </c>
      <c r="L300" s="48" t="e">
        <f>VLOOKUP(H300,网银退汇!C:D,2,FALSE)</f>
        <v>#N/A</v>
      </c>
    </row>
    <row r="301" spans="1:12" hidden="1">
      <c r="A301" s="38" t="s">
        <v>2346</v>
      </c>
      <c r="B301" s="23" t="str">
        <f t="shared" si="17"/>
        <v>201706210052711226</v>
      </c>
      <c r="C301" s="38" t="s">
        <v>1570</v>
      </c>
      <c r="D301" s="38" t="s">
        <v>2343</v>
      </c>
      <c r="F301" s="38" t="s">
        <v>5073</v>
      </c>
      <c r="G301" s="67">
        <v>138</v>
      </c>
      <c r="H301" s="23" t="str">
        <f t="shared" si="18"/>
        <v>6217997300051573023138</v>
      </c>
      <c r="I301" s="48" t="e">
        <f>VLOOKUP(H301,银行退汇!H:K,4,FALSE)</f>
        <v>#N/A</v>
      </c>
      <c r="J301" s="48" t="e">
        <f t="shared" si="16"/>
        <v>#N/A</v>
      </c>
      <c r="K301" s="48" t="e">
        <f>VLOOKUP(H301,银行退汇!G:K,2,FALSE)</f>
        <v>#N/A</v>
      </c>
      <c r="L301" s="48" t="e">
        <f>VLOOKUP(H301,网银退汇!C:D,2,FALSE)</f>
        <v>#N/A</v>
      </c>
    </row>
    <row r="302" spans="1:12" hidden="1">
      <c r="A302" s="38" t="s">
        <v>2351</v>
      </c>
      <c r="B302" s="23" t="str">
        <f t="shared" si="17"/>
        <v>201706210052711372</v>
      </c>
      <c r="C302" s="38" t="s">
        <v>1570</v>
      </c>
      <c r="D302" s="38" t="s">
        <v>2348</v>
      </c>
      <c r="F302" s="38" t="s">
        <v>5074</v>
      </c>
      <c r="G302" s="67">
        <v>100</v>
      </c>
      <c r="H302" s="23" t="str">
        <f t="shared" si="18"/>
        <v>6214157312901420902100</v>
      </c>
      <c r="I302" s="48" t="e">
        <f>VLOOKUP(H302,银行退汇!H:K,4,FALSE)</f>
        <v>#N/A</v>
      </c>
      <c r="J302" s="48" t="e">
        <f t="shared" si="16"/>
        <v>#N/A</v>
      </c>
      <c r="K302" s="48" t="e">
        <f>VLOOKUP(H302,银行退汇!G:K,2,FALSE)</f>
        <v>#N/A</v>
      </c>
      <c r="L302" s="48" t="e">
        <f>VLOOKUP(H302,网银退汇!C:D,2,FALSE)</f>
        <v>#N/A</v>
      </c>
    </row>
    <row r="303" spans="1:12" hidden="1">
      <c r="A303" s="38" t="s">
        <v>2356</v>
      </c>
      <c r="B303" s="23" t="str">
        <f t="shared" si="17"/>
        <v>201706210052711467</v>
      </c>
      <c r="C303" s="38" t="s">
        <v>1570</v>
      </c>
      <c r="D303" s="38" t="s">
        <v>2353</v>
      </c>
      <c r="F303" s="38" t="s">
        <v>5075</v>
      </c>
      <c r="G303" s="67">
        <v>100</v>
      </c>
      <c r="H303" s="23" t="str">
        <f t="shared" si="18"/>
        <v>6222319219434969100</v>
      </c>
      <c r="I303" s="48" t="e">
        <f>VLOOKUP(H303,银行退汇!H:K,4,FALSE)</f>
        <v>#N/A</v>
      </c>
      <c r="J303" s="48" t="e">
        <f t="shared" si="16"/>
        <v>#N/A</v>
      </c>
      <c r="K303" s="48" t="e">
        <f>VLOOKUP(H303,银行退汇!G:K,2,FALSE)</f>
        <v>#N/A</v>
      </c>
      <c r="L303" s="48" t="e">
        <f>VLOOKUP(H303,网银退汇!C:D,2,FALSE)</f>
        <v>#N/A</v>
      </c>
    </row>
    <row r="304" spans="1:12" hidden="1">
      <c r="A304" s="38" t="s">
        <v>2361</v>
      </c>
      <c r="B304" s="23" t="str">
        <f t="shared" si="17"/>
        <v>201706210052711517</v>
      </c>
      <c r="C304" s="38" t="s">
        <v>1570</v>
      </c>
      <c r="D304" s="38" t="s">
        <v>2358</v>
      </c>
      <c r="F304" s="38" t="s">
        <v>5076</v>
      </c>
      <c r="G304" s="67">
        <v>812</v>
      </c>
      <c r="H304" s="23" t="str">
        <f t="shared" si="18"/>
        <v>6223691765748722812</v>
      </c>
      <c r="I304" s="48" t="e">
        <f>VLOOKUP(H304,银行退汇!H:K,4,FALSE)</f>
        <v>#N/A</v>
      </c>
      <c r="J304" s="48" t="e">
        <f t="shared" si="16"/>
        <v>#N/A</v>
      </c>
      <c r="K304" s="48" t="e">
        <f>VLOOKUP(H304,银行退汇!G:K,2,FALSE)</f>
        <v>#N/A</v>
      </c>
      <c r="L304" s="48" t="e">
        <f>VLOOKUP(H304,网银退汇!C:D,2,FALSE)</f>
        <v>#N/A</v>
      </c>
    </row>
    <row r="305" spans="1:12" hidden="1">
      <c r="A305" s="38" t="s">
        <v>2366</v>
      </c>
      <c r="B305" s="23" t="str">
        <f t="shared" si="17"/>
        <v>201706210052712092</v>
      </c>
      <c r="C305" s="38" t="s">
        <v>1570</v>
      </c>
      <c r="D305" s="38" t="s">
        <v>2363</v>
      </c>
      <c r="F305" s="38" t="s">
        <v>5077</v>
      </c>
      <c r="G305" s="67">
        <v>600</v>
      </c>
      <c r="H305" s="23" t="str">
        <f t="shared" si="18"/>
        <v>6226560598980686600</v>
      </c>
      <c r="I305" s="48" t="e">
        <f>VLOOKUP(H305,银行退汇!H:K,4,FALSE)</f>
        <v>#N/A</v>
      </c>
      <c r="J305" s="48" t="e">
        <f t="shared" si="16"/>
        <v>#N/A</v>
      </c>
      <c r="K305" s="48" t="e">
        <f>VLOOKUP(H305,银行退汇!G:K,2,FALSE)</f>
        <v>#N/A</v>
      </c>
      <c r="L305" s="48" t="e">
        <f>VLOOKUP(H305,网银退汇!C:D,2,FALSE)</f>
        <v>#N/A</v>
      </c>
    </row>
    <row r="306" spans="1:12" hidden="1">
      <c r="A306" s="38" t="s">
        <v>2371</v>
      </c>
      <c r="B306" s="23" t="str">
        <f t="shared" si="17"/>
        <v>201706210052724175</v>
      </c>
      <c r="C306" s="38" t="s">
        <v>1570</v>
      </c>
      <c r="D306" s="38" t="s">
        <v>2368</v>
      </c>
      <c r="F306" s="38" t="s">
        <v>5078</v>
      </c>
      <c r="G306" s="67">
        <v>1164</v>
      </c>
      <c r="H306" s="23" t="str">
        <f t="shared" si="18"/>
        <v>62122625020032252191164</v>
      </c>
      <c r="I306" s="48" t="e">
        <f>VLOOKUP(H306,银行退汇!H:K,4,FALSE)</f>
        <v>#N/A</v>
      </c>
      <c r="J306" s="48" t="e">
        <f t="shared" si="16"/>
        <v>#N/A</v>
      </c>
      <c r="K306" s="48" t="e">
        <f>VLOOKUP(H306,银行退汇!G:K,2,FALSE)</f>
        <v>#N/A</v>
      </c>
      <c r="L306" s="48" t="e">
        <f>VLOOKUP(H306,网银退汇!C:D,2,FALSE)</f>
        <v>#N/A</v>
      </c>
    </row>
    <row r="307" spans="1:12" hidden="1">
      <c r="A307" s="38" t="s">
        <v>2376</v>
      </c>
      <c r="B307" s="23" t="str">
        <f t="shared" si="17"/>
        <v>201706210052767304</v>
      </c>
      <c r="C307" s="38" t="s">
        <v>1570</v>
      </c>
      <c r="D307" s="38" t="s">
        <v>2373</v>
      </c>
      <c r="F307" s="38" t="s">
        <v>5079</v>
      </c>
      <c r="G307" s="67">
        <v>1080</v>
      </c>
      <c r="H307" s="23" t="str">
        <f t="shared" si="18"/>
        <v>62284833161294575671080</v>
      </c>
      <c r="I307" s="48" t="e">
        <f>VLOOKUP(H307,银行退汇!H:K,4,FALSE)</f>
        <v>#N/A</v>
      </c>
      <c r="J307" s="48" t="e">
        <f t="shared" si="16"/>
        <v>#N/A</v>
      </c>
      <c r="K307" s="48" t="e">
        <f>VLOOKUP(H307,银行退汇!G:K,2,FALSE)</f>
        <v>#N/A</v>
      </c>
      <c r="L307" s="48" t="e">
        <f>VLOOKUP(H307,网银退汇!C:D,2,FALSE)</f>
        <v>#N/A</v>
      </c>
    </row>
    <row r="308" spans="1:12" hidden="1">
      <c r="A308" s="38" t="s">
        <v>2381</v>
      </c>
      <c r="B308" s="23" t="str">
        <f t="shared" si="17"/>
        <v>201706210052772567</v>
      </c>
      <c r="C308" s="38" t="s">
        <v>1570</v>
      </c>
      <c r="D308" s="38" t="s">
        <v>2378</v>
      </c>
      <c r="F308" s="38" t="s">
        <v>5080</v>
      </c>
      <c r="G308" s="67">
        <v>140</v>
      </c>
      <c r="H308" s="23" t="str">
        <f t="shared" si="18"/>
        <v>6217003910003570141140</v>
      </c>
      <c r="I308" s="48" t="e">
        <f>VLOOKUP(H308,银行退汇!H:K,4,FALSE)</f>
        <v>#N/A</v>
      </c>
      <c r="J308" s="48" t="e">
        <f t="shared" si="16"/>
        <v>#N/A</v>
      </c>
      <c r="K308" s="48" t="e">
        <f>VLOOKUP(H308,银行退汇!G:K,2,FALSE)</f>
        <v>#N/A</v>
      </c>
      <c r="L308" s="48" t="e">
        <f>VLOOKUP(H308,网银退汇!C:D,2,FALSE)</f>
        <v>#N/A</v>
      </c>
    </row>
    <row r="309" spans="1:12" hidden="1">
      <c r="A309" s="38" t="s">
        <v>2386</v>
      </c>
      <c r="B309" s="23" t="str">
        <f t="shared" si="17"/>
        <v>201706210052780940</v>
      </c>
      <c r="C309" s="38" t="s">
        <v>1570</v>
      </c>
      <c r="D309" s="38" t="s">
        <v>2383</v>
      </c>
      <c r="F309" s="38" t="s">
        <v>5081</v>
      </c>
      <c r="G309" s="67">
        <v>4722</v>
      </c>
      <c r="H309" s="23" t="str">
        <f t="shared" si="18"/>
        <v>62838851686067614722</v>
      </c>
      <c r="I309" s="48" t="e">
        <f>VLOOKUP(H309,银行退汇!H:K,4,FALSE)</f>
        <v>#N/A</v>
      </c>
      <c r="J309" s="48" t="e">
        <f t="shared" si="16"/>
        <v>#N/A</v>
      </c>
      <c r="K309" s="48" t="e">
        <f>VLOOKUP(H309,银行退汇!G:K,2,FALSE)</f>
        <v>#N/A</v>
      </c>
      <c r="L309" s="48" t="e">
        <f>VLOOKUP(H309,网银退汇!C:D,2,FALSE)</f>
        <v>#N/A</v>
      </c>
    </row>
    <row r="310" spans="1:12" hidden="1">
      <c r="A310" s="38" t="s">
        <v>2391</v>
      </c>
      <c r="B310" s="23" t="str">
        <f t="shared" si="17"/>
        <v>201706210052785030</v>
      </c>
      <c r="C310" s="38" t="s">
        <v>1570</v>
      </c>
      <c r="D310" s="38" t="s">
        <v>2388</v>
      </c>
      <c r="F310" s="38" t="s">
        <v>5082</v>
      </c>
      <c r="G310" s="67">
        <v>420</v>
      </c>
      <c r="H310" s="23" t="str">
        <f t="shared" si="18"/>
        <v>6226202201103923420</v>
      </c>
      <c r="I310" s="48" t="e">
        <f>VLOOKUP(H310,银行退汇!H:K,4,FALSE)</f>
        <v>#N/A</v>
      </c>
      <c r="J310" s="48" t="e">
        <f t="shared" si="16"/>
        <v>#N/A</v>
      </c>
      <c r="K310" s="48" t="e">
        <f>VLOOKUP(H310,银行退汇!G:K,2,FALSE)</f>
        <v>#N/A</v>
      </c>
      <c r="L310" s="48" t="e">
        <f>VLOOKUP(H310,网银退汇!C:D,2,FALSE)</f>
        <v>#N/A</v>
      </c>
    </row>
    <row r="311" spans="1:12" hidden="1">
      <c r="A311" s="38" t="s">
        <v>2396</v>
      </c>
      <c r="B311" s="23" t="str">
        <f t="shared" si="17"/>
        <v>201706210052786821</v>
      </c>
      <c r="C311" s="38" t="s">
        <v>1570</v>
      </c>
      <c r="D311" s="38" t="s">
        <v>2393</v>
      </c>
      <c r="F311" s="38" t="s">
        <v>5083</v>
      </c>
      <c r="G311" s="67">
        <v>4</v>
      </c>
      <c r="H311" s="23" t="str">
        <f t="shared" si="18"/>
        <v>62225305969839294</v>
      </c>
      <c r="I311" s="48" t="e">
        <f>VLOOKUP(H311,银行退汇!H:K,4,FALSE)</f>
        <v>#N/A</v>
      </c>
      <c r="J311" s="48" t="e">
        <f t="shared" ref="J311:J374" si="19">IF(I311&gt;0,1,"")</f>
        <v>#N/A</v>
      </c>
      <c r="K311" s="48" t="e">
        <f>VLOOKUP(H311,银行退汇!G:K,2,FALSE)</f>
        <v>#N/A</v>
      </c>
      <c r="L311" s="48" t="e">
        <f>VLOOKUP(H311,网银退汇!C:D,2,FALSE)</f>
        <v>#N/A</v>
      </c>
    </row>
    <row r="312" spans="1:12" hidden="1">
      <c r="A312" s="38" t="s">
        <v>2401</v>
      </c>
      <c r="B312" s="23" t="str">
        <f t="shared" ref="B312:B375" si="20">C312&amp;D312</f>
        <v>201706210052787071</v>
      </c>
      <c r="C312" s="38" t="s">
        <v>1570</v>
      </c>
      <c r="D312" s="38" t="s">
        <v>2398</v>
      </c>
      <c r="F312" s="38" t="s">
        <v>5084</v>
      </c>
      <c r="G312" s="67">
        <v>1211</v>
      </c>
      <c r="H312" s="23" t="str">
        <f t="shared" ref="H312:H375" si="21">F312&amp;G312</f>
        <v>52574653006594421211</v>
      </c>
      <c r="I312" s="48" t="e">
        <f>VLOOKUP(H312,银行退汇!H:K,4,FALSE)</f>
        <v>#N/A</v>
      </c>
      <c r="J312" s="48" t="e">
        <f t="shared" si="19"/>
        <v>#N/A</v>
      </c>
      <c r="K312" s="48" t="e">
        <f>VLOOKUP(H312,银行退汇!G:K,2,FALSE)</f>
        <v>#N/A</v>
      </c>
      <c r="L312" s="48" t="e">
        <f>VLOOKUP(H312,网银退汇!C:D,2,FALSE)</f>
        <v>#N/A</v>
      </c>
    </row>
    <row r="313" spans="1:12" hidden="1">
      <c r="A313" s="38" t="s">
        <v>2406</v>
      </c>
      <c r="B313" s="23" t="str">
        <f t="shared" si="20"/>
        <v>201706210052799343</v>
      </c>
      <c r="C313" s="38" t="s">
        <v>1570</v>
      </c>
      <c r="D313" s="38" t="s">
        <v>2403</v>
      </c>
      <c r="F313" s="38" t="s">
        <v>5085</v>
      </c>
      <c r="G313" s="67">
        <v>40</v>
      </c>
      <c r="H313" s="23" t="str">
        <f t="shared" si="21"/>
        <v>623020007268010640</v>
      </c>
      <c r="I313" s="48" t="e">
        <f>VLOOKUP(H313,银行退汇!H:K,4,FALSE)</f>
        <v>#N/A</v>
      </c>
      <c r="J313" s="48" t="e">
        <f t="shared" si="19"/>
        <v>#N/A</v>
      </c>
      <c r="K313" s="48" t="e">
        <f>VLOOKUP(H313,银行退汇!G:K,2,FALSE)</f>
        <v>#N/A</v>
      </c>
      <c r="L313" s="48" t="e">
        <f>VLOOKUP(H313,网银退汇!C:D,2,FALSE)</f>
        <v>#N/A</v>
      </c>
    </row>
    <row r="314" spans="1:12" hidden="1">
      <c r="A314" s="38" t="s">
        <v>2411</v>
      </c>
      <c r="B314" s="23" t="str">
        <f t="shared" si="20"/>
        <v>201706210052800500</v>
      </c>
      <c r="C314" s="38" t="s">
        <v>1570</v>
      </c>
      <c r="D314" s="38" t="s">
        <v>2408</v>
      </c>
      <c r="F314" s="38" t="s">
        <v>5086</v>
      </c>
      <c r="G314" s="67">
        <v>412</v>
      </c>
      <c r="H314" s="23" t="str">
        <f t="shared" si="21"/>
        <v>6230521920003809379412</v>
      </c>
      <c r="I314" s="48" t="e">
        <f>VLOOKUP(H314,银行退汇!H:K,4,FALSE)</f>
        <v>#N/A</v>
      </c>
      <c r="J314" s="48" t="e">
        <f t="shared" si="19"/>
        <v>#N/A</v>
      </c>
      <c r="K314" s="48" t="e">
        <f>VLOOKUP(H314,银行退汇!G:K,2,FALSE)</f>
        <v>#N/A</v>
      </c>
      <c r="L314" s="48" t="e">
        <f>VLOOKUP(H314,网银退汇!C:D,2,FALSE)</f>
        <v>#N/A</v>
      </c>
    </row>
    <row r="315" spans="1:12" hidden="1">
      <c r="A315" s="38" t="s">
        <v>2416</v>
      </c>
      <c r="B315" s="23" t="str">
        <f t="shared" si="20"/>
        <v>201706210052801498</v>
      </c>
      <c r="C315" s="38" t="s">
        <v>1570</v>
      </c>
      <c r="D315" s="38" t="s">
        <v>2413</v>
      </c>
      <c r="F315" s="38" t="s">
        <v>5087</v>
      </c>
      <c r="G315" s="67">
        <v>12</v>
      </c>
      <c r="H315" s="23" t="str">
        <f t="shared" si="21"/>
        <v>622600000428577612</v>
      </c>
      <c r="I315" s="48" t="e">
        <f>VLOOKUP(H315,银行退汇!H:K,4,FALSE)</f>
        <v>#N/A</v>
      </c>
      <c r="J315" s="48" t="e">
        <f t="shared" si="19"/>
        <v>#N/A</v>
      </c>
      <c r="K315" s="48" t="e">
        <f>VLOOKUP(H315,银行退汇!G:K,2,FALSE)</f>
        <v>#N/A</v>
      </c>
      <c r="L315" s="48" t="e">
        <f>VLOOKUP(H315,网银退汇!C:D,2,FALSE)</f>
        <v>#N/A</v>
      </c>
    </row>
    <row r="316" spans="1:12" hidden="1">
      <c r="A316" s="38" t="s">
        <v>2421</v>
      </c>
      <c r="B316" s="23" t="str">
        <f t="shared" si="20"/>
        <v>201706210052803304</v>
      </c>
      <c r="C316" s="38" t="s">
        <v>1570</v>
      </c>
      <c r="D316" s="38" t="s">
        <v>2418</v>
      </c>
      <c r="F316" s="38" t="s">
        <v>5088</v>
      </c>
      <c r="G316" s="67">
        <v>564</v>
      </c>
      <c r="H316" s="23" t="str">
        <f t="shared" si="21"/>
        <v>6223691540349838564</v>
      </c>
      <c r="I316" s="48" t="e">
        <f>VLOOKUP(H316,银行退汇!H:K,4,FALSE)</f>
        <v>#N/A</v>
      </c>
      <c r="J316" s="48" t="e">
        <f t="shared" si="19"/>
        <v>#N/A</v>
      </c>
      <c r="K316" s="48" t="e">
        <f>VLOOKUP(H316,银行退汇!G:K,2,FALSE)</f>
        <v>#N/A</v>
      </c>
      <c r="L316" s="48" t="e">
        <f>VLOOKUP(H316,网银退汇!C:D,2,FALSE)</f>
        <v>#N/A</v>
      </c>
    </row>
    <row r="317" spans="1:12" hidden="1">
      <c r="A317" s="38" t="s">
        <v>2426</v>
      </c>
      <c r="B317" s="23" t="str">
        <f t="shared" si="20"/>
        <v>201706210052803403</v>
      </c>
      <c r="C317" s="38" t="s">
        <v>1570</v>
      </c>
      <c r="D317" s="38" t="s">
        <v>2423</v>
      </c>
      <c r="F317" s="38" t="s">
        <v>5089</v>
      </c>
      <c r="G317" s="67">
        <v>211</v>
      </c>
      <c r="H317" s="23" t="str">
        <f t="shared" si="21"/>
        <v>6228483978593199270211</v>
      </c>
      <c r="I317" s="48" t="e">
        <f>VLOOKUP(H317,银行退汇!H:K,4,FALSE)</f>
        <v>#N/A</v>
      </c>
      <c r="J317" s="48" t="e">
        <f t="shared" si="19"/>
        <v>#N/A</v>
      </c>
      <c r="K317" s="48" t="e">
        <f>VLOOKUP(H317,银行退汇!G:K,2,FALSE)</f>
        <v>#N/A</v>
      </c>
      <c r="L317" s="48" t="e">
        <f>VLOOKUP(H317,网银退汇!C:D,2,FALSE)</f>
        <v>#N/A</v>
      </c>
    </row>
    <row r="318" spans="1:12" hidden="1">
      <c r="A318" s="38" t="s">
        <v>2431</v>
      </c>
      <c r="B318" s="23" t="str">
        <f t="shared" si="20"/>
        <v>201706210052803448</v>
      </c>
      <c r="C318" s="38" t="s">
        <v>1570</v>
      </c>
      <c r="D318" s="38" t="s">
        <v>2428</v>
      </c>
      <c r="F318" s="38" t="s">
        <v>5090</v>
      </c>
      <c r="G318" s="67">
        <v>407</v>
      </c>
      <c r="H318" s="23" t="str">
        <f t="shared" si="21"/>
        <v>6258590031086164407</v>
      </c>
      <c r="I318" s="48" t="e">
        <f>VLOOKUP(H318,银行退汇!H:K,4,FALSE)</f>
        <v>#N/A</v>
      </c>
      <c r="J318" s="48" t="e">
        <f t="shared" si="19"/>
        <v>#N/A</v>
      </c>
      <c r="K318" s="48" t="e">
        <f>VLOOKUP(H318,银行退汇!G:K,2,FALSE)</f>
        <v>#N/A</v>
      </c>
      <c r="L318" s="48" t="e">
        <f>VLOOKUP(H318,网银退汇!C:D,2,FALSE)</f>
        <v>#N/A</v>
      </c>
    </row>
    <row r="319" spans="1:12" hidden="1">
      <c r="A319" s="38" t="s">
        <v>2436</v>
      </c>
      <c r="B319" s="23" t="str">
        <f t="shared" si="20"/>
        <v>201706210052803526</v>
      </c>
      <c r="C319" s="38" t="s">
        <v>1570</v>
      </c>
      <c r="D319" s="38" t="s">
        <v>2433</v>
      </c>
      <c r="F319" s="38" t="s">
        <v>5091</v>
      </c>
      <c r="G319" s="67">
        <v>314</v>
      </c>
      <c r="H319" s="23" t="str">
        <f t="shared" si="21"/>
        <v>6225970052459179314</v>
      </c>
      <c r="I319" s="48" t="e">
        <f>VLOOKUP(H319,银行退汇!H:K,4,FALSE)</f>
        <v>#N/A</v>
      </c>
      <c r="J319" s="48" t="e">
        <f t="shared" si="19"/>
        <v>#N/A</v>
      </c>
      <c r="K319" s="48" t="e">
        <f>VLOOKUP(H319,银行退汇!G:K,2,FALSE)</f>
        <v>#N/A</v>
      </c>
      <c r="L319" s="48" t="e">
        <f>VLOOKUP(H319,网银退汇!C:D,2,FALSE)</f>
        <v>#N/A</v>
      </c>
    </row>
    <row r="320" spans="1:12" hidden="1">
      <c r="A320" s="38" t="s">
        <v>2441</v>
      </c>
      <c r="B320" s="23" t="str">
        <f t="shared" si="20"/>
        <v>201706210052804655</v>
      </c>
      <c r="C320" s="38" t="s">
        <v>1570</v>
      </c>
      <c r="D320" s="38" t="s">
        <v>2438</v>
      </c>
      <c r="F320" s="38" t="s">
        <v>5092</v>
      </c>
      <c r="G320" s="67">
        <v>298</v>
      </c>
      <c r="H320" s="23" t="str">
        <f t="shared" si="21"/>
        <v>6283174240724680298</v>
      </c>
      <c r="I320" s="48" t="e">
        <f>VLOOKUP(H320,银行退汇!H:K,4,FALSE)</f>
        <v>#N/A</v>
      </c>
      <c r="J320" s="48" t="e">
        <f t="shared" si="19"/>
        <v>#N/A</v>
      </c>
      <c r="K320" s="48" t="e">
        <f>VLOOKUP(H320,银行退汇!G:K,2,FALSE)</f>
        <v>#N/A</v>
      </c>
      <c r="L320" s="48" t="e">
        <f>VLOOKUP(H320,网银退汇!C:D,2,FALSE)</f>
        <v>#N/A</v>
      </c>
    </row>
    <row r="321" spans="1:12" hidden="1">
      <c r="A321" s="38" t="s">
        <v>2446</v>
      </c>
      <c r="B321" s="23" t="str">
        <f t="shared" si="20"/>
        <v>201706210052806925</v>
      </c>
      <c r="C321" s="38" t="s">
        <v>1570</v>
      </c>
      <c r="D321" s="38" t="s">
        <v>2443</v>
      </c>
      <c r="F321" s="38" t="s">
        <v>5093</v>
      </c>
      <c r="G321" s="67">
        <v>226</v>
      </c>
      <c r="H321" s="23" t="str">
        <f t="shared" si="21"/>
        <v>4367423910197016015226</v>
      </c>
      <c r="I321" s="48" t="e">
        <f>VLOOKUP(H321,银行退汇!H:K,4,FALSE)</f>
        <v>#N/A</v>
      </c>
      <c r="J321" s="48" t="e">
        <f t="shared" si="19"/>
        <v>#N/A</v>
      </c>
      <c r="K321" s="48" t="e">
        <f>VLOOKUP(H321,银行退汇!G:K,2,FALSE)</f>
        <v>#N/A</v>
      </c>
      <c r="L321" s="48" t="e">
        <f>VLOOKUP(H321,网银退汇!C:D,2,FALSE)</f>
        <v>#N/A</v>
      </c>
    </row>
    <row r="322" spans="1:12" hidden="1">
      <c r="A322" s="38" t="s">
        <v>2451</v>
      </c>
      <c r="B322" s="23" t="str">
        <f t="shared" si="20"/>
        <v>201706210052807096</v>
      </c>
      <c r="C322" s="38" t="s">
        <v>1570</v>
      </c>
      <c r="D322" s="38" t="s">
        <v>2448</v>
      </c>
      <c r="F322" s="38" t="s">
        <v>5094</v>
      </c>
      <c r="G322" s="67">
        <v>662</v>
      </c>
      <c r="H322" s="23" t="str">
        <f t="shared" si="21"/>
        <v>6223691638647796662</v>
      </c>
      <c r="I322" s="48" t="e">
        <f>VLOOKUP(H322,银行退汇!H:K,4,FALSE)</f>
        <v>#N/A</v>
      </c>
      <c r="J322" s="48" t="e">
        <f t="shared" si="19"/>
        <v>#N/A</v>
      </c>
      <c r="K322" s="48" t="e">
        <f>VLOOKUP(H322,银行退汇!G:K,2,FALSE)</f>
        <v>#N/A</v>
      </c>
      <c r="L322" s="48" t="e">
        <f>VLOOKUP(H322,网银退汇!C:D,2,FALSE)</f>
        <v>#N/A</v>
      </c>
    </row>
    <row r="323" spans="1:12" hidden="1">
      <c r="A323" s="38" t="s">
        <v>2456</v>
      </c>
      <c r="B323" s="23" t="str">
        <f t="shared" si="20"/>
        <v>201706210052808312</v>
      </c>
      <c r="C323" s="38" t="s">
        <v>1570</v>
      </c>
      <c r="D323" s="38" t="s">
        <v>2453</v>
      </c>
      <c r="F323" s="38" t="s">
        <v>5095</v>
      </c>
      <c r="G323" s="67">
        <v>1429</v>
      </c>
      <c r="H323" s="23" t="str">
        <f t="shared" si="21"/>
        <v>62236914502901131429</v>
      </c>
      <c r="I323" s="48" t="e">
        <f>VLOOKUP(H323,银行退汇!H:K,4,FALSE)</f>
        <v>#N/A</v>
      </c>
      <c r="J323" s="48" t="e">
        <f t="shared" si="19"/>
        <v>#N/A</v>
      </c>
      <c r="K323" s="48" t="e">
        <f>VLOOKUP(H323,银行退汇!G:K,2,FALSE)</f>
        <v>#N/A</v>
      </c>
      <c r="L323" s="48" t="e">
        <f>VLOOKUP(H323,网银退汇!C:D,2,FALSE)</f>
        <v>#N/A</v>
      </c>
    </row>
    <row r="324" spans="1:12" hidden="1">
      <c r="A324" s="38" t="s">
        <v>2461</v>
      </c>
      <c r="B324" s="23" t="str">
        <f t="shared" si="20"/>
        <v>201706220052824404</v>
      </c>
      <c r="C324" s="38" t="s">
        <v>4679</v>
      </c>
      <c r="D324" s="38" t="s">
        <v>2458</v>
      </c>
      <c r="F324" s="38" t="s">
        <v>5096</v>
      </c>
      <c r="G324" s="67">
        <v>100</v>
      </c>
      <c r="H324" s="23" t="str">
        <f t="shared" si="21"/>
        <v>6212262505000323929100</v>
      </c>
      <c r="I324" s="48" t="e">
        <f>VLOOKUP(H324,银行退汇!H:K,4,FALSE)</f>
        <v>#N/A</v>
      </c>
      <c r="J324" s="48" t="e">
        <f t="shared" si="19"/>
        <v>#N/A</v>
      </c>
      <c r="K324" s="48" t="e">
        <f>VLOOKUP(H324,银行退汇!G:K,2,FALSE)</f>
        <v>#N/A</v>
      </c>
      <c r="L324" s="48" t="e">
        <f>VLOOKUP(H324,网银退汇!C:D,2,FALSE)</f>
        <v>#N/A</v>
      </c>
    </row>
    <row r="325" spans="1:12" hidden="1">
      <c r="A325" s="38" t="s">
        <v>2466</v>
      </c>
      <c r="B325" s="23" t="str">
        <f t="shared" si="20"/>
        <v>201706220052824811</v>
      </c>
      <c r="C325" s="38" t="s">
        <v>4679</v>
      </c>
      <c r="D325" s="38" t="s">
        <v>2463</v>
      </c>
      <c r="F325" s="38" t="s">
        <v>5097</v>
      </c>
      <c r="G325" s="67">
        <v>500</v>
      </c>
      <c r="H325" s="23" t="str">
        <f t="shared" si="21"/>
        <v>6217003890001061477500</v>
      </c>
      <c r="I325" s="48" t="e">
        <f>VLOOKUP(H325,银行退汇!H:K,4,FALSE)</f>
        <v>#N/A</v>
      </c>
      <c r="J325" s="48" t="e">
        <f t="shared" si="19"/>
        <v>#N/A</v>
      </c>
      <c r="K325" s="48" t="e">
        <f>VLOOKUP(H325,银行退汇!G:K,2,FALSE)</f>
        <v>#N/A</v>
      </c>
      <c r="L325" s="48" t="e">
        <f>VLOOKUP(H325,网银退汇!C:D,2,FALSE)</f>
        <v>#N/A</v>
      </c>
    </row>
    <row r="326" spans="1:12" hidden="1">
      <c r="A326" s="38" t="s">
        <v>2471</v>
      </c>
      <c r="B326" s="23" t="str">
        <f t="shared" si="20"/>
        <v>201706220052824832</v>
      </c>
      <c r="C326" s="38" t="s">
        <v>4679</v>
      </c>
      <c r="D326" s="38" t="s">
        <v>2468</v>
      </c>
      <c r="F326" s="38" t="s">
        <v>5098</v>
      </c>
      <c r="G326" s="67">
        <v>840</v>
      </c>
      <c r="H326" s="23" t="str">
        <f t="shared" si="21"/>
        <v>6259650970123219840</v>
      </c>
      <c r="I326" s="48" t="e">
        <f>VLOOKUP(H326,银行退汇!H:K,4,FALSE)</f>
        <v>#N/A</v>
      </c>
      <c r="J326" s="48" t="e">
        <f t="shared" si="19"/>
        <v>#N/A</v>
      </c>
      <c r="K326" s="48" t="e">
        <f>VLOOKUP(H326,银行退汇!G:K,2,FALSE)</f>
        <v>#N/A</v>
      </c>
      <c r="L326" s="48" t="e">
        <f>VLOOKUP(H326,网银退汇!C:D,2,FALSE)</f>
        <v>#N/A</v>
      </c>
    </row>
    <row r="327" spans="1:12" hidden="1">
      <c r="A327" s="38" t="s">
        <v>2476</v>
      </c>
      <c r="B327" s="23" t="str">
        <f t="shared" si="20"/>
        <v>201706220052825165</v>
      </c>
      <c r="C327" s="38" t="s">
        <v>4679</v>
      </c>
      <c r="D327" s="38" t="s">
        <v>2473</v>
      </c>
      <c r="F327" s="38" t="s">
        <v>5099</v>
      </c>
      <c r="G327" s="67">
        <v>500</v>
      </c>
      <c r="H327" s="23" t="str">
        <f t="shared" si="21"/>
        <v>6217359901020698205500</v>
      </c>
      <c r="I327" s="48" t="e">
        <f>VLOOKUP(H327,银行退汇!H:K,4,FALSE)</f>
        <v>#N/A</v>
      </c>
      <c r="J327" s="48" t="e">
        <f t="shared" si="19"/>
        <v>#N/A</v>
      </c>
      <c r="K327" s="48" t="e">
        <f>VLOOKUP(H327,银行退汇!G:K,2,FALSE)</f>
        <v>#N/A</v>
      </c>
      <c r="L327" s="48" t="e">
        <f>VLOOKUP(H327,网银退汇!C:D,2,FALSE)</f>
        <v>#N/A</v>
      </c>
    </row>
    <row r="328" spans="1:12" hidden="1">
      <c r="A328" s="38" t="s">
        <v>2481</v>
      </c>
      <c r="B328" s="23" t="str">
        <f t="shared" si="20"/>
        <v>201706220052825181</v>
      </c>
      <c r="C328" s="38" t="s">
        <v>4679</v>
      </c>
      <c r="D328" s="38" t="s">
        <v>2478</v>
      </c>
      <c r="F328" s="38" t="s">
        <v>5100</v>
      </c>
      <c r="G328" s="67">
        <v>1000</v>
      </c>
      <c r="H328" s="23" t="str">
        <f t="shared" si="21"/>
        <v>62122625020113200511000</v>
      </c>
      <c r="I328" s="48" t="e">
        <f>VLOOKUP(H328,银行退汇!H:K,4,FALSE)</f>
        <v>#N/A</v>
      </c>
      <c r="J328" s="48" t="e">
        <f t="shared" si="19"/>
        <v>#N/A</v>
      </c>
      <c r="K328" s="48" t="e">
        <f>VLOOKUP(H328,银行退汇!G:K,2,FALSE)</f>
        <v>#N/A</v>
      </c>
      <c r="L328" s="48" t="e">
        <f>VLOOKUP(H328,网银退汇!C:D,2,FALSE)</f>
        <v>#N/A</v>
      </c>
    </row>
    <row r="329" spans="1:12" hidden="1">
      <c r="A329" s="38" t="s">
        <v>2486</v>
      </c>
      <c r="B329" s="23" t="str">
        <f t="shared" si="20"/>
        <v>201706220052826550</v>
      </c>
      <c r="C329" s="38" t="s">
        <v>4679</v>
      </c>
      <c r="D329" s="38" t="s">
        <v>2483</v>
      </c>
      <c r="F329" s="38" t="s">
        <v>5101</v>
      </c>
      <c r="G329" s="67">
        <v>44</v>
      </c>
      <c r="H329" s="23" t="str">
        <f t="shared" si="21"/>
        <v>621415731180008518844</v>
      </c>
      <c r="I329" s="48" t="e">
        <f>VLOOKUP(H329,银行退汇!H:K,4,FALSE)</f>
        <v>#N/A</v>
      </c>
      <c r="J329" s="48" t="e">
        <f t="shared" si="19"/>
        <v>#N/A</v>
      </c>
      <c r="K329" s="48" t="e">
        <f>VLOOKUP(H329,银行退汇!G:K,2,FALSE)</f>
        <v>#N/A</v>
      </c>
      <c r="L329" s="48" t="e">
        <f>VLOOKUP(H329,网银退汇!C:D,2,FALSE)</f>
        <v>#N/A</v>
      </c>
    </row>
    <row r="330" spans="1:12" hidden="1">
      <c r="A330" s="38" t="s">
        <v>2491</v>
      </c>
      <c r="B330" s="23" t="str">
        <f t="shared" si="20"/>
        <v>201706220052827130</v>
      </c>
      <c r="C330" s="38" t="s">
        <v>4679</v>
      </c>
      <c r="D330" s="38" t="s">
        <v>2488</v>
      </c>
      <c r="F330" s="38" t="s">
        <v>5102</v>
      </c>
      <c r="G330" s="67">
        <v>1092</v>
      </c>
      <c r="H330" s="23" t="str">
        <f t="shared" si="21"/>
        <v>62302100708201411092</v>
      </c>
      <c r="I330" s="48" t="e">
        <f>VLOOKUP(H330,银行退汇!H:K,4,FALSE)</f>
        <v>#N/A</v>
      </c>
      <c r="J330" s="48" t="e">
        <f t="shared" si="19"/>
        <v>#N/A</v>
      </c>
      <c r="K330" s="48" t="e">
        <f>VLOOKUP(H330,银行退汇!G:K,2,FALSE)</f>
        <v>#N/A</v>
      </c>
      <c r="L330" s="48" t="e">
        <f>VLOOKUP(H330,网银退汇!C:D,2,FALSE)</f>
        <v>#N/A</v>
      </c>
    </row>
    <row r="331" spans="1:12" hidden="1">
      <c r="A331" s="38" t="s">
        <v>2496</v>
      </c>
      <c r="B331" s="23" t="str">
        <f t="shared" si="20"/>
        <v>201706220052827286</v>
      </c>
      <c r="C331" s="38" t="s">
        <v>4679</v>
      </c>
      <c r="D331" s="38" t="s">
        <v>2493</v>
      </c>
      <c r="F331" s="38" t="s">
        <v>5103</v>
      </c>
      <c r="G331" s="67">
        <v>400</v>
      </c>
      <c r="H331" s="23" t="str">
        <f t="shared" si="21"/>
        <v>6259650874185413400</v>
      </c>
      <c r="I331" s="48" t="e">
        <f>VLOOKUP(H331,银行退汇!H:K,4,FALSE)</f>
        <v>#N/A</v>
      </c>
      <c r="J331" s="48" t="e">
        <f t="shared" si="19"/>
        <v>#N/A</v>
      </c>
      <c r="K331" s="48" t="e">
        <f>VLOOKUP(H331,银行退汇!G:K,2,FALSE)</f>
        <v>#N/A</v>
      </c>
      <c r="L331" s="48" t="e">
        <f>VLOOKUP(H331,网银退汇!C:D,2,FALSE)</f>
        <v>#N/A</v>
      </c>
    </row>
    <row r="332" spans="1:12" hidden="1">
      <c r="A332" s="38" t="s">
        <v>2501</v>
      </c>
      <c r="B332" s="23" t="str">
        <f t="shared" si="20"/>
        <v>201706220052827619</v>
      </c>
      <c r="C332" s="38" t="s">
        <v>4679</v>
      </c>
      <c r="D332" s="38" t="s">
        <v>2498</v>
      </c>
      <c r="F332" s="38" t="s">
        <v>5104</v>
      </c>
      <c r="G332" s="67">
        <v>72</v>
      </c>
      <c r="H332" s="23" t="str">
        <f t="shared" si="21"/>
        <v>622848396600362006872</v>
      </c>
      <c r="I332" s="48" t="e">
        <f>VLOOKUP(H332,银行退汇!H:K,4,FALSE)</f>
        <v>#N/A</v>
      </c>
      <c r="J332" s="48" t="e">
        <f t="shared" si="19"/>
        <v>#N/A</v>
      </c>
      <c r="K332" s="48" t="e">
        <f>VLOOKUP(H332,银行退汇!G:K,2,FALSE)</f>
        <v>#N/A</v>
      </c>
      <c r="L332" s="48" t="e">
        <f>VLOOKUP(H332,网银退汇!C:D,2,FALSE)</f>
        <v>#N/A</v>
      </c>
    </row>
    <row r="333" spans="1:12" hidden="1">
      <c r="A333" s="38" t="s">
        <v>2506</v>
      </c>
      <c r="B333" s="23" t="str">
        <f t="shared" si="20"/>
        <v>201706220052828685</v>
      </c>
      <c r="C333" s="38" t="s">
        <v>4679</v>
      </c>
      <c r="D333" s="38" t="s">
        <v>2503</v>
      </c>
      <c r="F333" s="38" t="s">
        <v>5105</v>
      </c>
      <c r="G333" s="67">
        <v>1000</v>
      </c>
      <c r="H333" s="23" t="str">
        <f t="shared" si="21"/>
        <v>62101780020248874821000</v>
      </c>
      <c r="I333" s="48" t="e">
        <f>VLOOKUP(H333,银行退汇!H:K,4,FALSE)</f>
        <v>#N/A</v>
      </c>
      <c r="J333" s="48" t="e">
        <f t="shared" si="19"/>
        <v>#N/A</v>
      </c>
      <c r="K333" s="48" t="e">
        <f>VLOOKUP(H333,银行退汇!G:K,2,FALSE)</f>
        <v>#N/A</v>
      </c>
      <c r="L333" s="48" t="e">
        <f>VLOOKUP(H333,网银退汇!C:D,2,FALSE)</f>
        <v>#N/A</v>
      </c>
    </row>
    <row r="334" spans="1:12" hidden="1">
      <c r="A334" s="38" t="s">
        <v>2511</v>
      </c>
      <c r="B334" s="23" t="str">
        <f t="shared" si="20"/>
        <v>201706220052829140</v>
      </c>
      <c r="C334" s="38" t="s">
        <v>4679</v>
      </c>
      <c r="D334" s="38" t="s">
        <v>2508</v>
      </c>
      <c r="F334" s="38" t="s">
        <v>5106</v>
      </c>
      <c r="G334" s="67">
        <v>500</v>
      </c>
      <c r="H334" s="23" t="str">
        <f t="shared" si="21"/>
        <v>6217003860002585071500</v>
      </c>
      <c r="I334" s="48" t="e">
        <f>VLOOKUP(H334,银行退汇!H:K,4,FALSE)</f>
        <v>#N/A</v>
      </c>
      <c r="J334" s="48" t="e">
        <f t="shared" si="19"/>
        <v>#N/A</v>
      </c>
      <c r="K334" s="48" t="e">
        <f>VLOOKUP(H334,银行退汇!G:K,2,FALSE)</f>
        <v>#N/A</v>
      </c>
      <c r="L334" s="48" t="e">
        <f>VLOOKUP(H334,网银退汇!C:D,2,FALSE)</f>
        <v>#N/A</v>
      </c>
    </row>
    <row r="335" spans="1:12" hidden="1">
      <c r="A335" s="38" t="s">
        <v>2516</v>
      </c>
      <c r="B335" s="23" t="str">
        <f t="shared" si="20"/>
        <v>201706220052829483</v>
      </c>
      <c r="C335" s="38" t="s">
        <v>4679</v>
      </c>
      <c r="D335" s="38" t="s">
        <v>2513</v>
      </c>
      <c r="F335" s="38" t="s">
        <v>5107</v>
      </c>
      <c r="G335" s="67">
        <v>400</v>
      </c>
      <c r="H335" s="23" t="str">
        <f t="shared" si="21"/>
        <v>6227003860590450240400</v>
      </c>
      <c r="I335" s="48" t="e">
        <f>VLOOKUP(H335,银行退汇!H:K,4,FALSE)</f>
        <v>#N/A</v>
      </c>
      <c r="J335" s="48" t="e">
        <f t="shared" si="19"/>
        <v>#N/A</v>
      </c>
      <c r="K335" s="48" t="e">
        <f>VLOOKUP(H335,银行退汇!G:K,2,FALSE)</f>
        <v>#N/A</v>
      </c>
      <c r="L335" s="48" t="e">
        <f>VLOOKUP(H335,网银退汇!C:D,2,FALSE)</f>
        <v>#N/A</v>
      </c>
    </row>
    <row r="336" spans="1:12" hidden="1">
      <c r="A336" s="38" t="s">
        <v>2521</v>
      </c>
      <c r="B336" s="23" t="str">
        <f t="shared" si="20"/>
        <v>201706220052831469</v>
      </c>
      <c r="C336" s="38" t="s">
        <v>4679</v>
      </c>
      <c r="D336" s="38" t="s">
        <v>2518</v>
      </c>
      <c r="F336" s="38" t="s">
        <v>5108</v>
      </c>
      <c r="G336" s="67">
        <v>1096</v>
      </c>
      <c r="H336" s="23" t="str">
        <f t="shared" si="21"/>
        <v>62220825050005381761096</v>
      </c>
      <c r="I336" s="48" t="e">
        <f>VLOOKUP(H336,银行退汇!H:K,4,FALSE)</f>
        <v>#N/A</v>
      </c>
      <c r="J336" s="48" t="e">
        <f t="shared" si="19"/>
        <v>#N/A</v>
      </c>
      <c r="K336" s="48" t="e">
        <f>VLOOKUP(H336,银行退汇!G:K,2,FALSE)</f>
        <v>#N/A</v>
      </c>
      <c r="L336" s="48" t="e">
        <f>VLOOKUP(H336,网银退汇!C:D,2,FALSE)</f>
        <v>#N/A</v>
      </c>
    </row>
    <row r="337" spans="1:12" hidden="1">
      <c r="A337" s="38" t="s">
        <v>2526</v>
      </c>
      <c r="B337" s="23" t="str">
        <f t="shared" si="20"/>
        <v>201706220052833286</v>
      </c>
      <c r="C337" s="38" t="s">
        <v>4679</v>
      </c>
      <c r="D337" s="38" t="s">
        <v>2523</v>
      </c>
      <c r="F337" s="38" t="s">
        <v>5109</v>
      </c>
      <c r="G337" s="67">
        <v>490</v>
      </c>
      <c r="H337" s="23" t="str">
        <f t="shared" si="21"/>
        <v>6231900000115743508490</v>
      </c>
      <c r="I337" s="48" t="e">
        <f>VLOOKUP(H337,银行退汇!H:K,4,FALSE)</f>
        <v>#N/A</v>
      </c>
      <c r="J337" s="48" t="e">
        <f t="shared" si="19"/>
        <v>#N/A</v>
      </c>
      <c r="K337" s="48" t="e">
        <f>VLOOKUP(H337,银行退汇!G:K,2,FALSE)</f>
        <v>#N/A</v>
      </c>
      <c r="L337" s="48" t="e">
        <f>VLOOKUP(H337,网银退汇!C:D,2,FALSE)</f>
        <v>#N/A</v>
      </c>
    </row>
    <row r="338" spans="1:12" hidden="1">
      <c r="A338" s="38" t="s">
        <v>2531</v>
      </c>
      <c r="B338" s="23" t="str">
        <f t="shared" si="20"/>
        <v>201706220052833333</v>
      </c>
      <c r="C338" s="38" t="s">
        <v>4679</v>
      </c>
      <c r="D338" s="38" t="s">
        <v>2528</v>
      </c>
      <c r="F338" s="38" t="s">
        <v>5110</v>
      </c>
      <c r="G338" s="67">
        <v>47</v>
      </c>
      <c r="H338" s="23" t="str">
        <f t="shared" si="21"/>
        <v>621226250200349783447</v>
      </c>
      <c r="I338" s="48" t="e">
        <f>VLOOKUP(H338,银行退汇!H:K,4,FALSE)</f>
        <v>#N/A</v>
      </c>
      <c r="J338" s="48" t="e">
        <f t="shared" si="19"/>
        <v>#N/A</v>
      </c>
      <c r="K338" s="48" t="e">
        <f>VLOOKUP(H338,银行退汇!G:K,2,FALSE)</f>
        <v>#N/A</v>
      </c>
      <c r="L338" s="48" t="e">
        <f>VLOOKUP(H338,网银退汇!C:D,2,FALSE)</f>
        <v>#N/A</v>
      </c>
    </row>
    <row r="339" spans="1:12" hidden="1">
      <c r="A339" s="38" t="s">
        <v>2536</v>
      </c>
      <c r="B339" s="23" t="str">
        <f t="shared" si="20"/>
        <v>201706220052833525</v>
      </c>
      <c r="C339" s="38" t="s">
        <v>4679</v>
      </c>
      <c r="D339" s="38" t="s">
        <v>2533</v>
      </c>
      <c r="F339" s="38" t="s">
        <v>5111</v>
      </c>
      <c r="G339" s="67">
        <v>500</v>
      </c>
      <c r="H339" s="23" t="str">
        <f t="shared" si="21"/>
        <v>6212262502018905706500</v>
      </c>
      <c r="I339" s="48" t="e">
        <f>VLOOKUP(H339,银行退汇!H:K,4,FALSE)</f>
        <v>#N/A</v>
      </c>
      <c r="J339" s="48" t="e">
        <f t="shared" si="19"/>
        <v>#N/A</v>
      </c>
      <c r="K339" s="48" t="e">
        <f>VLOOKUP(H339,银行退汇!G:K,2,FALSE)</f>
        <v>#N/A</v>
      </c>
      <c r="L339" s="48" t="e">
        <f>VLOOKUP(H339,网银退汇!C:D,2,FALSE)</f>
        <v>#N/A</v>
      </c>
    </row>
    <row r="340" spans="1:12" hidden="1">
      <c r="A340" s="38" t="s">
        <v>2541</v>
      </c>
      <c r="B340" s="23" t="str">
        <f t="shared" si="20"/>
        <v>201706220052834208</v>
      </c>
      <c r="C340" s="38" t="s">
        <v>4679</v>
      </c>
      <c r="D340" s="38" t="s">
        <v>2538</v>
      </c>
      <c r="F340" s="38" t="s">
        <v>5112</v>
      </c>
      <c r="G340" s="67">
        <v>35</v>
      </c>
      <c r="H340" s="23" t="str">
        <f t="shared" si="21"/>
        <v>621799730004074179835</v>
      </c>
      <c r="I340" s="48" t="e">
        <f>VLOOKUP(H340,银行退汇!H:K,4,FALSE)</f>
        <v>#N/A</v>
      </c>
      <c r="J340" s="48" t="e">
        <f t="shared" si="19"/>
        <v>#N/A</v>
      </c>
      <c r="K340" s="48" t="e">
        <f>VLOOKUP(H340,银行退汇!G:K,2,FALSE)</f>
        <v>#N/A</v>
      </c>
      <c r="L340" s="48" t="e">
        <f>VLOOKUP(H340,网银退汇!C:D,2,FALSE)</f>
        <v>#N/A</v>
      </c>
    </row>
    <row r="341" spans="1:12" hidden="1">
      <c r="A341" s="38" t="s">
        <v>2546</v>
      </c>
      <c r="B341" s="23" t="str">
        <f t="shared" si="20"/>
        <v>201706220052834411</v>
      </c>
      <c r="C341" s="38" t="s">
        <v>4679</v>
      </c>
      <c r="D341" s="38" t="s">
        <v>2543</v>
      </c>
      <c r="F341" s="38" t="s">
        <v>5113</v>
      </c>
      <c r="G341" s="67">
        <v>350</v>
      </c>
      <c r="H341" s="23" t="str">
        <f t="shared" si="21"/>
        <v>6228450868004269870350</v>
      </c>
      <c r="I341" s="48" t="e">
        <f>VLOOKUP(H341,银行退汇!H:K,4,FALSE)</f>
        <v>#N/A</v>
      </c>
      <c r="J341" s="48" t="e">
        <f t="shared" si="19"/>
        <v>#N/A</v>
      </c>
      <c r="K341" s="48" t="e">
        <f>VLOOKUP(H341,银行退汇!G:K,2,FALSE)</f>
        <v>#N/A</v>
      </c>
      <c r="L341" s="48" t="e">
        <f>VLOOKUP(H341,网银退汇!C:D,2,FALSE)</f>
        <v>#N/A</v>
      </c>
    </row>
    <row r="342" spans="1:12" hidden="1">
      <c r="A342" s="38" t="s">
        <v>2551</v>
      </c>
      <c r="B342" s="23" t="str">
        <f t="shared" si="20"/>
        <v>201706220052835302</v>
      </c>
      <c r="C342" s="38" t="s">
        <v>4679</v>
      </c>
      <c r="D342" s="38" t="s">
        <v>2548</v>
      </c>
      <c r="F342" s="38" t="s">
        <v>5114</v>
      </c>
      <c r="G342" s="67">
        <v>782</v>
      </c>
      <c r="H342" s="23" t="str">
        <f t="shared" si="21"/>
        <v>6227003673030205235782</v>
      </c>
      <c r="I342" s="48" t="e">
        <f>VLOOKUP(H342,银行退汇!H:K,4,FALSE)</f>
        <v>#N/A</v>
      </c>
      <c r="J342" s="48" t="e">
        <f t="shared" si="19"/>
        <v>#N/A</v>
      </c>
      <c r="K342" s="48" t="e">
        <f>VLOOKUP(H342,银行退汇!G:K,2,FALSE)</f>
        <v>#N/A</v>
      </c>
      <c r="L342" s="48" t="e">
        <f>VLOOKUP(H342,网银退汇!C:D,2,FALSE)</f>
        <v>#N/A</v>
      </c>
    </row>
    <row r="343" spans="1:12" hidden="1">
      <c r="A343" s="38" t="s">
        <v>2556</v>
      </c>
      <c r="B343" s="23" t="str">
        <f t="shared" si="20"/>
        <v>201706220052835737</v>
      </c>
      <c r="C343" s="38" t="s">
        <v>4679</v>
      </c>
      <c r="D343" s="38" t="s">
        <v>2553</v>
      </c>
      <c r="F343" s="38" t="s">
        <v>5115</v>
      </c>
      <c r="G343" s="67">
        <v>496</v>
      </c>
      <c r="H343" s="23" t="str">
        <f t="shared" si="21"/>
        <v>6228481938602584070496</v>
      </c>
      <c r="I343" s="48" t="e">
        <f>VLOOKUP(H343,银行退汇!H:K,4,FALSE)</f>
        <v>#N/A</v>
      </c>
      <c r="J343" s="48" t="e">
        <f t="shared" si="19"/>
        <v>#N/A</v>
      </c>
      <c r="K343" s="48" t="e">
        <f>VLOOKUP(H343,银行退汇!G:K,2,FALSE)</f>
        <v>#N/A</v>
      </c>
      <c r="L343" s="48" t="e">
        <f>VLOOKUP(H343,网银退汇!C:D,2,FALSE)</f>
        <v>#N/A</v>
      </c>
    </row>
    <row r="344" spans="1:12" hidden="1">
      <c r="A344" s="38" t="s">
        <v>2561</v>
      </c>
      <c r="B344" s="23" t="str">
        <f t="shared" si="20"/>
        <v>201706220052835889</v>
      </c>
      <c r="C344" s="38" t="s">
        <v>4679</v>
      </c>
      <c r="D344" s="38" t="s">
        <v>2558</v>
      </c>
      <c r="F344" s="38" t="s">
        <v>5116</v>
      </c>
      <c r="G344" s="67">
        <v>2000</v>
      </c>
      <c r="H344" s="23" t="str">
        <f t="shared" si="21"/>
        <v>62284838608816150112000</v>
      </c>
      <c r="I344" s="48" t="e">
        <f>VLOOKUP(H344,银行退汇!H:K,4,FALSE)</f>
        <v>#N/A</v>
      </c>
      <c r="J344" s="48" t="e">
        <f t="shared" si="19"/>
        <v>#N/A</v>
      </c>
      <c r="K344" s="48" t="e">
        <f>VLOOKUP(H344,银行退汇!G:K,2,FALSE)</f>
        <v>#N/A</v>
      </c>
      <c r="L344" s="48" t="e">
        <f>VLOOKUP(H344,网银退汇!C:D,2,FALSE)</f>
        <v>#N/A</v>
      </c>
    </row>
    <row r="345" spans="1:12" hidden="1">
      <c r="A345" s="38" t="s">
        <v>2566</v>
      </c>
      <c r="B345" s="23" t="str">
        <f t="shared" si="20"/>
        <v>201706220052835969</v>
      </c>
      <c r="C345" s="38" t="s">
        <v>4679</v>
      </c>
      <c r="D345" s="38" t="s">
        <v>2563</v>
      </c>
      <c r="F345" s="38" t="s">
        <v>5117</v>
      </c>
      <c r="G345" s="67">
        <v>4900</v>
      </c>
      <c r="H345" s="23" t="str">
        <f t="shared" si="21"/>
        <v>62284838685029277724900</v>
      </c>
      <c r="I345" s="48" t="e">
        <f>VLOOKUP(H345,银行退汇!H:K,4,FALSE)</f>
        <v>#N/A</v>
      </c>
      <c r="J345" s="48" t="e">
        <f t="shared" si="19"/>
        <v>#N/A</v>
      </c>
      <c r="K345" s="48" t="e">
        <f>VLOOKUP(H345,银行退汇!G:K,2,FALSE)</f>
        <v>#N/A</v>
      </c>
      <c r="L345" s="48" t="e">
        <f>VLOOKUP(H345,网银退汇!C:D,2,FALSE)</f>
        <v>#N/A</v>
      </c>
    </row>
    <row r="346" spans="1:12" hidden="1">
      <c r="A346" s="38" t="s">
        <v>2571</v>
      </c>
      <c r="B346" s="23" t="str">
        <f t="shared" si="20"/>
        <v>201706220052836433</v>
      </c>
      <c r="C346" s="38" t="s">
        <v>4679</v>
      </c>
      <c r="D346" s="38" t="s">
        <v>2568</v>
      </c>
      <c r="F346" s="38" t="s">
        <v>5118</v>
      </c>
      <c r="G346" s="67">
        <v>316</v>
      </c>
      <c r="H346" s="23" t="str">
        <f t="shared" si="21"/>
        <v>6223692081053979316</v>
      </c>
      <c r="I346" s="48" t="e">
        <f>VLOOKUP(H346,银行退汇!H:K,4,FALSE)</f>
        <v>#N/A</v>
      </c>
      <c r="J346" s="48" t="e">
        <f t="shared" si="19"/>
        <v>#N/A</v>
      </c>
      <c r="K346" s="48" t="e">
        <f>VLOOKUP(H346,银行退汇!G:K,2,FALSE)</f>
        <v>#N/A</v>
      </c>
      <c r="L346" s="48" t="e">
        <f>VLOOKUP(H346,网银退汇!C:D,2,FALSE)</f>
        <v>#N/A</v>
      </c>
    </row>
    <row r="347" spans="1:12" hidden="1">
      <c r="A347" s="38" t="s">
        <v>2576</v>
      </c>
      <c r="B347" s="23" t="str">
        <f t="shared" si="20"/>
        <v>201706220052838321</v>
      </c>
      <c r="C347" s="38" t="s">
        <v>4679</v>
      </c>
      <c r="D347" s="38" t="s">
        <v>2573</v>
      </c>
      <c r="F347" s="38" t="s">
        <v>5119</v>
      </c>
      <c r="G347" s="67">
        <v>216</v>
      </c>
      <c r="H347" s="23" t="str">
        <f t="shared" si="21"/>
        <v>6217987300001239990216</v>
      </c>
      <c r="I347" s="48" t="e">
        <f>VLOOKUP(H347,银行退汇!H:K,4,FALSE)</f>
        <v>#N/A</v>
      </c>
      <c r="J347" s="48" t="e">
        <f t="shared" si="19"/>
        <v>#N/A</v>
      </c>
      <c r="K347" s="48" t="e">
        <f>VLOOKUP(H347,银行退汇!G:K,2,FALSE)</f>
        <v>#N/A</v>
      </c>
      <c r="L347" s="48" t="e">
        <f>VLOOKUP(H347,网银退汇!C:D,2,FALSE)</f>
        <v>#N/A</v>
      </c>
    </row>
    <row r="348" spans="1:12" hidden="1">
      <c r="A348" s="38" t="s">
        <v>2581</v>
      </c>
      <c r="B348" s="23" t="str">
        <f t="shared" si="20"/>
        <v>201706220052840110</v>
      </c>
      <c r="C348" s="38" t="s">
        <v>4679</v>
      </c>
      <c r="D348" s="38" t="s">
        <v>2578</v>
      </c>
      <c r="F348" s="38" t="s">
        <v>5120</v>
      </c>
      <c r="G348" s="67">
        <v>151</v>
      </c>
      <c r="H348" s="23" t="str">
        <f t="shared" si="21"/>
        <v>6217790001063248856151</v>
      </c>
      <c r="I348" s="48" t="e">
        <f>VLOOKUP(H348,银行退汇!H:K,4,FALSE)</f>
        <v>#N/A</v>
      </c>
      <c r="J348" s="48" t="e">
        <f t="shared" si="19"/>
        <v>#N/A</v>
      </c>
      <c r="K348" s="48" t="e">
        <f>VLOOKUP(H348,银行退汇!G:K,2,FALSE)</f>
        <v>#N/A</v>
      </c>
      <c r="L348" s="48" t="e">
        <f>VLOOKUP(H348,网银退汇!C:D,2,FALSE)</f>
        <v>#N/A</v>
      </c>
    </row>
    <row r="349" spans="1:12" hidden="1">
      <c r="A349" s="38" t="s">
        <v>2586</v>
      </c>
      <c r="B349" s="23" t="str">
        <f t="shared" si="20"/>
        <v>201706220052841486</v>
      </c>
      <c r="C349" s="38" t="s">
        <v>4679</v>
      </c>
      <c r="D349" s="38" t="s">
        <v>2583</v>
      </c>
      <c r="F349" s="38" t="s">
        <v>5121</v>
      </c>
      <c r="G349" s="67">
        <v>190</v>
      </c>
      <c r="H349" s="23" t="str">
        <f t="shared" si="21"/>
        <v>6217987300000437637190</v>
      </c>
      <c r="I349" s="48" t="e">
        <f>VLOOKUP(H349,银行退汇!H:K,4,FALSE)</f>
        <v>#N/A</v>
      </c>
      <c r="J349" s="48" t="e">
        <f t="shared" si="19"/>
        <v>#N/A</v>
      </c>
      <c r="K349" s="48" t="e">
        <f>VLOOKUP(H349,银行退汇!G:K,2,FALSE)</f>
        <v>#N/A</v>
      </c>
      <c r="L349" s="48" t="e">
        <f>VLOOKUP(H349,网银退汇!C:D,2,FALSE)</f>
        <v>#N/A</v>
      </c>
    </row>
    <row r="350" spans="1:12" hidden="1">
      <c r="A350" s="38" t="s">
        <v>2591</v>
      </c>
      <c r="B350" s="23" t="str">
        <f t="shared" si="20"/>
        <v>201706220052842930</v>
      </c>
      <c r="C350" s="38" t="s">
        <v>4679</v>
      </c>
      <c r="D350" s="38" t="s">
        <v>2588</v>
      </c>
      <c r="F350" s="38" t="s">
        <v>5122</v>
      </c>
      <c r="G350" s="67">
        <v>490</v>
      </c>
      <c r="H350" s="23" t="str">
        <f t="shared" si="21"/>
        <v>6228483346254302262490</v>
      </c>
      <c r="I350" s="48" t="e">
        <f>VLOOKUP(H350,银行退汇!H:K,4,FALSE)</f>
        <v>#N/A</v>
      </c>
      <c r="J350" s="48" t="e">
        <f t="shared" si="19"/>
        <v>#N/A</v>
      </c>
      <c r="K350" s="48" t="e">
        <f>VLOOKUP(H350,银行退汇!G:K,2,FALSE)</f>
        <v>#N/A</v>
      </c>
      <c r="L350" s="48" t="e">
        <f>VLOOKUP(H350,网银退汇!C:D,2,FALSE)</f>
        <v>#N/A</v>
      </c>
    </row>
    <row r="351" spans="1:12" hidden="1">
      <c r="A351" s="38" t="s">
        <v>2596</v>
      </c>
      <c r="B351" s="23" t="str">
        <f t="shared" si="20"/>
        <v>201706220052843123</v>
      </c>
      <c r="C351" s="38" t="s">
        <v>4679</v>
      </c>
      <c r="D351" s="38" t="s">
        <v>2593</v>
      </c>
      <c r="F351" s="38" t="s">
        <v>5123</v>
      </c>
      <c r="G351" s="67">
        <v>230</v>
      </c>
      <c r="H351" s="23" t="str">
        <f t="shared" si="21"/>
        <v>6228480868655991073230</v>
      </c>
      <c r="I351" s="48" t="e">
        <f>VLOOKUP(H351,银行退汇!H:K,4,FALSE)</f>
        <v>#N/A</v>
      </c>
      <c r="J351" s="48" t="e">
        <f t="shared" si="19"/>
        <v>#N/A</v>
      </c>
      <c r="K351" s="48" t="e">
        <f>VLOOKUP(H351,银行退汇!G:K,2,FALSE)</f>
        <v>#N/A</v>
      </c>
      <c r="L351" s="48" t="e">
        <f>VLOOKUP(H351,网银退汇!C:D,2,FALSE)</f>
        <v>#N/A</v>
      </c>
    </row>
    <row r="352" spans="1:12" hidden="1">
      <c r="A352" s="38" t="s">
        <v>2601</v>
      </c>
      <c r="B352" s="23" t="str">
        <f t="shared" si="20"/>
        <v>201706220052843913</v>
      </c>
      <c r="C352" s="38" t="s">
        <v>4679</v>
      </c>
      <c r="D352" s="38" t="s">
        <v>2598</v>
      </c>
      <c r="F352" s="38" t="s">
        <v>5124</v>
      </c>
      <c r="G352" s="67">
        <v>1000</v>
      </c>
      <c r="H352" s="23" t="str">
        <f t="shared" si="21"/>
        <v>62270038601500394411000</v>
      </c>
      <c r="I352" s="48" t="e">
        <f>VLOOKUP(H352,银行退汇!H:K,4,FALSE)</f>
        <v>#N/A</v>
      </c>
      <c r="J352" s="48" t="e">
        <f t="shared" si="19"/>
        <v>#N/A</v>
      </c>
      <c r="K352" s="48" t="e">
        <f>VLOOKUP(H352,银行退汇!G:K,2,FALSE)</f>
        <v>#N/A</v>
      </c>
      <c r="L352" s="48" t="e">
        <f>VLOOKUP(H352,网银退汇!C:D,2,FALSE)</f>
        <v>#N/A</v>
      </c>
    </row>
    <row r="353" spans="1:12" hidden="1">
      <c r="A353" s="38" t="s">
        <v>2606</v>
      </c>
      <c r="B353" s="23" t="str">
        <f t="shared" si="20"/>
        <v>201706220052846489</v>
      </c>
      <c r="C353" s="38" t="s">
        <v>4679</v>
      </c>
      <c r="D353" s="38" t="s">
        <v>2603</v>
      </c>
      <c r="F353" s="38" t="s">
        <v>5125</v>
      </c>
      <c r="G353" s="67">
        <v>500</v>
      </c>
      <c r="H353" s="23" t="str">
        <f t="shared" si="21"/>
        <v>6217862700000217436500</v>
      </c>
      <c r="I353" s="48" t="e">
        <f>VLOOKUP(H353,银行退汇!H:K,4,FALSE)</f>
        <v>#N/A</v>
      </c>
      <c r="J353" s="48" t="e">
        <f t="shared" si="19"/>
        <v>#N/A</v>
      </c>
      <c r="K353" s="48" t="e">
        <f>VLOOKUP(H353,银行退汇!G:K,2,FALSE)</f>
        <v>#N/A</v>
      </c>
      <c r="L353" s="48" t="e">
        <f>VLOOKUP(H353,网银退汇!C:D,2,FALSE)</f>
        <v>#N/A</v>
      </c>
    </row>
    <row r="354" spans="1:12" hidden="1">
      <c r="A354" s="38" t="s">
        <v>2611</v>
      </c>
      <c r="B354" s="23" t="str">
        <f t="shared" si="20"/>
        <v>201706220052847856</v>
      </c>
      <c r="C354" s="38" t="s">
        <v>4679</v>
      </c>
      <c r="D354" s="38" t="s">
        <v>2608</v>
      </c>
      <c r="F354" s="38" t="s">
        <v>5126</v>
      </c>
      <c r="G354" s="67">
        <v>255</v>
      </c>
      <c r="H354" s="23" t="str">
        <f t="shared" si="21"/>
        <v>6231900025540418962255</v>
      </c>
      <c r="I354" s="48" t="e">
        <f>VLOOKUP(H354,银行退汇!H:K,4,FALSE)</f>
        <v>#N/A</v>
      </c>
      <c r="J354" s="48" t="e">
        <f t="shared" si="19"/>
        <v>#N/A</v>
      </c>
      <c r="K354" s="48" t="e">
        <f>VLOOKUP(H354,银行退汇!G:K,2,FALSE)</f>
        <v>#N/A</v>
      </c>
      <c r="L354" s="48" t="e">
        <f>VLOOKUP(H354,网银退汇!C:D,2,FALSE)</f>
        <v>#N/A</v>
      </c>
    </row>
    <row r="355" spans="1:12" hidden="1">
      <c r="A355" s="38" t="s">
        <v>2616</v>
      </c>
      <c r="B355" s="23" t="str">
        <f t="shared" si="20"/>
        <v>201706220052848112</v>
      </c>
      <c r="C355" s="38" t="s">
        <v>4679</v>
      </c>
      <c r="D355" s="38" t="s">
        <v>2613</v>
      </c>
      <c r="F355" s="38" t="s">
        <v>5127</v>
      </c>
      <c r="G355" s="67">
        <v>1</v>
      </c>
      <c r="H355" s="23" t="str">
        <f t="shared" si="21"/>
        <v>62122625020020866381</v>
      </c>
      <c r="I355" s="48" t="e">
        <f>VLOOKUP(H355,银行退汇!H:K,4,FALSE)</f>
        <v>#N/A</v>
      </c>
      <c r="J355" s="48" t="e">
        <f t="shared" si="19"/>
        <v>#N/A</v>
      </c>
      <c r="K355" s="48" t="e">
        <f>VLOOKUP(H355,银行退汇!G:K,2,FALSE)</f>
        <v>#N/A</v>
      </c>
      <c r="L355" s="48" t="e">
        <f>VLOOKUP(H355,网银退汇!C:D,2,FALSE)</f>
        <v>#N/A</v>
      </c>
    </row>
    <row r="356" spans="1:12" hidden="1">
      <c r="A356" s="38" t="s">
        <v>2621</v>
      </c>
      <c r="B356" s="23" t="str">
        <f t="shared" si="20"/>
        <v>201706220052848143</v>
      </c>
      <c r="C356" s="38" t="s">
        <v>4679</v>
      </c>
      <c r="D356" s="38" t="s">
        <v>2618</v>
      </c>
      <c r="F356" s="38" t="s">
        <v>5128</v>
      </c>
      <c r="G356" s="67">
        <v>500</v>
      </c>
      <c r="H356" s="23" t="str">
        <f t="shared" si="21"/>
        <v>6223691306941984500</v>
      </c>
      <c r="I356" s="48" t="e">
        <f>VLOOKUP(H356,银行退汇!H:K,4,FALSE)</f>
        <v>#N/A</v>
      </c>
      <c r="J356" s="48" t="e">
        <f t="shared" si="19"/>
        <v>#N/A</v>
      </c>
      <c r="K356" s="48" t="e">
        <f>VLOOKUP(H356,银行退汇!G:K,2,FALSE)</f>
        <v>#N/A</v>
      </c>
      <c r="L356" s="48" t="e">
        <f>VLOOKUP(H356,网银退汇!C:D,2,FALSE)</f>
        <v>#N/A</v>
      </c>
    </row>
    <row r="357" spans="1:12" hidden="1">
      <c r="A357" s="38" t="s">
        <v>2626</v>
      </c>
      <c r="B357" s="23" t="str">
        <f t="shared" si="20"/>
        <v>201706220052848161</v>
      </c>
      <c r="C357" s="38" t="s">
        <v>4679</v>
      </c>
      <c r="D357" s="38" t="s">
        <v>2623</v>
      </c>
      <c r="F357" s="38" t="s">
        <v>5129</v>
      </c>
      <c r="G357" s="67">
        <v>46</v>
      </c>
      <c r="H357" s="23" t="str">
        <f t="shared" si="21"/>
        <v>622848086110793181346</v>
      </c>
      <c r="I357" s="48" t="e">
        <f>VLOOKUP(H357,银行退汇!H:K,4,FALSE)</f>
        <v>#N/A</v>
      </c>
      <c r="J357" s="48" t="e">
        <f t="shared" si="19"/>
        <v>#N/A</v>
      </c>
      <c r="K357" s="48" t="e">
        <f>VLOOKUP(H357,银行退汇!G:K,2,FALSE)</f>
        <v>#N/A</v>
      </c>
      <c r="L357" s="48" t="e">
        <f>VLOOKUP(H357,网银退汇!C:D,2,FALSE)</f>
        <v>#N/A</v>
      </c>
    </row>
    <row r="358" spans="1:12" hidden="1">
      <c r="A358" s="38" t="s">
        <v>2631</v>
      </c>
      <c r="B358" s="23" t="str">
        <f t="shared" si="20"/>
        <v>201706220052848212</v>
      </c>
      <c r="C358" s="38" t="s">
        <v>4679</v>
      </c>
      <c r="D358" s="38" t="s">
        <v>2628</v>
      </c>
      <c r="F358" s="38" t="s">
        <v>5130</v>
      </c>
      <c r="G358" s="67">
        <v>1</v>
      </c>
      <c r="H358" s="23" t="str">
        <f t="shared" si="21"/>
        <v>62218873000148061351</v>
      </c>
      <c r="I358" s="48" t="e">
        <f>VLOOKUP(H358,银行退汇!H:K,4,FALSE)</f>
        <v>#N/A</v>
      </c>
      <c r="J358" s="48" t="e">
        <f t="shared" si="19"/>
        <v>#N/A</v>
      </c>
      <c r="K358" s="48" t="e">
        <f>VLOOKUP(H358,银行退汇!G:K,2,FALSE)</f>
        <v>#N/A</v>
      </c>
      <c r="L358" s="48" t="e">
        <f>VLOOKUP(H358,网银退汇!C:D,2,FALSE)</f>
        <v>#N/A</v>
      </c>
    </row>
    <row r="359" spans="1:12" hidden="1">
      <c r="A359" s="38" t="s">
        <v>2636</v>
      </c>
      <c r="B359" s="23" t="str">
        <f t="shared" si="20"/>
        <v>201706220052848793</v>
      </c>
      <c r="C359" s="38" t="s">
        <v>4679</v>
      </c>
      <c r="D359" s="38" t="s">
        <v>2633</v>
      </c>
      <c r="F359" s="38" t="s">
        <v>5131</v>
      </c>
      <c r="G359" s="67">
        <v>238</v>
      </c>
      <c r="H359" s="23" t="str">
        <f t="shared" si="21"/>
        <v>6228480868207600370238</v>
      </c>
      <c r="I359" s="48" t="e">
        <f>VLOOKUP(H359,银行退汇!H:K,4,FALSE)</f>
        <v>#N/A</v>
      </c>
      <c r="J359" s="48" t="e">
        <f t="shared" si="19"/>
        <v>#N/A</v>
      </c>
      <c r="K359" s="48" t="e">
        <f>VLOOKUP(H359,银行退汇!G:K,2,FALSE)</f>
        <v>#N/A</v>
      </c>
      <c r="L359" s="48" t="e">
        <f>VLOOKUP(H359,网银退汇!C:D,2,FALSE)</f>
        <v>#N/A</v>
      </c>
    </row>
    <row r="360" spans="1:12" hidden="1">
      <c r="A360" s="38" t="s">
        <v>2641</v>
      </c>
      <c r="B360" s="23" t="str">
        <f t="shared" si="20"/>
        <v>201706220052850348</v>
      </c>
      <c r="C360" s="38" t="s">
        <v>4679</v>
      </c>
      <c r="D360" s="38" t="s">
        <v>2638</v>
      </c>
      <c r="F360" s="38" t="s">
        <v>5132</v>
      </c>
      <c r="G360" s="67">
        <v>1860</v>
      </c>
      <c r="H360" s="23" t="str">
        <f t="shared" si="21"/>
        <v>62284533380190447721860</v>
      </c>
      <c r="I360" s="48" t="e">
        <f>VLOOKUP(H360,银行退汇!H:K,4,FALSE)</f>
        <v>#N/A</v>
      </c>
      <c r="J360" s="48" t="e">
        <f t="shared" si="19"/>
        <v>#N/A</v>
      </c>
      <c r="K360" s="48" t="e">
        <f>VLOOKUP(H360,银行退汇!G:K,2,FALSE)</f>
        <v>#N/A</v>
      </c>
      <c r="L360" s="48" t="e">
        <f>VLOOKUP(H360,网银退汇!C:D,2,FALSE)</f>
        <v>#N/A</v>
      </c>
    </row>
    <row r="361" spans="1:12" hidden="1">
      <c r="A361" s="38" t="s">
        <v>2646</v>
      </c>
      <c r="B361" s="23" t="str">
        <f t="shared" si="20"/>
        <v>201706220052854106</v>
      </c>
      <c r="C361" s="38" t="s">
        <v>4679</v>
      </c>
      <c r="D361" s="38" t="s">
        <v>2643</v>
      </c>
      <c r="F361" s="38" t="s">
        <v>5133</v>
      </c>
      <c r="G361" s="67">
        <v>422</v>
      </c>
      <c r="H361" s="23" t="str">
        <f t="shared" si="21"/>
        <v>6228480860335533318422</v>
      </c>
      <c r="I361" s="48" t="e">
        <f>VLOOKUP(H361,银行退汇!H:K,4,FALSE)</f>
        <v>#N/A</v>
      </c>
      <c r="J361" s="48" t="e">
        <f t="shared" si="19"/>
        <v>#N/A</v>
      </c>
      <c r="K361" s="48" t="e">
        <f>VLOOKUP(H361,银行退汇!G:K,2,FALSE)</f>
        <v>#N/A</v>
      </c>
      <c r="L361" s="48" t="e">
        <f>VLOOKUP(H361,网银退汇!C:D,2,FALSE)</f>
        <v>#N/A</v>
      </c>
    </row>
    <row r="362" spans="1:12" hidden="1">
      <c r="A362" s="38" t="s">
        <v>2651</v>
      </c>
      <c r="B362" s="23" t="str">
        <f t="shared" si="20"/>
        <v>201706220052854505</v>
      </c>
      <c r="C362" s="38" t="s">
        <v>4679</v>
      </c>
      <c r="D362" s="38" t="s">
        <v>2648</v>
      </c>
      <c r="F362" s="38" t="s">
        <v>5134</v>
      </c>
      <c r="G362" s="67">
        <v>662</v>
      </c>
      <c r="H362" s="23" t="str">
        <f t="shared" si="21"/>
        <v>6228480866013676568662</v>
      </c>
      <c r="I362" s="48" t="e">
        <f>VLOOKUP(H362,银行退汇!H:K,4,FALSE)</f>
        <v>#N/A</v>
      </c>
      <c r="J362" s="48" t="e">
        <f t="shared" si="19"/>
        <v>#N/A</v>
      </c>
      <c r="K362" s="48" t="e">
        <f>VLOOKUP(H362,银行退汇!G:K,2,FALSE)</f>
        <v>#N/A</v>
      </c>
      <c r="L362" s="48" t="e">
        <f>VLOOKUP(H362,网银退汇!C:D,2,FALSE)</f>
        <v>#N/A</v>
      </c>
    </row>
    <row r="363" spans="1:12" hidden="1">
      <c r="A363" s="38" t="s">
        <v>2656</v>
      </c>
      <c r="B363" s="23" t="str">
        <f t="shared" si="20"/>
        <v>201706220052858355</v>
      </c>
      <c r="C363" s="38" t="s">
        <v>4679</v>
      </c>
      <c r="D363" s="38" t="s">
        <v>2653</v>
      </c>
      <c r="F363" s="38" t="s">
        <v>5135</v>
      </c>
      <c r="G363" s="67">
        <v>100</v>
      </c>
      <c r="H363" s="23" t="str">
        <f t="shared" si="21"/>
        <v>6227003890530205453100</v>
      </c>
      <c r="I363" s="48" t="e">
        <f>VLOOKUP(H363,银行退汇!H:K,4,FALSE)</f>
        <v>#N/A</v>
      </c>
      <c r="J363" s="48" t="e">
        <f t="shared" si="19"/>
        <v>#N/A</v>
      </c>
      <c r="K363" s="48" t="e">
        <f>VLOOKUP(H363,银行退汇!G:K,2,FALSE)</f>
        <v>#N/A</v>
      </c>
      <c r="L363" s="48" t="e">
        <f>VLOOKUP(H363,网银退汇!C:D,2,FALSE)</f>
        <v>#N/A</v>
      </c>
    </row>
    <row r="364" spans="1:12" hidden="1">
      <c r="A364" s="38" t="s">
        <v>2661</v>
      </c>
      <c r="B364" s="23" t="str">
        <f t="shared" si="20"/>
        <v>201706220052859362</v>
      </c>
      <c r="C364" s="38" t="s">
        <v>4679</v>
      </c>
      <c r="D364" s="38" t="s">
        <v>2658</v>
      </c>
      <c r="F364" s="38" t="s">
        <v>5136</v>
      </c>
      <c r="G364" s="67">
        <v>400</v>
      </c>
      <c r="H364" s="23" t="str">
        <f t="shared" si="21"/>
        <v>6228480868633295472400</v>
      </c>
      <c r="I364" s="48" t="e">
        <f>VLOOKUP(H364,银行退汇!H:K,4,FALSE)</f>
        <v>#N/A</v>
      </c>
      <c r="J364" s="48" t="e">
        <f t="shared" si="19"/>
        <v>#N/A</v>
      </c>
      <c r="K364" s="48" t="e">
        <f>VLOOKUP(H364,银行退汇!G:K,2,FALSE)</f>
        <v>#N/A</v>
      </c>
      <c r="L364" s="48" t="e">
        <f>VLOOKUP(H364,网银退汇!C:D,2,FALSE)</f>
        <v>#N/A</v>
      </c>
    </row>
    <row r="365" spans="1:12" hidden="1">
      <c r="A365" s="38" t="s">
        <v>2666</v>
      </c>
      <c r="B365" s="23" t="str">
        <f t="shared" si="20"/>
        <v>201706220052860032</v>
      </c>
      <c r="C365" s="38" t="s">
        <v>4679</v>
      </c>
      <c r="D365" s="38" t="s">
        <v>2663</v>
      </c>
      <c r="F365" s="38" t="s">
        <v>5137</v>
      </c>
      <c r="G365" s="67">
        <v>9020</v>
      </c>
      <c r="H365" s="23" t="str">
        <f t="shared" si="21"/>
        <v>62215509950464839020</v>
      </c>
      <c r="I365" s="48" t="e">
        <f>VLOOKUP(H365,银行退汇!H:K,4,FALSE)</f>
        <v>#N/A</v>
      </c>
      <c r="J365" s="48" t="e">
        <f t="shared" si="19"/>
        <v>#N/A</v>
      </c>
      <c r="K365" s="48" t="e">
        <f>VLOOKUP(H365,银行退汇!G:K,2,FALSE)</f>
        <v>#N/A</v>
      </c>
      <c r="L365" s="48" t="e">
        <f>VLOOKUP(H365,网银退汇!C:D,2,FALSE)</f>
        <v>#N/A</v>
      </c>
    </row>
    <row r="366" spans="1:12" hidden="1">
      <c r="A366" s="38" t="s">
        <v>2671</v>
      </c>
      <c r="B366" s="23" t="str">
        <f t="shared" si="20"/>
        <v>201706220052860035</v>
      </c>
      <c r="C366" s="38" t="s">
        <v>4679</v>
      </c>
      <c r="D366" s="38" t="s">
        <v>2668</v>
      </c>
      <c r="F366" s="38" t="s">
        <v>5138</v>
      </c>
      <c r="G366" s="67">
        <v>5000</v>
      </c>
      <c r="H366" s="23" t="str">
        <f t="shared" si="21"/>
        <v>62261922017039235000</v>
      </c>
      <c r="I366" s="48" t="e">
        <f>VLOOKUP(H366,银行退汇!H:K,4,FALSE)</f>
        <v>#N/A</v>
      </c>
      <c r="J366" s="48" t="e">
        <f t="shared" si="19"/>
        <v>#N/A</v>
      </c>
      <c r="K366" s="48" t="e">
        <f>VLOOKUP(H366,银行退汇!G:K,2,FALSE)</f>
        <v>#N/A</v>
      </c>
      <c r="L366" s="48" t="e">
        <f>VLOOKUP(H366,网银退汇!C:D,2,FALSE)</f>
        <v>#N/A</v>
      </c>
    </row>
    <row r="367" spans="1:12" hidden="1">
      <c r="A367" s="38" t="s">
        <v>2676</v>
      </c>
      <c r="B367" s="23" t="str">
        <f t="shared" si="20"/>
        <v>201706220052860984</v>
      </c>
      <c r="C367" s="38" t="s">
        <v>4679</v>
      </c>
      <c r="D367" s="38" t="s">
        <v>2673</v>
      </c>
      <c r="F367" s="38" t="s">
        <v>5139</v>
      </c>
      <c r="G367" s="67">
        <v>833</v>
      </c>
      <c r="H367" s="23" t="str">
        <f t="shared" si="21"/>
        <v>6223691156095402833</v>
      </c>
      <c r="I367" s="48" t="e">
        <f>VLOOKUP(H367,银行退汇!H:K,4,FALSE)</f>
        <v>#N/A</v>
      </c>
      <c r="J367" s="48" t="e">
        <f t="shared" si="19"/>
        <v>#N/A</v>
      </c>
      <c r="K367" s="48" t="e">
        <f>VLOOKUP(H367,银行退汇!G:K,2,FALSE)</f>
        <v>#N/A</v>
      </c>
      <c r="L367" s="48" t="e">
        <f>VLOOKUP(H367,网银退汇!C:D,2,FALSE)</f>
        <v>#N/A</v>
      </c>
    </row>
    <row r="368" spans="1:12" hidden="1">
      <c r="A368" s="38" t="s">
        <v>2681</v>
      </c>
      <c r="B368" s="23" t="str">
        <f t="shared" si="20"/>
        <v>201706220052861488</v>
      </c>
      <c r="C368" s="38" t="s">
        <v>4679</v>
      </c>
      <c r="D368" s="38" t="s">
        <v>2678</v>
      </c>
      <c r="F368" s="38" t="s">
        <v>5140</v>
      </c>
      <c r="G368" s="67">
        <v>720</v>
      </c>
      <c r="H368" s="23" t="str">
        <f t="shared" si="21"/>
        <v>6228480866188636462720</v>
      </c>
      <c r="I368" s="48" t="e">
        <f>VLOOKUP(H368,银行退汇!H:K,4,FALSE)</f>
        <v>#N/A</v>
      </c>
      <c r="J368" s="48" t="e">
        <f t="shared" si="19"/>
        <v>#N/A</v>
      </c>
      <c r="K368" s="48" t="e">
        <f>VLOOKUP(H368,银行退汇!G:K,2,FALSE)</f>
        <v>#N/A</v>
      </c>
      <c r="L368" s="48" t="e">
        <f>VLOOKUP(H368,网银退汇!C:D,2,FALSE)</f>
        <v>#N/A</v>
      </c>
    </row>
    <row r="369" spans="1:12" hidden="1">
      <c r="A369" s="38" t="s">
        <v>2686</v>
      </c>
      <c r="B369" s="23" t="str">
        <f t="shared" si="20"/>
        <v>201706220052863417</v>
      </c>
      <c r="C369" s="38" t="s">
        <v>4679</v>
      </c>
      <c r="D369" s="38" t="s">
        <v>2683</v>
      </c>
      <c r="F369" s="38" t="s">
        <v>5141</v>
      </c>
      <c r="G369" s="67">
        <v>249</v>
      </c>
      <c r="H369" s="23" t="str">
        <f t="shared" si="21"/>
        <v>6221887300038837413249</v>
      </c>
      <c r="I369" s="48" t="e">
        <f>VLOOKUP(H369,银行退汇!H:K,4,FALSE)</f>
        <v>#N/A</v>
      </c>
      <c r="J369" s="48" t="e">
        <f t="shared" si="19"/>
        <v>#N/A</v>
      </c>
      <c r="K369" s="48" t="e">
        <f>VLOOKUP(H369,银行退汇!G:K,2,FALSE)</f>
        <v>#N/A</v>
      </c>
      <c r="L369" s="48" t="e">
        <f>VLOOKUP(H369,网银退汇!C:D,2,FALSE)</f>
        <v>#N/A</v>
      </c>
    </row>
    <row r="370" spans="1:12" hidden="1">
      <c r="A370" s="38" t="s">
        <v>2691</v>
      </c>
      <c r="B370" s="23" t="str">
        <f t="shared" si="20"/>
        <v>201706220052863927</v>
      </c>
      <c r="C370" s="38" t="s">
        <v>4679</v>
      </c>
      <c r="D370" s="38" t="s">
        <v>2688</v>
      </c>
      <c r="F370" s="38" t="s">
        <v>5142</v>
      </c>
      <c r="G370" s="67">
        <v>662</v>
      </c>
      <c r="H370" s="23" t="str">
        <f t="shared" si="21"/>
        <v>6221570000573925662</v>
      </c>
      <c r="I370" s="48" t="e">
        <f>VLOOKUP(H370,银行退汇!H:K,4,FALSE)</f>
        <v>#N/A</v>
      </c>
      <c r="J370" s="48" t="e">
        <f t="shared" si="19"/>
        <v>#N/A</v>
      </c>
      <c r="K370" s="48" t="e">
        <f>VLOOKUP(H370,银行退汇!G:K,2,FALSE)</f>
        <v>#N/A</v>
      </c>
      <c r="L370" s="48" t="e">
        <f>VLOOKUP(H370,网银退汇!C:D,2,FALSE)</f>
        <v>#N/A</v>
      </c>
    </row>
    <row r="371" spans="1:12" hidden="1">
      <c r="A371" s="38" t="s">
        <v>2696</v>
      </c>
      <c r="B371" s="23" t="str">
        <f t="shared" si="20"/>
        <v>201706220052863982</v>
      </c>
      <c r="C371" s="38" t="s">
        <v>4679</v>
      </c>
      <c r="D371" s="38" t="s">
        <v>2693</v>
      </c>
      <c r="F371" s="38" t="s">
        <v>5143</v>
      </c>
      <c r="G371" s="67">
        <v>355</v>
      </c>
      <c r="H371" s="23" t="str">
        <f t="shared" si="21"/>
        <v>6228480866232258768355</v>
      </c>
      <c r="I371" s="48" t="e">
        <f>VLOOKUP(H371,银行退汇!H:K,4,FALSE)</f>
        <v>#N/A</v>
      </c>
      <c r="J371" s="48" t="e">
        <f t="shared" si="19"/>
        <v>#N/A</v>
      </c>
      <c r="K371" s="48" t="e">
        <f>VLOOKUP(H371,银行退汇!G:K,2,FALSE)</f>
        <v>#N/A</v>
      </c>
      <c r="L371" s="48" t="e">
        <f>VLOOKUP(H371,网银退汇!C:D,2,FALSE)</f>
        <v>#N/A</v>
      </c>
    </row>
    <row r="372" spans="1:12" hidden="1">
      <c r="A372" s="38" t="s">
        <v>2701</v>
      </c>
      <c r="B372" s="23" t="str">
        <f t="shared" si="20"/>
        <v>201706220052865262</v>
      </c>
      <c r="C372" s="38" t="s">
        <v>4679</v>
      </c>
      <c r="D372" s="38" t="s">
        <v>2698</v>
      </c>
      <c r="F372" s="38" t="s">
        <v>5144</v>
      </c>
      <c r="G372" s="67">
        <v>162</v>
      </c>
      <c r="H372" s="23" t="str">
        <f t="shared" si="21"/>
        <v>6223691289271524162</v>
      </c>
      <c r="I372" s="48" t="e">
        <f>VLOOKUP(H372,银行退汇!H:K,4,FALSE)</f>
        <v>#N/A</v>
      </c>
      <c r="J372" s="48" t="e">
        <f t="shared" si="19"/>
        <v>#N/A</v>
      </c>
      <c r="K372" s="48" t="e">
        <f>VLOOKUP(H372,银行退汇!G:K,2,FALSE)</f>
        <v>#N/A</v>
      </c>
      <c r="L372" s="48" t="e">
        <f>VLOOKUP(H372,网银退汇!C:D,2,FALSE)</f>
        <v>#N/A</v>
      </c>
    </row>
    <row r="373" spans="1:12" hidden="1">
      <c r="A373" s="38" t="s">
        <v>2706</v>
      </c>
      <c r="B373" s="23" t="str">
        <f t="shared" si="20"/>
        <v>201706220052868320</v>
      </c>
      <c r="C373" s="38" t="s">
        <v>4679</v>
      </c>
      <c r="D373" s="38" t="s">
        <v>2703</v>
      </c>
      <c r="F373" s="38" t="s">
        <v>5145</v>
      </c>
      <c r="G373" s="67">
        <v>219</v>
      </c>
      <c r="H373" s="23" t="str">
        <f t="shared" si="21"/>
        <v>6216612700004740578219</v>
      </c>
      <c r="I373" s="48" t="e">
        <f>VLOOKUP(H373,银行退汇!H:K,4,FALSE)</f>
        <v>#N/A</v>
      </c>
      <c r="J373" s="48" t="e">
        <f t="shared" si="19"/>
        <v>#N/A</v>
      </c>
      <c r="K373" s="48" t="e">
        <f>VLOOKUP(H373,银行退汇!G:K,2,FALSE)</f>
        <v>#N/A</v>
      </c>
      <c r="L373" s="48" t="e">
        <f>VLOOKUP(H373,网银退汇!C:D,2,FALSE)</f>
        <v>#N/A</v>
      </c>
    </row>
    <row r="374" spans="1:12" hidden="1">
      <c r="A374" s="38" t="s">
        <v>2711</v>
      </c>
      <c r="B374" s="23" t="str">
        <f t="shared" si="20"/>
        <v>201706220052869270</v>
      </c>
      <c r="C374" s="38" t="s">
        <v>4679</v>
      </c>
      <c r="D374" s="38" t="s">
        <v>2708</v>
      </c>
      <c r="F374" s="38" t="s">
        <v>5146</v>
      </c>
      <c r="G374" s="67">
        <v>300</v>
      </c>
      <c r="H374" s="23" t="str">
        <f t="shared" si="21"/>
        <v>5309700013834801300</v>
      </c>
      <c r="I374" s="48" t="e">
        <f>VLOOKUP(H374,银行退汇!H:K,4,FALSE)</f>
        <v>#N/A</v>
      </c>
      <c r="J374" s="48" t="e">
        <f t="shared" si="19"/>
        <v>#N/A</v>
      </c>
      <c r="K374" s="48" t="e">
        <f>VLOOKUP(H374,银行退汇!G:K,2,FALSE)</f>
        <v>#N/A</v>
      </c>
      <c r="L374" s="48" t="e">
        <f>VLOOKUP(H374,网银退汇!C:D,2,FALSE)</f>
        <v>#N/A</v>
      </c>
    </row>
    <row r="375" spans="1:12" hidden="1">
      <c r="A375" s="38" t="s">
        <v>2716</v>
      </c>
      <c r="B375" s="23" t="str">
        <f t="shared" si="20"/>
        <v>201706220052869392</v>
      </c>
      <c r="C375" s="38" t="s">
        <v>4679</v>
      </c>
      <c r="D375" s="38" t="s">
        <v>2713</v>
      </c>
      <c r="F375" s="38" t="s">
        <v>5147</v>
      </c>
      <c r="G375" s="67">
        <v>466</v>
      </c>
      <c r="H375" s="23" t="str">
        <f t="shared" si="21"/>
        <v>6227003910480164672466</v>
      </c>
      <c r="I375" s="48" t="e">
        <f>VLOOKUP(H375,银行退汇!H:K,4,FALSE)</f>
        <v>#N/A</v>
      </c>
      <c r="J375" s="48" t="e">
        <f t="shared" ref="J375:J438" si="22">IF(I375&gt;0,1,"")</f>
        <v>#N/A</v>
      </c>
      <c r="K375" s="48" t="e">
        <f>VLOOKUP(H375,银行退汇!G:K,2,FALSE)</f>
        <v>#N/A</v>
      </c>
      <c r="L375" s="48" t="e">
        <f>VLOOKUP(H375,网银退汇!C:D,2,FALSE)</f>
        <v>#N/A</v>
      </c>
    </row>
    <row r="376" spans="1:12" hidden="1">
      <c r="A376" s="38" t="s">
        <v>2721</v>
      </c>
      <c r="B376" s="23" t="str">
        <f t="shared" ref="B376:B439" si="23">C376&amp;D376</f>
        <v>201706220052869679</v>
      </c>
      <c r="C376" s="38" t="s">
        <v>4679</v>
      </c>
      <c r="D376" s="38" t="s">
        <v>2718</v>
      </c>
      <c r="F376" s="38" t="s">
        <v>5148</v>
      </c>
      <c r="G376" s="67">
        <v>500</v>
      </c>
      <c r="H376" s="23" t="str">
        <f t="shared" ref="H376:H439" si="24">F376&amp;G376</f>
        <v>6259190034926273500</v>
      </c>
      <c r="I376" s="48" t="e">
        <f>VLOOKUP(H376,银行退汇!H:K,4,FALSE)</f>
        <v>#N/A</v>
      </c>
      <c r="J376" s="48" t="e">
        <f t="shared" si="22"/>
        <v>#N/A</v>
      </c>
      <c r="K376" s="48" t="e">
        <f>VLOOKUP(H376,银行退汇!G:K,2,FALSE)</f>
        <v>#N/A</v>
      </c>
      <c r="L376" s="48" t="e">
        <f>VLOOKUP(H376,网银退汇!C:D,2,FALSE)</f>
        <v>#N/A</v>
      </c>
    </row>
    <row r="377" spans="1:12" hidden="1">
      <c r="A377" s="38" t="s">
        <v>2726</v>
      </c>
      <c r="B377" s="23" t="str">
        <f t="shared" si="23"/>
        <v>201706220052870252</v>
      </c>
      <c r="C377" s="38" t="s">
        <v>4679</v>
      </c>
      <c r="D377" s="38" t="s">
        <v>2723</v>
      </c>
      <c r="F377" s="38" t="s">
        <v>5149</v>
      </c>
      <c r="G377" s="67">
        <v>500</v>
      </c>
      <c r="H377" s="23" t="str">
        <f t="shared" si="24"/>
        <v>6282889219008283500</v>
      </c>
      <c r="I377" s="48" t="e">
        <f>VLOOKUP(H377,银行退汇!H:K,4,FALSE)</f>
        <v>#N/A</v>
      </c>
      <c r="J377" s="48" t="e">
        <f t="shared" si="22"/>
        <v>#N/A</v>
      </c>
      <c r="K377" s="48" t="e">
        <f>VLOOKUP(H377,银行退汇!G:K,2,FALSE)</f>
        <v>#N/A</v>
      </c>
      <c r="L377" s="48" t="e">
        <f>VLOOKUP(H377,网银退汇!C:D,2,FALSE)</f>
        <v>#N/A</v>
      </c>
    </row>
    <row r="378" spans="1:12" hidden="1">
      <c r="A378" s="38" t="s">
        <v>2731</v>
      </c>
      <c r="B378" s="23" t="str">
        <f t="shared" si="23"/>
        <v>201706220052870327</v>
      </c>
      <c r="C378" s="38" t="s">
        <v>4679</v>
      </c>
      <c r="D378" s="38" t="s">
        <v>2728</v>
      </c>
      <c r="F378" s="38" t="s">
        <v>5150</v>
      </c>
      <c r="G378" s="67">
        <v>100</v>
      </c>
      <c r="H378" s="23" t="str">
        <f t="shared" si="24"/>
        <v>6231900000055864751100</v>
      </c>
      <c r="I378" s="48" t="e">
        <f>VLOOKUP(H378,银行退汇!H:K,4,FALSE)</f>
        <v>#N/A</v>
      </c>
      <c r="J378" s="48" t="e">
        <f t="shared" si="22"/>
        <v>#N/A</v>
      </c>
      <c r="K378" s="48" t="e">
        <f>VLOOKUP(H378,银行退汇!G:K,2,FALSE)</f>
        <v>#N/A</v>
      </c>
      <c r="L378" s="48" t="e">
        <f>VLOOKUP(H378,网银退汇!C:D,2,FALSE)</f>
        <v>#N/A</v>
      </c>
    </row>
    <row r="379" spans="1:12" hidden="1">
      <c r="A379" s="38" t="s">
        <v>2736</v>
      </c>
      <c r="B379" s="23" t="str">
        <f t="shared" si="23"/>
        <v>201706220052871482</v>
      </c>
      <c r="C379" s="38" t="s">
        <v>4679</v>
      </c>
      <c r="D379" s="38" t="s">
        <v>2733</v>
      </c>
      <c r="F379" s="38" t="s">
        <v>5151</v>
      </c>
      <c r="G379" s="67">
        <v>353</v>
      </c>
      <c r="H379" s="23" t="str">
        <f t="shared" si="24"/>
        <v>6228480868628897175353</v>
      </c>
      <c r="I379" s="48" t="e">
        <f>VLOOKUP(H379,银行退汇!H:K,4,FALSE)</f>
        <v>#N/A</v>
      </c>
      <c r="J379" s="48" t="e">
        <f t="shared" si="22"/>
        <v>#N/A</v>
      </c>
      <c r="K379" s="48" t="e">
        <f>VLOOKUP(H379,银行退汇!G:K,2,FALSE)</f>
        <v>#N/A</v>
      </c>
      <c r="L379" s="48" t="e">
        <f>VLOOKUP(H379,网银退汇!C:D,2,FALSE)</f>
        <v>#N/A</v>
      </c>
    </row>
    <row r="380" spans="1:12" hidden="1">
      <c r="A380" s="38" t="s">
        <v>2741</v>
      </c>
      <c r="B380" s="23" t="str">
        <f t="shared" si="23"/>
        <v>201706220052872058</v>
      </c>
      <c r="C380" s="38" t="s">
        <v>4679</v>
      </c>
      <c r="D380" s="38" t="s">
        <v>2738</v>
      </c>
      <c r="F380" s="38" t="s">
        <v>5152</v>
      </c>
      <c r="G380" s="67">
        <v>103</v>
      </c>
      <c r="H380" s="23" t="str">
        <f t="shared" si="24"/>
        <v>6222620590005619204103</v>
      </c>
      <c r="I380" s="48" t="e">
        <f>VLOOKUP(H380,银行退汇!H:K,4,FALSE)</f>
        <v>#N/A</v>
      </c>
      <c r="J380" s="48" t="e">
        <f t="shared" si="22"/>
        <v>#N/A</v>
      </c>
      <c r="K380" s="48" t="e">
        <f>VLOOKUP(H380,银行退汇!G:K,2,FALSE)</f>
        <v>#N/A</v>
      </c>
      <c r="L380" s="48" t="e">
        <f>VLOOKUP(H380,网银退汇!C:D,2,FALSE)</f>
        <v>#N/A</v>
      </c>
    </row>
    <row r="381" spans="1:12" hidden="1">
      <c r="A381" s="38" t="s">
        <v>2746</v>
      </c>
      <c r="B381" s="23" t="str">
        <f t="shared" si="23"/>
        <v>201706220052873199</v>
      </c>
      <c r="C381" s="38" t="s">
        <v>4679</v>
      </c>
      <c r="D381" s="38" t="s">
        <v>2743</v>
      </c>
      <c r="F381" s="38" t="s">
        <v>5153</v>
      </c>
      <c r="G381" s="67">
        <v>996</v>
      </c>
      <c r="H381" s="23" t="str">
        <f t="shared" si="24"/>
        <v>6217711900122613996</v>
      </c>
      <c r="I381" s="48" t="e">
        <f>VLOOKUP(H381,银行退汇!H:K,4,FALSE)</f>
        <v>#N/A</v>
      </c>
      <c r="J381" s="48" t="e">
        <f t="shared" si="22"/>
        <v>#N/A</v>
      </c>
      <c r="K381" s="48" t="e">
        <f>VLOOKUP(H381,银行退汇!G:K,2,FALSE)</f>
        <v>#N/A</v>
      </c>
      <c r="L381" s="48" t="e">
        <f>VLOOKUP(H381,网银退汇!C:D,2,FALSE)</f>
        <v>#N/A</v>
      </c>
    </row>
    <row r="382" spans="1:12" hidden="1">
      <c r="A382" s="38" t="s">
        <v>2751</v>
      </c>
      <c r="B382" s="23" t="str">
        <f t="shared" si="23"/>
        <v>201706220052873440</v>
      </c>
      <c r="C382" s="38" t="s">
        <v>4679</v>
      </c>
      <c r="D382" s="38" t="s">
        <v>2748</v>
      </c>
      <c r="F382" s="38" t="s">
        <v>5154</v>
      </c>
      <c r="G382" s="67">
        <v>864</v>
      </c>
      <c r="H382" s="23" t="str">
        <f t="shared" si="24"/>
        <v>6228480868619657471864</v>
      </c>
      <c r="I382" s="48" t="e">
        <f>VLOOKUP(H382,银行退汇!H:K,4,FALSE)</f>
        <v>#N/A</v>
      </c>
      <c r="J382" s="48" t="e">
        <f t="shared" si="22"/>
        <v>#N/A</v>
      </c>
      <c r="K382" s="48" t="e">
        <f>VLOOKUP(H382,银行退汇!G:K,2,FALSE)</f>
        <v>#N/A</v>
      </c>
      <c r="L382" s="48" t="e">
        <f>VLOOKUP(H382,网银退汇!C:D,2,FALSE)</f>
        <v>#N/A</v>
      </c>
    </row>
    <row r="383" spans="1:12" hidden="1">
      <c r="A383" s="38" t="s">
        <v>2756</v>
      </c>
      <c r="B383" s="23" t="str">
        <f t="shared" si="23"/>
        <v>201706220052886159</v>
      </c>
      <c r="C383" s="38" t="s">
        <v>4679</v>
      </c>
      <c r="D383" s="38" t="s">
        <v>2753</v>
      </c>
      <c r="F383" s="38" t="s">
        <v>5155</v>
      </c>
      <c r="G383" s="67">
        <v>1391</v>
      </c>
      <c r="H383" s="23" t="str">
        <f t="shared" si="24"/>
        <v>62319000255500866181391</v>
      </c>
      <c r="I383" s="48" t="e">
        <f>VLOOKUP(H383,银行退汇!H:K,4,FALSE)</f>
        <v>#N/A</v>
      </c>
      <c r="J383" s="48" t="e">
        <f t="shared" si="22"/>
        <v>#N/A</v>
      </c>
      <c r="K383" s="48" t="e">
        <f>VLOOKUP(H383,银行退汇!G:K,2,FALSE)</f>
        <v>#N/A</v>
      </c>
      <c r="L383" s="48" t="e">
        <f>VLOOKUP(H383,网银退汇!C:D,2,FALSE)</f>
        <v>#N/A</v>
      </c>
    </row>
    <row r="384" spans="1:12" hidden="1">
      <c r="A384" s="38" t="s">
        <v>2761</v>
      </c>
      <c r="B384" s="23" t="str">
        <f t="shared" si="23"/>
        <v>201706220052894784</v>
      </c>
      <c r="C384" s="38" t="s">
        <v>4679</v>
      </c>
      <c r="D384" s="38" t="s">
        <v>2758</v>
      </c>
      <c r="F384" s="38" t="s">
        <v>5156</v>
      </c>
      <c r="G384" s="67">
        <v>192</v>
      </c>
      <c r="H384" s="23" t="str">
        <f t="shared" si="24"/>
        <v>6236683860005403949192</v>
      </c>
      <c r="I384" s="48" t="e">
        <f>VLOOKUP(H384,银行退汇!H:K,4,FALSE)</f>
        <v>#N/A</v>
      </c>
      <c r="J384" s="48" t="e">
        <f t="shared" si="22"/>
        <v>#N/A</v>
      </c>
      <c r="K384" s="48" t="e">
        <f>VLOOKUP(H384,银行退汇!G:K,2,FALSE)</f>
        <v>#N/A</v>
      </c>
      <c r="L384" s="48" t="e">
        <f>VLOOKUP(H384,网银退汇!C:D,2,FALSE)</f>
        <v>#N/A</v>
      </c>
    </row>
    <row r="385" spans="1:12" hidden="1">
      <c r="A385" s="38" t="s">
        <v>2766</v>
      </c>
      <c r="B385" s="23" t="str">
        <f t="shared" si="23"/>
        <v>201706220052895735</v>
      </c>
      <c r="C385" s="38" t="s">
        <v>4679</v>
      </c>
      <c r="D385" s="38" t="s">
        <v>2763</v>
      </c>
      <c r="F385" s="38" t="s">
        <v>5157</v>
      </c>
      <c r="G385" s="67">
        <v>111</v>
      </c>
      <c r="H385" s="23" t="str">
        <f t="shared" si="24"/>
        <v>6212262505003337603111</v>
      </c>
      <c r="I385" s="48" t="e">
        <f>VLOOKUP(H385,银行退汇!H:K,4,FALSE)</f>
        <v>#N/A</v>
      </c>
      <c r="J385" s="48" t="e">
        <f t="shared" si="22"/>
        <v>#N/A</v>
      </c>
      <c r="K385" s="48" t="e">
        <f>VLOOKUP(H385,银行退汇!G:K,2,FALSE)</f>
        <v>#N/A</v>
      </c>
      <c r="L385" s="48" t="e">
        <f>VLOOKUP(H385,网银退汇!C:D,2,FALSE)</f>
        <v>#N/A</v>
      </c>
    </row>
    <row r="386" spans="1:12" hidden="1">
      <c r="A386" s="38" t="s">
        <v>2771</v>
      </c>
      <c r="B386" s="23" t="str">
        <f t="shared" si="23"/>
        <v>201706220052897852</v>
      </c>
      <c r="C386" s="38" t="s">
        <v>4679</v>
      </c>
      <c r="D386" s="38" t="s">
        <v>2768</v>
      </c>
      <c r="F386" s="38" t="s">
        <v>5158</v>
      </c>
      <c r="G386" s="67">
        <v>14</v>
      </c>
      <c r="H386" s="23" t="str">
        <f t="shared" si="24"/>
        <v>621700392000287388314</v>
      </c>
      <c r="I386" s="48" t="e">
        <f>VLOOKUP(H386,银行退汇!H:K,4,FALSE)</f>
        <v>#N/A</v>
      </c>
      <c r="J386" s="48" t="e">
        <f t="shared" si="22"/>
        <v>#N/A</v>
      </c>
      <c r="K386" s="48" t="e">
        <f>VLOOKUP(H386,银行退汇!G:K,2,FALSE)</f>
        <v>#N/A</v>
      </c>
      <c r="L386" s="48" t="e">
        <f>VLOOKUP(H386,网银退汇!C:D,2,FALSE)</f>
        <v>#N/A</v>
      </c>
    </row>
    <row r="387" spans="1:12" hidden="1">
      <c r="A387" s="38" t="s">
        <v>2776</v>
      </c>
      <c r="B387" s="23" t="str">
        <f t="shared" si="23"/>
        <v>201706220052899112</v>
      </c>
      <c r="C387" s="38" t="s">
        <v>4679</v>
      </c>
      <c r="D387" s="38" t="s">
        <v>2773</v>
      </c>
      <c r="F387" s="38" t="s">
        <v>5159</v>
      </c>
      <c r="G387" s="67">
        <v>290</v>
      </c>
      <c r="H387" s="23" t="str">
        <f t="shared" si="24"/>
        <v>6222620590005635770290</v>
      </c>
      <c r="I387" s="48" t="e">
        <f>VLOOKUP(H387,银行退汇!H:K,4,FALSE)</f>
        <v>#N/A</v>
      </c>
      <c r="J387" s="48" t="e">
        <f t="shared" si="22"/>
        <v>#N/A</v>
      </c>
      <c r="K387" s="48" t="e">
        <f>VLOOKUP(H387,银行退汇!G:K,2,FALSE)</f>
        <v>#N/A</v>
      </c>
      <c r="L387" s="48" t="e">
        <f>VLOOKUP(H387,网银退汇!C:D,2,FALSE)</f>
        <v>#N/A</v>
      </c>
    </row>
    <row r="388" spans="1:12" hidden="1">
      <c r="A388" s="38" t="s">
        <v>2781</v>
      </c>
      <c r="B388" s="23" t="str">
        <f t="shared" si="23"/>
        <v>201706220052916352</v>
      </c>
      <c r="C388" s="38" t="s">
        <v>4679</v>
      </c>
      <c r="D388" s="38" t="s">
        <v>2778</v>
      </c>
      <c r="F388" s="38" t="s">
        <v>5160</v>
      </c>
      <c r="G388" s="67">
        <v>50</v>
      </c>
      <c r="H388" s="23" t="str">
        <f t="shared" si="24"/>
        <v>622253059668827050</v>
      </c>
      <c r="I388" s="48" t="e">
        <f>VLOOKUP(H388,银行退汇!H:K,4,FALSE)</f>
        <v>#N/A</v>
      </c>
      <c r="J388" s="48" t="e">
        <f t="shared" si="22"/>
        <v>#N/A</v>
      </c>
      <c r="K388" s="48" t="e">
        <f>VLOOKUP(H388,银行退汇!G:K,2,FALSE)</f>
        <v>#N/A</v>
      </c>
      <c r="L388" s="48" t="e">
        <f>VLOOKUP(H388,网银退汇!C:D,2,FALSE)</f>
        <v>#N/A</v>
      </c>
    </row>
    <row r="389" spans="1:12" hidden="1">
      <c r="A389" s="38" t="s">
        <v>2786</v>
      </c>
      <c r="B389" s="23" t="str">
        <f t="shared" si="23"/>
        <v>201706220052930103</v>
      </c>
      <c r="C389" s="38" t="s">
        <v>4679</v>
      </c>
      <c r="D389" s="38" t="s">
        <v>2783</v>
      </c>
      <c r="F389" s="38" t="s">
        <v>5161</v>
      </c>
      <c r="G389" s="67">
        <v>600</v>
      </c>
      <c r="H389" s="23" t="str">
        <f t="shared" si="24"/>
        <v>6222620590005898345600</v>
      </c>
      <c r="I389" s="48" t="e">
        <f>VLOOKUP(H389,银行退汇!H:K,4,FALSE)</f>
        <v>#N/A</v>
      </c>
      <c r="J389" s="48" t="e">
        <f t="shared" si="22"/>
        <v>#N/A</v>
      </c>
      <c r="K389" s="48" t="e">
        <f>VLOOKUP(H389,银行退汇!G:K,2,FALSE)</f>
        <v>#N/A</v>
      </c>
      <c r="L389" s="48" t="e">
        <f>VLOOKUP(H389,网银退汇!C:D,2,FALSE)</f>
        <v>#N/A</v>
      </c>
    </row>
    <row r="390" spans="1:12" hidden="1">
      <c r="A390" s="38" t="s">
        <v>2791</v>
      </c>
      <c r="B390" s="23" t="str">
        <f t="shared" si="23"/>
        <v>201706220052943152</v>
      </c>
      <c r="C390" s="38" t="s">
        <v>4679</v>
      </c>
      <c r="D390" s="38" t="s">
        <v>2788</v>
      </c>
      <c r="F390" s="38" t="s">
        <v>5162</v>
      </c>
      <c r="G390" s="67">
        <v>293</v>
      </c>
      <c r="H390" s="23" t="str">
        <f t="shared" si="24"/>
        <v>6228482898521911573293</v>
      </c>
      <c r="I390" s="48" t="e">
        <f>VLOOKUP(H390,银行退汇!H:K,4,FALSE)</f>
        <v>#N/A</v>
      </c>
      <c r="J390" s="48" t="e">
        <f t="shared" si="22"/>
        <v>#N/A</v>
      </c>
      <c r="K390" s="48" t="e">
        <f>VLOOKUP(H390,银行退汇!G:K,2,FALSE)</f>
        <v>#N/A</v>
      </c>
      <c r="L390" s="48" t="e">
        <f>VLOOKUP(H390,网银退汇!C:D,2,FALSE)</f>
        <v>#N/A</v>
      </c>
    </row>
    <row r="391" spans="1:12" hidden="1">
      <c r="A391" s="38" t="s">
        <v>2796</v>
      </c>
      <c r="B391" s="23" t="str">
        <f t="shared" si="23"/>
        <v>201706220052944187</v>
      </c>
      <c r="C391" s="38" t="s">
        <v>4679</v>
      </c>
      <c r="D391" s="38" t="s">
        <v>2793</v>
      </c>
      <c r="F391" s="38" t="s">
        <v>5163</v>
      </c>
      <c r="G391" s="67">
        <v>67</v>
      </c>
      <c r="H391" s="23" t="str">
        <f t="shared" si="24"/>
        <v>621226250500120076167</v>
      </c>
      <c r="I391" s="48" t="e">
        <f>VLOOKUP(H391,银行退汇!H:K,4,FALSE)</f>
        <v>#N/A</v>
      </c>
      <c r="J391" s="48" t="e">
        <f t="shared" si="22"/>
        <v>#N/A</v>
      </c>
      <c r="K391" s="48" t="e">
        <f>VLOOKUP(H391,银行退汇!G:K,2,FALSE)</f>
        <v>#N/A</v>
      </c>
      <c r="L391" s="48" t="e">
        <f>VLOOKUP(H391,网银退汇!C:D,2,FALSE)</f>
        <v>#N/A</v>
      </c>
    </row>
    <row r="392" spans="1:12" hidden="1">
      <c r="A392" s="38" t="s">
        <v>2801</v>
      </c>
      <c r="B392" s="23" t="str">
        <f t="shared" si="23"/>
        <v>201706220052945542</v>
      </c>
      <c r="C392" s="38" t="s">
        <v>4679</v>
      </c>
      <c r="D392" s="38" t="s">
        <v>2798</v>
      </c>
      <c r="F392" s="38" t="s">
        <v>5164</v>
      </c>
      <c r="G392" s="67">
        <v>270</v>
      </c>
      <c r="H392" s="23" t="str">
        <f t="shared" si="24"/>
        <v>6228483346173702261270</v>
      </c>
      <c r="I392" s="48" t="e">
        <f>VLOOKUP(H392,银行退汇!H:K,4,FALSE)</f>
        <v>#N/A</v>
      </c>
      <c r="J392" s="48" t="e">
        <f t="shared" si="22"/>
        <v>#N/A</v>
      </c>
      <c r="K392" s="48" t="e">
        <f>VLOOKUP(H392,银行退汇!G:K,2,FALSE)</f>
        <v>#N/A</v>
      </c>
      <c r="L392" s="48" t="e">
        <f>VLOOKUP(H392,网银退汇!C:D,2,FALSE)</f>
        <v>#N/A</v>
      </c>
    </row>
    <row r="393" spans="1:12" hidden="1">
      <c r="A393" s="38" t="s">
        <v>2806</v>
      </c>
      <c r="B393" s="23" t="str">
        <f t="shared" si="23"/>
        <v>201706220052947089</v>
      </c>
      <c r="C393" s="38" t="s">
        <v>4679</v>
      </c>
      <c r="D393" s="38" t="s">
        <v>2803</v>
      </c>
      <c r="F393" s="38" t="s">
        <v>5165</v>
      </c>
      <c r="G393" s="67">
        <v>7057</v>
      </c>
      <c r="H393" s="23" t="str">
        <f t="shared" si="24"/>
        <v>62284833385877481707057</v>
      </c>
      <c r="I393" s="48" t="e">
        <f>VLOOKUP(H393,银行退汇!H:K,4,FALSE)</f>
        <v>#N/A</v>
      </c>
      <c r="J393" s="48" t="e">
        <f t="shared" si="22"/>
        <v>#N/A</v>
      </c>
      <c r="K393" s="48" t="e">
        <f>VLOOKUP(H393,银行退汇!G:K,2,FALSE)</f>
        <v>#N/A</v>
      </c>
      <c r="L393" s="48" t="e">
        <f>VLOOKUP(H393,网银退汇!C:D,2,FALSE)</f>
        <v>#N/A</v>
      </c>
    </row>
    <row r="394" spans="1:12" hidden="1">
      <c r="A394" s="38" t="s">
        <v>2811</v>
      </c>
      <c r="B394" s="23" t="str">
        <f t="shared" si="23"/>
        <v>201706220052948161</v>
      </c>
      <c r="C394" s="38" t="s">
        <v>4679</v>
      </c>
      <c r="D394" s="38" t="s">
        <v>2808</v>
      </c>
      <c r="F394" s="38" t="s">
        <v>5165</v>
      </c>
      <c r="G394" s="67">
        <v>1830</v>
      </c>
      <c r="H394" s="23" t="str">
        <f t="shared" si="24"/>
        <v>62284833385877481701830</v>
      </c>
      <c r="I394" s="48" t="e">
        <f>VLOOKUP(H394,银行退汇!H:K,4,FALSE)</f>
        <v>#N/A</v>
      </c>
      <c r="J394" s="48" t="e">
        <f t="shared" si="22"/>
        <v>#N/A</v>
      </c>
      <c r="K394" s="48" t="e">
        <f>VLOOKUP(H394,银行退汇!G:K,2,FALSE)</f>
        <v>#N/A</v>
      </c>
      <c r="L394" s="48" t="e">
        <f>VLOOKUP(H394,网银退汇!C:D,2,FALSE)</f>
        <v>#N/A</v>
      </c>
    </row>
    <row r="395" spans="1:12" hidden="1">
      <c r="A395" s="38" t="s">
        <v>2816</v>
      </c>
      <c r="B395" s="23" t="str">
        <f t="shared" si="23"/>
        <v>201706220052948500</v>
      </c>
      <c r="C395" s="38" t="s">
        <v>4679</v>
      </c>
      <c r="D395" s="38" t="s">
        <v>2813</v>
      </c>
      <c r="F395" s="38" t="s">
        <v>5166</v>
      </c>
      <c r="G395" s="67">
        <v>89</v>
      </c>
      <c r="H395" s="23" t="str">
        <f t="shared" si="24"/>
        <v>622848335838134787089</v>
      </c>
      <c r="I395" s="48" t="e">
        <f>VLOOKUP(H395,银行退汇!H:K,4,FALSE)</f>
        <v>#N/A</v>
      </c>
      <c r="J395" s="48" t="e">
        <f t="shared" si="22"/>
        <v>#N/A</v>
      </c>
      <c r="K395" s="48" t="e">
        <f>VLOOKUP(H395,银行退汇!G:K,2,FALSE)</f>
        <v>#N/A</v>
      </c>
      <c r="L395" s="48" t="e">
        <f>VLOOKUP(H395,网银退汇!C:D,2,FALSE)</f>
        <v>#N/A</v>
      </c>
    </row>
    <row r="396" spans="1:12" hidden="1">
      <c r="A396" s="38" t="s">
        <v>2821</v>
      </c>
      <c r="B396" s="23" t="str">
        <f t="shared" si="23"/>
        <v>201706220052950516</v>
      </c>
      <c r="C396" s="38" t="s">
        <v>4679</v>
      </c>
      <c r="D396" s="38" t="s">
        <v>2818</v>
      </c>
      <c r="F396" s="38" t="s">
        <v>5167</v>
      </c>
      <c r="G396" s="67">
        <v>57</v>
      </c>
      <c r="H396" s="23" t="str">
        <f t="shared" si="24"/>
        <v>622252059238009757</v>
      </c>
      <c r="I396" s="48" t="e">
        <f>VLOOKUP(H396,银行退汇!H:K,4,FALSE)</f>
        <v>#N/A</v>
      </c>
      <c r="J396" s="48" t="e">
        <f t="shared" si="22"/>
        <v>#N/A</v>
      </c>
      <c r="K396" s="48" t="e">
        <f>VLOOKUP(H396,银行退汇!G:K,2,FALSE)</f>
        <v>#N/A</v>
      </c>
      <c r="L396" s="48" t="e">
        <f>VLOOKUP(H396,网银退汇!C:D,2,FALSE)</f>
        <v>#N/A</v>
      </c>
    </row>
    <row r="397" spans="1:12" hidden="1">
      <c r="A397" s="38" t="s">
        <v>2826</v>
      </c>
      <c r="B397" s="23" t="str">
        <f t="shared" si="23"/>
        <v>201706220052950594</v>
      </c>
      <c r="C397" s="38" t="s">
        <v>4679</v>
      </c>
      <c r="D397" s="38" t="s">
        <v>2823</v>
      </c>
      <c r="F397" s="38" t="s">
        <v>5168</v>
      </c>
      <c r="G397" s="67">
        <v>364</v>
      </c>
      <c r="H397" s="23" t="str">
        <f t="shared" si="24"/>
        <v>6214663963366996364</v>
      </c>
      <c r="I397" s="48" t="e">
        <f>VLOOKUP(H397,银行退汇!H:K,4,FALSE)</f>
        <v>#N/A</v>
      </c>
      <c r="J397" s="48" t="e">
        <f t="shared" si="22"/>
        <v>#N/A</v>
      </c>
      <c r="K397" s="48" t="e">
        <f>VLOOKUP(H397,银行退汇!G:K,2,FALSE)</f>
        <v>#N/A</v>
      </c>
      <c r="L397" s="48" t="e">
        <f>VLOOKUP(H397,网银退汇!C:D,2,FALSE)</f>
        <v>#N/A</v>
      </c>
    </row>
    <row r="398" spans="1:12" hidden="1">
      <c r="A398" s="38" t="s">
        <v>2831</v>
      </c>
      <c r="B398" s="23" t="str">
        <f t="shared" si="23"/>
        <v>201706220052950673</v>
      </c>
      <c r="C398" s="38" t="s">
        <v>4679</v>
      </c>
      <c r="D398" s="38" t="s">
        <v>2828</v>
      </c>
      <c r="F398" s="38" t="s">
        <v>5169</v>
      </c>
      <c r="G398" s="67">
        <v>8500</v>
      </c>
      <c r="H398" s="23" t="str">
        <f t="shared" si="24"/>
        <v>62179973000050342628500</v>
      </c>
      <c r="I398" s="48" t="e">
        <f>VLOOKUP(H398,银行退汇!H:K,4,FALSE)</f>
        <v>#N/A</v>
      </c>
      <c r="J398" s="48" t="e">
        <f t="shared" si="22"/>
        <v>#N/A</v>
      </c>
      <c r="K398" s="48" t="e">
        <f>VLOOKUP(H398,银行退汇!G:K,2,FALSE)</f>
        <v>#N/A</v>
      </c>
      <c r="L398" s="48" t="e">
        <f>VLOOKUP(H398,网银退汇!C:D,2,FALSE)</f>
        <v>#N/A</v>
      </c>
    </row>
    <row r="399" spans="1:12" hidden="1">
      <c r="A399" s="38" t="s">
        <v>2836</v>
      </c>
      <c r="B399" s="23" t="str">
        <f t="shared" si="23"/>
        <v>201706220052952085</v>
      </c>
      <c r="C399" s="38" t="s">
        <v>4679</v>
      </c>
      <c r="D399" s="38" t="s">
        <v>2833</v>
      </c>
      <c r="F399" s="38" t="s">
        <v>5170</v>
      </c>
      <c r="G399" s="67">
        <v>630</v>
      </c>
      <c r="H399" s="23" t="str">
        <f t="shared" si="24"/>
        <v>6228483610288501417630</v>
      </c>
      <c r="I399" s="48" t="e">
        <f>VLOOKUP(H399,银行退汇!H:K,4,FALSE)</f>
        <v>#N/A</v>
      </c>
      <c r="J399" s="48" t="e">
        <f t="shared" si="22"/>
        <v>#N/A</v>
      </c>
      <c r="K399" s="48" t="e">
        <f>VLOOKUP(H399,银行退汇!G:K,2,FALSE)</f>
        <v>#N/A</v>
      </c>
      <c r="L399" s="48" t="e">
        <f>VLOOKUP(H399,网银退汇!C:D,2,FALSE)</f>
        <v>#N/A</v>
      </c>
    </row>
    <row r="400" spans="1:12" hidden="1">
      <c r="A400" s="38" t="s">
        <v>2841</v>
      </c>
      <c r="B400" s="23" t="str">
        <f t="shared" si="23"/>
        <v>201706220052952290</v>
      </c>
      <c r="C400" s="38" t="s">
        <v>4679</v>
      </c>
      <c r="D400" s="38" t="s">
        <v>2838</v>
      </c>
      <c r="F400" s="38" t="s">
        <v>5171</v>
      </c>
      <c r="G400" s="67">
        <v>26</v>
      </c>
      <c r="H400" s="23" t="str">
        <f t="shared" si="24"/>
        <v>621799730004549484926</v>
      </c>
      <c r="I400" s="48" t="e">
        <f>VLOOKUP(H400,银行退汇!H:K,4,FALSE)</f>
        <v>#N/A</v>
      </c>
      <c r="J400" s="48" t="e">
        <f t="shared" si="22"/>
        <v>#N/A</v>
      </c>
      <c r="K400" s="48" t="e">
        <f>VLOOKUP(H400,银行退汇!G:K,2,FALSE)</f>
        <v>#N/A</v>
      </c>
      <c r="L400" s="48" t="e">
        <f>VLOOKUP(H400,网银退汇!C:D,2,FALSE)</f>
        <v>#N/A</v>
      </c>
    </row>
    <row r="401" spans="1:12" hidden="1">
      <c r="A401" s="38" t="s">
        <v>2846</v>
      </c>
      <c r="B401" s="23" t="str">
        <f t="shared" si="23"/>
        <v>201706220052952881</v>
      </c>
      <c r="C401" s="38" t="s">
        <v>4679</v>
      </c>
      <c r="D401" s="38" t="s">
        <v>2843</v>
      </c>
      <c r="F401" s="38" t="s">
        <v>5172</v>
      </c>
      <c r="G401" s="67">
        <v>185</v>
      </c>
      <c r="H401" s="23" t="str">
        <f t="shared" si="24"/>
        <v>6231900000097982165185</v>
      </c>
      <c r="I401" s="48" t="e">
        <f>VLOOKUP(H401,银行退汇!H:K,4,FALSE)</f>
        <v>#N/A</v>
      </c>
      <c r="J401" s="48" t="e">
        <f t="shared" si="22"/>
        <v>#N/A</v>
      </c>
      <c r="K401" s="48" t="e">
        <f>VLOOKUP(H401,银行退汇!G:K,2,FALSE)</f>
        <v>#N/A</v>
      </c>
      <c r="L401" s="48" t="e">
        <f>VLOOKUP(H401,网银退汇!C:D,2,FALSE)</f>
        <v>#N/A</v>
      </c>
    </row>
    <row r="402" spans="1:12" hidden="1">
      <c r="A402" s="38" t="s">
        <v>2851</v>
      </c>
      <c r="B402" s="23" t="str">
        <f t="shared" si="23"/>
        <v>201706220052953298</v>
      </c>
      <c r="C402" s="38" t="s">
        <v>4679</v>
      </c>
      <c r="D402" s="38" t="s">
        <v>2848</v>
      </c>
      <c r="F402" s="38" t="s">
        <v>5173</v>
      </c>
      <c r="G402" s="67">
        <v>1098</v>
      </c>
      <c r="H402" s="23" t="str">
        <f t="shared" si="24"/>
        <v>62170038600079866621098</v>
      </c>
      <c r="I402" s="48" t="e">
        <f>VLOOKUP(H402,银行退汇!H:K,4,FALSE)</f>
        <v>#N/A</v>
      </c>
      <c r="J402" s="48" t="e">
        <f t="shared" si="22"/>
        <v>#N/A</v>
      </c>
      <c r="K402" s="48" t="e">
        <f>VLOOKUP(H402,银行退汇!G:K,2,FALSE)</f>
        <v>#N/A</v>
      </c>
      <c r="L402" s="48" t="e">
        <f>VLOOKUP(H402,网银退汇!C:D,2,FALSE)</f>
        <v>#N/A</v>
      </c>
    </row>
    <row r="403" spans="1:12" hidden="1">
      <c r="A403" s="38" t="s">
        <v>2856</v>
      </c>
      <c r="B403" s="23" t="str">
        <f t="shared" si="23"/>
        <v>201706220052953581</v>
      </c>
      <c r="C403" s="38" t="s">
        <v>4679</v>
      </c>
      <c r="D403" s="38" t="s">
        <v>2853</v>
      </c>
      <c r="F403" s="38" t="s">
        <v>5174</v>
      </c>
      <c r="G403" s="67">
        <v>55</v>
      </c>
      <c r="H403" s="23" t="str">
        <f t="shared" si="24"/>
        <v>621799261010884922555</v>
      </c>
      <c r="I403" s="48" t="e">
        <f>VLOOKUP(H403,银行退汇!H:K,4,FALSE)</f>
        <v>#N/A</v>
      </c>
      <c r="J403" s="48" t="e">
        <f t="shared" si="22"/>
        <v>#N/A</v>
      </c>
      <c r="K403" s="48" t="e">
        <f>VLOOKUP(H403,银行退汇!G:K,2,FALSE)</f>
        <v>#N/A</v>
      </c>
      <c r="L403" s="48" t="e">
        <f>VLOOKUP(H403,网银退汇!C:D,2,FALSE)</f>
        <v>#N/A</v>
      </c>
    </row>
    <row r="404" spans="1:12" hidden="1">
      <c r="A404" s="38" t="s">
        <v>2861</v>
      </c>
      <c r="B404" s="23" t="str">
        <f t="shared" si="23"/>
        <v>201706220052953871</v>
      </c>
      <c r="C404" s="38" t="s">
        <v>4679</v>
      </c>
      <c r="D404" s="38" t="s">
        <v>2858</v>
      </c>
      <c r="F404" s="38" t="s">
        <v>5175</v>
      </c>
      <c r="G404" s="67">
        <v>222</v>
      </c>
      <c r="H404" s="23" t="str">
        <f t="shared" si="24"/>
        <v>6231900020003990847222</v>
      </c>
      <c r="I404" s="48" t="e">
        <f>VLOOKUP(H404,银行退汇!H:K,4,FALSE)</f>
        <v>#N/A</v>
      </c>
      <c r="J404" s="48" t="e">
        <f t="shared" si="22"/>
        <v>#N/A</v>
      </c>
      <c r="K404" s="48" t="e">
        <f>VLOOKUP(H404,银行退汇!G:K,2,FALSE)</f>
        <v>#N/A</v>
      </c>
      <c r="L404" s="48" t="e">
        <f>VLOOKUP(H404,网银退汇!C:D,2,FALSE)</f>
        <v>#N/A</v>
      </c>
    </row>
    <row r="405" spans="1:12" hidden="1">
      <c r="A405" s="38" t="s">
        <v>2866</v>
      </c>
      <c r="B405" s="23" t="str">
        <f t="shared" si="23"/>
        <v>201706220052953905</v>
      </c>
      <c r="C405" s="38" t="s">
        <v>4679</v>
      </c>
      <c r="D405" s="38" t="s">
        <v>2863</v>
      </c>
      <c r="F405" s="38" t="s">
        <v>5176</v>
      </c>
      <c r="G405" s="67">
        <v>500</v>
      </c>
      <c r="H405" s="23" t="str">
        <f t="shared" si="24"/>
        <v>6228930001149940334500</v>
      </c>
      <c r="I405" s="48" t="e">
        <f>VLOOKUP(H405,银行退汇!H:K,4,FALSE)</f>
        <v>#N/A</v>
      </c>
      <c r="J405" s="48" t="e">
        <f t="shared" si="22"/>
        <v>#N/A</v>
      </c>
      <c r="K405" s="48" t="e">
        <f>VLOOKUP(H405,银行退汇!G:K,2,FALSE)</f>
        <v>#N/A</v>
      </c>
      <c r="L405" s="48" t="e">
        <f>VLOOKUP(H405,网银退汇!C:D,2,FALSE)</f>
        <v>#N/A</v>
      </c>
    </row>
    <row r="406" spans="1:12" hidden="1">
      <c r="A406" s="38" t="s">
        <v>2871</v>
      </c>
      <c r="B406" s="23" t="str">
        <f t="shared" si="23"/>
        <v>201706220052954522</v>
      </c>
      <c r="C406" s="38" t="s">
        <v>4679</v>
      </c>
      <c r="D406" s="38" t="s">
        <v>2868</v>
      </c>
      <c r="F406" s="38" t="s">
        <v>5177</v>
      </c>
      <c r="G406" s="67">
        <v>521</v>
      </c>
      <c r="H406" s="23" t="str">
        <f t="shared" si="24"/>
        <v>6228481198052641074521</v>
      </c>
      <c r="I406" s="48" t="e">
        <f>VLOOKUP(H406,银行退汇!H:K,4,FALSE)</f>
        <v>#N/A</v>
      </c>
      <c r="J406" s="48" t="e">
        <f t="shared" si="22"/>
        <v>#N/A</v>
      </c>
      <c r="K406" s="48" t="e">
        <f>VLOOKUP(H406,银行退汇!G:K,2,FALSE)</f>
        <v>#N/A</v>
      </c>
      <c r="L406" s="48" t="e">
        <f>VLOOKUP(H406,网银退汇!C:D,2,FALSE)</f>
        <v>#N/A</v>
      </c>
    </row>
    <row r="407" spans="1:12" hidden="1">
      <c r="A407" s="38" t="s">
        <v>2876</v>
      </c>
      <c r="B407" s="23" t="str">
        <f t="shared" si="23"/>
        <v>201706220052955136</v>
      </c>
      <c r="C407" s="38" t="s">
        <v>4679</v>
      </c>
      <c r="D407" s="38" t="s">
        <v>2873</v>
      </c>
      <c r="F407" s="38" t="s">
        <v>5178</v>
      </c>
      <c r="G407" s="67">
        <v>417</v>
      </c>
      <c r="H407" s="23" t="str">
        <f t="shared" si="24"/>
        <v>6223691566940809417</v>
      </c>
      <c r="I407" s="48" t="e">
        <f>VLOOKUP(H407,银行退汇!H:K,4,FALSE)</f>
        <v>#N/A</v>
      </c>
      <c r="J407" s="48" t="e">
        <f t="shared" si="22"/>
        <v>#N/A</v>
      </c>
      <c r="K407" s="48" t="e">
        <f>VLOOKUP(H407,银行退汇!G:K,2,FALSE)</f>
        <v>#N/A</v>
      </c>
      <c r="L407" s="48" t="e">
        <f>VLOOKUP(H407,网银退汇!C:D,2,FALSE)</f>
        <v>#N/A</v>
      </c>
    </row>
    <row r="408" spans="1:12" hidden="1">
      <c r="A408" s="38" t="s">
        <v>2879</v>
      </c>
      <c r="B408" s="23" t="str">
        <f t="shared" si="23"/>
        <v>201706220052955216</v>
      </c>
      <c r="C408" s="38" t="s">
        <v>4679</v>
      </c>
      <c r="D408" s="38" t="s">
        <v>2878</v>
      </c>
      <c r="F408" s="38" t="s">
        <v>5179</v>
      </c>
      <c r="G408" s="67">
        <v>335</v>
      </c>
      <c r="H408" s="23" t="str">
        <f t="shared" si="24"/>
        <v>5201690753287089335</v>
      </c>
      <c r="I408" s="48" t="e">
        <f>VLOOKUP(H408,银行退汇!H:K,4,FALSE)</f>
        <v>#N/A</v>
      </c>
      <c r="J408" s="48" t="e">
        <f t="shared" si="22"/>
        <v>#N/A</v>
      </c>
      <c r="K408" s="48" t="e">
        <f>VLOOKUP(H408,银行退汇!G:K,2,FALSE)</f>
        <v>#N/A</v>
      </c>
      <c r="L408" s="48" t="e">
        <f>VLOOKUP(H408,网银退汇!C:D,2,FALSE)</f>
        <v>#N/A</v>
      </c>
    </row>
    <row r="409" spans="1:12" hidden="1">
      <c r="A409" s="38" t="s">
        <v>2884</v>
      </c>
      <c r="B409" s="23" t="str">
        <f t="shared" si="23"/>
        <v>201706230052967072</v>
      </c>
      <c r="C409" s="38" t="s">
        <v>4709</v>
      </c>
      <c r="D409" s="38" t="s">
        <v>2881</v>
      </c>
      <c r="F409" s="38" t="s">
        <v>5180</v>
      </c>
      <c r="G409" s="67">
        <v>589</v>
      </c>
      <c r="H409" s="23" t="str">
        <f t="shared" si="24"/>
        <v>6217681900276232589</v>
      </c>
      <c r="I409" s="48" t="e">
        <f>VLOOKUP(H409,银行退汇!H:K,4,FALSE)</f>
        <v>#N/A</v>
      </c>
      <c r="J409" s="48" t="e">
        <f t="shared" si="22"/>
        <v>#N/A</v>
      </c>
      <c r="K409" s="48" t="e">
        <f>VLOOKUP(H409,银行退汇!G:K,2,FALSE)</f>
        <v>#N/A</v>
      </c>
      <c r="L409" s="48" t="e">
        <f>VLOOKUP(H409,网银退汇!C:D,2,FALSE)</f>
        <v>#N/A</v>
      </c>
    </row>
    <row r="410" spans="1:12" hidden="1">
      <c r="A410" s="38" t="s">
        <v>2889</v>
      </c>
      <c r="B410" s="23" t="str">
        <f t="shared" si="23"/>
        <v>201706230052967908</v>
      </c>
      <c r="C410" s="38" t="s">
        <v>4709</v>
      </c>
      <c r="D410" s="38" t="s">
        <v>2886</v>
      </c>
      <c r="F410" s="38" t="s">
        <v>5181</v>
      </c>
      <c r="G410" s="67">
        <v>500</v>
      </c>
      <c r="H410" s="23" t="str">
        <f t="shared" si="24"/>
        <v>6231900000060706120500</v>
      </c>
      <c r="I410" s="48" t="e">
        <f>VLOOKUP(H410,银行退汇!H:K,4,FALSE)</f>
        <v>#N/A</v>
      </c>
      <c r="J410" s="48" t="e">
        <f t="shared" si="22"/>
        <v>#N/A</v>
      </c>
      <c r="K410" s="48" t="e">
        <f>VLOOKUP(H410,银行退汇!G:K,2,FALSE)</f>
        <v>#N/A</v>
      </c>
      <c r="L410" s="48" t="e">
        <f>VLOOKUP(H410,网银退汇!C:D,2,FALSE)</f>
        <v>#N/A</v>
      </c>
    </row>
    <row r="411" spans="1:12" hidden="1">
      <c r="A411" s="38" t="s">
        <v>2894</v>
      </c>
      <c r="B411" s="23" t="str">
        <f t="shared" si="23"/>
        <v>201706230052968194</v>
      </c>
      <c r="C411" s="38" t="s">
        <v>4709</v>
      </c>
      <c r="D411" s="38" t="s">
        <v>2891</v>
      </c>
      <c r="F411" s="38" t="s">
        <v>5182</v>
      </c>
      <c r="G411" s="67">
        <v>49</v>
      </c>
      <c r="H411" s="23" t="str">
        <f t="shared" si="24"/>
        <v>623190000003681452949</v>
      </c>
      <c r="I411" s="48" t="e">
        <f>VLOOKUP(H411,银行退汇!H:K,4,FALSE)</f>
        <v>#N/A</v>
      </c>
      <c r="J411" s="48" t="e">
        <f t="shared" si="22"/>
        <v>#N/A</v>
      </c>
      <c r="K411" s="48" t="e">
        <f>VLOOKUP(H411,银行退汇!G:K,2,FALSE)</f>
        <v>#N/A</v>
      </c>
      <c r="L411" s="48" t="e">
        <f>VLOOKUP(H411,网银退汇!C:D,2,FALSE)</f>
        <v>#N/A</v>
      </c>
    </row>
    <row r="412" spans="1:12" hidden="1">
      <c r="A412" s="38" t="s">
        <v>2899</v>
      </c>
      <c r="B412" s="23" t="str">
        <f t="shared" si="23"/>
        <v>201706230052968593</v>
      </c>
      <c r="C412" s="38" t="s">
        <v>4709</v>
      </c>
      <c r="D412" s="38" t="s">
        <v>2896</v>
      </c>
      <c r="F412" s="38" t="s">
        <v>5183</v>
      </c>
      <c r="G412" s="67">
        <v>170</v>
      </c>
      <c r="H412" s="23" t="str">
        <f t="shared" si="24"/>
        <v>6225683228000081644170</v>
      </c>
      <c r="I412" s="48" t="e">
        <f>VLOOKUP(H412,银行退汇!H:K,4,FALSE)</f>
        <v>#N/A</v>
      </c>
      <c r="J412" s="48" t="e">
        <f t="shared" si="22"/>
        <v>#N/A</v>
      </c>
      <c r="K412" s="48" t="e">
        <f>VLOOKUP(H412,银行退汇!G:K,2,FALSE)</f>
        <v>#N/A</v>
      </c>
      <c r="L412" s="48" t="e">
        <f>VLOOKUP(H412,网银退汇!C:D,2,FALSE)</f>
        <v>#N/A</v>
      </c>
    </row>
    <row r="413" spans="1:12" hidden="1">
      <c r="A413" s="38" t="s">
        <v>2904</v>
      </c>
      <c r="B413" s="23" t="str">
        <f t="shared" si="23"/>
        <v>201706230052969091</v>
      </c>
      <c r="C413" s="38" t="s">
        <v>4709</v>
      </c>
      <c r="D413" s="38" t="s">
        <v>2901</v>
      </c>
      <c r="F413" s="38" t="s">
        <v>5184</v>
      </c>
      <c r="G413" s="67">
        <v>765</v>
      </c>
      <c r="H413" s="23" t="str">
        <f t="shared" si="24"/>
        <v>6223691044641342765</v>
      </c>
      <c r="I413" s="48" t="e">
        <f>VLOOKUP(H413,银行退汇!H:K,4,FALSE)</f>
        <v>#N/A</v>
      </c>
      <c r="J413" s="48" t="e">
        <f t="shared" si="22"/>
        <v>#N/A</v>
      </c>
      <c r="K413" s="48" t="e">
        <f>VLOOKUP(H413,银行退汇!G:K,2,FALSE)</f>
        <v>#N/A</v>
      </c>
      <c r="L413" s="48" t="e">
        <f>VLOOKUP(H413,网银退汇!C:D,2,FALSE)</f>
        <v>#N/A</v>
      </c>
    </row>
    <row r="414" spans="1:12" hidden="1">
      <c r="A414" s="38" t="s">
        <v>2909</v>
      </c>
      <c r="B414" s="23" t="str">
        <f t="shared" si="23"/>
        <v>201706230052969434</v>
      </c>
      <c r="C414" s="38" t="s">
        <v>4709</v>
      </c>
      <c r="D414" s="38" t="s">
        <v>2906</v>
      </c>
      <c r="F414" s="38" t="s">
        <v>5185</v>
      </c>
      <c r="G414" s="67">
        <v>1000</v>
      </c>
      <c r="H414" s="23" t="str">
        <f t="shared" si="24"/>
        <v>62225205934829001000</v>
      </c>
      <c r="I414" s="48" t="e">
        <f>VLOOKUP(H414,银行退汇!H:K,4,FALSE)</f>
        <v>#N/A</v>
      </c>
      <c r="J414" s="48" t="e">
        <f t="shared" si="22"/>
        <v>#N/A</v>
      </c>
      <c r="K414" s="48" t="e">
        <f>VLOOKUP(H414,银行退汇!G:K,2,FALSE)</f>
        <v>#N/A</v>
      </c>
      <c r="L414" s="48" t="e">
        <f>VLOOKUP(H414,网银退汇!C:D,2,FALSE)</f>
        <v>#N/A</v>
      </c>
    </row>
    <row r="415" spans="1:12" hidden="1">
      <c r="A415" s="38" t="s">
        <v>2914</v>
      </c>
      <c r="B415" s="23" t="str">
        <f t="shared" si="23"/>
        <v>201706230052970583</v>
      </c>
      <c r="C415" s="38" t="s">
        <v>4709</v>
      </c>
      <c r="D415" s="38" t="s">
        <v>2911</v>
      </c>
      <c r="F415" s="38" t="s">
        <v>5186</v>
      </c>
      <c r="G415" s="67">
        <v>301</v>
      </c>
      <c r="H415" s="23" t="str">
        <f t="shared" si="24"/>
        <v>6212262502004749761301</v>
      </c>
      <c r="I415" s="48" t="e">
        <f>VLOOKUP(H415,银行退汇!H:K,4,FALSE)</f>
        <v>#N/A</v>
      </c>
      <c r="J415" s="48" t="e">
        <f t="shared" si="22"/>
        <v>#N/A</v>
      </c>
      <c r="K415" s="48" t="e">
        <f>VLOOKUP(H415,银行退汇!G:K,2,FALSE)</f>
        <v>#N/A</v>
      </c>
      <c r="L415" s="48" t="e">
        <f>VLOOKUP(H415,网银退汇!C:D,2,FALSE)</f>
        <v>#N/A</v>
      </c>
    </row>
    <row r="416" spans="1:12" hidden="1">
      <c r="A416" s="38" t="s">
        <v>2919</v>
      </c>
      <c r="B416" s="23" t="str">
        <f t="shared" si="23"/>
        <v>201706230052970931</v>
      </c>
      <c r="C416" s="38" t="s">
        <v>4709</v>
      </c>
      <c r="D416" s="38" t="s">
        <v>2916</v>
      </c>
      <c r="F416" s="38" t="s">
        <v>5186</v>
      </c>
      <c r="G416" s="67">
        <v>264</v>
      </c>
      <c r="H416" s="23" t="str">
        <f t="shared" si="24"/>
        <v>6212262502004749761264</v>
      </c>
      <c r="I416" s="48" t="e">
        <f>VLOOKUP(H416,银行退汇!H:K,4,FALSE)</f>
        <v>#N/A</v>
      </c>
      <c r="J416" s="48" t="e">
        <f t="shared" si="22"/>
        <v>#N/A</v>
      </c>
      <c r="K416" s="48" t="e">
        <f>VLOOKUP(H416,银行退汇!G:K,2,FALSE)</f>
        <v>#N/A</v>
      </c>
      <c r="L416" s="48" t="e">
        <f>VLOOKUP(H416,网银退汇!C:D,2,FALSE)</f>
        <v>#N/A</v>
      </c>
    </row>
    <row r="417" spans="1:12" hidden="1">
      <c r="A417" s="38" t="s">
        <v>2924</v>
      </c>
      <c r="B417" s="23" t="str">
        <f t="shared" si="23"/>
        <v>201706230052971475</v>
      </c>
      <c r="C417" s="38" t="s">
        <v>4709</v>
      </c>
      <c r="D417" s="38" t="s">
        <v>2921</v>
      </c>
      <c r="F417" s="38" t="s">
        <v>5187</v>
      </c>
      <c r="G417" s="67">
        <v>133</v>
      </c>
      <c r="H417" s="23" t="str">
        <f t="shared" si="24"/>
        <v>6217003860036037255133</v>
      </c>
      <c r="I417" s="48" t="e">
        <f>VLOOKUP(H417,银行退汇!H:K,4,FALSE)</f>
        <v>#N/A</v>
      </c>
      <c r="J417" s="48" t="e">
        <f t="shared" si="22"/>
        <v>#N/A</v>
      </c>
      <c r="K417" s="48" t="e">
        <f>VLOOKUP(H417,银行退汇!G:K,2,FALSE)</f>
        <v>#N/A</v>
      </c>
      <c r="L417" s="48" t="e">
        <f>VLOOKUP(H417,网银退汇!C:D,2,FALSE)</f>
        <v>#N/A</v>
      </c>
    </row>
    <row r="418" spans="1:12" hidden="1">
      <c r="A418" s="38" t="s">
        <v>2929</v>
      </c>
      <c r="B418" s="23" t="str">
        <f t="shared" si="23"/>
        <v>201706230052972918</v>
      </c>
      <c r="C418" s="38" t="s">
        <v>4709</v>
      </c>
      <c r="D418" s="38" t="s">
        <v>2926</v>
      </c>
      <c r="F418" s="38" t="s">
        <v>5188</v>
      </c>
      <c r="G418" s="67">
        <v>81</v>
      </c>
      <c r="H418" s="23" t="str">
        <f t="shared" si="24"/>
        <v>621700386000817288281</v>
      </c>
      <c r="I418" s="48" t="e">
        <f>VLOOKUP(H418,银行退汇!H:K,4,FALSE)</f>
        <v>#N/A</v>
      </c>
      <c r="J418" s="48" t="e">
        <f t="shared" si="22"/>
        <v>#N/A</v>
      </c>
      <c r="K418" s="48" t="e">
        <f>VLOOKUP(H418,银行退汇!G:K,2,FALSE)</f>
        <v>#N/A</v>
      </c>
      <c r="L418" s="48" t="e">
        <f>VLOOKUP(H418,网银退汇!C:D,2,FALSE)</f>
        <v>#N/A</v>
      </c>
    </row>
    <row r="419" spans="1:12" hidden="1">
      <c r="A419" s="38" t="s">
        <v>2934</v>
      </c>
      <c r="B419" s="23" t="str">
        <f t="shared" si="23"/>
        <v>201706230052974361</v>
      </c>
      <c r="C419" s="38" t="s">
        <v>4709</v>
      </c>
      <c r="D419" s="38" t="s">
        <v>2931</v>
      </c>
      <c r="F419" s="38" t="s">
        <v>5189</v>
      </c>
      <c r="G419" s="67">
        <v>296</v>
      </c>
      <c r="H419" s="23" t="str">
        <f t="shared" si="24"/>
        <v>6217856200022018050296</v>
      </c>
      <c r="I419" s="48" t="e">
        <f>VLOOKUP(H419,银行退汇!H:K,4,FALSE)</f>
        <v>#N/A</v>
      </c>
      <c r="J419" s="48" t="e">
        <f t="shared" si="22"/>
        <v>#N/A</v>
      </c>
      <c r="K419" s="48" t="e">
        <f>VLOOKUP(H419,银行退汇!G:K,2,FALSE)</f>
        <v>#N/A</v>
      </c>
      <c r="L419" s="48" t="e">
        <f>VLOOKUP(H419,网银退汇!C:D,2,FALSE)</f>
        <v>#N/A</v>
      </c>
    </row>
    <row r="420" spans="1:12" hidden="1">
      <c r="A420" s="38" t="s">
        <v>2939</v>
      </c>
      <c r="B420" s="23" t="str">
        <f t="shared" si="23"/>
        <v>201706230052974406</v>
      </c>
      <c r="C420" s="38" t="s">
        <v>4709</v>
      </c>
      <c r="D420" s="38" t="s">
        <v>2936</v>
      </c>
      <c r="F420" s="38" t="s">
        <v>5190</v>
      </c>
      <c r="G420" s="67">
        <v>2300</v>
      </c>
      <c r="H420" s="23" t="str">
        <f t="shared" si="24"/>
        <v>62225205907265492300</v>
      </c>
      <c r="I420" s="48" t="e">
        <f>VLOOKUP(H420,银行退汇!H:K,4,FALSE)</f>
        <v>#N/A</v>
      </c>
      <c r="J420" s="48" t="e">
        <f t="shared" si="22"/>
        <v>#N/A</v>
      </c>
      <c r="K420" s="48" t="e">
        <f>VLOOKUP(H420,银行退汇!G:K,2,FALSE)</f>
        <v>#N/A</v>
      </c>
      <c r="L420" s="48" t="e">
        <f>VLOOKUP(H420,网银退汇!C:D,2,FALSE)</f>
        <v>#N/A</v>
      </c>
    </row>
    <row r="421" spans="1:12" hidden="1">
      <c r="A421" s="38" t="s">
        <v>2944</v>
      </c>
      <c r="B421" s="23" t="str">
        <f t="shared" si="23"/>
        <v>201706230052977153</v>
      </c>
      <c r="C421" s="38" t="s">
        <v>4709</v>
      </c>
      <c r="D421" s="38" t="s">
        <v>2941</v>
      </c>
      <c r="F421" s="38" t="s">
        <v>5191</v>
      </c>
      <c r="G421" s="67">
        <v>350</v>
      </c>
      <c r="H421" s="23" t="str">
        <f t="shared" si="24"/>
        <v>6214600180003796062350</v>
      </c>
      <c r="I421" s="48" t="e">
        <f>VLOOKUP(H421,银行退汇!H:K,4,FALSE)</f>
        <v>#N/A</v>
      </c>
      <c r="J421" s="48" t="e">
        <f t="shared" si="22"/>
        <v>#N/A</v>
      </c>
      <c r="K421" s="48" t="e">
        <f>VLOOKUP(H421,银行退汇!G:K,2,FALSE)</f>
        <v>#N/A</v>
      </c>
      <c r="L421" s="48" t="e">
        <f>VLOOKUP(H421,网银退汇!C:D,2,FALSE)</f>
        <v>#N/A</v>
      </c>
    </row>
    <row r="422" spans="1:12" hidden="1">
      <c r="A422" s="38" t="s">
        <v>2949</v>
      </c>
      <c r="B422" s="23" t="str">
        <f t="shared" si="23"/>
        <v>201706230052977323</v>
      </c>
      <c r="C422" s="38" t="s">
        <v>4709</v>
      </c>
      <c r="D422" s="38" t="s">
        <v>2946</v>
      </c>
      <c r="F422" s="38" t="s">
        <v>5192</v>
      </c>
      <c r="G422" s="67">
        <v>3000</v>
      </c>
      <c r="H422" s="23" t="str">
        <f t="shared" si="24"/>
        <v>62166661000003752943000</v>
      </c>
      <c r="I422" s="48" t="e">
        <f>VLOOKUP(H422,银行退汇!H:K,4,FALSE)</f>
        <v>#N/A</v>
      </c>
      <c r="J422" s="48" t="e">
        <f t="shared" si="22"/>
        <v>#N/A</v>
      </c>
      <c r="K422" s="48" t="e">
        <f>VLOOKUP(H422,银行退汇!G:K,2,FALSE)</f>
        <v>#N/A</v>
      </c>
      <c r="L422" s="48" t="e">
        <f>VLOOKUP(H422,网银退汇!C:D,2,FALSE)</f>
        <v>#N/A</v>
      </c>
    </row>
    <row r="423" spans="1:12" hidden="1">
      <c r="A423" s="38" t="s">
        <v>2954</v>
      </c>
      <c r="B423" s="23" t="str">
        <f t="shared" si="23"/>
        <v>201706230052977969</v>
      </c>
      <c r="C423" s="38" t="s">
        <v>4709</v>
      </c>
      <c r="D423" s="38" t="s">
        <v>2951</v>
      </c>
      <c r="F423" s="38" t="s">
        <v>5193</v>
      </c>
      <c r="G423" s="67">
        <v>50</v>
      </c>
      <c r="H423" s="23" t="str">
        <f t="shared" si="24"/>
        <v>623190002174114317850</v>
      </c>
      <c r="I423" s="48" t="e">
        <f>VLOOKUP(H423,银行退汇!H:K,4,FALSE)</f>
        <v>#N/A</v>
      </c>
      <c r="J423" s="48" t="e">
        <f t="shared" si="22"/>
        <v>#N/A</v>
      </c>
      <c r="K423" s="48" t="e">
        <f>VLOOKUP(H423,银行退汇!G:K,2,FALSE)</f>
        <v>#N/A</v>
      </c>
      <c r="L423" s="48" t="e">
        <f>VLOOKUP(H423,网银退汇!C:D,2,FALSE)</f>
        <v>#N/A</v>
      </c>
    </row>
    <row r="424" spans="1:12" hidden="1">
      <c r="A424" s="38" t="s">
        <v>2959</v>
      </c>
      <c r="B424" s="23" t="str">
        <f t="shared" si="23"/>
        <v>201706230052979334</v>
      </c>
      <c r="C424" s="38" t="s">
        <v>4709</v>
      </c>
      <c r="D424" s="38" t="s">
        <v>2956</v>
      </c>
      <c r="F424" s="38" t="s">
        <v>5194</v>
      </c>
      <c r="G424" s="67">
        <v>3014</v>
      </c>
      <c r="H424" s="23" t="str">
        <f t="shared" si="24"/>
        <v>62284811987568384713014</v>
      </c>
      <c r="I424" s="48" t="e">
        <f>VLOOKUP(H424,银行退汇!H:K,4,FALSE)</f>
        <v>#N/A</v>
      </c>
      <c r="J424" s="48" t="e">
        <f t="shared" si="22"/>
        <v>#N/A</v>
      </c>
      <c r="K424" s="48" t="e">
        <f>VLOOKUP(H424,银行退汇!G:K,2,FALSE)</f>
        <v>#N/A</v>
      </c>
      <c r="L424" s="48" t="e">
        <f>VLOOKUP(H424,网银退汇!C:D,2,FALSE)</f>
        <v>#N/A</v>
      </c>
    </row>
    <row r="425" spans="1:12" hidden="1">
      <c r="A425" s="38" t="s">
        <v>2964</v>
      </c>
      <c r="B425" s="23" t="str">
        <f t="shared" si="23"/>
        <v>201706230052983046</v>
      </c>
      <c r="C425" s="38" t="s">
        <v>4709</v>
      </c>
      <c r="D425" s="38" t="s">
        <v>2961</v>
      </c>
      <c r="F425" s="38" t="s">
        <v>5195</v>
      </c>
      <c r="G425" s="67">
        <v>3000</v>
      </c>
      <c r="H425" s="23" t="str">
        <f t="shared" si="24"/>
        <v>62220825170003380853000</v>
      </c>
      <c r="I425" s="48" t="e">
        <f>VLOOKUP(H425,银行退汇!H:K,4,FALSE)</f>
        <v>#N/A</v>
      </c>
      <c r="J425" s="48" t="e">
        <f t="shared" si="22"/>
        <v>#N/A</v>
      </c>
      <c r="K425" s="48" t="e">
        <f>VLOOKUP(H425,银行退汇!G:K,2,FALSE)</f>
        <v>#N/A</v>
      </c>
      <c r="L425" s="48" t="e">
        <f>VLOOKUP(H425,网银退汇!C:D,2,FALSE)</f>
        <v>#N/A</v>
      </c>
    </row>
    <row r="426" spans="1:12" hidden="1">
      <c r="A426" s="38" t="s">
        <v>2971</v>
      </c>
      <c r="B426" s="23" t="str">
        <f t="shared" si="23"/>
        <v>201706230052983110</v>
      </c>
      <c r="C426" s="38" t="s">
        <v>4709</v>
      </c>
      <c r="D426" s="38" t="s">
        <v>2968</v>
      </c>
      <c r="F426" s="38" t="s">
        <v>5196</v>
      </c>
      <c r="G426" s="67">
        <v>2000</v>
      </c>
      <c r="H426" s="23" t="str">
        <f t="shared" si="24"/>
        <v>62270038607803580392000</v>
      </c>
      <c r="I426" s="48" t="e">
        <f>VLOOKUP(H426,银行退汇!H:K,4,FALSE)</f>
        <v>#N/A</v>
      </c>
      <c r="J426" s="48" t="e">
        <f t="shared" si="22"/>
        <v>#N/A</v>
      </c>
      <c r="K426" s="48" t="e">
        <f>VLOOKUP(H426,银行退汇!G:K,2,FALSE)</f>
        <v>#N/A</v>
      </c>
      <c r="L426" s="48" t="e">
        <f>VLOOKUP(H426,网银退汇!C:D,2,FALSE)</f>
        <v>#N/A</v>
      </c>
    </row>
    <row r="427" spans="1:12" hidden="1">
      <c r="A427" s="38" t="s">
        <v>2976</v>
      </c>
      <c r="B427" s="23" t="str">
        <f t="shared" si="23"/>
        <v>201706230052983447</v>
      </c>
      <c r="C427" s="38" t="s">
        <v>4709</v>
      </c>
      <c r="D427" s="38" t="s">
        <v>2973</v>
      </c>
      <c r="F427" s="38" t="s">
        <v>5197</v>
      </c>
      <c r="G427" s="67">
        <v>450</v>
      </c>
      <c r="H427" s="23" t="str">
        <f t="shared" si="24"/>
        <v>6231900000127005797450</v>
      </c>
      <c r="I427" s="48" t="e">
        <f>VLOOKUP(H427,银行退汇!H:K,4,FALSE)</f>
        <v>#N/A</v>
      </c>
      <c r="J427" s="48" t="e">
        <f t="shared" si="22"/>
        <v>#N/A</v>
      </c>
      <c r="K427" s="48" t="e">
        <f>VLOOKUP(H427,银行退汇!G:K,2,FALSE)</f>
        <v>#N/A</v>
      </c>
      <c r="L427" s="48" t="e">
        <f>VLOOKUP(H427,网银退汇!C:D,2,FALSE)</f>
        <v>#N/A</v>
      </c>
    </row>
    <row r="428" spans="1:12" hidden="1">
      <c r="A428" s="38" t="s">
        <v>2981</v>
      </c>
      <c r="B428" s="23" t="str">
        <f t="shared" si="23"/>
        <v>201706230052984031</v>
      </c>
      <c r="C428" s="38" t="s">
        <v>4709</v>
      </c>
      <c r="D428" s="38" t="s">
        <v>2978</v>
      </c>
      <c r="F428" s="38" t="s">
        <v>5198</v>
      </c>
      <c r="G428" s="67">
        <v>300</v>
      </c>
      <c r="H428" s="23" t="str">
        <f t="shared" si="24"/>
        <v>6228480868669145575300</v>
      </c>
      <c r="I428" s="48" t="e">
        <f>VLOOKUP(H428,银行退汇!H:K,4,FALSE)</f>
        <v>#N/A</v>
      </c>
      <c r="J428" s="48" t="e">
        <f t="shared" si="22"/>
        <v>#N/A</v>
      </c>
      <c r="K428" s="48" t="e">
        <f>VLOOKUP(H428,银行退汇!G:K,2,FALSE)</f>
        <v>#N/A</v>
      </c>
      <c r="L428" s="48" t="e">
        <f>VLOOKUP(H428,网银退汇!C:D,2,FALSE)</f>
        <v>#N/A</v>
      </c>
    </row>
    <row r="429" spans="1:12" hidden="1">
      <c r="A429" s="38" t="s">
        <v>2986</v>
      </c>
      <c r="B429" s="23" t="str">
        <f t="shared" si="23"/>
        <v>201706230052984477</v>
      </c>
      <c r="C429" s="38" t="s">
        <v>4709</v>
      </c>
      <c r="D429" s="38" t="s">
        <v>2983</v>
      </c>
      <c r="F429" s="38" t="s">
        <v>5199</v>
      </c>
      <c r="G429" s="67">
        <v>1500</v>
      </c>
      <c r="H429" s="23" t="str">
        <f t="shared" si="24"/>
        <v>62170039400014229531500</v>
      </c>
      <c r="I429" s="48" t="e">
        <f>VLOOKUP(H429,银行退汇!H:K,4,FALSE)</f>
        <v>#N/A</v>
      </c>
      <c r="J429" s="48" t="e">
        <f t="shared" si="22"/>
        <v>#N/A</v>
      </c>
      <c r="K429" s="48" t="e">
        <f>VLOOKUP(H429,银行退汇!G:K,2,FALSE)</f>
        <v>#N/A</v>
      </c>
      <c r="L429" s="48" t="e">
        <f>VLOOKUP(H429,网银退汇!C:D,2,FALSE)</f>
        <v>#N/A</v>
      </c>
    </row>
    <row r="430" spans="1:12" hidden="1">
      <c r="A430" s="38" t="s">
        <v>2991</v>
      </c>
      <c r="B430" s="23" t="str">
        <f t="shared" si="23"/>
        <v>201706230052984674</v>
      </c>
      <c r="C430" s="38" t="s">
        <v>4709</v>
      </c>
      <c r="D430" s="38" t="s">
        <v>2988</v>
      </c>
      <c r="F430" s="38" t="s">
        <v>5200</v>
      </c>
      <c r="G430" s="67">
        <v>160</v>
      </c>
      <c r="H430" s="23" t="str">
        <f t="shared" si="24"/>
        <v>6217790001056620228160</v>
      </c>
      <c r="I430" s="48" t="e">
        <f>VLOOKUP(H430,银行退汇!H:K,4,FALSE)</f>
        <v>#N/A</v>
      </c>
      <c r="J430" s="48" t="e">
        <f t="shared" si="22"/>
        <v>#N/A</v>
      </c>
      <c r="K430" s="48" t="e">
        <f>VLOOKUP(H430,银行退汇!G:K,2,FALSE)</f>
        <v>#N/A</v>
      </c>
      <c r="L430" s="48" t="e">
        <f>VLOOKUP(H430,网银退汇!C:D,2,FALSE)</f>
        <v>#N/A</v>
      </c>
    </row>
    <row r="431" spans="1:12" hidden="1">
      <c r="A431" s="38" t="s">
        <v>2996</v>
      </c>
      <c r="B431" s="23" t="str">
        <f t="shared" si="23"/>
        <v>201706230052986191</v>
      </c>
      <c r="C431" s="38" t="s">
        <v>4709</v>
      </c>
      <c r="D431" s="38" t="s">
        <v>2993</v>
      </c>
      <c r="F431" s="38" t="s">
        <v>5201</v>
      </c>
      <c r="G431" s="67">
        <v>1337</v>
      </c>
      <c r="H431" s="23" t="str">
        <f t="shared" si="24"/>
        <v>62319000000005503071337</v>
      </c>
      <c r="I431" s="48" t="e">
        <f>VLOOKUP(H431,银行退汇!H:K,4,FALSE)</f>
        <v>#N/A</v>
      </c>
      <c r="J431" s="48" t="e">
        <f t="shared" si="22"/>
        <v>#N/A</v>
      </c>
      <c r="K431" s="48" t="e">
        <f>VLOOKUP(H431,银行退汇!G:K,2,FALSE)</f>
        <v>#N/A</v>
      </c>
      <c r="L431" s="48" t="e">
        <f>VLOOKUP(H431,网银退汇!C:D,2,FALSE)</f>
        <v>#N/A</v>
      </c>
    </row>
    <row r="432" spans="1:12" hidden="1">
      <c r="A432" s="38" t="s">
        <v>3001</v>
      </c>
      <c r="B432" s="23" t="str">
        <f t="shared" si="23"/>
        <v>201706230052986704</v>
      </c>
      <c r="C432" s="38" t="s">
        <v>4709</v>
      </c>
      <c r="D432" s="38" t="s">
        <v>2998</v>
      </c>
      <c r="F432" s="38" t="s">
        <v>5202</v>
      </c>
      <c r="G432" s="67">
        <v>155</v>
      </c>
      <c r="H432" s="23" t="str">
        <f t="shared" si="24"/>
        <v>6231900020009934948155</v>
      </c>
      <c r="I432" s="48" t="e">
        <f>VLOOKUP(H432,银行退汇!H:K,4,FALSE)</f>
        <v>#N/A</v>
      </c>
      <c r="J432" s="48" t="e">
        <f t="shared" si="22"/>
        <v>#N/A</v>
      </c>
      <c r="K432" s="48" t="e">
        <f>VLOOKUP(H432,银行退汇!G:K,2,FALSE)</f>
        <v>#N/A</v>
      </c>
      <c r="L432" s="48" t="e">
        <f>VLOOKUP(H432,网银退汇!C:D,2,FALSE)</f>
        <v>#N/A</v>
      </c>
    </row>
    <row r="433" spans="1:12" hidden="1">
      <c r="A433" s="38" t="s">
        <v>3006</v>
      </c>
      <c r="B433" s="23" t="str">
        <f t="shared" si="23"/>
        <v>201706230052987109</v>
      </c>
      <c r="C433" s="38" t="s">
        <v>4709</v>
      </c>
      <c r="D433" s="38" t="s">
        <v>3003</v>
      </c>
      <c r="F433" s="38" t="s">
        <v>5203</v>
      </c>
      <c r="G433" s="67">
        <v>1300</v>
      </c>
      <c r="H433" s="23" t="str">
        <f t="shared" si="24"/>
        <v>62170038600001419921300</v>
      </c>
      <c r="I433" s="48" t="e">
        <f>VLOOKUP(H433,银行退汇!H:K,4,FALSE)</f>
        <v>#N/A</v>
      </c>
      <c r="J433" s="48" t="e">
        <f t="shared" si="22"/>
        <v>#N/A</v>
      </c>
      <c r="K433" s="48" t="e">
        <f>VLOOKUP(H433,银行退汇!G:K,2,FALSE)</f>
        <v>#N/A</v>
      </c>
      <c r="L433" s="48" t="e">
        <f>VLOOKUP(H433,网银退汇!C:D,2,FALSE)</f>
        <v>#N/A</v>
      </c>
    </row>
    <row r="434" spans="1:12" hidden="1">
      <c r="A434" s="38" t="s">
        <v>3011</v>
      </c>
      <c r="B434" s="23" t="str">
        <f t="shared" si="23"/>
        <v>201706230052987455</v>
      </c>
      <c r="C434" s="38" t="s">
        <v>4709</v>
      </c>
      <c r="D434" s="38" t="s">
        <v>3008</v>
      </c>
      <c r="F434" s="38" t="s">
        <v>5204</v>
      </c>
      <c r="G434" s="67">
        <v>3750</v>
      </c>
      <c r="H434" s="23" t="str">
        <f t="shared" si="24"/>
        <v>62223500638621613750</v>
      </c>
      <c r="I434" s="48" t="e">
        <f>VLOOKUP(H434,银行退汇!H:K,4,FALSE)</f>
        <v>#N/A</v>
      </c>
      <c r="J434" s="48" t="e">
        <f t="shared" si="22"/>
        <v>#N/A</v>
      </c>
      <c r="K434" s="48" t="e">
        <f>VLOOKUP(H434,银行退汇!G:K,2,FALSE)</f>
        <v>#N/A</v>
      </c>
      <c r="L434" s="48" t="e">
        <f>VLOOKUP(H434,网银退汇!C:D,2,FALSE)</f>
        <v>#N/A</v>
      </c>
    </row>
    <row r="435" spans="1:12" hidden="1">
      <c r="A435" s="38" t="s">
        <v>3016</v>
      </c>
      <c r="B435" s="23" t="str">
        <f t="shared" si="23"/>
        <v>201706230052987459</v>
      </c>
      <c r="C435" s="38" t="s">
        <v>4709</v>
      </c>
      <c r="D435" s="38" t="s">
        <v>3013</v>
      </c>
      <c r="F435" s="38" t="s">
        <v>5205</v>
      </c>
      <c r="G435" s="67">
        <v>800</v>
      </c>
      <c r="H435" s="23" t="str">
        <f t="shared" si="24"/>
        <v>62230829005479484800</v>
      </c>
      <c r="I435" s="48" t="e">
        <f>VLOOKUP(H435,银行退汇!H:K,4,FALSE)</f>
        <v>#N/A</v>
      </c>
      <c r="J435" s="48" t="e">
        <f t="shared" si="22"/>
        <v>#N/A</v>
      </c>
      <c r="K435" s="48" t="e">
        <f>VLOOKUP(H435,银行退汇!G:K,2,FALSE)</f>
        <v>#N/A</v>
      </c>
      <c r="L435" s="48" t="e">
        <f>VLOOKUP(H435,网银退汇!C:D,2,FALSE)</f>
        <v>#N/A</v>
      </c>
    </row>
    <row r="436" spans="1:12" hidden="1">
      <c r="A436" s="38" t="s">
        <v>3021</v>
      </c>
      <c r="B436" s="23" t="str">
        <f t="shared" si="23"/>
        <v>201706230052987823</v>
      </c>
      <c r="C436" s="38" t="s">
        <v>4709</v>
      </c>
      <c r="D436" s="38" t="s">
        <v>3018</v>
      </c>
      <c r="F436" s="38" t="s">
        <v>5206</v>
      </c>
      <c r="G436" s="67">
        <v>397</v>
      </c>
      <c r="H436" s="23" t="str">
        <f t="shared" si="24"/>
        <v>6230521930000427679397</v>
      </c>
      <c r="I436" s="48" t="e">
        <f>VLOOKUP(H436,银行退汇!H:K,4,FALSE)</f>
        <v>#N/A</v>
      </c>
      <c r="J436" s="48" t="e">
        <f t="shared" si="22"/>
        <v>#N/A</v>
      </c>
      <c r="K436" s="48" t="e">
        <f>VLOOKUP(H436,银行退汇!G:K,2,FALSE)</f>
        <v>#N/A</v>
      </c>
      <c r="L436" s="48" t="e">
        <f>VLOOKUP(H436,网银退汇!C:D,2,FALSE)</f>
        <v>#N/A</v>
      </c>
    </row>
    <row r="437" spans="1:12" hidden="1">
      <c r="A437" s="38" t="s">
        <v>3026</v>
      </c>
      <c r="B437" s="23" t="str">
        <f t="shared" si="23"/>
        <v>201706230052988329</v>
      </c>
      <c r="C437" s="38" t="s">
        <v>4709</v>
      </c>
      <c r="D437" s="38" t="s">
        <v>3023</v>
      </c>
      <c r="F437" s="38" t="s">
        <v>5207</v>
      </c>
      <c r="G437" s="67">
        <v>500</v>
      </c>
      <c r="H437" s="23" t="str">
        <f t="shared" si="24"/>
        <v>6235752700000032517500</v>
      </c>
      <c r="I437" s="48" t="e">
        <f>VLOOKUP(H437,银行退汇!H:K,4,FALSE)</f>
        <v>#N/A</v>
      </c>
      <c r="J437" s="48" t="e">
        <f t="shared" si="22"/>
        <v>#N/A</v>
      </c>
      <c r="K437" s="48" t="e">
        <f>VLOOKUP(H437,银行退汇!G:K,2,FALSE)</f>
        <v>#N/A</v>
      </c>
      <c r="L437" s="48" t="e">
        <f>VLOOKUP(H437,网银退汇!C:D,2,FALSE)</f>
        <v>#N/A</v>
      </c>
    </row>
    <row r="438" spans="1:12" hidden="1">
      <c r="A438" s="38" t="s">
        <v>3031</v>
      </c>
      <c r="B438" s="23" t="str">
        <f t="shared" si="23"/>
        <v>201706230052988354</v>
      </c>
      <c r="C438" s="38" t="s">
        <v>4709</v>
      </c>
      <c r="D438" s="38" t="s">
        <v>3028</v>
      </c>
      <c r="F438" s="38" t="s">
        <v>5208</v>
      </c>
      <c r="G438" s="67">
        <v>10</v>
      </c>
      <c r="H438" s="23" t="str">
        <f t="shared" si="24"/>
        <v>622260241000051879210</v>
      </c>
      <c r="I438" s="48" t="e">
        <f>VLOOKUP(H438,银行退汇!H:K,4,FALSE)</f>
        <v>#N/A</v>
      </c>
      <c r="J438" s="48" t="e">
        <f t="shared" si="22"/>
        <v>#N/A</v>
      </c>
      <c r="K438" s="48" t="e">
        <f>VLOOKUP(H438,银行退汇!G:K,2,FALSE)</f>
        <v>#N/A</v>
      </c>
      <c r="L438" s="48" t="e">
        <f>VLOOKUP(H438,网银退汇!C:D,2,FALSE)</f>
        <v>#N/A</v>
      </c>
    </row>
    <row r="439" spans="1:12" hidden="1">
      <c r="A439" s="38" t="s">
        <v>3036</v>
      </c>
      <c r="B439" s="23" t="str">
        <f t="shared" si="23"/>
        <v>201706230052988376</v>
      </c>
      <c r="C439" s="38" t="s">
        <v>4709</v>
      </c>
      <c r="D439" s="38" t="s">
        <v>3033</v>
      </c>
      <c r="F439" s="38" t="s">
        <v>5208</v>
      </c>
      <c r="G439" s="67">
        <v>10</v>
      </c>
      <c r="H439" s="23" t="str">
        <f t="shared" si="24"/>
        <v>622260241000051879210</v>
      </c>
      <c r="I439" s="48" t="e">
        <f>VLOOKUP(H439,银行退汇!H:K,4,FALSE)</f>
        <v>#N/A</v>
      </c>
      <c r="J439" s="48" t="e">
        <f t="shared" ref="J439:J502" si="25">IF(I439&gt;0,1,"")</f>
        <v>#N/A</v>
      </c>
      <c r="K439" s="48" t="e">
        <f>VLOOKUP(H439,银行退汇!G:K,2,FALSE)</f>
        <v>#N/A</v>
      </c>
      <c r="L439" s="48" t="e">
        <f>VLOOKUP(H439,网银退汇!C:D,2,FALSE)</f>
        <v>#N/A</v>
      </c>
    </row>
    <row r="440" spans="1:12" hidden="1">
      <c r="A440" s="38" t="s">
        <v>3041</v>
      </c>
      <c r="B440" s="23" t="str">
        <f t="shared" ref="B440:B503" si="26">C440&amp;D440</f>
        <v>201706230052988515</v>
      </c>
      <c r="C440" s="38" t="s">
        <v>4709</v>
      </c>
      <c r="D440" s="38" t="s">
        <v>3038</v>
      </c>
      <c r="F440" s="38" t="s">
        <v>5209</v>
      </c>
      <c r="G440" s="67">
        <v>400</v>
      </c>
      <c r="H440" s="23" t="str">
        <f t="shared" ref="H440:H503" si="27">F440&amp;G440</f>
        <v>6217997300018726862400</v>
      </c>
      <c r="I440" s="48" t="e">
        <f>VLOOKUP(H440,银行退汇!H:K,4,FALSE)</f>
        <v>#N/A</v>
      </c>
      <c r="J440" s="48" t="e">
        <f t="shared" si="25"/>
        <v>#N/A</v>
      </c>
      <c r="K440" s="48" t="e">
        <f>VLOOKUP(H440,银行退汇!G:K,2,FALSE)</f>
        <v>#N/A</v>
      </c>
      <c r="L440" s="48" t="e">
        <f>VLOOKUP(H440,网银退汇!C:D,2,FALSE)</f>
        <v>#N/A</v>
      </c>
    </row>
    <row r="441" spans="1:12" hidden="1">
      <c r="A441" s="38" t="s">
        <v>3046</v>
      </c>
      <c r="B441" s="23" t="str">
        <f t="shared" si="26"/>
        <v>201706230052988699</v>
      </c>
      <c r="C441" s="38" t="s">
        <v>4709</v>
      </c>
      <c r="D441" s="38" t="s">
        <v>3043</v>
      </c>
      <c r="F441" s="38" t="s">
        <v>5210</v>
      </c>
      <c r="G441" s="67">
        <v>200</v>
      </c>
      <c r="H441" s="23" t="str">
        <f t="shared" si="27"/>
        <v>6222022502019251811200</v>
      </c>
      <c r="I441" s="48" t="e">
        <f>VLOOKUP(H441,银行退汇!H:K,4,FALSE)</f>
        <v>#N/A</v>
      </c>
      <c r="J441" s="48" t="e">
        <f t="shared" si="25"/>
        <v>#N/A</v>
      </c>
      <c r="K441" s="48" t="e">
        <f>VLOOKUP(H441,银行退汇!G:K,2,FALSE)</f>
        <v>#N/A</v>
      </c>
      <c r="L441" s="48" t="e">
        <f>VLOOKUP(H441,网银退汇!C:D,2,FALSE)</f>
        <v>#N/A</v>
      </c>
    </row>
    <row r="442" spans="1:12" hidden="1">
      <c r="A442" s="38" t="s">
        <v>3051</v>
      </c>
      <c r="B442" s="23" t="str">
        <f t="shared" si="26"/>
        <v>201706230052991159</v>
      </c>
      <c r="C442" s="38" t="s">
        <v>4709</v>
      </c>
      <c r="D442" s="38" t="s">
        <v>3048</v>
      </c>
      <c r="F442" s="38" t="s">
        <v>5211</v>
      </c>
      <c r="G442" s="67">
        <v>660</v>
      </c>
      <c r="H442" s="23" t="str">
        <f t="shared" si="27"/>
        <v>6225211201498267660</v>
      </c>
      <c r="I442" s="48" t="e">
        <f>VLOOKUP(H442,银行退汇!H:K,4,FALSE)</f>
        <v>#N/A</v>
      </c>
      <c r="J442" s="48" t="e">
        <f t="shared" si="25"/>
        <v>#N/A</v>
      </c>
      <c r="K442" s="48" t="e">
        <f>VLOOKUP(H442,银行退汇!G:K,2,FALSE)</f>
        <v>#N/A</v>
      </c>
      <c r="L442" s="48" t="e">
        <f>VLOOKUP(H442,网银退汇!C:D,2,FALSE)</f>
        <v>#N/A</v>
      </c>
    </row>
    <row r="443" spans="1:12" hidden="1">
      <c r="A443" s="38" t="s">
        <v>3056</v>
      </c>
      <c r="B443" s="23" t="str">
        <f t="shared" si="26"/>
        <v>201706230052991863</v>
      </c>
      <c r="C443" s="38" t="s">
        <v>4709</v>
      </c>
      <c r="D443" s="38" t="s">
        <v>3053</v>
      </c>
      <c r="F443" s="38" t="s">
        <v>5212</v>
      </c>
      <c r="G443" s="67">
        <v>400</v>
      </c>
      <c r="H443" s="23" t="str">
        <f t="shared" si="27"/>
        <v>6212262505003349129400</v>
      </c>
      <c r="I443" s="48" t="e">
        <f>VLOOKUP(H443,银行退汇!H:K,4,FALSE)</f>
        <v>#N/A</v>
      </c>
      <c r="J443" s="48" t="e">
        <f t="shared" si="25"/>
        <v>#N/A</v>
      </c>
      <c r="K443" s="48" t="e">
        <f>VLOOKUP(H443,银行退汇!G:K,2,FALSE)</f>
        <v>#N/A</v>
      </c>
      <c r="L443" s="48" t="e">
        <f>VLOOKUP(H443,网银退汇!C:D,2,FALSE)</f>
        <v>#N/A</v>
      </c>
    </row>
    <row r="444" spans="1:12" hidden="1">
      <c r="A444" s="38" t="s">
        <v>3061</v>
      </c>
      <c r="B444" s="23" t="str">
        <f t="shared" si="26"/>
        <v>201706230052991965</v>
      </c>
      <c r="C444" s="38" t="s">
        <v>4709</v>
      </c>
      <c r="D444" s="38" t="s">
        <v>3058</v>
      </c>
      <c r="F444" s="38" t="s">
        <v>5213</v>
      </c>
      <c r="G444" s="67">
        <v>2</v>
      </c>
      <c r="H444" s="23" t="str">
        <f t="shared" si="27"/>
        <v>62006127000004474202</v>
      </c>
      <c r="I444" s="48" t="e">
        <f>VLOOKUP(H444,银行退汇!H:K,4,FALSE)</f>
        <v>#N/A</v>
      </c>
      <c r="J444" s="48" t="e">
        <f t="shared" si="25"/>
        <v>#N/A</v>
      </c>
      <c r="K444" s="48" t="e">
        <f>VLOOKUP(H444,银行退汇!G:K,2,FALSE)</f>
        <v>#N/A</v>
      </c>
      <c r="L444" s="48" t="e">
        <f>VLOOKUP(H444,网银退汇!C:D,2,FALSE)</f>
        <v>#N/A</v>
      </c>
    </row>
    <row r="445" spans="1:12" hidden="1">
      <c r="A445" s="38" t="s">
        <v>3066</v>
      </c>
      <c r="B445" s="23" t="str">
        <f t="shared" si="26"/>
        <v>201706230052991973</v>
      </c>
      <c r="C445" s="38" t="s">
        <v>4709</v>
      </c>
      <c r="D445" s="38" t="s">
        <v>3063</v>
      </c>
      <c r="F445" s="38" t="s">
        <v>5214</v>
      </c>
      <c r="G445" s="67">
        <v>175</v>
      </c>
      <c r="H445" s="23" t="str">
        <f t="shared" si="27"/>
        <v>6223691237699552175</v>
      </c>
      <c r="I445" s="48" t="e">
        <f>VLOOKUP(H445,银行退汇!H:K,4,FALSE)</f>
        <v>#N/A</v>
      </c>
      <c r="J445" s="48" t="e">
        <f t="shared" si="25"/>
        <v>#N/A</v>
      </c>
      <c r="K445" s="48" t="e">
        <f>VLOOKUP(H445,银行退汇!G:K,2,FALSE)</f>
        <v>#N/A</v>
      </c>
      <c r="L445" s="48" t="e">
        <f>VLOOKUP(H445,网银退汇!C:D,2,FALSE)</f>
        <v>#N/A</v>
      </c>
    </row>
    <row r="446" spans="1:12" hidden="1">
      <c r="A446" s="38" t="s">
        <v>3071</v>
      </c>
      <c r="B446" s="23" t="str">
        <f t="shared" si="26"/>
        <v>201706230052992749</v>
      </c>
      <c r="C446" s="38" t="s">
        <v>4709</v>
      </c>
      <c r="D446" s="38" t="s">
        <v>3068</v>
      </c>
      <c r="F446" s="38" t="s">
        <v>5215</v>
      </c>
      <c r="G446" s="67">
        <v>75</v>
      </c>
      <c r="H446" s="23" t="str">
        <f t="shared" si="27"/>
        <v>621226120800098861675</v>
      </c>
      <c r="I446" s="48" t="e">
        <f>VLOOKUP(H446,银行退汇!H:K,4,FALSE)</f>
        <v>#N/A</v>
      </c>
      <c r="J446" s="48" t="e">
        <f t="shared" si="25"/>
        <v>#N/A</v>
      </c>
      <c r="K446" s="48" t="e">
        <f>VLOOKUP(H446,银行退汇!G:K,2,FALSE)</f>
        <v>#N/A</v>
      </c>
      <c r="L446" s="48" t="e">
        <f>VLOOKUP(H446,网银退汇!C:D,2,FALSE)</f>
        <v>#N/A</v>
      </c>
    </row>
    <row r="447" spans="1:12" hidden="1">
      <c r="A447" s="38" t="s">
        <v>3076</v>
      </c>
      <c r="B447" s="23" t="str">
        <f t="shared" si="26"/>
        <v>201706230052993197</v>
      </c>
      <c r="C447" s="38" t="s">
        <v>4709</v>
      </c>
      <c r="D447" s="38" t="s">
        <v>3073</v>
      </c>
      <c r="F447" s="38" t="s">
        <v>5216</v>
      </c>
      <c r="G447" s="67">
        <v>140</v>
      </c>
      <c r="H447" s="23" t="str">
        <f t="shared" si="27"/>
        <v>6228480868518017371140</v>
      </c>
      <c r="I447" s="48" t="e">
        <f>VLOOKUP(H447,银行退汇!H:K,4,FALSE)</f>
        <v>#N/A</v>
      </c>
      <c r="J447" s="48" t="e">
        <f t="shared" si="25"/>
        <v>#N/A</v>
      </c>
      <c r="K447" s="48" t="e">
        <f>VLOOKUP(H447,银行退汇!G:K,2,FALSE)</f>
        <v>#N/A</v>
      </c>
      <c r="L447" s="48" t="e">
        <f>VLOOKUP(H447,网银退汇!C:D,2,FALSE)</f>
        <v>#N/A</v>
      </c>
    </row>
    <row r="448" spans="1:12" hidden="1">
      <c r="A448" s="38" t="s">
        <v>3081</v>
      </c>
      <c r="B448" s="23" t="str">
        <f t="shared" si="26"/>
        <v>201706230052993641</v>
      </c>
      <c r="C448" s="38" t="s">
        <v>4709</v>
      </c>
      <c r="D448" s="38" t="s">
        <v>3078</v>
      </c>
      <c r="F448" s="38" t="s">
        <v>5217</v>
      </c>
      <c r="G448" s="67">
        <v>115</v>
      </c>
      <c r="H448" s="23" t="str">
        <f t="shared" si="27"/>
        <v>6226388005044825115</v>
      </c>
      <c r="I448" s="48" t="e">
        <f>VLOOKUP(H448,银行退汇!H:K,4,FALSE)</f>
        <v>#N/A</v>
      </c>
      <c r="J448" s="48" t="e">
        <f t="shared" si="25"/>
        <v>#N/A</v>
      </c>
      <c r="K448" s="48" t="e">
        <f>VLOOKUP(H448,银行退汇!G:K,2,FALSE)</f>
        <v>#N/A</v>
      </c>
      <c r="L448" s="48" t="e">
        <f>VLOOKUP(H448,网银退汇!C:D,2,FALSE)</f>
        <v>#N/A</v>
      </c>
    </row>
    <row r="449" spans="1:12" hidden="1">
      <c r="A449" s="38" t="s">
        <v>3086</v>
      </c>
      <c r="B449" s="23" t="str">
        <f t="shared" si="26"/>
        <v>201706230052995609</v>
      </c>
      <c r="C449" s="38" t="s">
        <v>4709</v>
      </c>
      <c r="D449" s="38" t="s">
        <v>3083</v>
      </c>
      <c r="F449" s="38" t="s">
        <v>5218</v>
      </c>
      <c r="G449" s="67">
        <v>138</v>
      </c>
      <c r="H449" s="23" t="str">
        <f t="shared" si="27"/>
        <v>6228930001157867080138</v>
      </c>
      <c r="I449" s="48" t="e">
        <f>VLOOKUP(H449,银行退汇!H:K,4,FALSE)</f>
        <v>#N/A</v>
      </c>
      <c r="J449" s="48" t="e">
        <f t="shared" si="25"/>
        <v>#N/A</v>
      </c>
      <c r="K449" s="48" t="e">
        <f>VLOOKUP(H449,银行退汇!G:K,2,FALSE)</f>
        <v>#N/A</v>
      </c>
      <c r="L449" s="48" t="e">
        <f>VLOOKUP(H449,网银退汇!C:D,2,FALSE)</f>
        <v>#N/A</v>
      </c>
    </row>
    <row r="450" spans="1:12" hidden="1">
      <c r="A450" s="38" t="s">
        <v>3091</v>
      </c>
      <c r="B450" s="23" t="str">
        <f t="shared" si="26"/>
        <v>201706230053001377</v>
      </c>
      <c r="C450" s="38" t="s">
        <v>4709</v>
      </c>
      <c r="D450" s="38" t="s">
        <v>3088</v>
      </c>
      <c r="F450" s="38" t="s">
        <v>5219</v>
      </c>
      <c r="G450" s="67">
        <v>837</v>
      </c>
      <c r="H450" s="23" t="str">
        <f t="shared" si="27"/>
        <v>6228480868655592574837</v>
      </c>
      <c r="I450" s="48" t="e">
        <f>VLOOKUP(H450,银行退汇!H:K,4,FALSE)</f>
        <v>#N/A</v>
      </c>
      <c r="J450" s="48" t="e">
        <f t="shared" si="25"/>
        <v>#N/A</v>
      </c>
      <c r="K450" s="48" t="e">
        <f>VLOOKUP(H450,银行退汇!G:K,2,FALSE)</f>
        <v>#N/A</v>
      </c>
      <c r="L450" s="48" t="e">
        <f>VLOOKUP(H450,网银退汇!C:D,2,FALSE)</f>
        <v>#N/A</v>
      </c>
    </row>
    <row r="451" spans="1:12" hidden="1">
      <c r="A451" s="38" t="s">
        <v>3096</v>
      </c>
      <c r="B451" s="23" t="str">
        <f t="shared" si="26"/>
        <v>201706230053002665</v>
      </c>
      <c r="C451" s="38" t="s">
        <v>4709</v>
      </c>
      <c r="D451" s="38" t="s">
        <v>3093</v>
      </c>
      <c r="F451" s="38" t="s">
        <v>5220</v>
      </c>
      <c r="G451" s="67">
        <v>40</v>
      </c>
      <c r="H451" s="23" t="str">
        <f t="shared" si="27"/>
        <v>621799330000428910140</v>
      </c>
      <c r="I451" s="48" t="e">
        <f>VLOOKUP(H451,银行退汇!H:K,4,FALSE)</f>
        <v>#N/A</v>
      </c>
      <c r="J451" s="48" t="e">
        <f t="shared" si="25"/>
        <v>#N/A</v>
      </c>
      <c r="K451" s="48" t="e">
        <f>VLOOKUP(H451,银行退汇!G:K,2,FALSE)</f>
        <v>#N/A</v>
      </c>
      <c r="L451" s="48" t="e">
        <f>VLOOKUP(H451,网银退汇!C:D,2,FALSE)</f>
        <v>#N/A</v>
      </c>
    </row>
    <row r="452" spans="1:12" hidden="1">
      <c r="A452" s="38" t="s">
        <v>3101</v>
      </c>
      <c r="B452" s="23" t="str">
        <f t="shared" si="26"/>
        <v>201706230053003565</v>
      </c>
      <c r="C452" s="38" t="s">
        <v>4709</v>
      </c>
      <c r="D452" s="38" t="s">
        <v>3098</v>
      </c>
      <c r="F452" s="38" t="s">
        <v>5221</v>
      </c>
      <c r="G452" s="67">
        <v>240</v>
      </c>
      <c r="H452" s="23" t="str">
        <f t="shared" si="27"/>
        <v>6226370007741038240</v>
      </c>
      <c r="I452" s="48" t="e">
        <f>VLOOKUP(H452,银行退汇!H:K,4,FALSE)</f>
        <v>#N/A</v>
      </c>
      <c r="J452" s="48" t="e">
        <f t="shared" si="25"/>
        <v>#N/A</v>
      </c>
      <c r="K452" s="48" t="e">
        <f>VLOOKUP(H452,银行退汇!G:K,2,FALSE)</f>
        <v>#N/A</v>
      </c>
      <c r="L452" s="48" t="e">
        <f>VLOOKUP(H452,网银退汇!C:D,2,FALSE)</f>
        <v>#N/A</v>
      </c>
    </row>
    <row r="453" spans="1:12" hidden="1">
      <c r="A453" s="38" t="s">
        <v>3106</v>
      </c>
      <c r="B453" s="23" t="str">
        <f t="shared" si="26"/>
        <v>201706230053004335</v>
      </c>
      <c r="C453" s="38" t="s">
        <v>4709</v>
      </c>
      <c r="D453" s="38" t="s">
        <v>3103</v>
      </c>
      <c r="F453" s="38" t="s">
        <v>5222</v>
      </c>
      <c r="G453" s="67">
        <v>1094</v>
      </c>
      <c r="H453" s="23" t="str">
        <f t="shared" si="27"/>
        <v>62284833486090778701094</v>
      </c>
      <c r="I453" s="48" t="e">
        <f>VLOOKUP(H453,银行退汇!H:K,4,FALSE)</f>
        <v>#N/A</v>
      </c>
      <c r="J453" s="48" t="e">
        <f t="shared" si="25"/>
        <v>#N/A</v>
      </c>
      <c r="K453" s="48" t="e">
        <f>VLOOKUP(H453,银行退汇!G:K,2,FALSE)</f>
        <v>#N/A</v>
      </c>
      <c r="L453" s="48" t="e">
        <f>VLOOKUP(H453,网银退汇!C:D,2,FALSE)</f>
        <v>#N/A</v>
      </c>
    </row>
    <row r="454" spans="1:12" hidden="1">
      <c r="A454" s="38" t="s">
        <v>3111</v>
      </c>
      <c r="B454" s="23" t="str">
        <f t="shared" si="26"/>
        <v>201706230053006863</v>
      </c>
      <c r="C454" s="38" t="s">
        <v>4709</v>
      </c>
      <c r="D454" s="38" t="s">
        <v>3108</v>
      </c>
      <c r="F454" s="38" t="s">
        <v>5223</v>
      </c>
      <c r="G454" s="67">
        <v>600</v>
      </c>
      <c r="H454" s="23" t="str">
        <f t="shared" si="27"/>
        <v>6228413340357834912600</v>
      </c>
      <c r="I454" s="48" t="e">
        <f>VLOOKUP(H454,银行退汇!H:K,4,FALSE)</f>
        <v>#N/A</v>
      </c>
      <c r="J454" s="48" t="e">
        <f t="shared" si="25"/>
        <v>#N/A</v>
      </c>
      <c r="K454" s="48" t="e">
        <f>VLOOKUP(H454,银行退汇!G:K,2,FALSE)</f>
        <v>#N/A</v>
      </c>
      <c r="L454" s="48" t="e">
        <f>VLOOKUP(H454,网银退汇!C:D,2,FALSE)</f>
        <v>#N/A</v>
      </c>
    </row>
    <row r="455" spans="1:12" hidden="1">
      <c r="A455" s="38" t="s">
        <v>3116</v>
      </c>
      <c r="B455" s="23" t="str">
        <f t="shared" si="26"/>
        <v>201706230053008209</v>
      </c>
      <c r="C455" s="38" t="s">
        <v>4709</v>
      </c>
      <c r="D455" s="38" t="s">
        <v>3113</v>
      </c>
      <c r="F455" s="38" t="s">
        <v>5224</v>
      </c>
      <c r="G455" s="67">
        <v>260</v>
      </c>
      <c r="H455" s="23" t="str">
        <f t="shared" si="27"/>
        <v>6217003860025802594260</v>
      </c>
      <c r="I455" s="48" t="e">
        <f>VLOOKUP(H455,银行退汇!H:K,4,FALSE)</f>
        <v>#N/A</v>
      </c>
      <c r="J455" s="48" t="e">
        <f t="shared" si="25"/>
        <v>#N/A</v>
      </c>
      <c r="K455" s="48" t="e">
        <f>VLOOKUP(H455,银行退汇!G:K,2,FALSE)</f>
        <v>#N/A</v>
      </c>
      <c r="L455" s="48" t="e">
        <f>VLOOKUP(H455,网银退汇!C:D,2,FALSE)</f>
        <v>#N/A</v>
      </c>
    </row>
    <row r="456" spans="1:12" hidden="1">
      <c r="A456" s="38" t="s">
        <v>3121</v>
      </c>
      <c r="B456" s="23" t="str">
        <f t="shared" si="26"/>
        <v>201706230053009030</v>
      </c>
      <c r="C456" s="38" t="s">
        <v>4709</v>
      </c>
      <c r="D456" s="38" t="s">
        <v>3118</v>
      </c>
      <c r="F456" s="38" t="s">
        <v>5225</v>
      </c>
      <c r="G456" s="67">
        <v>69</v>
      </c>
      <c r="H456" s="23" t="str">
        <f t="shared" si="27"/>
        <v>621460018000910301669</v>
      </c>
      <c r="I456" s="48" t="e">
        <f>VLOOKUP(H456,银行退汇!H:K,4,FALSE)</f>
        <v>#N/A</v>
      </c>
      <c r="J456" s="48" t="e">
        <f t="shared" si="25"/>
        <v>#N/A</v>
      </c>
      <c r="K456" s="48" t="e">
        <f>VLOOKUP(H456,银行退汇!G:K,2,FALSE)</f>
        <v>#N/A</v>
      </c>
      <c r="L456" s="48" t="e">
        <f>VLOOKUP(H456,网银退汇!C:D,2,FALSE)</f>
        <v>#N/A</v>
      </c>
    </row>
    <row r="457" spans="1:12" hidden="1">
      <c r="A457" s="38" t="s">
        <v>3126</v>
      </c>
      <c r="B457" s="23" t="str">
        <f t="shared" si="26"/>
        <v>201706230053010259</v>
      </c>
      <c r="C457" s="38" t="s">
        <v>4709</v>
      </c>
      <c r="D457" s="38" t="s">
        <v>3123</v>
      </c>
      <c r="F457" s="38" t="s">
        <v>5226</v>
      </c>
      <c r="G457" s="67">
        <v>400</v>
      </c>
      <c r="H457" s="23" t="str">
        <f t="shared" si="27"/>
        <v>6217003860019459781400</v>
      </c>
      <c r="I457" s="48" t="e">
        <f>VLOOKUP(H457,银行退汇!H:K,4,FALSE)</f>
        <v>#N/A</v>
      </c>
      <c r="J457" s="48" t="e">
        <f t="shared" si="25"/>
        <v>#N/A</v>
      </c>
      <c r="K457" s="48" t="e">
        <f>VLOOKUP(H457,银行退汇!G:K,2,FALSE)</f>
        <v>#N/A</v>
      </c>
      <c r="L457" s="48" t="e">
        <f>VLOOKUP(H457,网银退汇!C:D,2,FALSE)</f>
        <v>#N/A</v>
      </c>
    </row>
    <row r="458" spans="1:12" hidden="1">
      <c r="A458" s="38" t="s">
        <v>3131</v>
      </c>
      <c r="B458" s="23" t="str">
        <f t="shared" si="26"/>
        <v>201706230053010451</v>
      </c>
      <c r="C458" s="38" t="s">
        <v>4709</v>
      </c>
      <c r="D458" s="38" t="s">
        <v>3128</v>
      </c>
      <c r="F458" s="38" t="s">
        <v>5227</v>
      </c>
      <c r="G458" s="67">
        <v>200</v>
      </c>
      <c r="H458" s="23" t="str">
        <f t="shared" si="27"/>
        <v>6221550315852867200</v>
      </c>
      <c r="I458" s="48" t="e">
        <f>VLOOKUP(H458,银行退汇!H:K,4,FALSE)</f>
        <v>#N/A</v>
      </c>
      <c r="J458" s="48" t="e">
        <f t="shared" si="25"/>
        <v>#N/A</v>
      </c>
      <c r="K458" s="48" t="e">
        <f>VLOOKUP(H458,银行退汇!G:K,2,FALSE)</f>
        <v>#N/A</v>
      </c>
      <c r="L458" s="48" t="e">
        <f>VLOOKUP(H458,网银退汇!C:D,2,FALSE)</f>
        <v>#N/A</v>
      </c>
    </row>
    <row r="459" spans="1:12" hidden="1">
      <c r="A459" s="38" t="s">
        <v>3134</v>
      </c>
      <c r="B459" s="23" t="str">
        <f t="shared" si="26"/>
        <v>201706230053010519</v>
      </c>
      <c r="C459" s="38" t="s">
        <v>4709</v>
      </c>
      <c r="D459" s="38" t="s">
        <v>3133</v>
      </c>
      <c r="F459" s="38" t="s">
        <v>5227</v>
      </c>
      <c r="G459" s="67">
        <v>336</v>
      </c>
      <c r="H459" s="23" t="str">
        <f t="shared" si="27"/>
        <v>6221550315852867336</v>
      </c>
      <c r="I459" s="48" t="e">
        <f>VLOOKUP(H459,银行退汇!H:K,4,FALSE)</f>
        <v>#N/A</v>
      </c>
      <c r="J459" s="48" t="e">
        <f t="shared" si="25"/>
        <v>#N/A</v>
      </c>
      <c r="K459" s="48" t="e">
        <f>VLOOKUP(H459,银行退汇!G:K,2,FALSE)</f>
        <v>#N/A</v>
      </c>
      <c r="L459" s="48" t="e">
        <f>VLOOKUP(H459,网银退汇!C:D,2,FALSE)</f>
        <v>#N/A</v>
      </c>
    </row>
    <row r="460" spans="1:12" hidden="1">
      <c r="A460" s="38" t="s">
        <v>3139</v>
      </c>
      <c r="B460" s="23" t="str">
        <f t="shared" si="26"/>
        <v>201706230053010943</v>
      </c>
      <c r="C460" s="38" t="s">
        <v>4709</v>
      </c>
      <c r="D460" s="38" t="s">
        <v>3136</v>
      </c>
      <c r="F460" s="38" t="s">
        <v>5228</v>
      </c>
      <c r="G460" s="67">
        <v>794</v>
      </c>
      <c r="H460" s="23" t="str">
        <f t="shared" si="27"/>
        <v>6223691015350113794</v>
      </c>
      <c r="I460" s="48" t="e">
        <f>VLOOKUP(H460,银行退汇!H:K,4,FALSE)</f>
        <v>#N/A</v>
      </c>
      <c r="J460" s="48" t="e">
        <f t="shared" si="25"/>
        <v>#N/A</v>
      </c>
      <c r="K460" s="48" t="e">
        <f>VLOOKUP(H460,银行退汇!G:K,2,FALSE)</f>
        <v>#N/A</v>
      </c>
      <c r="L460" s="48" t="e">
        <f>VLOOKUP(H460,网银退汇!C:D,2,FALSE)</f>
        <v>#N/A</v>
      </c>
    </row>
    <row r="461" spans="1:12" hidden="1">
      <c r="A461" s="38" t="s">
        <v>3144</v>
      </c>
      <c r="B461" s="23" t="str">
        <f t="shared" si="26"/>
        <v>201706230053010947</v>
      </c>
      <c r="C461" s="38" t="s">
        <v>4709</v>
      </c>
      <c r="D461" s="38" t="s">
        <v>3141</v>
      </c>
      <c r="F461" s="38" t="s">
        <v>5229</v>
      </c>
      <c r="G461" s="67">
        <v>331</v>
      </c>
      <c r="H461" s="23" t="str">
        <f t="shared" si="27"/>
        <v>6228930001063768026331</v>
      </c>
      <c r="I461" s="48" t="e">
        <f>VLOOKUP(H461,银行退汇!H:K,4,FALSE)</f>
        <v>#N/A</v>
      </c>
      <c r="J461" s="48" t="e">
        <f t="shared" si="25"/>
        <v>#N/A</v>
      </c>
      <c r="K461" s="48" t="e">
        <f>VLOOKUP(H461,银行退汇!G:K,2,FALSE)</f>
        <v>#N/A</v>
      </c>
      <c r="L461" s="48" t="e">
        <f>VLOOKUP(H461,网银退汇!C:D,2,FALSE)</f>
        <v>#N/A</v>
      </c>
    </row>
    <row r="462" spans="1:12" hidden="1">
      <c r="A462" s="38" t="s">
        <v>3149</v>
      </c>
      <c r="B462" s="23" t="str">
        <f t="shared" si="26"/>
        <v>201706230053011359</v>
      </c>
      <c r="C462" s="38" t="s">
        <v>4709</v>
      </c>
      <c r="D462" s="38" t="s">
        <v>3146</v>
      </c>
      <c r="F462" s="38" t="s">
        <v>5230</v>
      </c>
      <c r="G462" s="67">
        <v>100</v>
      </c>
      <c r="H462" s="23" t="str">
        <f t="shared" si="27"/>
        <v>6217003860036831335100</v>
      </c>
      <c r="I462" s="48" t="e">
        <f>VLOOKUP(H462,银行退汇!H:K,4,FALSE)</f>
        <v>#N/A</v>
      </c>
      <c r="J462" s="48" t="e">
        <f t="shared" si="25"/>
        <v>#N/A</v>
      </c>
      <c r="K462" s="48" t="e">
        <f>VLOOKUP(H462,银行退汇!G:K,2,FALSE)</f>
        <v>#N/A</v>
      </c>
      <c r="L462" s="48" t="e">
        <f>VLOOKUP(H462,网银退汇!C:D,2,FALSE)</f>
        <v>#N/A</v>
      </c>
    </row>
    <row r="463" spans="1:12" hidden="1">
      <c r="A463" s="38" t="s">
        <v>3154</v>
      </c>
      <c r="B463" s="23" t="str">
        <f t="shared" si="26"/>
        <v>201706230053012671</v>
      </c>
      <c r="C463" s="38" t="s">
        <v>4709</v>
      </c>
      <c r="D463" s="38" t="s">
        <v>3151</v>
      </c>
      <c r="F463" s="38" t="s">
        <v>5231</v>
      </c>
      <c r="G463" s="67">
        <v>200</v>
      </c>
      <c r="H463" s="23" t="str">
        <f t="shared" si="27"/>
        <v>6227003861300294894200</v>
      </c>
      <c r="I463" s="48" t="e">
        <f>VLOOKUP(H463,银行退汇!H:K,4,FALSE)</f>
        <v>#N/A</v>
      </c>
      <c r="J463" s="48" t="e">
        <f t="shared" si="25"/>
        <v>#N/A</v>
      </c>
      <c r="K463" s="48" t="e">
        <f>VLOOKUP(H463,银行退汇!G:K,2,FALSE)</f>
        <v>#N/A</v>
      </c>
      <c r="L463" s="48" t="e">
        <f>VLOOKUP(H463,网银退汇!C:D,2,FALSE)</f>
        <v>#N/A</v>
      </c>
    </row>
    <row r="464" spans="1:12" hidden="1">
      <c r="A464" s="38" t="s">
        <v>3159</v>
      </c>
      <c r="B464" s="23" t="str">
        <f t="shared" si="26"/>
        <v>201706230053013397</v>
      </c>
      <c r="C464" s="38" t="s">
        <v>4709</v>
      </c>
      <c r="D464" s="38" t="s">
        <v>3156</v>
      </c>
      <c r="F464" s="38" t="s">
        <v>5232</v>
      </c>
      <c r="G464" s="67">
        <v>900</v>
      </c>
      <c r="H464" s="23" t="str">
        <f t="shared" si="27"/>
        <v>6228482898184350879900</v>
      </c>
      <c r="I464" s="48" t="e">
        <f>VLOOKUP(H464,银行退汇!H:K,4,FALSE)</f>
        <v>#N/A</v>
      </c>
      <c r="J464" s="48" t="e">
        <f t="shared" si="25"/>
        <v>#N/A</v>
      </c>
      <c r="K464" s="48" t="e">
        <f>VLOOKUP(H464,银行退汇!G:K,2,FALSE)</f>
        <v>#N/A</v>
      </c>
      <c r="L464" s="48" t="e">
        <f>VLOOKUP(H464,网银退汇!C:D,2,FALSE)</f>
        <v>#N/A</v>
      </c>
    </row>
    <row r="465" spans="1:12" hidden="1">
      <c r="A465" s="38" t="s">
        <v>3164</v>
      </c>
      <c r="B465" s="23" t="str">
        <f t="shared" si="26"/>
        <v>201706230053013982</v>
      </c>
      <c r="C465" s="38" t="s">
        <v>4709</v>
      </c>
      <c r="D465" s="38" t="s">
        <v>3161</v>
      </c>
      <c r="F465" s="38" t="s">
        <v>5233</v>
      </c>
      <c r="G465" s="67">
        <v>468</v>
      </c>
      <c r="H465" s="23" t="str">
        <f t="shared" si="27"/>
        <v>6214157311800076690468</v>
      </c>
      <c r="I465" s="48" t="e">
        <f>VLOOKUP(H465,银行退汇!H:K,4,FALSE)</f>
        <v>#N/A</v>
      </c>
      <c r="J465" s="48" t="e">
        <f t="shared" si="25"/>
        <v>#N/A</v>
      </c>
      <c r="K465" s="48" t="e">
        <f>VLOOKUP(H465,银行退汇!G:K,2,FALSE)</f>
        <v>#N/A</v>
      </c>
      <c r="L465" s="48" t="e">
        <f>VLOOKUP(H465,网银退汇!C:D,2,FALSE)</f>
        <v>#N/A</v>
      </c>
    </row>
    <row r="466" spans="1:12" hidden="1">
      <c r="A466" s="38" t="s">
        <v>3169</v>
      </c>
      <c r="B466" s="23" t="str">
        <f t="shared" si="26"/>
        <v>201706230053015160</v>
      </c>
      <c r="C466" s="38" t="s">
        <v>4709</v>
      </c>
      <c r="D466" s="38" t="s">
        <v>3166</v>
      </c>
      <c r="F466" s="38" t="s">
        <v>5234</v>
      </c>
      <c r="G466" s="67">
        <v>111</v>
      </c>
      <c r="H466" s="23" t="str">
        <f t="shared" si="27"/>
        <v>6212262502005513695111</v>
      </c>
      <c r="I466" s="48" t="e">
        <f>VLOOKUP(H466,银行退汇!H:K,4,FALSE)</f>
        <v>#N/A</v>
      </c>
      <c r="J466" s="48" t="e">
        <f t="shared" si="25"/>
        <v>#N/A</v>
      </c>
      <c r="K466" s="48" t="e">
        <f>VLOOKUP(H466,银行退汇!G:K,2,FALSE)</f>
        <v>#N/A</v>
      </c>
      <c r="L466" s="48" t="e">
        <f>VLOOKUP(H466,网银退汇!C:D,2,FALSE)</f>
        <v>#N/A</v>
      </c>
    </row>
    <row r="467" spans="1:12" hidden="1">
      <c r="A467" s="38" t="s">
        <v>3174</v>
      </c>
      <c r="B467" s="23" t="str">
        <f t="shared" si="26"/>
        <v>201706230053016995</v>
      </c>
      <c r="C467" s="38" t="s">
        <v>4709</v>
      </c>
      <c r="D467" s="38" t="s">
        <v>3171</v>
      </c>
      <c r="F467" s="38" t="s">
        <v>5235</v>
      </c>
      <c r="G467" s="67">
        <v>57</v>
      </c>
      <c r="H467" s="23" t="str">
        <f t="shared" si="27"/>
        <v>621779000107394542657</v>
      </c>
      <c r="I467" s="48" t="e">
        <f>VLOOKUP(H467,银行退汇!H:K,4,FALSE)</f>
        <v>#N/A</v>
      </c>
      <c r="J467" s="48" t="e">
        <f t="shared" si="25"/>
        <v>#N/A</v>
      </c>
      <c r="K467" s="48" t="e">
        <f>VLOOKUP(H467,银行退汇!G:K,2,FALSE)</f>
        <v>#N/A</v>
      </c>
      <c r="L467" s="48" t="e">
        <f>VLOOKUP(H467,网银退汇!C:D,2,FALSE)</f>
        <v>#N/A</v>
      </c>
    </row>
    <row r="468" spans="1:12" hidden="1">
      <c r="A468" s="38" t="s">
        <v>3179</v>
      </c>
      <c r="B468" s="23" t="str">
        <f t="shared" si="26"/>
        <v>201706230053032285</v>
      </c>
      <c r="C468" s="38" t="s">
        <v>4709</v>
      </c>
      <c r="D468" s="38" t="s">
        <v>3176</v>
      </c>
      <c r="F468" s="38" t="s">
        <v>5236</v>
      </c>
      <c r="G468" s="67">
        <v>72</v>
      </c>
      <c r="H468" s="23" t="str">
        <f t="shared" si="27"/>
        <v>622252059333176872</v>
      </c>
      <c r="I468" s="48" t="e">
        <f>VLOOKUP(H468,银行退汇!H:K,4,FALSE)</f>
        <v>#N/A</v>
      </c>
      <c r="J468" s="48" t="e">
        <f t="shared" si="25"/>
        <v>#N/A</v>
      </c>
      <c r="K468" s="48" t="e">
        <f>VLOOKUP(H468,银行退汇!G:K,2,FALSE)</f>
        <v>#N/A</v>
      </c>
      <c r="L468" s="48" t="e">
        <f>VLOOKUP(H468,网银退汇!C:D,2,FALSE)</f>
        <v>#N/A</v>
      </c>
    </row>
    <row r="469" spans="1:12" hidden="1">
      <c r="A469" s="38" t="s">
        <v>3184</v>
      </c>
      <c r="B469" s="23" t="str">
        <f t="shared" si="26"/>
        <v>201706230053056322</v>
      </c>
      <c r="C469" s="38" t="s">
        <v>4709</v>
      </c>
      <c r="D469" s="38" t="s">
        <v>3181</v>
      </c>
      <c r="F469" s="38" t="s">
        <v>5237</v>
      </c>
      <c r="G469" s="67">
        <v>432</v>
      </c>
      <c r="H469" s="23" t="str">
        <f t="shared" si="27"/>
        <v>6230582000027180226432</v>
      </c>
      <c r="I469" s="48" t="e">
        <f>VLOOKUP(H469,银行退汇!H:K,4,FALSE)</f>
        <v>#N/A</v>
      </c>
      <c r="J469" s="48" t="e">
        <f t="shared" si="25"/>
        <v>#N/A</v>
      </c>
      <c r="K469" s="48" t="e">
        <f>VLOOKUP(H469,银行退汇!G:K,2,FALSE)</f>
        <v>#N/A</v>
      </c>
      <c r="L469" s="48" t="e">
        <f>VLOOKUP(H469,网银退汇!C:D,2,FALSE)</f>
        <v>#N/A</v>
      </c>
    </row>
    <row r="470" spans="1:12" hidden="1">
      <c r="A470" s="38" t="s">
        <v>3189</v>
      </c>
      <c r="B470" s="23" t="str">
        <f t="shared" si="26"/>
        <v>201706230053090008</v>
      </c>
      <c r="C470" s="38" t="s">
        <v>4709</v>
      </c>
      <c r="D470" s="38" t="s">
        <v>3186</v>
      </c>
      <c r="F470" s="38" t="s">
        <v>5238</v>
      </c>
      <c r="G470" s="67">
        <v>500</v>
      </c>
      <c r="H470" s="23" t="str">
        <f t="shared" si="27"/>
        <v>6221550346605466500</v>
      </c>
      <c r="I470" s="48" t="e">
        <f>VLOOKUP(H470,银行退汇!H:K,4,FALSE)</f>
        <v>#N/A</v>
      </c>
      <c r="J470" s="48" t="e">
        <f t="shared" si="25"/>
        <v>#N/A</v>
      </c>
      <c r="K470" s="48" t="e">
        <f>VLOOKUP(H470,银行退汇!G:K,2,FALSE)</f>
        <v>#N/A</v>
      </c>
      <c r="L470" s="48" t="e">
        <f>VLOOKUP(H470,网银退汇!C:D,2,FALSE)</f>
        <v>#N/A</v>
      </c>
    </row>
    <row r="471" spans="1:12" hidden="1">
      <c r="A471" s="38" t="s">
        <v>3192</v>
      </c>
      <c r="B471" s="23" t="str">
        <f t="shared" si="26"/>
        <v>201706230053090092</v>
      </c>
      <c r="C471" s="38" t="s">
        <v>4709</v>
      </c>
      <c r="D471" s="38" t="s">
        <v>3191</v>
      </c>
      <c r="F471" s="38" t="s">
        <v>5239</v>
      </c>
      <c r="G471" s="67">
        <v>100</v>
      </c>
      <c r="H471" s="23" t="str">
        <f t="shared" si="27"/>
        <v>5239591003450988100</v>
      </c>
      <c r="I471" s="48" t="e">
        <f>VLOOKUP(H471,银行退汇!H:K,4,FALSE)</f>
        <v>#N/A</v>
      </c>
      <c r="J471" s="48" t="e">
        <f t="shared" si="25"/>
        <v>#N/A</v>
      </c>
      <c r="K471" s="48" t="e">
        <f>VLOOKUP(H471,银行退汇!G:K,2,FALSE)</f>
        <v>#N/A</v>
      </c>
      <c r="L471" s="48" t="e">
        <f>VLOOKUP(H471,网银退汇!C:D,2,FALSE)</f>
        <v>#N/A</v>
      </c>
    </row>
    <row r="472" spans="1:12" hidden="1">
      <c r="A472" s="38" t="s">
        <v>3197</v>
      </c>
      <c r="B472" s="23" t="str">
        <f t="shared" si="26"/>
        <v>201706230053090386</v>
      </c>
      <c r="C472" s="38" t="s">
        <v>4709</v>
      </c>
      <c r="D472" s="38" t="s">
        <v>3194</v>
      </c>
      <c r="F472" s="38" t="s">
        <v>5240</v>
      </c>
      <c r="G472" s="67">
        <v>370</v>
      </c>
      <c r="H472" s="23" t="str">
        <f t="shared" si="27"/>
        <v>6227007171510070613370</v>
      </c>
      <c r="I472" s="48" t="e">
        <f>VLOOKUP(H472,银行退汇!H:K,4,FALSE)</f>
        <v>#N/A</v>
      </c>
      <c r="J472" s="48" t="e">
        <f t="shared" si="25"/>
        <v>#N/A</v>
      </c>
      <c r="K472" s="48" t="e">
        <f>VLOOKUP(H472,银行退汇!G:K,2,FALSE)</f>
        <v>#N/A</v>
      </c>
      <c r="L472" s="48" t="e">
        <f>VLOOKUP(H472,网银退汇!C:D,2,FALSE)</f>
        <v>#N/A</v>
      </c>
    </row>
    <row r="473" spans="1:12" hidden="1">
      <c r="A473" s="38" t="s">
        <v>3202</v>
      </c>
      <c r="B473" s="23" t="str">
        <f t="shared" si="26"/>
        <v>201706230053090426</v>
      </c>
      <c r="C473" s="38" t="s">
        <v>4709</v>
      </c>
      <c r="D473" s="38" t="s">
        <v>3199</v>
      </c>
      <c r="F473" s="38" t="s">
        <v>5241</v>
      </c>
      <c r="G473" s="67">
        <v>950</v>
      </c>
      <c r="H473" s="23" t="str">
        <f t="shared" si="27"/>
        <v>6217790001010809792950</v>
      </c>
      <c r="I473" s="48" t="e">
        <f>VLOOKUP(H473,银行退汇!H:K,4,FALSE)</f>
        <v>#N/A</v>
      </c>
      <c r="J473" s="48" t="e">
        <f t="shared" si="25"/>
        <v>#N/A</v>
      </c>
      <c r="K473" s="48" t="e">
        <f>VLOOKUP(H473,银行退汇!G:K,2,FALSE)</f>
        <v>#N/A</v>
      </c>
      <c r="L473" s="48" t="e">
        <f>VLOOKUP(H473,网银退汇!C:D,2,FALSE)</f>
        <v>#N/A</v>
      </c>
    </row>
    <row r="474" spans="1:12" hidden="1">
      <c r="A474" s="38" t="s">
        <v>3207</v>
      </c>
      <c r="B474" s="23" t="str">
        <f t="shared" si="26"/>
        <v>201706230053091647</v>
      </c>
      <c r="C474" s="38" t="s">
        <v>4709</v>
      </c>
      <c r="D474" s="38" t="s">
        <v>3204</v>
      </c>
      <c r="F474" s="38" t="s">
        <v>5242</v>
      </c>
      <c r="G474" s="67">
        <v>500</v>
      </c>
      <c r="H474" s="23" t="str">
        <f t="shared" si="27"/>
        <v>6228480868589314772500</v>
      </c>
      <c r="I474" s="48" t="e">
        <f>VLOOKUP(H474,银行退汇!H:K,4,FALSE)</f>
        <v>#N/A</v>
      </c>
      <c r="J474" s="48" t="e">
        <f t="shared" si="25"/>
        <v>#N/A</v>
      </c>
      <c r="K474" s="48" t="e">
        <f>VLOOKUP(H474,银行退汇!G:K,2,FALSE)</f>
        <v>#N/A</v>
      </c>
      <c r="L474" s="48" t="e">
        <f>VLOOKUP(H474,网银退汇!C:D,2,FALSE)</f>
        <v>#N/A</v>
      </c>
    </row>
    <row r="475" spans="1:12" hidden="1">
      <c r="A475" s="38" t="s">
        <v>3212</v>
      </c>
      <c r="B475" s="23" t="str">
        <f t="shared" si="26"/>
        <v>201706230053091798</v>
      </c>
      <c r="C475" s="38" t="s">
        <v>4709</v>
      </c>
      <c r="D475" s="38" t="s">
        <v>3209</v>
      </c>
      <c r="F475" s="38" t="s">
        <v>5243</v>
      </c>
      <c r="G475" s="67">
        <v>500</v>
      </c>
      <c r="H475" s="23" t="str">
        <f t="shared" si="27"/>
        <v>6217790001078511769500</v>
      </c>
      <c r="I475" s="48" t="e">
        <f>VLOOKUP(H475,银行退汇!H:K,4,FALSE)</f>
        <v>#N/A</v>
      </c>
      <c r="J475" s="48" t="e">
        <f t="shared" si="25"/>
        <v>#N/A</v>
      </c>
      <c r="K475" s="48" t="e">
        <f>VLOOKUP(H475,银行退汇!G:K,2,FALSE)</f>
        <v>#N/A</v>
      </c>
      <c r="L475" s="48" t="e">
        <f>VLOOKUP(H475,网银退汇!C:D,2,FALSE)</f>
        <v>#N/A</v>
      </c>
    </row>
    <row r="476" spans="1:12" hidden="1">
      <c r="A476" s="38" t="s">
        <v>3217</v>
      </c>
      <c r="B476" s="23" t="str">
        <f t="shared" si="26"/>
        <v>201706230053091920</v>
      </c>
      <c r="C476" s="38" t="s">
        <v>4709</v>
      </c>
      <c r="D476" s="38" t="s">
        <v>3214</v>
      </c>
      <c r="F476" s="38" t="s">
        <v>5243</v>
      </c>
      <c r="G476" s="67">
        <v>1730</v>
      </c>
      <c r="H476" s="23" t="str">
        <f t="shared" si="27"/>
        <v>62177900010785117691730</v>
      </c>
      <c r="I476" s="48" t="e">
        <f>VLOOKUP(H476,银行退汇!H:K,4,FALSE)</f>
        <v>#N/A</v>
      </c>
      <c r="J476" s="48" t="e">
        <f t="shared" si="25"/>
        <v>#N/A</v>
      </c>
      <c r="K476" s="48" t="e">
        <f>VLOOKUP(H476,银行退汇!G:K,2,FALSE)</f>
        <v>#N/A</v>
      </c>
      <c r="L476" s="48" t="e">
        <f>VLOOKUP(H476,网银退汇!C:D,2,FALSE)</f>
        <v>#N/A</v>
      </c>
    </row>
    <row r="477" spans="1:12" hidden="1">
      <c r="A477" s="38" t="s">
        <v>3222</v>
      </c>
      <c r="B477" s="23" t="str">
        <f t="shared" si="26"/>
        <v>201706230053092027</v>
      </c>
      <c r="C477" s="38" t="s">
        <v>4709</v>
      </c>
      <c r="D477" s="38" t="s">
        <v>3219</v>
      </c>
      <c r="F477" s="38" t="s">
        <v>5244</v>
      </c>
      <c r="G477" s="67">
        <v>204</v>
      </c>
      <c r="H477" s="23" t="str">
        <f t="shared" si="27"/>
        <v>6231900000118894175204</v>
      </c>
      <c r="I477" s="48" t="e">
        <f>VLOOKUP(H477,银行退汇!H:K,4,FALSE)</f>
        <v>#N/A</v>
      </c>
      <c r="J477" s="48" t="e">
        <f t="shared" si="25"/>
        <v>#N/A</v>
      </c>
      <c r="K477" s="48" t="e">
        <f>VLOOKUP(H477,银行退汇!G:K,2,FALSE)</f>
        <v>#N/A</v>
      </c>
      <c r="L477" s="48" t="e">
        <f>VLOOKUP(H477,网银退汇!C:D,2,FALSE)</f>
        <v>#N/A</v>
      </c>
    </row>
    <row r="478" spans="1:12" hidden="1">
      <c r="A478" s="38" t="s">
        <v>3227</v>
      </c>
      <c r="B478" s="23" t="str">
        <f t="shared" si="26"/>
        <v>201706230053092653</v>
      </c>
      <c r="C478" s="38" t="s">
        <v>4709</v>
      </c>
      <c r="D478" s="38" t="s">
        <v>3224</v>
      </c>
      <c r="F478" s="38" t="s">
        <v>5245</v>
      </c>
      <c r="G478" s="67">
        <v>440</v>
      </c>
      <c r="H478" s="23" t="str">
        <f t="shared" si="27"/>
        <v>6231900000060980212440</v>
      </c>
      <c r="I478" s="48" t="e">
        <f>VLOOKUP(H478,银行退汇!H:K,4,FALSE)</f>
        <v>#N/A</v>
      </c>
      <c r="J478" s="48" t="e">
        <f t="shared" si="25"/>
        <v>#N/A</v>
      </c>
      <c r="K478" s="48" t="e">
        <f>VLOOKUP(H478,银行退汇!G:K,2,FALSE)</f>
        <v>#N/A</v>
      </c>
      <c r="L478" s="48" t="e">
        <f>VLOOKUP(H478,网银退汇!C:D,2,FALSE)</f>
        <v>#N/A</v>
      </c>
    </row>
    <row r="479" spans="1:12" hidden="1">
      <c r="A479" s="38" t="s">
        <v>3232</v>
      </c>
      <c r="B479" s="23" t="str">
        <f t="shared" si="26"/>
        <v>201706230053092710</v>
      </c>
      <c r="C479" s="38" t="s">
        <v>4709</v>
      </c>
      <c r="D479" s="38" t="s">
        <v>3229</v>
      </c>
      <c r="F479" s="38" t="s">
        <v>5246</v>
      </c>
      <c r="G479" s="67">
        <v>607</v>
      </c>
      <c r="H479" s="23" t="str">
        <f t="shared" si="27"/>
        <v>6228480866223448766607</v>
      </c>
      <c r="I479" s="48" t="e">
        <f>VLOOKUP(H479,银行退汇!H:K,4,FALSE)</f>
        <v>#N/A</v>
      </c>
      <c r="J479" s="48" t="e">
        <f t="shared" si="25"/>
        <v>#N/A</v>
      </c>
      <c r="K479" s="48" t="e">
        <f>VLOOKUP(H479,银行退汇!G:K,2,FALSE)</f>
        <v>#N/A</v>
      </c>
      <c r="L479" s="48" t="e">
        <f>VLOOKUP(H479,网银退汇!C:D,2,FALSE)</f>
        <v>#N/A</v>
      </c>
    </row>
    <row r="480" spans="1:12" hidden="1">
      <c r="A480" s="38" t="s">
        <v>3237</v>
      </c>
      <c r="B480" s="23" t="str">
        <f t="shared" si="26"/>
        <v>201706230053093082</v>
      </c>
      <c r="C480" s="38" t="s">
        <v>4709</v>
      </c>
      <c r="D480" s="38" t="s">
        <v>3234</v>
      </c>
      <c r="F480" s="38" t="s">
        <v>5247</v>
      </c>
      <c r="G480" s="67">
        <v>76</v>
      </c>
      <c r="H480" s="23" t="str">
        <f t="shared" si="27"/>
        <v>622150730000399288876</v>
      </c>
      <c r="I480" s="48" t="e">
        <f>VLOOKUP(H480,银行退汇!H:K,4,FALSE)</f>
        <v>#N/A</v>
      </c>
      <c r="J480" s="48" t="e">
        <f t="shared" si="25"/>
        <v>#N/A</v>
      </c>
      <c r="K480" s="48" t="e">
        <f>VLOOKUP(H480,银行退汇!G:K,2,FALSE)</f>
        <v>#N/A</v>
      </c>
      <c r="L480" s="48" t="e">
        <f>VLOOKUP(H480,网银退汇!C:D,2,FALSE)</f>
        <v>#N/A</v>
      </c>
    </row>
    <row r="481" spans="1:12" hidden="1">
      <c r="A481" s="38" t="s">
        <v>3242</v>
      </c>
      <c r="B481" s="23" t="str">
        <f t="shared" si="26"/>
        <v>201706230053093205</v>
      </c>
      <c r="C481" s="38" t="s">
        <v>4709</v>
      </c>
      <c r="D481" s="38" t="s">
        <v>3239</v>
      </c>
      <c r="F481" s="38" t="s">
        <v>5248</v>
      </c>
      <c r="G481" s="67">
        <v>400</v>
      </c>
      <c r="H481" s="23" t="str">
        <f t="shared" si="27"/>
        <v>6212820862509578171400</v>
      </c>
      <c r="I481" s="48" t="e">
        <f>VLOOKUP(H481,银行退汇!H:K,4,FALSE)</f>
        <v>#N/A</v>
      </c>
      <c r="J481" s="48" t="e">
        <f t="shared" si="25"/>
        <v>#N/A</v>
      </c>
      <c r="K481" s="48" t="e">
        <f>VLOOKUP(H481,银行退汇!G:K,2,FALSE)</f>
        <v>#N/A</v>
      </c>
      <c r="L481" s="48" t="e">
        <f>VLOOKUP(H481,网银退汇!C:D,2,FALSE)</f>
        <v>#N/A</v>
      </c>
    </row>
    <row r="482" spans="1:12" hidden="1">
      <c r="A482" s="38" t="s">
        <v>3247</v>
      </c>
      <c r="B482" s="23" t="str">
        <f t="shared" si="26"/>
        <v>201706230053095586</v>
      </c>
      <c r="C482" s="38" t="s">
        <v>4709</v>
      </c>
      <c r="D482" s="38" t="s">
        <v>3244</v>
      </c>
      <c r="F482" s="38" t="s">
        <v>5249</v>
      </c>
      <c r="G482" s="67">
        <v>69</v>
      </c>
      <c r="H482" s="23" t="str">
        <f t="shared" si="27"/>
        <v>622655001207982769</v>
      </c>
      <c r="I482" s="48" t="e">
        <f>VLOOKUP(H482,银行退汇!H:K,4,FALSE)</f>
        <v>#N/A</v>
      </c>
      <c r="J482" s="48" t="e">
        <f t="shared" si="25"/>
        <v>#N/A</v>
      </c>
      <c r="K482" s="48" t="e">
        <f>VLOOKUP(H482,银行退汇!G:K,2,FALSE)</f>
        <v>#N/A</v>
      </c>
      <c r="L482" s="48" t="e">
        <f>VLOOKUP(H482,网银退汇!C:D,2,FALSE)</f>
        <v>#N/A</v>
      </c>
    </row>
    <row r="483" spans="1:12" hidden="1">
      <c r="A483" s="38" t="s">
        <v>3252</v>
      </c>
      <c r="B483" s="23" t="str">
        <f t="shared" si="26"/>
        <v>201706230053101198</v>
      </c>
      <c r="C483" s="38" t="s">
        <v>4709</v>
      </c>
      <c r="D483" s="38" t="s">
        <v>3249</v>
      </c>
      <c r="F483" s="38" t="s">
        <v>5250</v>
      </c>
      <c r="G483" s="67">
        <v>27</v>
      </c>
      <c r="H483" s="23" t="str">
        <f t="shared" si="27"/>
        <v>621226250500587226827</v>
      </c>
      <c r="I483" s="48" t="e">
        <f>VLOOKUP(H483,银行退汇!H:K,4,FALSE)</f>
        <v>#N/A</v>
      </c>
      <c r="J483" s="48" t="e">
        <f t="shared" si="25"/>
        <v>#N/A</v>
      </c>
      <c r="K483" s="48" t="e">
        <f>VLOOKUP(H483,银行退汇!G:K,2,FALSE)</f>
        <v>#N/A</v>
      </c>
      <c r="L483" s="48" t="e">
        <f>VLOOKUP(H483,网银退汇!C:D,2,FALSE)</f>
        <v>#N/A</v>
      </c>
    </row>
    <row r="484" spans="1:12" hidden="1">
      <c r="A484" s="38" t="s">
        <v>3257</v>
      </c>
      <c r="B484" s="23" t="str">
        <f t="shared" si="26"/>
        <v>201706240053106524</v>
      </c>
      <c r="C484" s="38" t="s">
        <v>4964</v>
      </c>
      <c r="D484" s="38" t="s">
        <v>3254</v>
      </c>
      <c r="F484" s="38" t="s">
        <v>5251</v>
      </c>
      <c r="G484" s="67">
        <v>255</v>
      </c>
      <c r="H484" s="23" t="str">
        <f t="shared" si="27"/>
        <v>6223690968447769255</v>
      </c>
      <c r="I484" s="48" t="e">
        <f>VLOOKUP(H484,银行退汇!H:K,4,FALSE)</f>
        <v>#N/A</v>
      </c>
      <c r="J484" s="48" t="e">
        <f t="shared" si="25"/>
        <v>#N/A</v>
      </c>
      <c r="K484" s="48" t="e">
        <f>VLOOKUP(H484,银行退汇!G:K,2,FALSE)</f>
        <v>#N/A</v>
      </c>
      <c r="L484" s="48" t="e">
        <f>VLOOKUP(H484,网银退汇!C:D,2,FALSE)</f>
        <v>#N/A</v>
      </c>
    </row>
    <row r="485" spans="1:12" hidden="1">
      <c r="A485" s="38" t="s">
        <v>3260</v>
      </c>
      <c r="B485" s="23" t="str">
        <f t="shared" si="26"/>
        <v>201706240053107632</v>
      </c>
      <c r="C485" s="38" t="s">
        <v>4964</v>
      </c>
      <c r="D485" s="38" t="s">
        <v>3259</v>
      </c>
      <c r="F485" s="38" t="s">
        <v>124</v>
      </c>
      <c r="G485" s="67">
        <v>885</v>
      </c>
      <c r="H485" s="23" t="str">
        <f t="shared" si="27"/>
        <v>6231357711501404525885</v>
      </c>
      <c r="I485" s="48">
        <f>VLOOKUP(H485,银行退汇!H:K,4,FALSE)</f>
        <v>885</v>
      </c>
      <c r="J485" s="48">
        <f t="shared" si="25"/>
        <v>1</v>
      </c>
      <c r="K485" s="48" t="e">
        <f>VLOOKUP(H485,银行退汇!G:K,2,FALSE)</f>
        <v>#N/A</v>
      </c>
      <c r="L485" s="48">
        <f>VLOOKUP(H485,网银退汇!C:D,2,FALSE)</f>
        <v>885</v>
      </c>
    </row>
    <row r="486" spans="1:12" hidden="1">
      <c r="A486" s="38" t="s">
        <v>3265</v>
      </c>
      <c r="B486" s="23" t="str">
        <f t="shared" si="26"/>
        <v>201706240053107940</v>
      </c>
      <c r="C486" s="38" t="s">
        <v>4964</v>
      </c>
      <c r="D486" s="38" t="s">
        <v>3262</v>
      </c>
      <c r="F486" s="38" t="s">
        <v>5252</v>
      </c>
      <c r="G486" s="67">
        <v>2400</v>
      </c>
      <c r="H486" s="23" t="str">
        <f t="shared" si="27"/>
        <v>62284808683000690772400</v>
      </c>
      <c r="I486" s="48" t="e">
        <f>VLOOKUP(H486,银行退汇!H:K,4,FALSE)</f>
        <v>#N/A</v>
      </c>
      <c r="J486" s="48" t="e">
        <f t="shared" si="25"/>
        <v>#N/A</v>
      </c>
      <c r="K486" s="48" t="e">
        <f>VLOOKUP(H486,银行退汇!G:K,2,FALSE)</f>
        <v>#N/A</v>
      </c>
      <c r="L486" s="48" t="e">
        <f>VLOOKUP(H486,网银退汇!C:D,2,FALSE)</f>
        <v>#N/A</v>
      </c>
    </row>
    <row r="487" spans="1:12" hidden="1">
      <c r="A487" s="38" t="s">
        <v>3270</v>
      </c>
      <c r="B487" s="23" t="str">
        <f t="shared" si="26"/>
        <v>201706240053108520</v>
      </c>
      <c r="C487" s="38" t="s">
        <v>4964</v>
      </c>
      <c r="D487" s="38" t="s">
        <v>3267</v>
      </c>
      <c r="F487" s="38" t="s">
        <v>5253</v>
      </c>
      <c r="G487" s="67">
        <v>3217</v>
      </c>
      <c r="H487" s="23" t="str">
        <f t="shared" si="27"/>
        <v>62284808685003858773217</v>
      </c>
      <c r="I487" s="48" t="e">
        <f>VLOOKUP(H487,银行退汇!H:K,4,FALSE)</f>
        <v>#N/A</v>
      </c>
      <c r="J487" s="48" t="e">
        <f t="shared" si="25"/>
        <v>#N/A</v>
      </c>
      <c r="K487" s="48" t="e">
        <f>VLOOKUP(H487,银行退汇!G:K,2,FALSE)</f>
        <v>#N/A</v>
      </c>
      <c r="L487" s="48" t="e">
        <f>VLOOKUP(H487,网银退汇!C:D,2,FALSE)</f>
        <v>#N/A</v>
      </c>
    </row>
    <row r="488" spans="1:12" hidden="1">
      <c r="A488" s="38" t="s">
        <v>3275</v>
      </c>
      <c r="B488" s="23" t="str">
        <f t="shared" si="26"/>
        <v>201706240053109096</v>
      </c>
      <c r="C488" s="38" t="s">
        <v>4964</v>
      </c>
      <c r="D488" s="38" t="s">
        <v>3272</v>
      </c>
      <c r="F488" s="38" t="s">
        <v>5254</v>
      </c>
      <c r="G488" s="67">
        <v>196</v>
      </c>
      <c r="H488" s="23" t="str">
        <f t="shared" si="27"/>
        <v>6228480868678610379196</v>
      </c>
      <c r="I488" s="48" t="e">
        <f>VLOOKUP(H488,银行退汇!H:K,4,FALSE)</f>
        <v>#N/A</v>
      </c>
      <c r="J488" s="48" t="e">
        <f t="shared" si="25"/>
        <v>#N/A</v>
      </c>
      <c r="K488" s="48" t="e">
        <f>VLOOKUP(H488,银行退汇!G:K,2,FALSE)</f>
        <v>#N/A</v>
      </c>
      <c r="L488" s="48" t="e">
        <f>VLOOKUP(H488,网银退汇!C:D,2,FALSE)</f>
        <v>#N/A</v>
      </c>
    </row>
    <row r="489" spans="1:12" hidden="1">
      <c r="A489" s="38" t="s">
        <v>3278</v>
      </c>
      <c r="B489" s="23" t="str">
        <f t="shared" si="26"/>
        <v>201706240053109118</v>
      </c>
      <c r="C489" s="38" t="s">
        <v>4964</v>
      </c>
      <c r="D489" s="38" t="s">
        <v>3277</v>
      </c>
      <c r="F489" s="38" t="s">
        <v>246</v>
      </c>
      <c r="G489" s="67">
        <v>1490</v>
      </c>
      <c r="H489" s="23" t="str">
        <f t="shared" si="27"/>
        <v>622308280016779351490</v>
      </c>
      <c r="I489" s="48">
        <f>VLOOKUP(H489,银行退汇!H:K,4,FALSE)</f>
        <v>1490</v>
      </c>
      <c r="J489" s="48">
        <f t="shared" si="25"/>
        <v>1</v>
      </c>
      <c r="K489" s="48" t="e">
        <f>VLOOKUP(H489,银行退汇!G:K,2,FALSE)</f>
        <v>#N/A</v>
      </c>
      <c r="L489" s="48">
        <f>VLOOKUP(H489,网银退汇!C:D,2,FALSE)</f>
        <v>1490</v>
      </c>
    </row>
    <row r="490" spans="1:12" hidden="1">
      <c r="A490" s="38" t="s">
        <v>3283</v>
      </c>
      <c r="B490" s="23" t="str">
        <f t="shared" si="26"/>
        <v>201706240053109679</v>
      </c>
      <c r="C490" s="38" t="s">
        <v>4964</v>
      </c>
      <c r="D490" s="38" t="s">
        <v>3280</v>
      </c>
      <c r="F490" s="38" t="s">
        <v>5255</v>
      </c>
      <c r="G490" s="67">
        <v>112</v>
      </c>
      <c r="H490" s="23" t="str">
        <f t="shared" si="27"/>
        <v>6236683860001544753112</v>
      </c>
      <c r="I490" s="48" t="e">
        <f>VLOOKUP(H490,银行退汇!H:K,4,FALSE)</f>
        <v>#N/A</v>
      </c>
      <c r="J490" s="48" t="e">
        <f t="shared" si="25"/>
        <v>#N/A</v>
      </c>
      <c r="K490" s="48" t="e">
        <f>VLOOKUP(H490,银行退汇!G:K,2,FALSE)</f>
        <v>#N/A</v>
      </c>
      <c r="L490" s="48" t="e">
        <f>VLOOKUP(H490,网银退汇!C:D,2,FALSE)</f>
        <v>#N/A</v>
      </c>
    </row>
    <row r="491" spans="1:12" hidden="1">
      <c r="A491" s="38" t="s">
        <v>3288</v>
      </c>
      <c r="B491" s="23" t="str">
        <f t="shared" si="26"/>
        <v>201706240053109841</v>
      </c>
      <c r="C491" s="38" t="s">
        <v>4964</v>
      </c>
      <c r="D491" s="38" t="s">
        <v>3285</v>
      </c>
      <c r="F491" s="38" t="s">
        <v>5256</v>
      </c>
      <c r="G491" s="67">
        <v>732</v>
      </c>
      <c r="H491" s="23" t="str">
        <f t="shared" si="27"/>
        <v>6217003860007998279732</v>
      </c>
      <c r="I491" s="48" t="e">
        <f>VLOOKUP(H491,银行退汇!H:K,4,FALSE)</f>
        <v>#N/A</v>
      </c>
      <c r="J491" s="48" t="e">
        <f t="shared" si="25"/>
        <v>#N/A</v>
      </c>
      <c r="K491" s="48" t="e">
        <f>VLOOKUP(H491,银行退汇!G:K,2,FALSE)</f>
        <v>#N/A</v>
      </c>
      <c r="L491" s="48" t="e">
        <f>VLOOKUP(H491,网银退汇!C:D,2,FALSE)</f>
        <v>#N/A</v>
      </c>
    </row>
    <row r="492" spans="1:12" hidden="1">
      <c r="A492" s="38" t="s">
        <v>3293</v>
      </c>
      <c r="B492" s="23" t="str">
        <f t="shared" si="26"/>
        <v>201706240053110290</v>
      </c>
      <c r="C492" s="38" t="s">
        <v>4964</v>
      </c>
      <c r="D492" s="38" t="s">
        <v>3290</v>
      </c>
      <c r="F492" s="38" t="s">
        <v>5257</v>
      </c>
      <c r="G492" s="67">
        <v>258</v>
      </c>
      <c r="H492" s="23" t="str">
        <f t="shared" si="27"/>
        <v>6231900020005070499258</v>
      </c>
      <c r="I492" s="48" t="e">
        <f>VLOOKUP(H492,银行退汇!H:K,4,FALSE)</f>
        <v>#N/A</v>
      </c>
      <c r="J492" s="48" t="e">
        <f t="shared" si="25"/>
        <v>#N/A</v>
      </c>
      <c r="K492" s="48" t="e">
        <f>VLOOKUP(H492,银行退汇!G:K,2,FALSE)</f>
        <v>#N/A</v>
      </c>
      <c r="L492" s="48" t="e">
        <f>VLOOKUP(H492,网银退汇!C:D,2,FALSE)</f>
        <v>#N/A</v>
      </c>
    </row>
    <row r="493" spans="1:12" hidden="1">
      <c r="A493" s="38" t="s">
        <v>3298</v>
      </c>
      <c r="B493" s="23" t="str">
        <f t="shared" si="26"/>
        <v>201706240053110318</v>
      </c>
      <c r="C493" s="38" t="s">
        <v>4964</v>
      </c>
      <c r="D493" s="38" t="s">
        <v>3295</v>
      </c>
      <c r="F493" s="38" t="s">
        <v>5258</v>
      </c>
      <c r="G493" s="67">
        <v>277</v>
      </c>
      <c r="H493" s="23" t="str">
        <f t="shared" si="27"/>
        <v>6228480868173957473277</v>
      </c>
      <c r="I493" s="48" t="e">
        <f>VLOOKUP(H493,银行退汇!H:K,4,FALSE)</f>
        <v>#N/A</v>
      </c>
      <c r="J493" s="48" t="e">
        <f t="shared" si="25"/>
        <v>#N/A</v>
      </c>
      <c r="K493" s="48" t="e">
        <f>VLOOKUP(H493,银行退汇!G:K,2,FALSE)</f>
        <v>#N/A</v>
      </c>
      <c r="L493" s="48" t="e">
        <f>VLOOKUP(H493,网银退汇!C:D,2,FALSE)</f>
        <v>#N/A</v>
      </c>
    </row>
    <row r="494" spans="1:12" hidden="1">
      <c r="A494" s="38" t="s">
        <v>3303</v>
      </c>
      <c r="B494" s="23" t="str">
        <f t="shared" si="26"/>
        <v>201706240053110431</v>
      </c>
      <c r="C494" s="38" t="s">
        <v>4964</v>
      </c>
      <c r="D494" s="38" t="s">
        <v>3300</v>
      </c>
      <c r="F494" s="38" t="s">
        <v>5259</v>
      </c>
      <c r="G494" s="67">
        <v>106</v>
      </c>
      <c r="H494" s="23" t="str">
        <f t="shared" si="27"/>
        <v>6228483308137341776106</v>
      </c>
      <c r="I494" s="48" t="e">
        <f>VLOOKUP(H494,银行退汇!H:K,4,FALSE)</f>
        <v>#N/A</v>
      </c>
      <c r="J494" s="48" t="e">
        <f t="shared" si="25"/>
        <v>#N/A</v>
      </c>
      <c r="K494" s="48" t="e">
        <f>VLOOKUP(H494,银行退汇!G:K,2,FALSE)</f>
        <v>#N/A</v>
      </c>
      <c r="L494" s="48" t="e">
        <f>VLOOKUP(H494,网银退汇!C:D,2,FALSE)</f>
        <v>#N/A</v>
      </c>
    </row>
    <row r="495" spans="1:12" hidden="1">
      <c r="A495" s="38" t="s">
        <v>3308</v>
      </c>
      <c r="B495" s="23" t="str">
        <f t="shared" si="26"/>
        <v>201706240053111354</v>
      </c>
      <c r="C495" s="38" t="s">
        <v>4964</v>
      </c>
      <c r="D495" s="38" t="s">
        <v>3305</v>
      </c>
      <c r="F495" s="38" t="s">
        <v>5260</v>
      </c>
      <c r="G495" s="67">
        <v>50</v>
      </c>
      <c r="H495" s="23" t="str">
        <f t="shared" si="27"/>
        <v>622260059000356887850</v>
      </c>
      <c r="I495" s="48" t="e">
        <f>VLOOKUP(H495,银行退汇!H:K,4,FALSE)</f>
        <v>#N/A</v>
      </c>
      <c r="J495" s="48" t="e">
        <f t="shared" si="25"/>
        <v>#N/A</v>
      </c>
      <c r="K495" s="48" t="e">
        <f>VLOOKUP(H495,银行退汇!G:K,2,FALSE)</f>
        <v>#N/A</v>
      </c>
      <c r="L495" s="48" t="e">
        <f>VLOOKUP(H495,网银退汇!C:D,2,FALSE)</f>
        <v>#N/A</v>
      </c>
    </row>
    <row r="496" spans="1:12" hidden="1">
      <c r="A496" s="38" t="s">
        <v>3313</v>
      </c>
      <c r="B496" s="23" t="str">
        <f t="shared" si="26"/>
        <v>201706240053111895</v>
      </c>
      <c r="C496" s="38" t="s">
        <v>4964</v>
      </c>
      <c r="D496" s="38" t="s">
        <v>3310</v>
      </c>
      <c r="F496" s="38" t="s">
        <v>5261</v>
      </c>
      <c r="G496" s="67">
        <v>194</v>
      </c>
      <c r="H496" s="23" t="str">
        <f t="shared" si="27"/>
        <v>6227003861970178286194</v>
      </c>
      <c r="I496" s="48" t="e">
        <f>VLOOKUP(H496,银行退汇!H:K,4,FALSE)</f>
        <v>#N/A</v>
      </c>
      <c r="J496" s="48" t="e">
        <f t="shared" si="25"/>
        <v>#N/A</v>
      </c>
      <c r="K496" s="48" t="e">
        <f>VLOOKUP(H496,银行退汇!G:K,2,FALSE)</f>
        <v>#N/A</v>
      </c>
      <c r="L496" s="48" t="e">
        <f>VLOOKUP(H496,网银退汇!C:D,2,FALSE)</f>
        <v>#N/A</v>
      </c>
    </row>
    <row r="497" spans="1:12" hidden="1">
      <c r="A497" s="38" t="s">
        <v>3318</v>
      </c>
      <c r="B497" s="23" t="str">
        <f t="shared" si="26"/>
        <v>201706240053113593</v>
      </c>
      <c r="C497" s="38" t="s">
        <v>4964</v>
      </c>
      <c r="D497" s="38" t="s">
        <v>3315</v>
      </c>
      <c r="F497" s="38" t="s">
        <v>5262</v>
      </c>
      <c r="G497" s="67">
        <v>63</v>
      </c>
      <c r="H497" s="23" t="str">
        <f t="shared" si="27"/>
        <v>622369219926534163</v>
      </c>
      <c r="I497" s="48" t="e">
        <f>VLOOKUP(H497,银行退汇!H:K,4,FALSE)</f>
        <v>#N/A</v>
      </c>
      <c r="J497" s="48" t="e">
        <f t="shared" si="25"/>
        <v>#N/A</v>
      </c>
      <c r="K497" s="48" t="e">
        <f>VLOOKUP(H497,银行退汇!G:K,2,FALSE)</f>
        <v>#N/A</v>
      </c>
      <c r="L497" s="48" t="e">
        <f>VLOOKUP(H497,网银退汇!C:D,2,FALSE)</f>
        <v>#N/A</v>
      </c>
    </row>
    <row r="498" spans="1:12" hidden="1">
      <c r="A498" s="38" t="s">
        <v>3323</v>
      </c>
      <c r="B498" s="23" t="str">
        <f t="shared" si="26"/>
        <v>201706240053113948</v>
      </c>
      <c r="C498" s="38" t="s">
        <v>4964</v>
      </c>
      <c r="D498" s="38" t="s">
        <v>3320</v>
      </c>
      <c r="F498" s="38" t="s">
        <v>5263</v>
      </c>
      <c r="G498" s="67">
        <v>6</v>
      </c>
      <c r="H498" s="23" t="str">
        <f t="shared" si="27"/>
        <v>6229084734943581156</v>
      </c>
      <c r="I498" s="48" t="e">
        <f>VLOOKUP(H498,银行退汇!H:K,4,FALSE)</f>
        <v>#N/A</v>
      </c>
      <c r="J498" s="48" t="e">
        <f t="shared" si="25"/>
        <v>#N/A</v>
      </c>
      <c r="K498" s="48" t="e">
        <f>VLOOKUP(H498,银行退汇!G:K,2,FALSE)</f>
        <v>#N/A</v>
      </c>
      <c r="L498" s="48" t="e">
        <f>VLOOKUP(H498,网银退汇!C:D,2,FALSE)</f>
        <v>#N/A</v>
      </c>
    </row>
    <row r="499" spans="1:12" hidden="1">
      <c r="A499" s="38" t="s">
        <v>3328</v>
      </c>
      <c r="B499" s="23" t="str">
        <f t="shared" si="26"/>
        <v>201706240053114401</v>
      </c>
      <c r="C499" s="38" t="s">
        <v>4964</v>
      </c>
      <c r="D499" s="38" t="s">
        <v>3325</v>
      </c>
      <c r="F499" s="38" t="s">
        <v>5264</v>
      </c>
      <c r="G499" s="67">
        <v>452</v>
      </c>
      <c r="H499" s="23" t="str">
        <f t="shared" si="27"/>
        <v>6222620590000071682452</v>
      </c>
      <c r="I499" s="48" t="e">
        <f>VLOOKUP(H499,银行退汇!H:K,4,FALSE)</f>
        <v>#N/A</v>
      </c>
      <c r="J499" s="48" t="e">
        <f t="shared" si="25"/>
        <v>#N/A</v>
      </c>
      <c r="K499" s="48" t="e">
        <f>VLOOKUP(H499,银行退汇!G:K,2,FALSE)</f>
        <v>#N/A</v>
      </c>
      <c r="L499" s="48" t="e">
        <f>VLOOKUP(H499,网银退汇!C:D,2,FALSE)</f>
        <v>#N/A</v>
      </c>
    </row>
    <row r="500" spans="1:12" hidden="1">
      <c r="A500" s="38" t="s">
        <v>3333</v>
      </c>
      <c r="B500" s="23" t="str">
        <f t="shared" si="26"/>
        <v>201706240053114871</v>
      </c>
      <c r="C500" s="38" t="s">
        <v>4964</v>
      </c>
      <c r="D500" s="38" t="s">
        <v>3330</v>
      </c>
      <c r="F500" s="38" t="s">
        <v>5265</v>
      </c>
      <c r="G500" s="67">
        <v>2007</v>
      </c>
      <c r="H500" s="23" t="str">
        <f t="shared" si="27"/>
        <v>62122625040007999642007</v>
      </c>
      <c r="I500" s="48" t="e">
        <f>VLOOKUP(H500,银行退汇!H:K,4,FALSE)</f>
        <v>#N/A</v>
      </c>
      <c r="J500" s="48" t="e">
        <f t="shared" si="25"/>
        <v>#N/A</v>
      </c>
      <c r="K500" s="48" t="e">
        <f>VLOOKUP(H500,银行退汇!G:K,2,FALSE)</f>
        <v>#N/A</v>
      </c>
      <c r="L500" s="48" t="e">
        <f>VLOOKUP(H500,网银退汇!C:D,2,FALSE)</f>
        <v>#N/A</v>
      </c>
    </row>
    <row r="501" spans="1:12" hidden="1">
      <c r="A501" s="38" t="s">
        <v>3338</v>
      </c>
      <c r="B501" s="23" t="str">
        <f t="shared" si="26"/>
        <v>201706240053116522</v>
      </c>
      <c r="C501" s="38" t="s">
        <v>4964</v>
      </c>
      <c r="D501" s="38" t="s">
        <v>3335</v>
      </c>
      <c r="F501" s="38" t="s">
        <v>5266</v>
      </c>
      <c r="G501" s="67">
        <v>400</v>
      </c>
      <c r="H501" s="23" t="str">
        <f t="shared" si="27"/>
        <v>6217003860022842841400</v>
      </c>
      <c r="I501" s="48" t="e">
        <f>VLOOKUP(H501,银行退汇!H:K,4,FALSE)</f>
        <v>#N/A</v>
      </c>
      <c r="J501" s="48" t="e">
        <f t="shared" si="25"/>
        <v>#N/A</v>
      </c>
      <c r="K501" s="48" t="e">
        <f>VLOOKUP(H501,银行退汇!G:K,2,FALSE)</f>
        <v>#N/A</v>
      </c>
      <c r="L501" s="48" t="e">
        <f>VLOOKUP(H501,网银退汇!C:D,2,FALSE)</f>
        <v>#N/A</v>
      </c>
    </row>
    <row r="502" spans="1:12" hidden="1">
      <c r="A502" s="38" t="s">
        <v>3343</v>
      </c>
      <c r="B502" s="23" t="str">
        <f t="shared" si="26"/>
        <v>201706240053117180</v>
      </c>
      <c r="C502" s="38" t="s">
        <v>4964</v>
      </c>
      <c r="D502" s="38" t="s">
        <v>3340</v>
      </c>
      <c r="F502" s="38" t="s">
        <v>5265</v>
      </c>
      <c r="G502" s="67">
        <v>55</v>
      </c>
      <c r="H502" s="23" t="str">
        <f t="shared" si="27"/>
        <v>621226250400079996455</v>
      </c>
      <c r="I502" s="48" t="e">
        <f>VLOOKUP(H502,银行退汇!H:K,4,FALSE)</f>
        <v>#N/A</v>
      </c>
      <c r="J502" s="48" t="e">
        <f t="shared" si="25"/>
        <v>#N/A</v>
      </c>
      <c r="K502" s="48" t="e">
        <f>VLOOKUP(H502,银行退汇!G:K,2,FALSE)</f>
        <v>#N/A</v>
      </c>
      <c r="L502" s="48" t="e">
        <f>VLOOKUP(H502,网银退汇!C:D,2,FALSE)</f>
        <v>#N/A</v>
      </c>
    </row>
    <row r="503" spans="1:12" hidden="1">
      <c r="A503" s="38" t="s">
        <v>3348</v>
      </c>
      <c r="B503" s="23" t="str">
        <f t="shared" si="26"/>
        <v>201706240053118128</v>
      </c>
      <c r="C503" s="38" t="s">
        <v>4964</v>
      </c>
      <c r="D503" s="38" t="s">
        <v>3345</v>
      </c>
      <c r="F503" s="38" t="s">
        <v>5267</v>
      </c>
      <c r="G503" s="67">
        <v>391</v>
      </c>
      <c r="H503" s="23" t="str">
        <f t="shared" si="27"/>
        <v>6228480448580336072391</v>
      </c>
      <c r="I503" s="48" t="e">
        <f>VLOOKUP(H503,银行退汇!H:K,4,FALSE)</f>
        <v>#N/A</v>
      </c>
      <c r="J503" s="48" t="e">
        <f t="shared" ref="J503:J566" si="28">IF(I503&gt;0,1,"")</f>
        <v>#N/A</v>
      </c>
      <c r="K503" s="48" t="e">
        <f>VLOOKUP(H503,银行退汇!G:K,2,FALSE)</f>
        <v>#N/A</v>
      </c>
      <c r="L503" s="48" t="e">
        <f>VLOOKUP(H503,网银退汇!C:D,2,FALSE)</f>
        <v>#N/A</v>
      </c>
    </row>
    <row r="504" spans="1:12" hidden="1">
      <c r="A504" s="38" t="s">
        <v>3353</v>
      </c>
      <c r="B504" s="23" t="str">
        <f t="shared" ref="B504:B567" si="29">C504&amp;D504</f>
        <v>201706240053120115</v>
      </c>
      <c r="C504" s="38" t="s">
        <v>4964</v>
      </c>
      <c r="D504" s="38" t="s">
        <v>3350</v>
      </c>
      <c r="F504" s="38" t="s">
        <v>5268</v>
      </c>
      <c r="G504" s="67">
        <v>21</v>
      </c>
      <c r="H504" s="23" t="str">
        <f t="shared" ref="H504:H567" si="30">F504&amp;G504</f>
        <v>622848086810578557021</v>
      </c>
      <c r="I504" s="48" t="e">
        <f>VLOOKUP(H504,银行退汇!H:K,4,FALSE)</f>
        <v>#N/A</v>
      </c>
      <c r="J504" s="48" t="e">
        <f t="shared" si="28"/>
        <v>#N/A</v>
      </c>
      <c r="K504" s="48" t="e">
        <f>VLOOKUP(H504,银行退汇!G:K,2,FALSE)</f>
        <v>#N/A</v>
      </c>
      <c r="L504" s="48" t="e">
        <f>VLOOKUP(H504,网银退汇!C:D,2,FALSE)</f>
        <v>#N/A</v>
      </c>
    </row>
    <row r="505" spans="1:12" hidden="1">
      <c r="A505" s="38" t="s">
        <v>3358</v>
      </c>
      <c r="B505" s="23" t="str">
        <f t="shared" si="29"/>
        <v>201706240053120720</v>
      </c>
      <c r="C505" s="38" t="s">
        <v>4964</v>
      </c>
      <c r="D505" s="38" t="s">
        <v>3355</v>
      </c>
      <c r="F505" s="38" t="s">
        <v>5269</v>
      </c>
      <c r="G505" s="67">
        <v>30</v>
      </c>
      <c r="H505" s="23" t="str">
        <f t="shared" si="30"/>
        <v>621790080000236040030</v>
      </c>
      <c r="I505" s="48" t="e">
        <f>VLOOKUP(H505,银行退汇!H:K,4,FALSE)</f>
        <v>#N/A</v>
      </c>
      <c r="J505" s="48" t="e">
        <f t="shared" si="28"/>
        <v>#N/A</v>
      </c>
      <c r="K505" s="48" t="e">
        <f>VLOOKUP(H505,银行退汇!G:K,2,FALSE)</f>
        <v>#N/A</v>
      </c>
      <c r="L505" s="48" t="e">
        <f>VLOOKUP(H505,网银退汇!C:D,2,FALSE)</f>
        <v>#N/A</v>
      </c>
    </row>
    <row r="506" spans="1:12" hidden="1">
      <c r="A506" s="38" t="s">
        <v>3363</v>
      </c>
      <c r="B506" s="23" t="str">
        <f t="shared" si="29"/>
        <v>201706240053120727</v>
      </c>
      <c r="C506" s="38" t="s">
        <v>4964</v>
      </c>
      <c r="D506" s="38" t="s">
        <v>3360</v>
      </c>
      <c r="F506" s="38" t="s">
        <v>5270</v>
      </c>
      <c r="G506" s="67">
        <v>200</v>
      </c>
      <c r="H506" s="23" t="str">
        <f t="shared" si="30"/>
        <v>6217003860034240224200</v>
      </c>
      <c r="I506" s="48" t="e">
        <f>VLOOKUP(H506,银行退汇!H:K,4,FALSE)</f>
        <v>#N/A</v>
      </c>
      <c r="J506" s="48" t="e">
        <f t="shared" si="28"/>
        <v>#N/A</v>
      </c>
      <c r="K506" s="48" t="e">
        <f>VLOOKUP(H506,银行退汇!G:K,2,FALSE)</f>
        <v>#N/A</v>
      </c>
      <c r="L506" s="48" t="e">
        <f>VLOOKUP(H506,网银退汇!C:D,2,FALSE)</f>
        <v>#N/A</v>
      </c>
    </row>
    <row r="507" spans="1:12" hidden="1">
      <c r="A507" s="38" t="s">
        <v>3368</v>
      </c>
      <c r="B507" s="23" t="str">
        <f t="shared" si="29"/>
        <v>201706240053120762</v>
      </c>
      <c r="C507" s="38" t="s">
        <v>4964</v>
      </c>
      <c r="D507" s="38" t="s">
        <v>3365</v>
      </c>
      <c r="F507" s="38" t="s">
        <v>5271</v>
      </c>
      <c r="G507" s="67">
        <v>85</v>
      </c>
      <c r="H507" s="23" t="str">
        <f t="shared" si="30"/>
        <v>621700386003691587285</v>
      </c>
      <c r="I507" s="48" t="e">
        <f>VLOOKUP(H507,银行退汇!H:K,4,FALSE)</f>
        <v>#N/A</v>
      </c>
      <c r="J507" s="48" t="e">
        <f t="shared" si="28"/>
        <v>#N/A</v>
      </c>
      <c r="K507" s="48" t="e">
        <f>VLOOKUP(H507,银行退汇!G:K,2,FALSE)</f>
        <v>#N/A</v>
      </c>
      <c r="L507" s="48" t="e">
        <f>VLOOKUP(H507,网银退汇!C:D,2,FALSE)</f>
        <v>#N/A</v>
      </c>
    </row>
    <row r="508" spans="1:12" hidden="1">
      <c r="A508" s="38" t="s">
        <v>3371</v>
      </c>
      <c r="B508" s="23" t="str">
        <f t="shared" si="29"/>
        <v>201706240053120865</v>
      </c>
      <c r="C508" s="38" t="s">
        <v>4964</v>
      </c>
      <c r="D508" s="38" t="s">
        <v>3370</v>
      </c>
      <c r="F508" s="38" t="s">
        <v>5269</v>
      </c>
      <c r="G508" s="67">
        <v>30</v>
      </c>
      <c r="H508" s="23" t="str">
        <f t="shared" si="30"/>
        <v>621790080000236040030</v>
      </c>
      <c r="I508" s="48" t="e">
        <f>VLOOKUP(H508,银行退汇!H:K,4,FALSE)</f>
        <v>#N/A</v>
      </c>
      <c r="J508" s="48" t="e">
        <f t="shared" si="28"/>
        <v>#N/A</v>
      </c>
      <c r="K508" s="48" t="e">
        <f>VLOOKUP(H508,银行退汇!G:K,2,FALSE)</f>
        <v>#N/A</v>
      </c>
      <c r="L508" s="48" t="e">
        <f>VLOOKUP(H508,网银退汇!C:D,2,FALSE)</f>
        <v>#N/A</v>
      </c>
    </row>
    <row r="509" spans="1:12" hidden="1">
      <c r="A509" s="38" t="s">
        <v>3376</v>
      </c>
      <c r="B509" s="23" t="str">
        <f t="shared" si="29"/>
        <v>201706240053121239</v>
      </c>
      <c r="C509" s="38" t="s">
        <v>4964</v>
      </c>
      <c r="D509" s="38" t="s">
        <v>3373</v>
      </c>
      <c r="F509" s="38" t="s">
        <v>5272</v>
      </c>
      <c r="G509" s="67">
        <v>3094</v>
      </c>
      <c r="H509" s="23" t="str">
        <f t="shared" si="30"/>
        <v>62101780020123905073094</v>
      </c>
      <c r="I509" s="48" t="e">
        <f>VLOOKUP(H509,银行退汇!H:K,4,FALSE)</f>
        <v>#N/A</v>
      </c>
      <c r="J509" s="48" t="e">
        <f t="shared" si="28"/>
        <v>#N/A</v>
      </c>
      <c r="K509" s="48" t="e">
        <f>VLOOKUP(H509,银行退汇!G:K,2,FALSE)</f>
        <v>#N/A</v>
      </c>
      <c r="L509" s="48" t="e">
        <f>VLOOKUP(H509,网银退汇!C:D,2,FALSE)</f>
        <v>#N/A</v>
      </c>
    </row>
    <row r="510" spans="1:12" hidden="1">
      <c r="A510" s="38" t="s">
        <v>3381</v>
      </c>
      <c r="B510" s="23" t="str">
        <f t="shared" si="29"/>
        <v>201706240053121440</v>
      </c>
      <c r="C510" s="38" t="s">
        <v>4964</v>
      </c>
      <c r="D510" s="38" t="s">
        <v>3378</v>
      </c>
      <c r="F510" s="38" t="s">
        <v>5273</v>
      </c>
      <c r="G510" s="67">
        <v>180</v>
      </c>
      <c r="H510" s="23" t="str">
        <f t="shared" si="30"/>
        <v>6217232504000051511180</v>
      </c>
      <c r="I510" s="48" t="e">
        <f>VLOOKUP(H510,银行退汇!H:K,4,FALSE)</f>
        <v>#N/A</v>
      </c>
      <c r="J510" s="48" t="e">
        <f t="shared" si="28"/>
        <v>#N/A</v>
      </c>
      <c r="K510" s="48" t="e">
        <f>VLOOKUP(H510,银行退汇!G:K,2,FALSE)</f>
        <v>#N/A</v>
      </c>
      <c r="L510" s="48" t="e">
        <f>VLOOKUP(H510,网银退汇!C:D,2,FALSE)</f>
        <v>#N/A</v>
      </c>
    </row>
    <row r="511" spans="1:12" hidden="1">
      <c r="A511" s="38" t="s">
        <v>3386</v>
      </c>
      <c r="B511" s="23" t="str">
        <f t="shared" si="29"/>
        <v>201706250053134105</v>
      </c>
      <c r="C511" s="38" t="s">
        <v>4965</v>
      </c>
      <c r="D511" s="38" t="s">
        <v>3383</v>
      </c>
      <c r="F511" s="38" t="s">
        <v>5274</v>
      </c>
      <c r="G511" s="67">
        <v>500</v>
      </c>
      <c r="H511" s="23" t="str">
        <f t="shared" si="30"/>
        <v>6217997300006889144500</v>
      </c>
      <c r="I511" s="48" t="e">
        <f>VLOOKUP(H511,银行退汇!H:K,4,FALSE)</f>
        <v>#N/A</v>
      </c>
      <c r="J511" s="48" t="e">
        <f t="shared" si="28"/>
        <v>#N/A</v>
      </c>
      <c r="K511" s="48" t="e">
        <f>VLOOKUP(H511,银行退汇!G:K,2,FALSE)</f>
        <v>#N/A</v>
      </c>
      <c r="L511" s="48" t="e">
        <f>VLOOKUP(H511,网银退汇!C:D,2,FALSE)</f>
        <v>#N/A</v>
      </c>
    </row>
    <row r="512" spans="1:12" hidden="1">
      <c r="A512" s="38" t="s">
        <v>3391</v>
      </c>
      <c r="B512" s="23" t="str">
        <f t="shared" si="29"/>
        <v>201706250053135910</v>
      </c>
      <c r="C512" s="38" t="s">
        <v>4965</v>
      </c>
      <c r="D512" s="38" t="s">
        <v>3388</v>
      </c>
      <c r="F512" s="38" t="s">
        <v>5275</v>
      </c>
      <c r="G512" s="67">
        <v>3800</v>
      </c>
      <c r="H512" s="23" t="str">
        <f t="shared" si="30"/>
        <v>62270071715101377763800</v>
      </c>
      <c r="I512" s="48" t="e">
        <f>VLOOKUP(H512,银行退汇!H:K,4,FALSE)</f>
        <v>#N/A</v>
      </c>
      <c r="J512" s="48" t="e">
        <f t="shared" si="28"/>
        <v>#N/A</v>
      </c>
      <c r="K512" s="48" t="e">
        <f>VLOOKUP(H512,银行退汇!G:K,2,FALSE)</f>
        <v>#N/A</v>
      </c>
      <c r="L512" s="48" t="e">
        <f>VLOOKUP(H512,网银退汇!C:D,2,FALSE)</f>
        <v>#N/A</v>
      </c>
    </row>
    <row r="513" spans="1:12" hidden="1">
      <c r="A513" s="38" t="s">
        <v>3396</v>
      </c>
      <c r="B513" s="23" t="str">
        <f t="shared" si="29"/>
        <v>201706250053135943</v>
      </c>
      <c r="C513" s="38" t="s">
        <v>4965</v>
      </c>
      <c r="D513" s="38" t="s">
        <v>3393</v>
      </c>
      <c r="F513" s="38" t="s">
        <v>5275</v>
      </c>
      <c r="G513" s="67">
        <v>500</v>
      </c>
      <c r="H513" s="23" t="str">
        <f t="shared" si="30"/>
        <v>6227007171510137776500</v>
      </c>
      <c r="I513" s="48" t="e">
        <f>VLOOKUP(H513,银行退汇!H:K,4,FALSE)</f>
        <v>#N/A</v>
      </c>
      <c r="J513" s="48" t="e">
        <f t="shared" si="28"/>
        <v>#N/A</v>
      </c>
      <c r="K513" s="48" t="e">
        <f>VLOOKUP(H513,银行退汇!G:K,2,FALSE)</f>
        <v>#N/A</v>
      </c>
      <c r="L513" s="48" t="e">
        <f>VLOOKUP(H513,网银退汇!C:D,2,FALSE)</f>
        <v>#N/A</v>
      </c>
    </row>
    <row r="514" spans="1:12" hidden="1">
      <c r="A514" s="38" t="s">
        <v>3399</v>
      </c>
      <c r="B514" s="23" t="str">
        <f t="shared" si="29"/>
        <v>201706250053139543</v>
      </c>
      <c r="C514" s="38" t="s">
        <v>4965</v>
      </c>
      <c r="D514" s="38" t="s">
        <v>3398</v>
      </c>
      <c r="F514" s="38" t="s">
        <v>244</v>
      </c>
      <c r="G514" s="67">
        <v>300</v>
      </c>
      <c r="H514" s="23" t="str">
        <f t="shared" si="30"/>
        <v>6228370135467215300</v>
      </c>
      <c r="I514" s="48">
        <f>VLOOKUP(H514,银行退汇!H:K,4,FALSE)</f>
        <v>300</v>
      </c>
      <c r="J514" s="48">
        <f t="shared" si="28"/>
        <v>1</v>
      </c>
      <c r="K514" s="48" t="e">
        <f>VLOOKUP(H514,银行退汇!G:K,2,FALSE)</f>
        <v>#N/A</v>
      </c>
      <c r="L514" s="48">
        <f>VLOOKUP(H514,网银退汇!C:D,2,FALSE)</f>
        <v>300</v>
      </c>
    </row>
    <row r="515" spans="1:12" hidden="1">
      <c r="A515" s="38" t="s">
        <v>3404</v>
      </c>
      <c r="B515" s="23" t="str">
        <f t="shared" si="29"/>
        <v>201706250053141984</v>
      </c>
      <c r="C515" s="38" t="s">
        <v>4965</v>
      </c>
      <c r="D515" s="38" t="s">
        <v>3401</v>
      </c>
      <c r="F515" s="38" t="s">
        <v>5276</v>
      </c>
      <c r="G515" s="67">
        <v>926</v>
      </c>
      <c r="H515" s="23" t="str">
        <f t="shared" si="30"/>
        <v>6217997300018897440926</v>
      </c>
      <c r="I515" s="48" t="e">
        <f>VLOOKUP(H515,银行退汇!H:K,4,FALSE)</f>
        <v>#N/A</v>
      </c>
      <c r="J515" s="48" t="e">
        <f t="shared" si="28"/>
        <v>#N/A</v>
      </c>
      <c r="K515" s="48" t="e">
        <f>VLOOKUP(H515,银行退汇!G:K,2,FALSE)</f>
        <v>#N/A</v>
      </c>
      <c r="L515" s="48" t="e">
        <f>VLOOKUP(H515,网银退汇!C:D,2,FALSE)</f>
        <v>#N/A</v>
      </c>
    </row>
    <row r="516" spans="1:12" hidden="1">
      <c r="A516" s="38" t="s">
        <v>3409</v>
      </c>
      <c r="B516" s="23" t="str">
        <f t="shared" si="29"/>
        <v>201706250053142020</v>
      </c>
      <c r="C516" s="38" t="s">
        <v>4965</v>
      </c>
      <c r="D516" s="38" t="s">
        <v>3406</v>
      </c>
      <c r="F516" s="38" t="s">
        <v>5277</v>
      </c>
      <c r="G516" s="67">
        <v>250</v>
      </c>
      <c r="H516" s="23" t="str">
        <f t="shared" si="30"/>
        <v>6231900022510962103250</v>
      </c>
      <c r="I516" s="48" t="e">
        <f>VLOOKUP(H516,银行退汇!H:K,4,FALSE)</f>
        <v>#N/A</v>
      </c>
      <c r="J516" s="48" t="e">
        <f t="shared" si="28"/>
        <v>#N/A</v>
      </c>
      <c r="K516" s="48" t="e">
        <f>VLOOKUP(H516,银行退汇!G:K,2,FALSE)</f>
        <v>#N/A</v>
      </c>
      <c r="L516" s="48" t="e">
        <f>VLOOKUP(H516,网银退汇!C:D,2,FALSE)</f>
        <v>#N/A</v>
      </c>
    </row>
    <row r="517" spans="1:12" hidden="1">
      <c r="A517" s="38" t="s">
        <v>3416</v>
      </c>
      <c r="B517" s="23" t="str">
        <f t="shared" si="29"/>
        <v>201706250053143058</v>
      </c>
      <c r="C517" s="38" t="s">
        <v>4965</v>
      </c>
      <c r="D517" s="38" t="s">
        <v>3413</v>
      </c>
      <c r="F517" s="38" t="s">
        <v>5278</v>
      </c>
      <c r="G517" s="67">
        <v>1797</v>
      </c>
      <c r="H517" s="23" t="str">
        <f t="shared" si="30"/>
        <v>62108135200045736091797</v>
      </c>
      <c r="I517" s="48" t="e">
        <f>VLOOKUP(H517,银行退汇!H:K,4,FALSE)</f>
        <v>#N/A</v>
      </c>
      <c r="J517" s="48" t="e">
        <f t="shared" si="28"/>
        <v>#N/A</v>
      </c>
      <c r="K517" s="48" t="e">
        <f>VLOOKUP(H517,银行退汇!G:K,2,FALSE)</f>
        <v>#N/A</v>
      </c>
      <c r="L517" s="48" t="e">
        <f>VLOOKUP(H517,网银退汇!C:D,2,FALSE)</f>
        <v>#N/A</v>
      </c>
    </row>
    <row r="518" spans="1:12" hidden="1">
      <c r="A518" s="38" t="s">
        <v>3421</v>
      </c>
      <c r="B518" s="23" t="str">
        <f t="shared" si="29"/>
        <v>201706260053151638</v>
      </c>
      <c r="C518" s="38" t="s">
        <v>4758</v>
      </c>
      <c r="D518" s="38" t="s">
        <v>3418</v>
      </c>
      <c r="F518" s="38" t="s">
        <v>5279</v>
      </c>
      <c r="G518" s="67">
        <v>200</v>
      </c>
      <c r="H518" s="23" t="str">
        <f t="shared" si="30"/>
        <v>6217856000010895141200</v>
      </c>
      <c r="I518" s="48" t="e">
        <f>VLOOKUP(H518,银行退汇!H:K,4,FALSE)</f>
        <v>#N/A</v>
      </c>
      <c r="J518" s="48" t="e">
        <f t="shared" si="28"/>
        <v>#N/A</v>
      </c>
      <c r="K518" s="48" t="e">
        <f>VLOOKUP(H518,银行退汇!G:K,2,FALSE)</f>
        <v>#N/A</v>
      </c>
      <c r="L518" s="48" t="e">
        <f>VLOOKUP(H518,网银退汇!C:D,2,FALSE)</f>
        <v>#N/A</v>
      </c>
    </row>
    <row r="519" spans="1:12" hidden="1">
      <c r="A519" s="38" t="s">
        <v>3426</v>
      </c>
      <c r="B519" s="23" t="str">
        <f t="shared" si="29"/>
        <v>201706260053153867</v>
      </c>
      <c r="C519" s="38" t="s">
        <v>4758</v>
      </c>
      <c r="D519" s="38" t="s">
        <v>3423</v>
      </c>
      <c r="F519" s="38" t="s">
        <v>5280</v>
      </c>
      <c r="G519" s="67">
        <v>289</v>
      </c>
      <c r="H519" s="23" t="str">
        <f t="shared" si="30"/>
        <v>6217003860003281654289</v>
      </c>
      <c r="I519" s="48" t="e">
        <f>VLOOKUP(H519,银行退汇!H:K,4,FALSE)</f>
        <v>#N/A</v>
      </c>
      <c r="J519" s="48" t="e">
        <f t="shared" si="28"/>
        <v>#N/A</v>
      </c>
      <c r="K519" s="48" t="e">
        <f>VLOOKUP(H519,银行退汇!G:K,2,FALSE)</f>
        <v>#N/A</v>
      </c>
      <c r="L519" s="48" t="e">
        <f>VLOOKUP(H519,网银退汇!C:D,2,FALSE)</f>
        <v>#N/A</v>
      </c>
    </row>
    <row r="520" spans="1:12" hidden="1">
      <c r="A520" s="38" t="s">
        <v>3431</v>
      </c>
      <c r="B520" s="23" t="str">
        <f t="shared" si="29"/>
        <v>201706260053155165</v>
      </c>
      <c r="C520" s="38" t="s">
        <v>4758</v>
      </c>
      <c r="D520" s="38" t="s">
        <v>3428</v>
      </c>
      <c r="F520" s="38" t="s">
        <v>5281</v>
      </c>
      <c r="G520" s="67">
        <v>992</v>
      </c>
      <c r="H520" s="23" t="str">
        <f t="shared" si="30"/>
        <v>4581240591681854992</v>
      </c>
      <c r="I520" s="48" t="e">
        <f>VLOOKUP(H520,银行退汇!H:K,4,FALSE)</f>
        <v>#N/A</v>
      </c>
      <c r="J520" s="48" t="e">
        <f t="shared" si="28"/>
        <v>#N/A</v>
      </c>
      <c r="K520" s="48" t="e">
        <f>VLOOKUP(H520,银行退汇!G:K,2,FALSE)</f>
        <v>#N/A</v>
      </c>
      <c r="L520" s="48" t="e">
        <f>VLOOKUP(H520,网银退汇!C:D,2,FALSE)</f>
        <v>#N/A</v>
      </c>
    </row>
    <row r="521" spans="1:12" hidden="1">
      <c r="A521" s="38" t="s">
        <v>3436</v>
      </c>
      <c r="B521" s="23" t="str">
        <f t="shared" si="29"/>
        <v>201706260053158209</v>
      </c>
      <c r="C521" s="38" t="s">
        <v>4758</v>
      </c>
      <c r="D521" s="38" t="s">
        <v>3433</v>
      </c>
      <c r="F521" s="38" t="s">
        <v>5282</v>
      </c>
      <c r="G521" s="67">
        <v>461</v>
      </c>
      <c r="H521" s="23" t="str">
        <f t="shared" si="30"/>
        <v>6228480868112977178461</v>
      </c>
      <c r="I521" s="48" t="e">
        <f>VLOOKUP(H521,银行退汇!H:K,4,FALSE)</f>
        <v>#N/A</v>
      </c>
      <c r="J521" s="48" t="e">
        <f t="shared" si="28"/>
        <v>#N/A</v>
      </c>
      <c r="K521" s="48" t="e">
        <f>VLOOKUP(H521,银行退汇!G:K,2,FALSE)</f>
        <v>#N/A</v>
      </c>
      <c r="L521" s="48" t="e">
        <f>VLOOKUP(H521,网银退汇!C:D,2,FALSE)</f>
        <v>#N/A</v>
      </c>
    </row>
    <row r="522" spans="1:12" hidden="1">
      <c r="A522" s="38" t="s">
        <v>3441</v>
      </c>
      <c r="B522" s="23" t="str">
        <f t="shared" si="29"/>
        <v>201706260053159500</v>
      </c>
      <c r="C522" s="38" t="s">
        <v>4758</v>
      </c>
      <c r="D522" s="38" t="s">
        <v>3438</v>
      </c>
      <c r="F522" s="38" t="s">
        <v>5283</v>
      </c>
      <c r="G522" s="67">
        <v>354</v>
      </c>
      <c r="H522" s="23" t="str">
        <f t="shared" si="30"/>
        <v>6221551886128463354</v>
      </c>
      <c r="I522" s="48" t="e">
        <f>VLOOKUP(H522,银行退汇!H:K,4,FALSE)</f>
        <v>#N/A</v>
      </c>
      <c r="J522" s="48" t="e">
        <f t="shared" si="28"/>
        <v>#N/A</v>
      </c>
      <c r="K522" s="48" t="e">
        <f>VLOOKUP(H522,银行退汇!G:K,2,FALSE)</f>
        <v>#N/A</v>
      </c>
      <c r="L522" s="48" t="e">
        <f>VLOOKUP(H522,网银退汇!C:D,2,FALSE)</f>
        <v>#N/A</v>
      </c>
    </row>
    <row r="523" spans="1:12" hidden="1">
      <c r="A523" s="38" t="s">
        <v>3446</v>
      </c>
      <c r="B523" s="23" t="str">
        <f t="shared" si="29"/>
        <v>201706260053161814</v>
      </c>
      <c r="C523" s="38" t="s">
        <v>4758</v>
      </c>
      <c r="D523" s="38" t="s">
        <v>3443</v>
      </c>
      <c r="F523" s="38" t="s">
        <v>5284</v>
      </c>
      <c r="G523" s="67">
        <v>193</v>
      </c>
      <c r="H523" s="23" t="str">
        <f t="shared" si="30"/>
        <v>6230520860000760673193</v>
      </c>
      <c r="I523" s="48" t="e">
        <f>VLOOKUP(H523,银行退汇!H:K,4,FALSE)</f>
        <v>#N/A</v>
      </c>
      <c r="J523" s="48" t="e">
        <f t="shared" si="28"/>
        <v>#N/A</v>
      </c>
      <c r="K523" s="48" t="e">
        <f>VLOOKUP(H523,银行退汇!G:K,2,FALSE)</f>
        <v>#N/A</v>
      </c>
      <c r="L523" s="48" t="e">
        <f>VLOOKUP(H523,网银退汇!C:D,2,FALSE)</f>
        <v>#N/A</v>
      </c>
    </row>
    <row r="524" spans="1:12" hidden="1">
      <c r="A524" s="38" t="s">
        <v>3451</v>
      </c>
      <c r="B524" s="23" t="str">
        <f t="shared" si="29"/>
        <v>201706260053164036</v>
      </c>
      <c r="C524" s="38" t="s">
        <v>4758</v>
      </c>
      <c r="D524" s="38" t="s">
        <v>3448</v>
      </c>
      <c r="F524" s="38" t="s">
        <v>5285</v>
      </c>
      <c r="G524" s="67">
        <v>123</v>
      </c>
      <c r="H524" s="23" t="str">
        <f t="shared" si="30"/>
        <v>6227535300051959123</v>
      </c>
      <c r="I524" s="48" t="e">
        <f>VLOOKUP(H524,银行退汇!H:K,4,FALSE)</f>
        <v>#N/A</v>
      </c>
      <c r="J524" s="48" t="e">
        <f t="shared" si="28"/>
        <v>#N/A</v>
      </c>
      <c r="K524" s="48" t="e">
        <f>VLOOKUP(H524,银行退汇!G:K,2,FALSE)</f>
        <v>#N/A</v>
      </c>
      <c r="L524" s="48" t="e">
        <f>VLOOKUP(H524,网银退汇!C:D,2,FALSE)</f>
        <v>#N/A</v>
      </c>
    </row>
    <row r="525" spans="1:12" hidden="1">
      <c r="A525" s="38" t="s">
        <v>3456</v>
      </c>
      <c r="B525" s="23" t="str">
        <f t="shared" si="29"/>
        <v>201706260053164312</v>
      </c>
      <c r="C525" s="38" t="s">
        <v>4758</v>
      </c>
      <c r="D525" s="38" t="s">
        <v>3453</v>
      </c>
      <c r="F525" s="38" t="s">
        <v>5286</v>
      </c>
      <c r="G525" s="67">
        <v>96</v>
      </c>
      <c r="H525" s="23" t="str">
        <f t="shared" si="30"/>
        <v>623190000004429813796</v>
      </c>
      <c r="I525" s="48" t="e">
        <f>VLOOKUP(H525,银行退汇!H:K,4,FALSE)</f>
        <v>#N/A</v>
      </c>
      <c r="J525" s="48" t="e">
        <f t="shared" si="28"/>
        <v>#N/A</v>
      </c>
      <c r="K525" s="48" t="e">
        <f>VLOOKUP(H525,银行退汇!G:K,2,FALSE)</f>
        <v>#N/A</v>
      </c>
      <c r="L525" s="48" t="e">
        <f>VLOOKUP(H525,网银退汇!C:D,2,FALSE)</f>
        <v>#N/A</v>
      </c>
    </row>
    <row r="526" spans="1:12" hidden="1">
      <c r="A526" s="38" t="s">
        <v>3459</v>
      </c>
      <c r="B526" s="23" t="str">
        <f t="shared" si="29"/>
        <v>201706260053164367</v>
      </c>
      <c r="C526" s="38" t="s">
        <v>4758</v>
      </c>
      <c r="D526" s="38" t="s">
        <v>3458</v>
      </c>
      <c r="F526" s="38" t="s">
        <v>5283</v>
      </c>
      <c r="G526" s="67">
        <v>45</v>
      </c>
      <c r="H526" s="23" t="str">
        <f t="shared" si="30"/>
        <v>622155188612846345</v>
      </c>
      <c r="I526" s="48" t="e">
        <f>VLOOKUP(H526,银行退汇!H:K,4,FALSE)</f>
        <v>#N/A</v>
      </c>
      <c r="J526" s="48" t="e">
        <f t="shared" si="28"/>
        <v>#N/A</v>
      </c>
      <c r="K526" s="48" t="e">
        <f>VLOOKUP(H526,银行退汇!G:K,2,FALSE)</f>
        <v>#N/A</v>
      </c>
      <c r="L526" s="48" t="e">
        <f>VLOOKUP(H526,网银退汇!C:D,2,FALSE)</f>
        <v>#N/A</v>
      </c>
    </row>
    <row r="527" spans="1:12" hidden="1">
      <c r="A527" s="38" t="s">
        <v>3464</v>
      </c>
      <c r="B527" s="23" t="str">
        <f t="shared" si="29"/>
        <v>201706260053164570</v>
      </c>
      <c r="C527" s="38" t="s">
        <v>4758</v>
      </c>
      <c r="D527" s="38" t="s">
        <v>3461</v>
      </c>
      <c r="F527" s="38" t="s">
        <v>5287</v>
      </c>
      <c r="G527" s="67">
        <v>95</v>
      </c>
      <c r="H527" s="23" t="str">
        <f t="shared" si="30"/>
        <v>622156049839918095</v>
      </c>
      <c r="I527" s="48" t="e">
        <f>VLOOKUP(H527,银行退汇!H:K,4,FALSE)</f>
        <v>#N/A</v>
      </c>
      <c r="J527" s="48" t="e">
        <f t="shared" si="28"/>
        <v>#N/A</v>
      </c>
      <c r="K527" s="48" t="e">
        <f>VLOOKUP(H527,银行退汇!G:K,2,FALSE)</f>
        <v>#N/A</v>
      </c>
      <c r="L527" s="48" t="e">
        <f>VLOOKUP(H527,网银退汇!C:D,2,FALSE)</f>
        <v>#N/A</v>
      </c>
    </row>
    <row r="528" spans="1:12" hidden="1">
      <c r="A528" s="38" t="s">
        <v>3469</v>
      </c>
      <c r="B528" s="23" t="str">
        <f t="shared" si="29"/>
        <v>201706260053164690</v>
      </c>
      <c r="C528" s="38" t="s">
        <v>4758</v>
      </c>
      <c r="D528" s="38" t="s">
        <v>3466</v>
      </c>
      <c r="F528" s="38" t="s">
        <v>5288</v>
      </c>
      <c r="G528" s="67">
        <v>70</v>
      </c>
      <c r="H528" s="23" t="str">
        <f t="shared" si="30"/>
        <v>621226250202722099870</v>
      </c>
      <c r="I528" s="48" t="e">
        <f>VLOOKUP(H528,银行退汇!H:K,4,FALSE)</f>
        <v>#N/A</v>
      </c>
      <c r="J528" s="48" t="e">
        <f t="shared" si="28"/>
        <v>#N/A</v>
      </c>
      <c r="K528" s="48" t="e">
        <f>VLOOKUP(H528,银行退汇!G:K,2,FALSE)</f>
        <v>#N/A</v>
      </c>
      <c r="L528" s="48" t="e">
        <f>VLOOKUP(H528,网银退汇!C:D,2,FALSE)</f>
        <v>#N/A</v>
      </c>
    </row>
    <row r="529" spans="1:12" hidden="1">
      <c r="A529" s="38" t="s">
        <v>3474</v>
      </c>
      <c r="B529" s="23" t="str">
        <f t="shared" si="29"/>
        <v>201706260053166108</v>
      </c>
      <c r="C529" s="38" t="s">
        <v>4758</v>
      </c>
      <c r="D529" s="38" t="s">
        <v>3471</v>
      </c>
      <c r="F529" s="38" t="s">
        <v>5289</v>
      </c>
      <c r="G529" s="67">
        <v>916</v>
      </c>
      <c r="H529" s="23" t="str">
        <f t="shared" si="30"/>
        <v>6216260000016392889916</v>
      </c>
      <c r="I529" s="48" t="e">
        <f>VLOOKUP(H529,银行退汇!H:K,4,FALSE)</f>
        <v>#N/A</v>
      </c>
      <c r="J529" s="48" t="e">
        <f t="shared" si="28"/>
        <v>#N/A</v>
      </c>
      <c r="K529" s="48" t="e">
        <f>VLOOKUP(H529,银行退汇!G:K,2,FALSE)</f>
        <v>#N/A</v>
      </c>
      <c r="L529" s="48" t="e">
        <f>VLOOKUP(H529,网银退汇!C:D,2,FALSE)</f>
        <v>#N/A</v>
      </c>
    </row>
    <row r="530" spans="1:12" hidden="1">
      <c r="A530" s="38" t="s">
        <v>3479</v>
      </c>
      <c r="B530" s="23" t="str">
        <f t="shared" si="29"/>
        <v>201706260053167040</v>
      </c>
      <c r="C530" s="38" t="s">
        <v>4758</v>
      </c>
      <c r="D530" s="38" t="s">
        <v>3476</v>
      </c>
      <c r="F530" s="38" t="s">
        <v>5290</v>
      </c>
      <c r="G530" s="67">
        <v>190</v>
      </c>
      <c r="H530" s="23" t="str">
        <f t="shared" si="30"/>
        <v>4581230597087172190</v>
      </c>
      <c r="I530" s="48" t="e">
        <f>VLOOKUP(H530,银行退汇!H:K,4,FALSE)</f>
        <v>#N/A</v>
      </c>
      <c r="J530" s="48" t="e">
        <f t="shared" si="28"/>
        <v>#N/A</v>
      </c>
      <c r="K530" s="48" t="e">
        <f>VLOOKUP(H530,银行退汇!G:K,2,FALSE)</f>
        <v>#N/A</v>
      </c>
      <c r="L530" s="48" t="e">
        <f>VLOOKUP(H530,网银退汇!C:D,2,FALSE)</f>
        <v>#N/A</v>
      </c>
    </row>
    <row r="531" spans="1:12" hidden="1">
      <c r="A531" s="38" t="s">
        <v>3484</v>
      </c>
      <c r="B531" s="23" t="str">
        <f t="shared" si="29"/>
        <v>201706260053168824</v>
      </c>
      <c r="C531" s="38" t="s">
        <v>4758</v>
      </c>
      <c r="D531" s="38" t="s">
        <v>3481</v>
      </c>
      <c r="F531" s="38" t="s">
        <v>5291</v>
      </c>
      <c r="G531" s="67">
        <v>250</v>
      </c>
      <c r="H531" s="23" t="str">
        <f t="shared" si="30"/>
        <v>6222350024558544250</v>
      </c>
      <c r="I531" s="48" t="e">
        <f>VLOOKUP(H531,银行退汇!H:K,4,FALSE)</f>
        <v>#N/A</v>
      </c>
      <c r="J531" s="48" t="e">
        <f t="shared" si="28"/>
        <v>#N/A</v>
      </c>
      <c r="K531" s="48" t="e">
        <f>VLOOKUP(H531,银行退汇!G:K,2,FALSE)</f>
        <v>#N/A</v>
      </c>
      <c r="L531" s="48" t="e">
        <f>VLOOKUP(H531,网银退汇!C:D,2,FALSE)</f>
        <v>#N/A</v>
      </c>
    </row>
    <row r="532" spans="1:12" hidden="1">
      <c r="A532" s="38" t="s">
        <v>3489</v>
      </c>
      <c r="B532" s="23" t="str">
        <f t="shared" si="29"/>
        <v>201706260053168889</v>
      </c>
      <c r="C532" s="38" t="s">
        <v>4758</v>
      </c>
      <c r="D532" s="38" t="s">
        <v>3486</v>
      </c>
      <c r="F532" s="38" t="s">
        <v>5292</v>
      </c>
      <c r="G532" s="67">
        <v>48</v>
      </c>
      <c r="H532" s="23" t="str">
        <f t="shared" si="30"/>
        <v>622848025633524426348</v>
      </c>
      <c r="I532" s="48" t="e">
        <f>VLOOKUP(H532,银行退汇!H:K,4,FALSE)</f>
        <v>#N/A</v>
      </c>
      <c r="J532" s="48" t="e">
        <f t="shared" si="28"/>
        <v>#N/A</v>
      </c>
      <c r="K532" s="48" t="e">
        <f>VLOOKUP(H532,银行退汇!G:K,2,FALSE)</f>
        <v>#N/A</v>
      </c>
      <c r="L532" s="48" t="e">
        <f>VLOOKUP(H532,网银退汇!C:D,2,FALSE)</f>
        <v>#N/A</v>
      </c>
    </row>
    <row r="533" spans="1:12" hidden="1">
      <c r="A533" s="38" t="s">
        <v>3494</v>
      </c>
      <c r="B533" s="23" t="str">
        <f t="shared" si="29"/>
        <v>201706260053168956</v>
      </c>
      <c r="C533" s="38" t="s">
        <v>4758</v>
      </c>
      <c r="D533" s="38" t="s">
        <v>3491</v>
      </c>
      <c r="F533" s="38" t="s">
        <v>5293</v>
      </c>
      <c r="G533" s="67">
        <v>91</v>
      </c>
      <c r="H533" s="23" t="str">
        <f t="shared" si="30"/>
        <v>623190000011825702791</v>
      </c>
      <c r="I533" s="48" t="e">
        <f>VLOOKUP(H533,银行退汇!H:K,4,FALSE)</f>
        <v>#N/A</v>
      </c>
      <c r="J533" s="48" t="e">
        <f t="shared" si="28"/>
        <v>#N/A</v>
      </c>
      <c r="K533" s="48" t="e">
        <f>VLOOKUP(H533,银行退汇!G:K,2,FALSE)</f>
        <v>#N/A</v>
      </c>
      <c r="L533" s="48" t="e">
        <f>VLOOKUP(H533,网银退汇!C:D,2,FALSE)</f>
        <v>#N/A</v>
      </c>
    </row>
    <row r="534" spans="1:12" hidden="1">
      <c r="A534" s="38" t="s">
        <v>3497</v>
      </c>
      <c r="B534" s="23" t="str">
        <f t="shared" si="29"/>
        <v>201706260053172832</v>
      </c>
      <c r="C534" s="38" t="s">
        <v>4758</v>
      </c>
      <c r="D534" s="38" t="s">
        <v>3496</v>
      </c>
      <c r="F534" s="38" t="s">
        <v>5293</v>
      </c>
      <c r="G534" s="67">
        <v>19</v>
      </c>
      <c r="H534" s="23" t="str">
        <f t="shared" si="30"/>
        <v>623190000011825702719</v>
      </c>
      <c r="I534" s="48" t="e">
        <f>VLOOKUP(H534,银行退汇!H:K,4,FALSE)</f>
        <v>#N/A</v>
      </c>
      <c r="J534" s="48" t="e">
        <f t="shared" si="28"/>
        <v>#N/A</v>
      </c>
      <c r="K534" s="48" t="e">
        <f>VLOOKUP(H534,银行退汇!G:K,2,FALSE)</f>
        <v>#N/A</v>
      </c>
      <c r="L534" s="48" t="e">
        <f>VLOOKUP(H534,网银退汇!C:D,2,FALSE)</f>
        <v>#N/A</v>
      </c>
    </row>
    <row r="535" spans="1:12" hidden="1">
      <c r="A535" s="38" t="s">
        <v>3502</v>
      </c>
      <c r="B535" s="23" t="str">
        <f t="shared" si="29"/>
        <v>201706260053174335</v>
      </c>
      <c r="C535" s="38" t="s">
        <v>4758</v>
      </c>
      <c r="D535" s="38" t="s">
        <v>3499</v>
      </c>
      <c r="F535" s="38" t="s">
        <v>5294</v>
      </c>
      <c r="G535" s="67">
        <v>68</v>
      </c>
      <c r="H535" s="23" t="str">
        <f t="shared" si="30"/>
        <v>622848361858432447568</v>
      </c>
      <c r="I535" s="48" t="e">
        <f>VLOOKUP(H535,银行退汇!H:K,4,FALSE)</f>
        <v>#N/A</v>
      </c>
      <c r="J535" s="48" t="e">
        <f t="shared" si="28"/>
        <v>#N/A</v>
      </c>
      <c r="K535" s="48" t="e">
        <f>VLOOKUP(H535,银行退汇!G:K,2,FALSE)</f>
        <v>#N/A</v>
      </c>
      <c r="L535" s="48" t="e">
        <f>VLOOKUP(H535,网银退汇!C:D,2,FALSE)</f>
        <v>#N/A</v>
      </c>
    </row>
    <row r="536" spans="1:12" hidden="1">
      <c r="A536" s="38" t="s">
        <v>3507</v>
      </c>
      <c r="B536" s="23" t="str">
        <f t="shared" si="29"/>
        <v>201706260053175184</v>
      </c>
      <c r="C536" s="38" t="s">
        <v>4758</v>
      </c>
      <c r="D536" s="38" t="s">
        <v>3504</v>
      </c>
      <c r="F536" s="38" t="s">
        <v>5295</v>
      </c>
      <c r="G536" s="67">
        <v>584</v>
      </c>
      <c r="H536" s="23" t="str">
        <f t="shared" si="30"/>
        <v>6228482896044096567584</v>
      </c>
      <c r="I536" s="48" t="e">
        <f>VLOOKUP(H536,银行退汇!H:K,4,FALSE)</f>
        <v>#N/A</v>
      </c>
      <c r="J536" s="48" t="e">
        <f t="shared" si="28"/>
        <v>#N/A</v>
      </c>
      <c r="K536" s="48" t="e">
        <f>VLOOKUP(H536,银行退汇!G:K,2,FALSE)</f>
        <v>#N/A</v>
      </c>
      <c r="L536" s="48" t="e">
        <f>VLOOKUP(H536,网银退汇!C:D,2,FALSE)</f>
        <v>#N/A</v>
      </c>
    </row>
    <row r="537" spans="1:12" hidden="1">
      <c r="A537" s="38" t="s">
        <v>3512</v>
      </c>
      <c r="B537" s="23" t="str">
        <f t="shared" si="29"/>
        <v>201706260053175848</v>
      </c>
      <c r="C537" s="38" t="s">
        <v>4758</v>
      </c>
      <c r="D537" s="38" t="s">
        <v>3509</v>
      </c>
      <c r="F537" s="38" t="s">
        <v>5296</v>
      </c>
      <c r="G537" s="67">
        <v>238</v>
      </c>
      <c r="H537" s="23" t="str">
        <f t="shared" si="30"/>
        <v>6228483338149770878238</v>
      </c>
      <c r="I537" s="48" t="e">
        <f>VLOOKUP(H537,银行退汇!H:K,4,FALSE)</f>
        <v>#N/A</v>
      </c>
      <c r="J537" s="48" t="e">
        <f t="shared" si="28"/>
        <v>#N/A</v>
      </c>
      <c r="K537" s="48" t="e">
        <f>VLOOKUP(H537,银行退汇!G:K,2,FALSE)</f>
        <v>#N/A</v>
      </c>
      <c r="L537" s="48" t="e">
        <f>VLOOKUP(H537,网银退汇!C:D,2,FALSE)</f>
        <v>#N/A</v>
      </c>
    </row>
    <row r="538" spans="1:12" hidden="1">
      <c r="A538" s="38" t="s">
        <v>3517</v>
      </c>
      <c r="B538" s="23" t="str">
        <f t="shared" si="29"/>
        <v>201706260053175979</v>
      </c>
      <c r="C538" s="38" t="s">
        <v>4758</v>
      </c>
      <c r="D538" s="38" t="s">
        <v>3514</v>
      </c>
      <c r="F538" s="38" t="s">
        <v>5297</v>
      </c>
      <c r="G538" s="67">
        <v>194</v>
      </c>
      <c r="H538" s="23" t="str">
        <f t="shared" si="30"/>
        <v>6222520645207693194</v>
      </c>
      <c r="I538" s="48" t="e">
        <f>VLOOKUP(H538,银行退汇!H:K,4,FALSE)</f>
        <v>#N/A</v>
      </c>
      <c r="J538" s="48" t="e">
        <f t="shared" si="28"/>
        <v>#N/A</v>
      </c>
      <c r="K538" s="48" t="e">
        <f>VLOOKUP(H538,银行退汇!G:K,2,FALSE)</f>
        <v>#N/A</v>
      </c>
      <c r="L538" s="48" t="e">
        <f>VLOOKUP(H538,网银退汇!C:D,2,FALSE)</f>
        <v>#N/A</v>
      </c>
    </row>
    <row r="539" spans="1:12" hidden="1">
      <c r="A539" s="38" t="s">
        <v>3522</v>
      </c>
      <c r="B539" s="23" t="str">
        <f t="shared" si="29"/>
        <v>201706260053176084</v>
      </c>
      <c r="C539" s="38" t="s">
        <v>4758</v>
      </c>
      <c r="D539" s="38" t="s">
        <v>3519</v>
      </c>
      <c r="F539" s="38" t="s">
        <v>5296</v>
      </c>
      <c r="G539" s="67">
        <v>1593</v>
      </c>
      <c r="H539" s="23" t="str">
        <f t="shared" si="30"/>
        <v>62284833381497708781593</v>
      </c>
      <c r="I539" s="48" t="e">
        <f>VLOOKUP(H539,银行退汇!H:K,4,FALSE)</f>
        <v>#N/A</v>
      </c>
      <c r="J539" s="48" t="e">
        <f t="shared" si="28"/>
        <v>#N/A</v>
      </c>
      <c r="K539" s="48" t="e">
        <f>VLOOKUP(H539,银行退汇!G:K,2,FALSE)</f>
        <v>#N/A</v>
      </c>
      <c r="L539" s="48" t="e">
        <f>VLOOKUP(H539,网银退汇!C:D,2,FALSE)</f>
        <v>#N/A</v>
      </c>
    </row>
    <row r="540" spans="1:12" hidden="1">
      <c r="A540" s="38" t="s">
        <v>3527</v>
      </c>
      <c r="B540" s="23" t="str">
        <f t="shared" si="29"/>
        <v>201706260053177550</v>
      </c>
      <c r="C540" s="38" t="s">
        <v>4758</v>
      </c>
      <c r="D540" s="38" t="s">
        <v>3524</v>
      </c>
      <c r="F540" s="38" t="s">
        <v>5298</v>
      </c>
      <c r="G540" s="67">
        <v>2115</v>
      </c>
      <c r="H540" s="23" t="str">
        <f t="shared" si="30"/>
        <v>62262303068520942115</v>
      </c>
      <c r="I540" s="48" t="e">
        <f>VLOOKUP(H540,银行退汇!H:K,4,FALSE)</f>
        <v>#N/A</v>
      </c>
      <c r="J540" s="48" t="e">
        <f t="shared" si="28"/>
        <v>#N/A</v>
      </c>
      <c r="K540" s="48" t="e">
        <f>VLOOKUP(H540,银行退汇!G:K,2,FALSE)</f>
        <v>#N/A</v>
      </c>
      <c r="L540" s="48" t="e">
        <f>VLOOKUP(H540,网银退汇!C:D,2,FALSE)</f>
        <v>#N/A</v>
      </c>
    </row>
    <row r="541" spans="1:12" hidden="1">
      <c r="A541" s="38" t="s">
        <v>3532</v>
      </c>
      <c r="B541" s="23" t="str">
        <f t="shared" si="29"/>
        <v>201706260053177620</v>
      </c>
      <c r="C541" s="38" t="s">
        <v>4758</v>
      </c>
      <c r="D541" s="38" t="s">
        <v>3529</v>
      </c>
      <c r="F541" s="38" t="s">
        <v>5298</v>
      </c>
      <c r="G541" s="67">
        <v>25</v>
      </c>
      <c r="H541" s="23" t="str">
        <f t="shared" si="30"/>
        <v>622623030685209425</v>
      </c>
      <c r="I541" s="48" t="e">
        <f>VLOOKUP(H541,银行退汇!H:K,4,FALSE)</f>
        <v>#N/A</v>
      </c>
      <c r="J541" s="48" t="e">
        <f t="shared" si="28"/>
        <v>#N/A</v>
      </c>
      <c r="K541" s="48" t="e">
        <f>VLOOKUP(H541,银行退汇!G:K,2,FALSE)</f>
        <v>#N/A</v>
      </c>
      <c r="L541" s="48" t="e">
        <f>VLOOKUP(H541,网银退汇!C:D,2,FALSE)</f>
        <v>#N/A</v>
      </c>
    </row>
    <row r="542" spans="1:12" hidden="1">
      <c r="A542" s="38" t="s">
        <v>3537</v>
      </c>
      <c r="B542" s="23" t="str">
        <f t="shared" si="29"/>
        <v>201706260053177761</v>
      </c>
      <c r="C542" s="38" t="s">
        <v>4758</v>
      </c>
      <c r="D542" s="38" t="s">
        <v>3534</v>
      </c>
      <c r="F542" s="38" t="s">
        <v>5299</v>
      </c>
      <c r="G542" s="67">
        <v>32</v>
      </c>
      <c r="H542" s="23" t="str">
        <f t="shared" si="30"/>
        <v>622619220114028232</v>
      </c>
      <c r="I542" s="48" t="e">
        <f>VLOOKUP(H542,银行退汇!H:K,4,FALSE)</f>
        <v>#N/A</v>
      </c>
      <c r="J542" s="48" t="e">
        <f t="shared" si="28"/>
        <v>#N/A</v>
      </c>
      <c r="K542" s="48" t="e">
        <f>VLOOKUP(H542,银行退汇!G:K,2,FALSE)</f>
        <v>#N/A</v>
      </c>
      <c r="L542" s="48" t="e">
        <f>VLOOKUP(H542,网银退汇!C:D,2,FALSE)</f>
        <v>#N/A</v>
      </c>
    </row>
    <row r="543" spans="1:12" hidden="1">
      <c r="A543" s="38" t="s">
        <v>3542</v>
      </c>
      <c r="B543" s="23" t="str">
        <f t="shared" si="29"/>
        <v>201706260053180510</v>
      </c>
      <c r="C543" s="38" t="s">
        <v>4758</v>
      </c>
      <c r="D543" s="38" t="s">
        <v>3539</v>
      </c>
      <c r="F543" s="38" t="s">
        <v>5300</v>
      </c>
      <c r="G543" s="67">
        <v>572</v>
      </c>
      <c r="H543" s="23" t="str">
        <f t="shared" si="30"/>
        <v>6228482898590892670572</v>
      </c>
      <c r="I543" s="48" t="e">
        <f>VLOOKUP(H543,银行退汇!H:K,4,FALSE)</f>
        <v>#N/A</v>
      </c>
      <c r="J543" s="48" t="e">
        <f t="shared" si="28"/>
        <v>#N/A</v>
      </c>
      <c r="K543" s="48" t="e">
        <f>VLOOKUP(H543,银行退汇!G:K,2,FALSE)</f>
        <v>#N/A</v>
      </c>
      <c r="L543" s="48" t="e">
        <f>VLOOKUP(H543,网银退汇!C:D,2,FALSE)</f>
        <v>#N/A</v>
      </c>
    </row>
    <row r="544" spans="1:12" hidden="1">
      <c r="A544" s="38" t="s">
        <v>3547</v>
      </c>
      <c r="B544" s="23" t="str">
        <f t="shared" si="29"/>
        <v>201706260053180729</v>
      </c>
      <c r="C544" s="38" t="s">
        <v>4758</v>
      </c>
      <c r="D544" s="38" t="s">
        <v>3544</v>
      </c>
      <c r="F544" s="38" t="s">
        <v>5301</v>
      </c>
      <c r="G544" s="67">
        <v>20</v>
      </c>
      <c r="H544" s="23" t="str">
        <f t="shared" si="30"/>
        <v>621226250500494185820</v>
      </c>
      <c r="I544" s="48" t="e">
        <f>VLOOKUP(H544,银行退汇!H:K,4,FALSE)</f>
        <v>#N/A</v>
      </c>
      <c r="J544" s="48" t="e">
        <f t="shared" si="28"/>
        <v>#N/A</v>
      </c>
      <c r="K544" s="48" t="e">
        <f>VLOOKUP(H544,银行退汇!G:K,2,FALSE)</f>
        <v>#N/A</v>
      </c>
      <c r="L544" s="48" t="e">
        <f>VLOOKUP(H544,网银退汇!C:D,2,FALSE)</f>
        <v>#N/A</v>
      </c>
    </row>
    <row r="545" spans="1:12" hidden="1">
      <c r="A545" s="38" t="s">
        <v>3552</v>
      </c>
      <c r="B545" s="23" t="str">
        <f t="shared" si="29"/>
        <v>201706260053184469</v>
      </c>
      <c r="C545" s="38" t="s">
        <v>4758</v>
      </c>
      <c r="D545" s="38" t="s">
        <v>3549</v>
      </c>
      <c r="F545" s="38" t="s">
        <v>5302</v>
      </c>
      <c r="G545" s="67">
        <v>1080</v>
      </c>
      <c r="H545" s="23" t="str">
        <f t="shared" si="30"/>
        <v>62284808680243680781080</v>
      </c>
      <c r="I545" s="48" t="e">
        <f>VLOOKUP(H545,银行退汇!H:K,4,FALSE)</f>
        <v>#N/A</v>
      </c>
      <c r="J545" s="48" t="e">
        <f t="shared" si="28"/>
        <v>#N/A</v>
      </c>
      <c r="K545" s="48" t="e">
        <f>VLOOKUP(H545,银行退汇!G:K,2,FALSE)</f>
        <v>#N/A</v>
      </c>
      <c r="L545" s="48" t="e">
        <f>VLOOKUP(H545,网银退汇!C:D,2,FALSE)</f>
        <v>#N/A</v>
      </c>
    </row>
    <row r="546" spans="1:12" hidden="1">
      <c r="A546" s="38" t="s">
        <v>3557</v>
      </c>
      <c r="B546" s="23" t="str">
        <f t="shared" si="29"/>
        <v>201706260053185556</v>
      </c>
      <c r="C546" s="38" t="s">
        <v>4758</v>
      </c>
      <c r="D546" s="38" t="s">
        <v>3554</v>
      </c>
      <c r="F546" s="38" t="s">
        <v>5303</v>
      </c>
      <c r="G546" s="67">
        <v>1811</v>
      </c>
      <c r="H546" s="23" t="str">
        <f t="shared" si="30"/>
        <v>62284520980151624701811</v>
      </c>
      <c r="I546" s="48" t="e">
        <f>VLOOKUP(H546,银行退汇!H:K,4,FALSE)</f>
        <v>#N/A</v>
      </c>
      <c r="J546" s="48" t="e">
        <f t="shared" si="28"/>
        <v>#N/A</v>
      </c>
      <c r="K546" s="48" t="e">
        <f>VLOOKUP(H546,银行退汇!G:K,2,FALSE)</f>
        <v>#N/A</v>
      </c>
      <c r="L546" s="48" t="e">
        <f>VLOOKUP(H546,网银退汇!C:D,2,FALSE)</f>
        <v>#N/A</v>
      </c>
    </row>
    <row r="547" spans="1:12" hidden="1">
      <c r="A547" s="38" t="s">
        <v>3562</v>
      </c>
      <c r="B547" s="23" t="str">
        <f t="shared" si="29"/>
        <v>201706260053185599</v>
      </c>
      <c r="C547" s="38" t="s">
        <v>4758</v>
      </c>
      <c r="D547" s="38" t="s">
        <v>3559</v>
      </c>
      <c r="F547" s="38" t="s">
        <v>5304</v>
      </c>
      <c r="G547" s="67">
        <v>900</v>
      </c>
      <c r="H547" s="23" t="str">
        <f t="shared" si="30"/>
        <v>6217997070003891308900</v>
      </c>
      <c r="I547" s="48" t="e">
        <f>VLOOKUP(H547,银行退汇!H:K,4,FALSE)</f>
        <v>#N/A</v>
      </c>
      <c r="J547" s="48" t="e">
        <f t="shared" si="28"/>
        <v>#N/A</v>
      </c>
      <c r="K547" s="48" t="e">
        <f>VLOOKUP(H547,银行退汇!G:K,2,FALSE)</f>
        <v>#N/A</v>
      </c>
      <c r="L547" s="48" t="e">
        <f>VLOOKUP(H547,网银退汇!C:D,2,FALSE)</f>
        <v>#N/A</v>
      </c>
    </row>
    <row r="548" spans="1:12" hidden="1">
      <c r="A548" s="38" t="s">
        <v>3567</v>
      </c>
      <c r="B548" s="23" t="str">
        <f t="shared" si="29"/>
        <v>201706260053187311</v>
      </c>
      <c r="C548" s="38" t="s">
        <v>4758</v>
      </c>
      <c r="D548" s="38" t="s">
        <v>3564</v>
      </c>
      <c r="F548" s="38" t="s">
        <v>5305</v>
      </c>
      <c r="G548" s="67">
        <v>5822</v>
      </c>
      <c r="H548" s="23" t="str">
        <f t="shared" si="30"/>
        <v>62226205900046610335822</v>
      </c>
      <c r="I548" s="48" t="e">
        <f>VLOOKUP(H548,银行退汇!H:K,4,FALSE)</f>
        <v>#N/A</v>
      </c>
      <c r="J548" s="48" t="e">
        <f t="shared" si="28"/>
        <v>#N/A</v>
      </c>
      <c r="K548" s="48" t="e">
        <f>VLOOKUP(H548,银行退汇!G:K,2,FALSE)</f>
        <v>#N/A</v>
      </c>
      <c r="L548" s="48" t="e">
        <f>VLOOKUP(H548,网银退汇!C:D,2,FALSE)</f>
        <v>#N/A</v>
      </c>
    </row>
    <row r="549" spans="1:12" hidden="1">
      <c r="A549" s="38" t="s">
        <v>3572</v>
      </c>
      <c r="B549" s="23" t="str">
        <f t="shared" si="29"/>
        <v>201706260053187463</v>
      </c>
      <c r="C549" s="38" t="s">
        <v>4758</v>
      </c>
      <c r="D549" s="38" t="s">
        <v>3569</v>
      </c>
      <c r="F549" s="38" t="s">
        <v>5306</v>
      </c>
      <c r="G549" s="67">
        <v>318</v>
      </c>
      <c r="H549" s="23" t="str">
        <f t="shared" si="30"/>
        <v>4581230591788304318</v>
      </c>
      <c r="I549" s="48" t="e">
        <f>VLOOKUP(H549,银行退汇!H:K,4,FALSE)</f>
        <v>#N/A</v>
      </c>
      <c r="J549" s="48" t="e">
        <f t="shared" si="28"/>
        <v>#N/A</v>
      </c>
      <c r="K549" s="48" t="e">
        <f>VLOOKUP(H549,银行退汇!G:K,2,FALSE)</f>
        <v>#N/A</v>
      </c>
      <c r="L549" s="48" t="e">
        <f>VLOOKUP(H549,网银退汇!C:D,2,FALSE)</f>
        <v>#N/A</v>
      </c>
    </row>
    <row r="550" spans="1:12" hidden="1">
      <c r="A550" s="38" t="s">
        <v>3577</v>
      </c>
      <c r="B550" s="23" t="str">
        <f t="shared" si="29"/>
        <v>201706260053187475</v>
      </c>
      <c r="C550" s="38" t="s">
        <v>4758</v>
      </c>
      <c r="D550" s="38" t="s">
        <v>3574</v>
      </c>
      <c r="F550" s="38" t="s">
        <v>5307</v>
      </c>
      <c r="G550" s="67">
        <v>44</v>
      </c>
      <c r="H550" s="23" t="str">
        <f t="shared" si="30"/>
        <v>436748009280121944</v>
      </c>
      <c r="I550" s="48" t="e">
        <f>VLOOKUP(H550,银行退汇!H:K,4,FALSE)</f>
        <v>#N/A</v>
      </c>
      <c r="J550" s="48" t="e">
        <f t="shared" si="28"/>
        <v>#N/A</v>
      </c>
      <c r="K550" s="48" t="e">
        <f>VLOOKUP(H550,银行退汇!G:K,2,FALSE)</f>
        <v>#N/A</v>
      </c>
      <c r="L550" s="48" t="e">
        <f>VLOOKUP(H550,网银退汇!C:D,2,FALSE)</f>
        <v>#N/A</v>
      </c>
    </row>
    <row r="551" spans="1:12" hidden="1">
      <c r="A551" s="38" t="s">
        <v>3582</v>
      </c>
      <c r="B551" s="23" t="str">
        <f t="shared" si="29"/>
        <v>201706260053194417</v>
      </c>
      <c r="C551" s="38" t="s">
        <v>4758</v>
      </c>
      <c r="D551" s="38" t="s">
        <v>3579</v>
      </c>
      <c r="F551" s="38" t="s">
        <v>5308</v>
      </c>
      <c r="G551" s="67">
        <v>784</v>
      </c>
      <c r="H551" s="23" t="str">
        <f t="shared" si="30"/>
        <v>6231900000122438019784</v>
      </c>
      <c r="I551" s="48" t="e">
        <f>VLOOKUP(H551,银行退汇!H:K,4,FALSE)</f>
        <v>#N/A</v>
      </c>
      <c r="J551" s="48" t="e">
        <f t="shared" si="28"/>
        <v>#N/A</v>
      </c>
      <c r="K551" s="48" t="e">
        <f>VLOOKUP(H551,银行退汇!G:K,2,FALSE)</f>
        <v>#N/A</v>
      </c>
      <c r="L551" s="48" t="e">
        <f>VLOOKUP(H551,网银退汇!C:D,2,FALSE)</f>
        <v>#N/A</v>
      </c>
    </row>
    <row r="552" spans="1:12" hidden="1">
      <c r="A552" s="38" t="s">
        <v>3587</v>
      </c>
      <c r="B552" s="23" t="str">
        <f t="shared" si="29"/>
        <v>201706260053194907</v>
      </c>
      <c r="C552" s="38" t="s">
        <v>4758</v>
      </c>
      <c r="D552" s="38" t="s">
        <v>3584</v>
      </c>
      <c r="F552" s="38" t="s">
        <v>5309</v>
      </c>
      <c r="G552" s="67">
        <v>411</v>
      </c>
      <c r="H552" s="23" t="str">
        <f t="shared" si="30"/>
        <v>6259960285163069411</v>
      </c>
      <c r="I552" s="48" t="e">
        <f>VLOOKUP(H552,银行退汇!H:K,4,FALSE)</f>
        <v>#N/A</v>
      </c>
      <c r="J552" s="48" t="e">
        <f t="shared" si="28"/>
        <v>#N/A</v>
      </c>
      <c r="K552" s="48" t="e">
        <f>VLOOKUP(H552,银行退汇!G:K,2,FALSE)</f>
        <v>#N/A</v>
      </c>
      <c r="L552" s="48" t="e">
        <f>VLOOKUP(H552,网银退汇!C:D,2,FALSE)</f>
        <v>#N/A</v>
      </c>
    </row>
    <row r="553" spans="1:12" hidden="1">
      <c r="A553" s="38" t="s">
        <v>3592</v>
      </c>
      <c r="B553" s="23" t="str">
        <f t="shared" si="29"/>
        <v>201706260053195979</v>
      </c>
      <c r="C553" s="38" t="s">
        <v>4758</v>
      </c>
      <c r="D553" s="38" t="s">
        <v>3589</v>
      </c>
      <c r="F553" s="38" t="s">
        <v>5310</v>
      </c>
      <c r="G553" s="67">
        <v>344</v>
      </c>
      <c r="H553" s="23" t="str">
        <f t="shared" si="30"/>
        <v>6228484148591321677344</v>
      </c>
      <c r="I553" s="48" t="e">
        <f>VLOOKUP(H553,银行退汇!H:K,4,FALSE)</f>
        <v>#N/A</v>
      </c>
      <c r="J553" s="48" t="e">
        <f t="shared" si="28"/>
        <v>#N/A</v>
      </c>
      <c r="K553" s="48" t="e">
        <f>VLOOKUP(H553,银行退汇!G:K,2,FALSE)</f>
        <v>#N/A</v>
      </c>
      <c r="L553" s="48" t="e">
        <f>VLOOKUP(H553,网银退汇!C:D,2,FALSE)</f>
        <v>#N/A</v>
      </c>
    </row>
    <row r="554" spans="1:12" hidden="1">
      <c r="A554" s="38" t="s">
        <v>3597</v>
      </c>
      <c r="B554" s="23" t="str">
        <f t="shared" si="29"/>
        <v>201706260053198655</v>
      </c>
      <c r="C554" s="38" t="s">
        <v>4758</v>
      </c>
      <c r="D554" s="38" t="s">
        <v>3594</v>
      </c>
      <c r="F554" s="38" t="s">
        <v>5311</v>
      </c>
      <c r="G554" s="67">
        <v>92</v>
      </c>
      <c r="H554" s="23" t="str">
        <f t="shared" si="30"/>
        <v>621226250200255654992</v>
      </c>
      <c r="I554" s="48" t="e">
        <f>VLOOKUP(H554,银行退汇!H:K,4,FALSE)</f>
        <v>#N/A</v>
      </c>
      <c r="J554" s="48" t="e">
        <f t="shared" si="28"/>
        <v>#N/A</v>
      </c>
      <c r="K554" s="48" t="e">
        <f>VLOOKUP(H554,银行退汇!G:K,2,FALSE)</f>
        <v>#N/A</v>
      </c>
      <c r="L554" s="48" t="e">
        <f>VLOOKUP(H554,网银退汇!C:D,2,FALSE)</f>
        <v>#N/A</v>
      </c>
    </row>
    <row r="555" spans="1:12" hidden="1">
      <c r="A555" s="38" t="s">
        <v>3602</v>
      </c>
      <c r="B555" s="23" t="str">
        <f t="shared" si="29"/>
        <v>201706260053238413</v>
      </c>
      <c r="C555" s="38" t="s">
        <v>4758</v>
      </c>
      <c r="D555" s="38" t="s">
        <v>3599</v>
      </c>
      <c r="F555" s="38" t="s">
        <v>5312</v>
      </c>
      <c r="G555" s="67">
        <v>208</v>
      </c>
      <c r="H555" s="23" t="str">
        <f t="shared" si="30"/>
        <v>6222002502202514904208</v>
      </c>
      <c r="I555" s="48" t="e">
        <f>VLOOKUP(H555,银行退汇!H:K,4,FALSE)</f>
        <v>#N/A</v>
      </c>
      <c r="J555" s="48" t="e">
        <f t="shared" si="28"/>
        <v>#N/A</v>
      </c>
      <c r="K555" s="48" t="e">
        <f>VLOOKUP(H555,银行退汇!G:K,2,FALSE)</f>
        <v>#N/A</v>
      </c>
      <c r="L555" s="48" t="e">
        <f>VLOOKUP(H555,网银退汇!C:D,2,FALSE)</f>
        <v>#N/A</v>
      </c>
    </row>
    <row r="556" spans="1:12" hidden="1">
      <c r="A556" s="38" t="s">
        <v>3607</v>
      </c>
      <c r="B556" s="23" t="str">
        <f t="shared" si="29"/>
        <v>201706260053260984</v>
      </c>
      <c r="C556" s="38" t="s">
        <v>4758</v>
      </c>
      <c r="D556" s="38" t="s">
        <v>3604</v>
      </c>
      <c r="F556" s="38" t="s">
        <v>5313</v>
      </c>
      <c r="G556" s="67">
        <v>2871</v>
      </c>
      <c r="H556" s="23" t="str">
        <f t="shared" si="30"/>
        <v>62319000217448080412871</v>
      </c>
      <c r="I556" s="48" t="e">
        <f>VLOOKUP(H556,银行退汇!H:K,4,FALSE)</f>
        <v>#N/A</v>
      </c>
      <c r="J556" s="48" t="e">
        <f t="shared" si="28"/>
        <v>#N/A</v>
      </c>
      <c r="K556" s="48" t="e">
        <f>VLOOKUP(H556,银行退汇!G:K,2,FALSE)</f>
        <v>#N/A</v>
      </c>
      <c r="L556" s="48" t="e">
        <f>VLOOKUP(H556,网银退汇!C:D,2,FALSE)</f>
        <v>#N/A</v>
      </c>
    </row>
    <row r="557" spans="1:12" hidden="1">
      <c r="A557" s="38" t="s">
        <v>3612</v>
      </c>
      <c r="B557" s="23" t="str">
        <f t="shared" si="29"/>
        <v>201706260053270161</v>
      </c>
      <c r="C557" s="38" t="s">
        <v>4758</v>
      </c>
      <c r="D557" s="38" t="s">
        <v>3609</v>
      </c>
      <c r="F557" s="38" t="s">
        <v>5314</v>
      </c>
      <c r="G557" s="67">
        <v>1611</v>
      </c>
      <c r="H557" s="23" t="str">
        <f t="shared" si="30"/>
        <v>62270039104500407201611</v>
      </c>
      <c r="I557" s="48" t="e">
        <f>VLOOKUP(H557,银行退汇!H:K,4,FALSE)</f>
        <v>#N/A</v>
      </c>
      <c r="J557" s="48" t="e">
        <f t="shared" si="28"/>
        <v>#N/A</v>
      </c>
      <c r="K557" s="48" t="e">
        <f>VLOOKUP(H557,银行退汇!G:K,2,FALSE)</f>
        <v>#N/A</v>
      </c>
      <c r="L557" s="48" t="e">
        <f>VLOOKUP(H557,网银退汇!C:D,2,FALSE)</f>
        <v>#N/A</v>
      </c>
    </row>
    <row r="558" spans="1:12" hidden="1">
      <c r="A558" s="38" t="s">
        <v>3617</v>
      </c>
      <c r="B558" s="23" t="str">
        <f t="shared" si="29"/>
        <v>201706260053270835</v>
      </c>
      <c r="C558" s="38" t="s">
        <v>4758</v>
      </c>
      <c r="D558" s="38" t="s">
        <v>3614</v>
      </c>
      <c r="F558" s="38" t="s">
        <v>5315</v>
      </c>
      <c r="G558" s="67">
        <v>344</v>
      </c>
      <c r="H558" s="23" t="str">
        <f t="shared" si="30"/>
        <v>6212262502006081627344</v>
      </c>
      <c r="I558" s="48" t="e">
        <f>VLOOKUP(H558,银行退汇!H:K,4,FALSE)</f>
        <v>#N/A</v>
      </c>
      <c r="J558" s="48" t="e">
        <f t="shared" si="28"/>
        <v>#N/A</v>
      </c>
      <c r="K558" s="48" t="e">
        <f>VLOOKUP(H558,银行退汇!G:K,2,FALSE)</f>
        <v>#N/A</v>
      </c>
      <c r="L558" s="48" t="e">
        <f>VLOOKUP(H558,网银退汇!C:D,2,FALSE)</f>
        <v>#N/A</v>
      </c>
    </row>
    <row r="559" spans="1:12" hidden="1">
      <c r="A559" s="38" t="s">
        <v>3622</v>
      </c>
      <c r="B559" s="23" t="str">
        <f t="shared" si="29"/>
        <v>201706260053271744</v>
      </c>
      <c r="C559" s="38" t="s">
        <v>4758</v>
      </c>
      <c r="D559" s="38" t="s">
        <v>3619</v>
      </c>
      <c r="F559" s="38" t="s">
        <v>5316</v>
      </c>
      <c r="G559" s="67">
        <v>757</v>
      </c>
      <c r="H559" s="23" t="str">
        <f t="shared" si="30"/>
        <v>6259190044840647757</v>
      </c>
      <c r="I559" s="48" t="e">
        <f>VLOOKUP(H559,银行退汇!H:K,4,FALSE)</f>
        <v>#N/A</v>
      </c>
      <c r="J559" s="48" t="e">
        <f t="shared" si="28"/>
        <v>#N/A</v>
      </c>
      <c r="K559" s="48" t="e">
        <f>VLOOKUP(H559,银行退汇!G:K,2,FALSE)</f>
        <v>#N/A</v>
      </c>
      <c r="L559" s="48" t="e">
        <f>VLOOKUP(H559,网银退汇!C:D,2,FALSE)</f>
        <v>#N/A</v>
      </c>
    </row>
    <row r="560" spans="1:12" hidden="1">
      <c r="A560" s="38" t="s">
        <v>3627</v>
      </c>
      <c r="B560" s="23" t="str">
        <f t="shared" si="29"/>
        <v>201706260053286042</v>
      </c>
      <c r="C560" s="38" t="s">
        <v>4758</v>
      </c>
      <c r="D560" s="38" t="s">
        <v>3624</v>
      </c>
      <c r="F560" s="38" t="s">
        <v>5317</v>
      </c>
      <c r="G560" s="67">
        <v>3152</v>
      </c>
      <c r="H560" s="23" t="str">
        <f t="shared" si="30"/>
        <v>62246980484171073152</v>
      </c>
      <c r="I560" s="48" t="e">
        <f>VLOOKUP(H560,银行退汇!H:K,4,FALSE)</f>
        <v>#N/A</v>
      </c>
      <c r="J560" s="48" t="e">
        <f t="shared" si="28"/>
        <v>#N/A</v>
      </c>
      <c r="K560" s="48" t="e">
        <f>VLOOKUP(H560,银行退汇!G:K,2,FALSE)</f>
        <v>#N/A</v>
      </c>
      <c r="L560" s="48" t="e">
        <f>VLOOKUP(H560,网银退汇!C:D,2,FALSE)</f>
        <v>#N/A</v>
      </c>
    </row>
    <row r="561" spans="1:12" hidden="1">
      <c r="A561" s="38" t="s">
        <v>3632</v>
      </c>
      <c r="B561" s="23" t="str">
        <f t="shared" si="29"/>
        <v>201706260053288356</v>
      </c>
      <c r="C561" s="38" t="s">
        <v>4758</v>
      </c>
      <c r="D561" s="38" t="s">
        <v>3629</v>
      </c>
      <c r="F561" s="38" t="s">
        <v>5317</v>
      </c>
      <c r="G561" s="67">
        <v>1500</v>
      </c>
      <c r="H561" s="23" t="str">
        <f t="shared" si="30"/>
        <v>62246980484171071500</v>
      </c>
      <c r="I561" s="48" t="e">
        <f>VLOOKUP(H561,银行退汇!H:K,4,FALSE)</f>
        <v>#N/A</v>
      </c>
      <c r="J561" s="48" t="e">
        <f t="shared" si="28"/>
        <v>#N/A</v>
      </c>
      <c r="K561" s="48" t="e">
        <f>VLOOKUP(H561,银行退汇!G:K,2,FALSE)</f>
        <v>#N/A</v>
      </c>
      <c r="L561" s="48" t="e">
        <f>VLOOKUP(H561,网银退汇!C:D,2,FALSE)</f>
        <v>#N/A</v>
      </c>
    </row>
    <row r="562" spans="1:12" hidden="1">
      <c r="A562" s="38" t="s">
        <v>3637</v>
      </c>
      <c r="B562" s="23" t="str">
        <f t="shared" si="29"/>
        <v>201706260053330788</v>
      </c>
      <c r="C562" s="38" t="s">
        <v>4758</v>
      </c>
      <c r="D562" s="38" t="s">
        <v>3634</v>
      </c>
      <c r="F562" s="38" t="s">
        <v>5318</v>
      </c>
      <c r="G562" s="67">
        <v>90</v>
      </c>
      <c r="H562" s="23" t="str">
        <f t="shared" si="30"/>
        <v>622369234862967890</v>
      </c>
      <c r="I562" s="48" t="e">
        <f>VLOOKUP(H562,银行退汇!H:K,4,FALSE)</f>
        <v>#N/A</v>
      </c>
      <c r="J562" s="48" t="e">
        <f t="shared" si="28"/>
        <v>#N/A</v>
      </c>
      <c r="K562" s="48" t="e">
        <f>VLOOKUP(H562,银行退汇!G:K,2,FALSE)</f>
        <v>#N/A</v>
      </c>
      <c r="L562" s="48" t="e">
        <f>VLOOKUP(H562,网银退汇!C:D,2,FALSE)</f>
        <v>#N/A</v>
      </c>
    </row>
    <row r="563" spans="1:12" hidden="1">
      <c r="A563" s="38" t="s">
        <v>3642</v>
      </c>
      <c r="B563" s="23" t="str">
        <f t="shared" si="29"/>
        <v>201706260053338388</v>
      </c>
      <c r="C563" s="38" t="s">
        <v>4758</v>
      </c>
      <c r="D563" s="38" t="s">
        <v>3639</v>
      </c>
      <c r="F563" s="38" t="s">
        <v>5319</v>
      </c>
      <c r="G563" s="67">
        <v>1000</v>
      </c>
      <c r="H563" s="23" t="str">
        <f t="shared" si="30"/>
        <v>62179939000457157561000</v>
      </c>
      <c r="I563" s="48" t="e">
        <f>VLOOKUP(H563,银行退汇!H:K,4,FALSE)</f>
        <v>#N/A</v>
      </c>
      <c r="J563" s="48" t="e">
        <f t="shared" si="28"/>
        <v>#N/A</v>
      </c>
      <c r="K563" s="48" t="e">
        <f>VLOOKUP(H563,银行退汇!G:K,2,FALSE)</f>
        <v>#N/A</v>
      </c>
      <c r="L563" s="48" t="e">
        <f>VLOOKUP(H563,网银退汇!C:D,2,FALSE)</f>
        <v>#N/A</v>
      </c>
    </row>
    <row r="564" spans="1:12" hidden="1">
      <c r="A564" s="38" t="s">
        <v>3647</v>
      </c>
      <c r="B564" s="23" t="str">
        <f t="shared" si="29"/>
        <v>201706260053351550</v>
      </c>
      <c r="C564" s="38" t="s">
        <v>4758</v>
      </c>
      <c r="D564" s="38" t="s">
        <v>3644</v>
      </c>
      <c r="F564" s="38" t="s">
        <v>5320</v>
      </c>
      <c r="G564" s="67">
        <v>2294</v>
      </c>
      <c r="H564" s="23" t="str">
        <f t="shared" si="30"/>
        <v>62270038608101185692294</v>
      </c>
      <c r="I564" s="48" t="e">
        <f>VLOOKUP(H564,银行退汇!H:K,4,FALSE)</f>
        <v>#N/A</v>
      </c>
      <c r="J564" s="48" t="e">
        <f t="shared" si="28"/>
        <v>#N/A</v>
      </c>
      <c r="K564" s="48" t="e">
        <f>VLOOKUP(H564,银行退汇!G:K,2,FALSE)</f>
        <v>#N/A</v>
      </c>
      <c r="L564" s="48" t="e">
        <f>VLOOKUP(H564,网银退汇!C:D,2,FALSE)</f>
        <v>#N/A</v>
      </c>
    </row>
    <row r="565" spans="1:12" hidden="1">
      <c r="A565" s="38" t="s">
        <v>3652</v>
      </c>
      <c r="B565" s="23" t="str">
        <f t="shared" si="29"/>
        <v>201706260053372542</v>
      </c>
      <c r="C565" s="38" t="s">
        <v>4758</v>
      </c>
      <c r="D565" s="38" t="s">
        <v>3649</v>
      </c>
      <c r="F565" s="38" t="s">
        <v>5321</v>
      </c>
      <c r="G565" s="67">
        <v>5000</v>
      </c>
      <c r="H565" s="23" t="str">
        <f t="shared" si="30"/>
        <v>62319000000944919965000</v>
      </c>
      <c r="I565" s="48" t="e">
        <f>VLOOKUP(H565,银行退汇!H:K,4,FALSE)</f>
        <v>#N/A</v>
      </c>
      <c r="J565" s="48" t="e">
        <f t="shared" si="28"/>
        <v>#N/A</v>
      </c>
      <c r="K565" s="48" t="e">
        <f>VLOOKUP(H565,银行退汇!G:K,2,FALSE)</f>
        <v>#N/A</v>
      </c>
      <c r="L565" s="48" t="e">
        <f>VLOOKUP(H565,网银退汇!C:D,2,FALSE)</f>
        <v>#N/A</v>
      </c>
    </row>
    <row r="566" spans="1:12" hidden="1">
      <c r="A566" s="38" t="s">
        <v>3657</v>
      </c>
      <c r="B566" s="23" t="str">
        <f t="shared" si="29"/>
        <v>201706260053386399</v>
      </c>
      <c r="C566" s="38" t="s">
        <v>4758</v>
      </c>
      <c r="D566" s="38" t="s">
        <v>3654</v>
      </c>
      <c r="F566" s="38" t="s">
        <v>5322</v>
      </c>
      <c r="G566" s="67">
        <v>852</v>
      </c>
      <c r="H566" s="23" t="str">
        <f t="shared" si="30"/>
        <v>6259656001904196852</v>
      </c>
      <c r="I566" s="48" t="e">
        <f>VLOOKUP(H566,银行退汇!H:K,4,FALSE)</f>
        <v>#N/A</v>
      </c>
      <c r="J566" s="48" t="e">
        <f t="shared" si="28"/>
        <v>#N/A</v>
      </c>
      <c r="K566" s="48" t="e">
        <f>VLOOKUP(H566,银行退汇!G:K,2,FALSE)</f>
        <v>#N/A</v>
      </c>
      <c r="L566" s="48" t="e">
        <f>VLOOKUP(H566,网银退汇!C:D,2,FALSE)</f>
        <v>#N/A</v>
      </c>
    </row>
    <row r="567" spans="1:12" hidden="1">
      <c r="A567" s="38" t="s">
        <v>3661</v>
      </c>
      <c r="B567" s="23" t="str">
        <f t="shared" si="29"/>
        <v>201706270053420793</v>
      </c>
      <c r="C567" s="38" t="s">
        <v>4804</v>
      </c>
      <c r="D567" s="38" t="s">
        <v>3659</v>
      </c>
      <c r="F567" s="38" t="s">
        <v>128</v>
      </c>
      <c r="G567" s="67">
        <v>9990</v>
      </c>
      <c r="H567" s="23" t="str">
        <f t="shared" si="30"/>
        <v>62319000000735539319990</v>
      </c>
      <c r="I567" s="48">
        <f>VLOOKUP(H567,银行退汇!H:K,4,FALSE)</f>
        <v>9990</v>
      </c>
      <c r="J567" s="48">
        <f t="shared" ref="J567:J630" si="31">IF(I567&gt;0,1,"")</f>
        <v>1</v>
      </c>
      <c r="K567" s="48" t="e">
        <f>VLOOKUP(H567,银行退汇!G:K,2,FALSE)</f>
        <v>#N/A</v>
      </c>
      <c r="L567" s="48">
        <f>VLOOKUP(H567,网银退汇!C:D,2,FALSE)</f>
        <v>9990</v>
      </c>
    </row>
    <row r="568" spans="1:12" hidden="1">
      <c r="A568" s="38" t="s">
        <v>3666</v>
      </c>
      <c r="B568" s="23" t="str">
        <f t="shared" ref="B568:B631" si="32">C568&amp;D568</f>
        <v>201706270053421079</v>
      </c>
      <c r="C568" s="38" t="s">
        <v>4804</v>
      </c>
      <c r="D568" s="38" t="s">
        <v>3663</v>
      </c>
      <c r="F568" s="38" t="s">
        <v>5323</v>
      </c>
      <c r="G568" s="67">
        <v>1227</v>
      </c>
      <c r="H568" s="23" t="str">
        <f t="shared" ref="H568:H631" si="33">F568&amp;G568</f>
        <v>62246901063241011227</v>
      </c>
      <c r="I568" s="48" t="e">
        <f>VLOOKUP(H568,银行退汇!H:K,4,FALSE)</f>
        <v>#N/A</v>
      </c>
      <c r="J568" s="48" t="e">
        <f t="shared" si="31"/>
        <v>#N/A</v>
      </c>
      <c r="K568" s="48" t="e">
        <f>VLOOKUP(H568,银行退汇!G:K,2,FALSE)</f>
        <v>#N/A</v>
      </c>
      <c r="L568" s="48" t="e">
        <f>VLOOKUP(H568,网银退汇!C:D,2,FALSE)</f>
        <v>#N/A</v>
      </c>
    </row>
    <row r="569" spans="1:12" hidden="1">
      <c r="A569" s="38" t="s">
        <v>3671</v>
      </c>
      <c r="B569" s="23" t="str">
        <f t="shared" si="32"/>
        <v>201706270053421942</v>
      </c>
      <c r="C569" s="38" t="s">
        <v>4804</v>
      </c>
      <c r="D569" s="38" t="s">
        <v>3668</v>
      </c>
      <c r="F569" s="38" t="s">
        <v>5324</v>
      </c>
      <c r="G569" s="67">
        <v>515</v>
      </c>
      <c r="H569" s="23" t="str">
        <f t="shared" si="33"/>
        <v>6228483618587301371515</v>
      </c>
      <c r="I569" s="48" t="e">
        <f>VLOOKUP(H569,银行退汇!H:K,4,FALSE)</f>
        <v>#N/A</v>
      </c>
      <c r="J569" s="48" t="e">
        <f t="shared" si="31"/>
        <v>#N/A</v>
      </c>
      <c r="K569" s="48" t="e">
        <f>VLOOKUP(H569,银行退汇!G:K,2,FALSE)</f>
        <v>#N/A</v>
      </c>
      <c r="L569" s="48" t="e">
        <f>VLOOKUP(H569,网银退汇!C:D,2,FALSE)</f>
        <v>#N/A</v>
      </c>
    </row>
    <row r="570" spans="1:12" hidden="1">
      <c r="A570" s="38" t="s">
        <v>3676</v>
      </c>
      <c r="B570" s="23" t="str">
        <f t="shared" si="32"/>
        <v>201706270053423369</v>
      </c>
      <c r="C570" s="38" t="s">
        <v>4804</v>
      </c>
      <c r="D570" s="38" t="s">
        <v>3673</v>
      </c>
      <c r="F570" s="38" t="s">
        <v>5325</v>
      </c>
      <c r="G570" s="67">
        <v>1605</v>
      </c>
      <c r="H570" s="23" t="str">
        <f t="shared" si="33"/>
        <v>62122624090020559871605</v>
      </c>
      <c r="I570" s="48" t="e">
        <f>VLOOKUP(H570,银行退汇!H:K,4,FALSE)</f>
        <v>#N/A</v>
      </c>
      <c r="J570" s="48" t="e">
        <f t="shared" si="31"/>
        <v>#N/A</v>
      </c>
      <c r="K570" s="48" t="e">
        <f>VLOOKUP(H570,银行退汇!G:K,2,FALSE)</f>
        <v>#N/A</v>
      </c>
      <c r="L570" s="48" t="e">
        <f>VLOOKUP(H570,网银退汇!C:D,2,FALSE)</f>
        <v>#N/A</v>
      </c>
    </row>
    <row r="571" spans="1:12" hidden="1">
      <c r="A571" s="38" t="s">
        <v>3681</v>
      </c>
      <c r="B571" s="23" t="str">
        <f t="shared" si="32"/>
        <v>201706270053426895</v>
      </c>
      <c r="C571" s="38" t="s">
        <v>4804</v>
      </c>
      <c r="D571" s="38" t="s">
        <v>3678</v>
      </c>
      <c r="F571" s="38" t="s">
        <v>5326</v>
      </c>
      <c r="G571" s="67">
        <v>2600</v>
      </c>
      <c r="H571" s="23" t="str">
        <f t="shared" si="33"/>
        <v>62366838900000435802600</v>
      </c>
      <c r="I571" s="48" t="e">
        <f>VLOOKUP(H571,银行退汇!H:K,4,FALSE)</f>
        <v>#N/A</v>
      </c>
      <c r="J571" s="48" t="e">
        <f t="shared" si="31"/>
        <v>#N/A</v>
      </c>
      <c r="K571" s="48" t="e">
        <f>VLOOKUP(H571,银行退汇!G:K,2,FALSE)</f>
        <v>#N/A</v>
      </c>
      <c r="L571" s="48" t="e">
        <f>VLOOKUP(H571,网银退汇!C:D,2,FALSE)</f>
        <v>#N/A</v>
      </c>
    </row>
    <row r="572" spans="1:12" hidden="1">
      <c r="A572" s="38" t="s">
        <v>3686</v>
      </c>
      <c r="B572" s="23" t="str">
        <f t="shared" si="32"/>
        <v>201706270053426987</v>
      </c>
      <c r="C572" s="38" t="s">
        <v>4804</v>
      </c>
      <c r="D572" s="38" t="s">
        <v>3683</v>
      </c>
      <c r="F572" s="38" t="s">
        <v>5327</v>
      </c>
      <c r="G572" s="67">
        <v>200</v>
      </c>
      <c r="H572" s="23" t="str">
        <f t="shared" si="33"/>
        <v>6228481456735120076200</v>
      </c>
      <c r="I572" s="48" t="e">
        <f>VLOOKUP(H572,银行退汇!H:K,4,FALSE)</f>
        <v>#N/A</v>
      </c>
      <c r="J572" s="48" t="e">
        <f t="shared" si="31"/>
        <v>#N/A</v>
      </c>
      <c r="K572" s="48" t="e">
        <f>VLOOKUP(H572,银行退汇!G:K,2,FALSE)</f>
        <v>#N/A</v>
      </c>
      <c r="L572" s="48" t="e">
        <f>VLOOKUP(H572,网银退汇!C:D,2,FALSE)</f>
        <v>#N/A</v>
      </c>
    </row>
    <row r="573" spans="1:12" hidden="1">
      <c r="A573" s="38" t="s">
        <v>3691</v>
      </c>
      <c r="B573" s="23" t="str">
        <f t="shared" si="32"/>
        <v>201706270053427631</v>
      </c>
      <c r="C573" s="38" t="s">
        <v>4804</v>
      </c>
      <c r="D573" s="38" t="s">
        <v>3688</v>
      </c>
      <c r="F573" s="38" t="s">
        <v>5328</v>
      </c>
      <c r="G573" s="67">
        <v>92</v>
      </c>
      <c r="H573" s="23" t="str">
        <f t="shared" si="33"/>
        <v>621460018001691505592</v>
      </c>
      <c r="I573" s="48" t="e">
        <f>VLOOKUP(H573,银行退汇!H:K,4,FALSE)</f>
        <v>#N/A</v>
      </c>
      <c r="J573" s="48" t="e">
        <f t="shared" si="31"/>
        <v>#N/A</v>
      </c>
      <c r="K573" s="48" t="e">
        <f>VLOOKUP(H573,银行退汇!G:K,2,FALSE)</f>
        <v>#N/A</v>
      </c>
      <c r="L573" s="48" t="e">
        <f>VLOOKUP(H573,网银退汇!C:D,2,FALSE)</f>
        <v>#N/A</v>
      </c>
    </row>
    <row r="574" spans="1:12" hidden="1">
      <c r="A574" s="38" t="s">
        <v>3696</v>
      </c>
      <c r="B574" s="23" t="str">
        <f t="shared" si="32"/>
        <v>201706270053427978</v>
      </c>
      <c r="C574" s="38" t="s">
        <v>4804</v>
      </c>
      <c r="D574" s="38" t="s">
        <v>3693</v>
      </c>
      <c r="F574" s="38" t="s">
        <v>5329</v>
      </c>
      <c r="G574" s="67">
        <v>861</v>
      </c>
      <c r="H574" s="23" t="str">
        <f t="shared" si="33"/>
        <v>6221887300040543553861</v>
      </c>
      <c r="I574" s="48" t="e">
        <f>VLOOKUP(H574,银行退汇!H:K,4,FALSE)</f>
        <v>#N/A</v>
      </c>
      <c r="J574" s="48" t="e">
        <f t="shared" si="31"/>
        <v>#N/A</v>
      </c>
      <c r="K574" s="48" t="e">
        <f>VLOOKUP(H574,银行退汇!G:K,2,FALSE)</f>
        <v>#N/A</v>
      </c>
      <c r="L574" s="48" t="e">
        <f>VLOOKUP(H574,网银退汇!C:D,2,FALSE)</f>
        <v>#N/A</v>
      </c>
    </row>
    <row r="575" spans="1:12" hidden="1">
      <c r="A575" s="38" t="s">
        <v>3701</v>
      </c>
      <c r="B575" s="23" t="str">
        <f t="shared" si="32"/>
        <v>201706270053428336</v>
      </c>
      <c r="C575" s="38" t="s">
        <v>4804</v>
      </c>
      <c r="D575" s="38" t="s">
        <v>3698</v>
      </c>
      <c r="F575" s="38" t="s">
        <v>5330</v>
      </c>
      <c r="G575" s="67">
        <v>755</v>
      </c>
      <c r="H575" s="23" t="str">
        <f t="shared" si="33"/>
        <v>6214660943094359755</v>
      </c>
      <c r="I575" s="48" t="e">
        <f>VLOOKUP(H575,银行退汇!H:K,4,FALSE)</f>
        <v>#N/A</v>
      </c>
      <c r="J575" s="48" t="e">
        <f t="shared" si="31"/>
        <v>#N/A</v>
      </c>
      <c r="K575" s="48" t="e">
        <f>VLOOKUP(H575,银行退汇!G:K,2,FALSE)</f>
        <v>#N/A</v>
      </c>
      <c r="L575" s="48" t="e">
        <f>VLOOKUP(H575,网银退汇!C:D,2,FALSE)</f>
        <v>#N/A</v>
      </c>
    </row>
    <row r="576" spans="1:12" hidden="1">
      <c r="A576" s="38" t="s">
        <v>3706</v>
      </c>
      <c r="B576" s="23" t="str">
        <f t="shared" si="32"/>
        <v>201706270053428539</v>
      </c>
      <c r="C576" s="38" t="s">
        <v>4804</v>
      </c>
      <c r="D576" s="38" t="s">
        <v>3703</v>
      </c>
      <c r="F576" s="38" t="s">
        <v>5331</v>
      </c>
      <c r="G576" s="67">
        <v>646</v>
      </c>
      <c r="H576" s="23" t="str">
        <f t="shared" si="33"/>
        <v>6231900000100876982646</v>
      </c>
      <c r="I576" s="48" t="e">
        <f>VLOOKUP(H576,银行退汇!H:K,4,FALSE)</f>
        <v>#N/A</v>
      </c>
      <c r="J576" s="48" t="e">
        <f t="shared" si="31"/>
        <v>#N/A</v>
      </c>
      <c r="K576" s="48" t="e">
        <f>VLOOKUP(H576,银行退汇!G:K,2,FALSE)</f>
        <v>#N/A</v>
      </c>
      <c r="L576" s="48" t="e">
        <f>VLOOKUP(H576,网银退汇!C:D,2,FALSE)</f>
        <v>#N/A</v>
      </c>
    </row>
    <row r="577" spans="1:12" hidden="1">
      <c r="A577" s="38" t="s">
        <v>3711</v>
      </c>
      <c r="B577" s="23" t="str">
        <f t="shared" si="32"/>
        <v>201706270053429041</v>
      </c>
      <c r="C577" s="38" t="s">
        <v>4804</v>
      </c>
      <c r="D577" s="38" t="s">
        <v>3708</v>
      </c>
      <c r="F577" s="38" t="s">
        <v>5332</v>
      </c>
      <c r="G577" s="67">
        <v>275</v>
      </c>
      <c r="H577" s="23" t="str">
        <f t="shared" si="33"/>
        <v>6228481938503405177275</v>
      </c>
      <c r="I577" s="48" t="e">
        <f>VLOOKUP(H577,银行退汇!H:K,4,FALSE)</f>
        <v>#N/A</v>
      </c>
      <c r="J577" s="48" t="e">
        <f t="shared" si="31"/>
        <v>#N/A</v>
      </c>
      <c r="K577" s="48" t="e">
        <f>VLOOKUP(H577,银行退汇!G:K,2,FALSE)</f>
        <v>#N/A</v>
      </c>
      <c r="L577" s="48" t="e">
        <f>VLOOKUP(H577,网银退汇!C:D,2,FALSE)</f>
        <v>#N/A</v>
      </c>
    </row>
    <row r="578" spans="1:12" hidden="1">
      <c r="A578" s="38" t="s">
        <v>3716</v>
      </c>
      <c r="B578" s="23" t="str">
        <f t="shared" si="32"/>
        <v>201706270053432148</v>
      </c>
      <c r="C578" s="38" t="s">
        <v>4804</v>
      </c>
      <c r="D578" s="38" t="s">
        <v>3713</v>
      </c>
      <c r="F578" s="38" t="s">
        <v>5333</v>
      </c>
      <c r="G578" s="67">
        <v>57</v>
      </c>
      <c r="H578" s="23" t="str">
        <f t="shared" si="33"/>
        <v>621700386000006477257</v>
      </c>
      <c r="I578" s="48" t="e">
        <f>VLOOKUP(H578,银行退汇!H:K,4,FALSE)</f>
        <v>#N/A</v>
      </c>
      <c r="J578" s="48" t="e">
        <f t="shared" si="31"/>
        <v>#N/A</v>
      </c>
      <c r="K578" s="48" t="e">
        <f>VLOOKUP(H578,银行退汇!G:K,2,FALSE)</f>
        <v>#N/A</v>
      </c>
      <c r="L578" s="48" t="e">
        <f>VLOOKUP(H578,网银退汇!C:D,2,FALSE)</f>
        <v>#N/A</v>
      </c>
    </row>
    <row r="579" spans="1:12" hidden="1">
      <c r="A579" s="38" t="s">
        <v>3721</v>
      </c>
      <c r="B579" s="23" t="str">
        <f t="shared" si="32"/>
        <v>201706270053433841</v>
      </c>
      <c r="C579" s="38" t="s">
        <v>4804</v>
      </c>
      <c r="D579" s="38" t="s">
        <v>3718</v>
      </c>
      <c r="F579" s="38" t="s">
        <v>5334</v>
      </c>
      <c r="G579" s="67">
        <v>799</v>
      </c>
      <c r="H579" s="23" t="str">
        <f t="shared" si="33"/>
        <v>6228930001140257647799</v>
      </c>
      <c r="I579" s="48" t="e">
        <f>VLOOKUP(H579,银行退汇!H:K,4,FALSE)</f>
        <v>#N/A</v>
      </c>
      <c r="J579" s="48" t="e">
        <f t="shared" si="31"/>
        <v>#N/A</v>
      </c>
      <c r="K579" s="48" t="e">
        <f>VLOOKUP(H579,银行退汇!G:K,2,FALSE)</f>
        <v>#N/A</v>
      </c>
      <c r="L579" s="48" t="e">
        <f>VLOOKUP(H579,网银退汇!C:D,2,FALSE)</f>
        <v>#N/A</v>
      </c>
    </row>
    <row r="580" spans="1:12" hidden="1">
      <c r="A580" s="38" t="s">
        <v>3726</v>
      </c>
      <c r="B580" s="23" t="str">
        <f t="shared" si="32"/>
        <v>201706270053436319</v>
      </c>
      <c r="C580" s="38" t="s">
        <v>4804</v>
      </c>
      <c r="D580" s="38" t="s">
        <v>3723</v>
      </c>
      <c r="F580" s="38" t="s">
        <v>5335</v>
      </c>
      <c r="G580" s="67">
        <v>2025</v>
      </c>
      <c r="H580" s="23" t="str">
        <f t="shared" si="33"/>
        <v>62284508600236009122025</v>
      </c>
      <c r="I580" s="48" t="e">
        <f>VLOOKUP(H580,银行退汇!H:K,4,FALSE)</f>
        <v>#N/A</v>
      </c>
      <c r="J580" s="48" t="e">
        <f t="shared" si="31"/>
        <v>#N/A</v>
      </c>
      <c r="K580" s="48" t="e">
        <f>VLOOKUP(H580,银行退汇!G:K,2,FALSE)</f>
        <v>#N/A</v>
      </c>
      <c r="L580" s="48" t="e">
        <f>VLOOKUP(H580,网银退汇!C:D,2,FALSE)</f>
        <v>#N/A</v>
      </c>
    </row>
    <row r="581" spans="1:12" hidden="1">
      <c r="A581" s="38" t="s">
        <v>3731</v>
      </c>
      <c r="B581" s="23" t="str">
        <f t="shared" si="32"/>
        <v>201706270053437127</v>
      </c>
      <c r="C581" s="38" t="s">
        <v>4804</v>
      </c>
      <c r="D581" s="38" t="s">
        <v>3728</v>
      </c>
      <c r="F581" s="38" t="s">
        <v>5336</v>
      </c>
      <c r="G581" s="67">
        <v>1300</v>
      </c>
      <c r="H581" s="23" t="str">
        <f t="shared" si="33"/>
        <v>62215503369153131300</v>
      </c>
      <c r="I581" s="48" t="e">
        <f>VLOOKUP(H581,银行退汇!H:K,4,FALSE)</f>
        <v>#N/A</v>
      </c>
      <c r="J581" s="48" t="e">
        <f t="shared" si="31"/>
        <v>#N/A</v>
      </c>
      <c r="K581" s="48" t="e">
        <f>VLOOKUP(H581,银行退汇!G:K,2,FALSE)</f>
        <v>#N/A</v>
      </c>
      <c r="L581" s="48" t="e">
        <f>VLOOKUP(H581,网银退汇!C:D,2,FALSE)</f>
        <v>#N/A</v>
      </c>
    </row>
    <row r="582" spans="1:12" hidden="1">
      <c r="A582" s="38" t="s">
        <v>3736</v>
      </c>
      <c r="B582" s="23" t="str">
        <f t="shared" si="32"/>
        <v>201706270053439027</v>
      </c>
      <c r="C582" s="38" t="s">
        <v>4804</v>
      </c>
      <c r="D582" s="38" t="s">
        <v>3733</v>
      </c>
      <c r="F582" s="38" t="s">
        <v>5337</v>
      </c>
      <c r="G582" s="67">
        <v>380</v>
      </c>
      <c r="H582" s="23" t="str">
        <f t="shared" si="33"/>
        <v>6222082502007384118380</v>
      </c>
      <c r="I582" s="48" t="e">
        <f>VLOOKUP(H582,银行退汇!H:K,4,FALSE)</f>
        <v>#N/A</v>
      </c>
      <c r="J582" s="48" t="e">
        <f t="shared" si="31"/>
        <v>#N/A</v>
      </c>
      <c r="K582" s="48" t="e">
        <f>VLOOKUP(H582,银行退汇!G:K,2,FALSE)</f>
        <v>#N/A</v>
      </c>
      <c r="L582" s="48" t="e">
        <f>VLOOKUP(H582,网银退汇!C:D,2,FALSE)</f>
        <v>#N/A</v>
      </c>
    </row>
    <row r="583" spans="1:12" hidden="1">
      <c r="A583" s="38" t="s">
        <v>3741</v>
      </c>
      <c r="B583" s="23" t="str">
        <f t="shared" si="32"/>
        <v>201706270053441432</v>
      </c>
      <c r="C583" s="38" t="s">
        <v>4804</v>
      </c>
      <c r="D583" s="38" t="s">
        <v>3738</v>
      </c>
      <c r="F583" s="38" t="s">
        <v>5338</v>
      </c>
      <c r="G583" s="67">
        <v>500</v>
      </c>
      <c r="H583" s="23" t="str">
        <f t="shared" si="33"/>
        <v>6227003861320168565500</v>
      </c>
      <c r="I583" s="48" t="e">
        <f>VLOOKUP(H583,银行退汇!H:K,4,FALSE)</f>
        <v>#N/A</v>
      </c>
      <c r="J583" s="48" t="e">
        <f t="shared" si="31"/>
        <v>#N/A</v>
      </c>
      <c r="K583" s="48" t="e">
        <f>VLOOKUP(H583,银行退汇!G:K,2,FALSE)</f>
        <v>#N/A</v>
      </c>
      <c r="L583" s="48" t="e">
        <f>VLOOKUP(H583,网银退汇!C:D,2,FALSE)</f>
        <v>#N/A</v>
      </c>
    </row>
    <row r="584" spans="1:12" hidden="1">
      <c r="A584" s="38" t="s">
        <v>3744</v>
      </c>
      <c r="B584" s="23" t="str">
        <f t="shared" si="32"/>
        <v>201706270053445287</v>
      </c>
      <c r="C584" s="38" t="s">
        <v>4804</v>
      </c>
      <c r="D584" s="38" t="s">
        <v>3743</v>
      </c>
      <c r="F584" s="38" t="s">
        <v>229</v>
      </c>
      <c r="G584" s="67">
        <v>399</v>
      </c>
      <c r="H584" s="23" t="str">
        <f t="shared" si="33"/>
        <v>6228480868174137471399</v>
      </c>
      <c r="I584" s="48" t="e">
        <f>VLOOKUP(H584,银行退汇!H:K,4,FALSE)</f>
        <v>#N/A</v>
      </c>
      <c r="J584" s="48" t="e">
        <f t="shared" si="31"/>
        <v>#N/A</v>
      </c>
      <c r="K584" s="48" t="e">
        <f>VLOOKUP(H584,银行退汇!G:K,2,FALSE)</f>
        <v>#N/A</v>
      </c>
      <c r="L584" s="48" t="e">
        <f>VLOOKUP(H584,网银退汇!C:D,2,FALSE)</f>
        <v>#N/A</v>
      </c>
    </row>
    <row r="585" spans="1:12" hidden="1">
      <c r="A585" s="38" t="s">
        <v>3747</v>
      </c>
      <c r="B585" s="23" t="str">
        <f t="shared" si="32"/>
        <v>201706270053445502</v>
      </c>
      <c r="C585" s="38" t="s">
        <v>4804</v>
      </c>
      <c r="D585" s="38" t="s">
        <v>3746</v>
      </c>
      <c r="F585" s="38" t="s">
        <v>229</v>
      </c>
      <c r="G585" s="67">
        <v>862</v>
      </c>
      <c r="H585" s="23" t="str">
        <f t="shared" si="33"/>
        <v>6228480868174137471862</v>
      </c>
      <c r="I585" s="48" t="e">
        <f>VLOOKUP(H585,银行退汇!H:K,4,FALSE)</f>
        <v>#N/A</v>
      </c>
      <c r="J585" s="48" t="e">
        <f t="shared" si="31"/>
        <v>#N/A</v>
      </c>
      <c r="K585" s="48" t="e">
        <f>VLOOKUP(H585,银行退汇!G:K,2,FALSE)</f>
        <v>#N/A</v>
      </c>
      <c r="L585" s="48" t="e">
        <f>VLOOKUP(H585,网银退汇!C:D,2,FALSE)</f>
        <v>#N/A</v>
      </c>
    </row>
    <row r="586" spans="1:12" hidden="1">
      <c r="A586" s="38" t="s">
        <v>3752</v>
      </c>
      <c r="B586" s="23" t="str">
        <f t="shared" si="32"/>
        <v>201706270053446251</v>
      </c>
      <c r="C586" s="38" t="s">
        <v>4804</v>
      </c>
      <c r="D586" s="38" t="s">
        <v>3749</v>
      </c>
      <c r="F586" s="38" t="s">
        <v>5339</v>
      </c>
      <c r="G586" s="67">
        <v>82</v>
      </c>
      <c r="H586" s="23" t="str">
        <f t="shared" si="33"/>
        <v>622202241000397829282</v>
      </c>
      <c r="I586" s="48" t="e">
        <f>VLOOKUP(H586,银行退汇!H:K,4,FALSE)</f>
        <v>#N/A</v>
      </c>
      <c r="J586" s="48" t="e">
        <f t="shared" si="31"/>
        <v>#N/A</v>
      </c>
      <c r="K586" s="48" t="e">
        <f>VLOOKUP(H586,银行退汇!G:K,2,FALSE)</f>
        <v>#N/A</v>
      </c>
      <c r="L586" s="48" t="e">
        <f>VLOOKUP(H586,网银退汇!C:D,2,FALSE)</f>
        <v>#N/A</v>
      </c>
    </row>
    <row r="587" spans="1:12" hidden="1">
      <c r="A587" s="38" t="s">
        <v>3755</v>
      </c>
      <c r="B587" s="23" t="str">
        <f t="shared" si="32"/>
        <v>201706270053446269</v>
      </c>
      <c r="C587" s="38" t="s">
        <v>4804</v>
      </c>
      <c r="D587" s="38" t="s">
        <v>3754</v>
      </c>
      <c r="F587" s="38" t="s">
        <v>5340</v>
      </c>
      <c r="G587" s="67">
        <v>800</v>
      </c>
      <c r="H587" s="23" t="str">
        <f t="shared" si="33"/>
        <v>6283660013323296800</v>
      </c>
      <c r="I587" s="48" t="e">
        <f>VLOOKUP(H587,银行退汇!H:K,4,FALSE)</f>
        <v>#N/A</v>
      </c>
      <c r="J587" s="48" t="e">
        <f t="shared" si="31"/>
        <v>#N/A</v>
      </c>
      <c r="K587" s="48" t="e">
        <f>VLOOKUP(H587,银行退汇!G:K,2,FALSE)</f>
        <v>#N/A</v>
      </c>
      <c r="L587" s="48" t="e">
        <f>VLOOKUP(H587,网银退汇!C:D,2,FALSE)</f>
        <v>#N/A</v>
      </c>
    </row>
    <row r="588" spans="1:12" hidden="1">
      <c r="A588" s="38" t="s">
        <v>3760</v>
      </c>
      <c r="B588" s="23" t="str">
        <f t="shared" si="32"/>
        <v>201706270053450790</v>
      </c>
      <c r="C588" s="38" t="s">
        <v>4804</v>
      </c>
      <c r="D588" s="38" t="s">
        <v>3757</v>
      </c>
      <c r="F588" s="38" t="s">
        <v>5341</v>
      </c>
      <c r="G588" s="67">
        <v>556</v>
      </c>
      <c r="H588" s="23" t="str">
        <f t="shared" si="33"/>
        <v>6231900000008032936556</v>
      </c>
      <c r="I588" s="48" t="e">
        <f>VLOOKUP(H588,银行退汇!H:K,4,FALSE)</f>
        <v>#N/A</v>
      </c>
      <c r="J588" s="48" t="e">
        <f t="shared" si="31"/>
        <v>#N/A</v>
      </c>
      <c r="K588" s="48" t="e">
        <f>VLOOKUP(H588,银行退汇!G:K,2,FALSE)</f>
        <v>#N/A</v>
      </c>
      <c r="L588" s="48" t="e">
        <f>VLOOKUP(H588,网银退汇!C:D,2,FALSE)</f>
        <v>#N/A</v>
      </c>
    </row>
    <row r="589" spans="1:12" hidden="1">
      <c r="A589" s="38" t="s">
        <v>3765</v>
      </c>
      <c r="B589" s="23" t="str">
        <f t="shared" si="32"/>
        <v>201706270053456579</v>
      </c>
      <c r="C589" s="38" t="s">
        <v>4804</v>
      </c>
      <c r="D589" s="38" t="s">
        <v>3762</v>
      </c>
      <c r="F589" s="38" t="s">
        <v>5342</v>
      </c>
      <c r="G589" s="67">
        <v>189</v>
      </c>
      <c r="H589" s="23" t="str">
        <f t="shared" si="33"/>
        <v>6231900000106996669189</v>
      </c>
      <c r="I589" s="48" t="e">
        <f>VLOOKUP(H589,银行退汇!H:K,4,FALSE)</f>
        <v>#N/A</v>
      </c>
      <c r="J589" s="48" t="e">
        <f t="shared" si="31"/>
        <v>#N/A</v>
      </c>
      <c r="K589" s="48" t="e">
        <f>VLOOKUP(H589,银行退汇!G:K,2,FALSE)</f>
        <v>#N/A</v>
      </c>
      <c r="L589" s="48" t="e">
        <f>VLOOKUP(H589,网银退汇!C:D,2,FALSE)</f>
        <v>#N/A</v>
      </c>
    </row>
    <row r="590" spans="1:12" hidden="1">
      <c r="A590" s="38" t="s">
        <v>3770</v>
      </c>
      <c r="B590" s="23" t="str">
        <f t="shared" si="32"/>
        <v>201706270053472905</v>
      </c>
      <c r="C590" s="38" t="s">
        <v>4804</v>
      </c>
      <c r="D590" s="38" t="s">
        <v>3767</v>
      </c>
      <c r="F590" s="38" t="s">
        <v>5343</v>
      </c>
      <c r="G590" s="67">
        <v>57</v>
      </c>
      <c r="H590" s="23" t="str">
        <f t="shared" si="33"/>
        <v>62290847323480581357</v>
      </c>
      <c r="I590" s="48" t="e">
        <f>VLOOKUP(H590,银行退汇!H:K,4,FALSE)</f>
        <v>#N/A</v>
      </c>
      <c r="J590" s="48" t="e">
        <f t="shared" si="31"/>
        <v>#N/A</v>
      </c>
      <c r="K590" s="48" t="e">
        <f>VLOOKUP(H590,银行退汇!G:K,2,FALSE)</f>
        <v>#N/A</v>
      </c>
      <c r="L590" s="48" t="e">
        <f>VLOOKUP(H590,网银退汇!C:D,2,FALSE)</f>
        <v>#N/A</v>
      </c>
    </row>
    <row r="591" spans="1:12" hidden="1">
      <c r="A591" s="38" t="s">
        <v>3775</v>
      </c>
      <c r="B591" s="23" t="str">
        <f t="shared" si="32"/>
        <v>201706270053473111</v>
      </c>
      <c r="C591" s="38" t="s">
        <v>4804</v>
      </c>
      <c r="D591" s="38" t="s">
        <v>3772</v>
      </c>
      <c r="F591" s="38" t="s">
        <v>5344</v>
      </c>
      <c r="G591" s="67">
        <v>2500</v>
      </c>
      <c r="H591" s="23" t="str">
        <f t="shared" si="33"/>
        <v>62319000000582744382500</v>
      </c>
      <c r="I591" s="48" t="e">
        <f>VLOOKUP(H591,银行退汇!H:K,4,FALSE)</f>
        <v>#N/A</v>
      </c>
      <c r="J591" s="48" t="e">
        <f t="shared" si="31"/>
        <v>#N/A</v>
      </c>
      <c r="K591" s="48" t="e">
        <f>VLOOKUP(H591,银行退汇!G:K,2,FALSE)</f>
        <v>#N/A</v>
      </c>
      <c r="L591" s="48" t="e">
        <f>VLOOKUP(H591,网银退汇!C:D,2,FALSE)</f>
        <v>#N/A</v>
      </c>
    </row>
    <row r="592" spans="1:12" hidden="1">
      <c r="A592" s="38" t="s">
        <v>3780</v>
      </c>
      <c r="B592" s="23" t="str">
        <f t="shared" si="32"/>
        <v>201706270053473972</v>
      </c>
      <c r="C592" s="38" t="s">
        <v>4804</v>
      </c>
      <c r="D592" s="38" t="s">
        <v>3777</v>
      </c>
      <c r="F592" s="38" t="s">
        <v>5345</v>
      </c>
      <c r="G592" s="67">
        <v>5000</v>
      </c>
      <c r="H592" s="23" t="str">
        <f t="shared" si="33"/>
        <v>62146001800190277005000</v>
      </c>
      <c r="I592" s="48" t="e">
        <f>VLOOKUP(H592,银行退汇!H:K,4,FALSE)</f>
        <v>#N/A</v>
      </c>
      <c r="J592" s="48" t="e">
        <f t="shared" si="31"/>
        <v>#N/A</v>
      </c>
      <c r="K592" s="48" t="e">
        <f>VLOOKUP(H592,银行退汇!G:K,2,FALSE)</f>
        <v>#N/A</v>
      </c>
      <c r="L592" s="48" t="e">
        <f>VLOOKUP(H592,网银退汇!C:D,2,FALSE)</f>
        <v>#N/A</v>
      </c>
    </row>
    <row r="593" spans="1:12" hidden="1">
      <c r="A593" s="38" t="s">
        <v>3785</v>
      </c>
      <c r="B593" s="23" t="str">
        <f t="shared" si="32"/>
        <v>201706270053475769</v>
      </c>
      <c r="C593" s="38" t="s">
        <v>4804</v>
      </c>
      <c r="D593" s="38" t="s">
        <v>3782</v>
      </c>
      <c r="F593" s="38" t="s">
        <v>5346</v>
      </c>
      <c r="G593" s="67">
        <v>594</v>
      </c>
      <c r="H593" s="23" t="str">
        <f t="shared" si="33"/>
        <v>6212262515003314361594</v>
      </c>
      <c r="I593" s="48" t="e">
        <f>VLOOKUP(H593,银行退汇!H:K,4,FALSE)</f>
        <v>#N/A</v>
      </c>
      <c r="J593" s="48" t="e">
        <f t="shared" si="31"/>
        <v>#N/A</v>
      </c>
      <c r="K593" s="48" t="e">
        <f>VLOOKUP(H593,银行退汇!G:K,2,FALSE)</f>
        <v>#N/A</v>
      </c>
      <c r="L593" s="48" t="e">
        <f>VLOOKUP(H593,网银退汇!C:D,2,FALSE)</f>
        <v>#N/A</v>
      </c>
    </row>
    <row r="594" spans="1:12" hidden="1">
      <c r="A594" s="38" t="s">
        <v>3790</v>
      </c>
      <c r="B594" s="23" t="str">
        <f t="shared" si="32"/>
        <v>201706270053476831</v>
      </c>
      <c r="C594" s="38" t="s">
        <v>4804</v>
      </c>
      <c r="D594" s="38" t="s">
        <v>3787</v>
      </c>
      <c r="F594" s="38" t="s">
        <v>5347</v>
      </c>
      <c r="G594" s="67">
        <v>196</v>
      </c>
      <c r="H594" s="23" t="str">
        <f t="shared" si="33"/>
        <v>6217003860011227384196</v>
      </c>
      <c r="I594" s="48" t="e">
        <f>VLOOKUP(H594,银行退汇!H:K,4,FALSE)</f>
        <v>#N/A</v>
      </c>
      <c r="J594" s="48" t="e">
        <f t="shared" si="31"/>
        <v>#N/A</v>
      </c>
      <c r="K594" s="48" t="e">
        <f>VLOOKUP(H594,银行退汇!G:K,2,FALSE)</f>
        <v>#N/A</v>
      </c>
      <c r="L594" s="48" t="e">
        <f>VLOOKUP(H594,网银退汇!C:D,2,FALSE)</f>
        <v>#N/A</v>
      </c>
    </row>
    <row r="595" spans="1:12" hidden="1">
      <c r="A595" s="38" t="s">
        <v>3795</v>
      </c>
      <c r="B595" s="23" t="str">
        <f t="shared" si="32"/>
        <v>201706270053477673</v>
      </c>
      <c r="C595" s="38" t="s">
        <v>4804</v>
      </c>
      <c r="D595" s="38" t="s">
        <v>3792</v>
      </c>
      <c r="F595" s="38" t="s">
        <v>5348</v>
      </c>
      <c r="G595" s="67">
        <v>380</v>
      </c>
      <c r="H595" s="23" t="str">
        <f t="shared" si="33"/>
        <v>6228481198216969973380</v>
      </c>
      <c r="I595" s="48" t="e">
        <f>VLOOKUP(H595,银行退汇!H:K,4,FALSE)</f>
        <v>#N/A</v>
      </c>
      <c r="J595" s="48" t="e">
        <f t="shared" si="31"/>
        <v>#N/A</v>
      </c>
      <c r="K595" s="48" t="e">
        <f>VLOOKUP(H595,银行退汇!G:K,2,FALSE)</f>
        <v>#N/A</v>
      </c>
      <c r="L595" s="48" t="e">
        <f>VLOOKUP(H595,网银退汇!C:D,2,FALSE)</f>
        <v>#N/A</v>
      </c>
    </row>
    <row r="596" spans="1:12" hidden="1">
      <c r="A596" s="38" t="s">
        <v>3800</v>
      </c>
      <c r="B596" s="23" t="str">
        <f t="shared" si="32"/>
        <v>201706270053477965</v>
      </c>
      <c r="C596" s="38" t="s">
        <v>4804</v>
      </c>
      <c r="D596" s="38" t="s">
        <v>3797</v>
      </c>
      <c r="F596" s="38" t="s">
        <v>5349</v>
      </c>
      <c r="G596" s="67">
        <v>375</v>
      </c>
      <c r="H596" s="23" t="str">
        <f t="shared" si="33"/>
        <v>6217003860019899085375</v>
      </c>
      <c r="I596" s="48" t="e">
        <f>VLOOKUP(H596,银行退汇!H:K,4,FALSE)</f>
        <v>#N/A</v>
      </c>
      <c r="J596" s="48" t="e">
        <f t="shared" si="31"/>
        <v>#N/A</v>
      </c>
      <c r="K596" s="48" t="e">
        <f>VLOOKUP(H596,银行退汇!G:K,2,FALSE)</f>
        <v>#N/A</v>
      </c>
      <c r="L596" s="48" t="e">
        <f>VLOOKUP(H596,网银退汇!C:D,2,FALSE)</f>
        <v>#N/A</v>
      </c>
    </row>
    <row r="597" spans="1:12" hidden="1">
      <c r="A597" s="38" t="s">
        <v>3805</v>
      </c>
      <c r="B597" s="23" t="str">
        <f t="shared" si="32"/>
        <v>201706270053480829</v>
      </c>
      <c r="C597" s="38" t="s">
        <v>4804</v>
      </c>
      <c r="D597" s="38" t="s">
        <v>3802</v>
      </c>
      <c r="F597" s="38" t="s">
        <v>5350</v>
      </c>
      <c r="G597" s="67">
        <v>1000</v>
      </c>
      <c r="H597" s="23" t="str">
        <f t="shared" si="33"/>
        <v>62146001800092059851000</v>
      </c>
      <c r="I597" s="48" t="e">
        <f>VLOOKUP(H597,银行退汇!H:K,4,FALSE)</f>
        <v>#N/A</v>
      </c>
      <c r="J597" s="48" t="e">
        <f t="shared" si="31"/>
        <v>#N/A</v>
      </c>
      <c r="K597" s="48" t="e">
        <f>VLOOKUP(H597,银行退汇!G:K,2,FALSE)</f>
        <v>#N/A</v>
      </c>
      <c r="L597" s="48" t="e">
        <f>VLOOKUP(H597,网银退汇!C:D,2,FALSE)</f>
        <v>#N/A</v>
      </c>
    </row>
    <row r="598" spans="1:12" hidden="1">
      <c r="A598" s="38" t="s">
        <v>3810</v>
      </c>
      <c r="B598" s="23" t="str">
        <f t="shared" si="32"/>
        <v>201706270053481265</v>
      </c>
      <c r="C598" s="38" t="s">
        <v>4804</v>
      </c>
      <c r="D598" s="38" t="s">
        <v>3807</v>
      </c>
      <c r="F598" s="38" t="s">
        <v>5351</v>
      </c>
      <c r="G598" s="67">
        <v>492</v>
      </c>
      <c r="H598" s="23" t="str">
        <f t="shared" si="33"/>
        <v>6227003818520624847492</v>
      </c>
      <c r="I598" s="48" t="e">
        <f>VLOOKUP(H598,银行退汇!H:K,4,FALSE)</f>
        <v>#N/A</v>
      </c>
      <c r="J598" s="48" t="e">
        <f t="shared" si="31"/>
        <v>#N/A</v>
      </c>
      <c r="K598" s="48" t="e">
        <f>VLOOKUP(H598,银行退汇!G:K,2,FALSE)</f>
        <v>#N/A</v>
      </c>
      <c r="L598" s="48" t="e">
        <f>VLOOKUP(H598,网银退汇!C:D,2,FALSE)</f>
        <v>#N/A</v>
      </c>
    </row>
    <row r="599" spans="1:12" hidden="1">
      <c r="A599" s="38" t="s">
        <v>3815</v>
      </c>
      <c r="B599" s="23" t="str">
        <f t="shared" si="32"/>
        <v>201706270053481894</v>
      </c>
      <c r="C599" s="38" t="s">
        <v>4804</v>
      </c>
      <c r="D599" s="38" t="s">
        <v>3812</v>
      </c>
      <c r="F599" s="38" t="s">
        <v>5352</v>
      </c>
      <c r="G599" s="67">
        <v>1000</v>
      </c>
      <c r="H599" s="23" t="str">
        <f t="shared" si="33"/>
        <v>62305219200035759701000</v>
      </c>
      <c r="I599" s="48" t="e">
        <f>VLOOKUP(H599,银行退汇!H:K,4,FALSE)</f>
        <v>#N/A</v>
      </c>
      <c r="J599" s="48" t="e">
        <f t="shared" si="31"/>
        <v>#N/A</v>
      </c>
      <c r="K599" s="48" t="e">
        <f>VLOOKUP(H599,银行退汇!G:K,2,FALSE)</f>
        <v>#N/A</v>
      </c>
      <c r="L599" s="48" t="e">
        <f>VLOOKUP(H599,网银退汇!C:D,2,FALSE)</f>
        <v>#N/A</v>
      </c>
    </row>
    <row r="600" spans="1:12" hidden="1">
      <c r="A600" s="38" t="s">
        <v>3820</v>
      </c>
      <c r="B600" s="23" t="str">
        <f t="shared" si="32"/>
        <v>201706270053482448</v>
      </c>
      <c r="C600" s="38" t="s">
        <v>4804</v>
      </c>
      <c r="D600" s="38" t="s">
        <v>3817</v>
      </c>
      <c r="F600" s="38" t="s">
        <v>5353</v>
      </c>
      <c r="G600" s="67">
        <v>700</v>
      </c>
      <c r="H600" s="23" t="str">
        <f t="shared" si="33"/>
        <v>6228483338584237771700</v>
      </c>
      <c r="I600" s="48" t="e">
        <f>VLOOKUP(H600,银行退汇!H:K,4,FALSE)</f>
        <v>#N/A</v>
      </c>
      <c r="J600" s="48" t="e">
        <f t="shared" si="31"/>
        <v>#N/A</v>
      </c>
      <c r="K600" s="48" t="e">
        <f>VLOOKUP(H600,银行退汇!G:K,2,FALSE)</f>
        <v>#N/A</v>
      </c>
      <c r="L600" s="48" t="e">
        <f>VLOOKUP(H600,网银退汇!C:D,2,FALSE)</f>
        <v>#N/A</v>
      </c>
    </row>
    <row r="601" spans="1:12" hidden="1">
      <c r="A601" s="38" t="s">
        <v>3825</v>
      </c>
      <c r="B601" s="23" t="str">
        <f t="shared" si="32"/>
        <v>201706270053482907</v>
      </c>
      <c r="C601" s="38" t="s">
        <v>4804</v>
      </c>
      <c r="D601" s="38" t="s">
        <v>3822</v>
      </c>
      <c r="F601" s="38" t="s">
        <v>5354</v>
      </c>
      <c r="G601" s="67">
        <v>2437</v>
      </c>
      <c r="H601" s="23" t="str">
        <f t="shared" si="33"/>
        <v>42187000179464892437</v>
      </c>
      <c r="I601" s="48" t="e">
        <f>VLOOKUP(H601,银行退汇!H:K,4,FALSE)</f>
        <v>#N/A</v>
      </c>
      <c r="J601" s="48" t="e">
        <f t="shared" si="31"/>
        <v>#N/A</v>
      </c>
      <c r="K601" s="48" t="e">
        <f>VLOOKUP(H601,银行退汇!G:K,2,FALSE)</f>
        <v>#N/A</v>
      </c>
      <c r="L601" s="48" t="e">
        <f>VLOOKUP(H601,网银退汇!C:D,2,FALSE)</f>
        <v>#N/A</v>
      </c>
    </row>
    <row r="602" spans="1:12" hidden="1">
      <c r="A602" s="38" t="s">
        <v>3830</v>
      </c>
      <c r="B602" s="23" t="str">
        <f t="shared" si="32"/>
        <v>201706270053484103</v>
      </c>
      <c r="C602" s="38" t="s">
        <v>4804</v>
      </c>
      <c r="D602" s="38" t="s">
        <v>3827</v>
      </c>
      <c r="F602" s="38" t="s">
        <v>5355</v>
      </c>
      <c r="G602" s="67">
        <v>264</v>
      </c>
      <c r="H602" s="23" t="str">
        <f t="shared" si="33"/>
        <v>6231900000115626752264</v>
      </c>
      <c r="I602" s="48" t="e">
        <f>VLOOKUP(H602,银行退汇!H:K,4,FALSE)</f>
        <v>#N/A</v>
      </c>
      <c r="J602" s="48" t="e">
        <f t="shared" si="31"/>
        <v>#N/A</v>
      </c>
      <c r="K602" s="48" t="e">
        <f>VLOOKUP(H602,银行退汇!G:K,2,FALSE)</f>
        <v>#N/A</v>
      </c>
      <c r="L602" s="48" t="e">
        <f>VLOOKUP(H602,网银退汇!C:D,2,FALSE)</f>
        <v>#N/A</v>
      </c>
    </row>
    <row r="603" spans="1:12" hidden="1">
      <c r="A603" s="38" t="s">
        <v>3835</v>
      </c>
      <c r="B603" s="23" t="str">
        <f t="shared" si="32"/>
        <v>201706270053484294</v>
      </c>
      <c r="C603" s="38" t="s">
        <v>4804</v>
      </c>
      <c r="D603" s="38" t="s">
        <v>3832</v>
      </c>
      <c r="F603" s="38" t="s">
        <v>5356</v>
      </c>
      <c r="G603" s="67">
        <v>393</v>
      </c>
      <c r="H603" s="23" t="str">
        <f t="shared" si="33"/>
        <v>6212262502027569121393</v>
      </c>
      <c r="I603" s="48" t="e">
        <f>VLOOKUP(H603,银行退汇!H:K,4,FALSE)</f>
        <v>#N/A</v>
      </c>
      <c r="J603" s="48" t="e">
        <f t="shared" si="31"/>
        <v>#N/A</v>
      </c>
      <c r="K603" s="48" t="e">
        <f>VLOOKUP(H603,银行退汇!G:K,2,FALSE)</f>
        <v>#N/A</v>
      </c>
      <c r="L603" s="48" t="e">
        <f>VLOOKUP(H603,网银退汇!C:D,2,FALSE)</f>
        <v>#N/A</v>
      </c>
    </row>
    <row r="604" spans="1:12" hidden="1">
      <c r="A604" s="38" t="s">
        <v>3840</v>
      </c>
      <c r="B604" s="23" t="str">
        <f t="shared" si="32"/>
        <v>201706270053484399</v>
      </c>
      <c r="C604" s="38" t="s">
        <v>4804</v>
      </c>
      <c r="D604" s="38" t="s">
        <v>3837</v>
      </c>
      <c r="F604" s="38" t="s">
        <v>5357</v>
      </c>
      <c r="G604" s="67">
        <v>350</v>
      </c>
      <c r="H604" s="23" t="str">
        <f t="shared" si="33"/>
        <v>6282680024501731350</v>
      </c>
      <c r="I604" s="48" t="e">
        <f>VLOOKUP(H604,银行退汇!H:K,4,FALSE)</f>
        <v>#N/A</v>
      </c>
      <c r="J604" s="48" t="e">
        <f t="shared" si="31"/>
        <v>#N/A</v>
      </c>
      <c r="K604" s="48" t="e">
        <f>VLOOKUP(H604,银行退汇!G:K,2,FALSE)</f>
        <v>#N/A</v>
      </c>
      <c r="L604" s="48" t="e">
        <f>VLOOKUP(H604,网银退汇!C:D,2,FALSE)</f>
        <v>#N/A</v>
      </c>
    </row>
    <row r="605" spans="1:12" hidden="1">
      <c r="A605" s="38" t="s">
        <v>3845</v>
      </c>
      <c r="B605" s="23" t="str">
        <f t="shared" si="32"/>
        <v>201706270053494287</v>
      </c>
      <c r="C605" s="38" t="s">
        <v>4804</v>
      </c>
      <c r="D605" s="38" t="s">
        <v>3842</v>
      </c>
      <c r="F605" s="38" t="s">
        <v>5358</v>
      </c>
      <c r="G605" s="67">
        <v>306</v>
      </c>
      <c r="H605" s="23" t="str">
        <f t="shared" si="33"/>
        <v>6231900000067842936306</v>
      </c>
      <c r="I605" s="48" t="e">
        <f>VLOOKUP(H605,银行退汇!H:K,4,FALSE)</f>
        <v>#N/A</v>
      </c>
      <c r="J605" s="48" t="e">
        <f t="shared" si="31"/>
        <v>#N/A</v>
      </c>
      <c r="K605" s="48" t="e">
        <f>VLOOKUP(H605,银行退汇!G:K,2,FALSE)</f>
        <v>#N/A</v>
      </c>
      <c r="L605" s="48" t="e">
        <f>VLOOKUP(H605,网银退汇!C:D,2,FALSE)</f>
        <v>#N/A</v>
      </c>
    </row>
    <row r="606" spans="1:12" hidden="1">
      <c r="A606" s="38" t="s">
        <v>3850</v>
      </c>
      <c r="B606" s="23" t="str">
        <f t="shared" si="32"/>
        <v>201706270053541206</v>
      </c>
      <c r="C606" s="38" t="s">
        <v>4804</v>
      </c>
      <c r="D606" s="38" t="s">
        <v>3847</v>
      </c>
      <c r="F606" s="38" t="s">
        <v>5359</v>
      </c>
      <c r="G606" s="67">
        <v>34</v>
      </c>
      <c r="H606" s="23" t="str">
        <f t="shared" si="33"/>
        <v>621785270000893812634</v>
      </c>
      <c r="I606" s="48" t="e">
        <f>VLOOKUP(H606,银行退汇!H:K,4,FALSE)</f>
        <v>#N/A</v>
      </c>
      <c r="J606" s="48" t="e">
        <f t="shared" si="31"/>
        <v>#N/A</v>
      </c>
      <c r="K606" s="48" t="e">
        <f>VLOOKUP(H606,银行退汇!G:K,2,FALSE)</f>
        <v>#N/A</v>
      </c>
      <c r="L606" s="48" t="e">
        <f>VLOOKUP(H606,网银退汇!C:D,2,FALSE)</f>
        <v>#N/A</v>
      </c>
    </row>
    <row r="607" spans="1:12" hidden="1">
      <c r="A607" s="38" t="s">
        <v>3855</v>
      </c>
      <c r="B607" s="23" t="str">
        <f t="shared" si="32"/>
        <v>201706270053541263</v>
      </c>
      <c r="C607" s="38" t="s">
        <v>4804</v>
      </c>
      <c r="D607" s="38" t="s">
        <v>3852</v>
      </c>
      <c r="F607" s="38" t="s">
        <v>5360</v>
      </c>
      <c r="G607" s="67">
        <v>412</v>
      </c>
      <c r="H607" s="23" t="str">
        <f t="shared" si="33"/>
        <v>6222620810018078580412</v>
      </c>
      <c r="I607" s="48" t="e">
        <f>VLOOKUP(H607,银行退汇!H:K,4,FALSE)</f>
        <v>#N/A</v>
      </c>
      <c r="J607" s="48" t="e">
        <f t="shared" si="31"/>
        <v>#N/A</v>
      </c>
      <c r="K607" s="48" t="e">
        <f>VLOOKUP(H607,银行退汇!G:K,2,FALSE)</f>
        <v>#N/A</v>
      </c>
      <c r="L607" s="48" t="e">
        <f>VLOOKUP(H607,网银退汇!C:D,2,FALSE)</f>
        <v>#N/A</v>
      </c>
    </row>
    <row r="608" spans="1:12" hidden="1">
      <c r="A608" s="38" t="s">
        <v>3860</v>
      </c>
      <c r="B608" s="23" t="str">
        <f t="shared" si="32"/>
        <v>201706270053541744</v>
      </c>
      <c r="C608" s="38" t="s">
        <v>4804</v>
      </c>
      <c r="D608" s="38" t="s">
        <v>3857</v>
      </c>
      <c r="F608" s="38" t="s">
        <v>5361</v>
      </c>
      <c r="G608" s="67">
        <v>50</v>
      </c>
      <c r="H608" s="23" t="str">
        <f t="shared" si="33"/>
        <v>625965125158007750</v>
      </c>
      <c r="I608" s="48" t="e">
        <f>VLOOKUP(H608,银行退汇!H:K,4,FALSE)</f>
        <v>#N/A</v>
      </c>
      <c r="J608" s="48" t="e">
        <f t="shared" si="31"/>
        <v>#N/A</v>
      </c>
      <c r="K608" s="48" t="e">
        <f>VLOOKUP(H608,银行退汇!G:K,2,FALSE)</f>
        <v>#N/A</v>
      </c>
      <c r="L608" s="48" t="e">
        <f>VLOOKUP(H608,网银退汇!C:D,2,FALSE)</f>
        <v>#N/A</v>
      </c>
    </row>
    <row r="609" spans="1:12" hidden="1">
      <c r="A609" s="38" t="s">
        <v>3865</v>
      </c>
      <c r="B609" s="23" t="str">
        <f t="shared" si="32"/>
        <v>201706270053541953</v>
      </c>
      <c r="C609" s="38" t="s">
        <v>4804</v>
      </c>
      <c r="D609" s="38" t="s">
        <v>3862</v>
      </c>
      <c r="F609" s="38" t="s">
        <v>5362</v>
      </c>
      <c r="G609" s="67">
        <v>330</v>
      </c>
      <c r="H609" s="23" t="str">
        <f t="shared" si="33"/>
        <v>6223691528394921330</v>
      </c>
      <c r="I609" s="48" t="e">
        <f>VLOOKUP(H609,银行退汇!H:K,4,FALSE)</f>
        <v>#N/A</v>
      </c>
      <c r="J609" s="48" t="e">
        <f t="shared" si="31"/>
        <v>#N/A</v>
      </c>
      <c r="K609" s="48" t="e">
        <f>VLOOKUP(H609,银行退汇!G:K,2,FALSE)</f>
        <v>#N/A</v>
      </c>
      <c r="L609" s="48" t="e">
        <f>VLOOKUP(H609,网银退汇!C:D,2,FALSE)</f>
        <v>#N/A</v>
      </c>
    </row>
    <row r="610" spans="1:12" hidden="1">
      <c r="A610" s="38" t="s">
        <v>3870</v>
      </c>
      <c r="B610" s="23" t="str">
        <f t="shared" si="32"/>
        <v>201706270053542487</v>
      </c>
      <c r="C610" s="38" t="s">
        <v>4804</v>
      </c>
      <c r="D610" s="38" t="s">
        <v>3867</v>
      </c>
      <c r="F610" s="38" t="s">
        <v>5363</v>
      </c>
      <c r="G610" s="67">
        <v>900</v>
      </c>
      <c r="H610" s="23" t="str">
        <f t="shared" si="33"/>
        <v>6231900000066831138900</v>
      </c>
      <c r="I610" s="48" t="e">
        <f>VLOOKUP(H610,银行退汇!H:K,4,FALSE)</f>
        <v>#N/A</v>
      </c>
      <c r="J610" s="48" t="e">
        <f t="shared" si="31"/>
        <v>#N/A</v>
      </c>
      <c r="K610" s="48" t="e">
        <f>VLOOKUP(H610,银行退汇!G:K,2,FALSE)</f>
        <v>#N/A</v>
      </c>
      <c r="L610" s="48" t="e">
        <f>VLOOKUP(H610,网银退汇!C:D,2,FALSE)</f>
        <v>#N/A</v>
      </c>
    </row>
    <row r="611" spans="1:12" hidden="1">
      <c r="A611" s="38" t="s">
        <v>3875</v>
      </c>
      <c r="B611" s="23" t="str">
        <f t="shared" si="32"/>
        <v>201706270053542666</v>
      </c>
      <c r="C611" s="38" t="s">
        <v>4804</v>
      </c>
      <c r="D611" s="38" t="s">
        <v>3872</v>
      </c>
      <c r="F611" s="38" t="s">
        <v>5364</v>
      </c>
      <c r="G611" s="67">
        <v>852</v>
      </c>
      <c r="H611" s="23" t="str">
        <f t="shared" si="33"/>
        <v>6212882502000134406852</v>
      </c>
      <c r="I611" s="48" t="e">
        <f>VLOOKUP(H611,银行退汇!H:K,4,FALSE)</f>
        <v>#N/A</v>
      </c>
      <c r="J611" s="48" t="e">
        <f t="shared" si="31"/>
        <v>#N/A</v>
      </c>
      <c r="K611" s="48" t="e">
        <f>VLOOKUP(H611,银行退汇!G:K,2,FALSE)</f>
        <v>#N/A</v>
      </c>
      <c r="L611" s="48" t="e">
        <f>VLOOKUP(H611,网银退汇!C:D,2,FALSE)</f>
        <v>#N/A</v>
      </c>
    </row>
    <row r="612" spans="1:12" hidden="1">
      <c r="A612" s="38" t="s">
        <v>3880</v>
      </c>
      <c r="B612" s="23" t="str">
        <f t="shared" si="32"/>
        <v>201706270053542737</v>
      </c>
      <c r="C612" s="38" t="s">
        <v>4804</v>
      </c>
      <c r="D612" s="38" t="s">
        <v>3877</v>
      </c>
      <c r="F612" s="38" t="s">
        <v>5365</v>
      </c>
      <c r="G612" s="67">
        <v>608</v>
      </c>
      <c r="H612" s="23" t="str">
        <f t="shared" si="33"/>
        <v>6228480868613332774608</v>
      </c>
      <c r="I612" s="48" t="e">
        <f>VLOOKUP(H612,银行退汇!H:K,4,FALSE)</f>
        <v>#N/A</v>
      </c>
      <c r="J612" s="48" t="e">
        <f t="shared" si="31"/>
        <v>#N/A</v>
      </c>
      <c r="K612" s="48" t="e">
        <f>VLOOKUP(H612,银行退汇!G:K,2,FALSE)</f>
        <v>#N/A</v>
      </c>
      <c r="L612" s="48" t="e">
        <f>VLOOKUP(H612,网银退汇!C:D,2,FALSE)</f>
        <v>#N/A</v>
      </c>
    </row>
    <row r="613" spans="1:12" hidden="1">
      <c r="A613" s="38" t="s">
        <v>3885</v>
      </c>
      <c r="B613" s="23" t="str">
        <f t="shared" si="32"/>
        <v>201706270053542752</v>
      </c>
      <c r="C613" s="38" t="s">
        <v>4804</v>
      </c>
      <c r="D613" s="38" t="s">
        <v>3882</v>
      </c>
      <c r="F613" s="38" t="s">
        <v>5366</v>
      </c>
      <c r="G613" s="67">
        <v>1934</v>
      </c>
      <c r="H613" s="23" t="str">
        <f t="shared" si="33"/>
        <v>62253300604051531934</v>
      </c>
      <c r="I613" s="48" t="e">
        <f>VLOOKUP(H613,银行退汇!H:K,4,FALSE)</f>
        <v>#N/A</v>
      </c>
      <c r="J613" s="48" t="e">
        <f t="shared" si="31"/>
        <v>#N/A</v>
      </c>
      <c r="K613" s="48" t="e">
        <f>VLOOKUP(H613,银行退汇!G:K,2,FALSE)</f>
        <v>#N/A</v>
      </c>
      <c r="L613" s="48" t="e">
        <f>VLOOKUP(H613,网银退汇!C:D,2,FALSE)</f>
        <v>#N/A</v>
      </c>
    </row>
    <row r="614" spans="1:12" hidden="1">
      <c r="A614" s="38" t="s">
        <v>3890</v>
      </c>
      <c r="B614" s="23" t="str">
        <f t="shared" si="32"/>
        <v>201706270053543338</v>
      </c>
      <c r="C614" s="38" t="s">
        <v>4804</v>
      </c>
      <c r="D614" s="38" t="s">
        <v>3887</v>
      </c>
      <c r="F614" s="38" t="s">
        <v>5367</v>
      </c>
      <c r="G614" s="67">
        <v>1700</v>
      </c>
      <c r="H614" s="23" t="str">
        <f t="shared" si="33"/>
        <v>52395910048364091700</v>
      </c>
      <c r="I614" s="48" t="e">
        <f>VLOOKUP(H614,银行退汇!H:K,4,FALSE)</f>
        <v>#N/A</v>
      </c>
      <c r="J614" s="48" t="e">
        <f t="shared" si="31"/>
        <v>#N/A</v>
      </c>
      <c r="K614" s="48" t="e">
        <f>VLOOKUP(H614,银行退汇!G:K,2,FALSE)</f>
        <v>#N/A</v>
      </c>
      <c r="L614" s="48" t="e">
        <f>VLOOKUP(H614,网银退汇!C:D,2,FALSE)</f>
        <v>#N/A</v>
      </c>
    </row>
    <row r="615" spans="1:12" hidden="1">
      <c r="A615" s="38" t="s">
        <v>3895</v>
      </c>
      <c r="B615" s="23" t="str">
        <f t="shared" si="32"/>
        <v>201706270053543659</v>
      </c>
      <c r="C615" s="38" t="s">
        <v>4804</v>
      </c>
      <c r="D615" s="38" t="s">
        <v>3892</v>
      </c>
      <c r="F615" s="38" t="s">
        <v>5368</v>
      </c>
      <c r="G615" s="67">
        <v>500</v>
      </c>
      <c r="H615" s="23" t="str">
        <f t="shared" si="33"/>
        <v>6231900000092243233500</v>
      </c>
      <c r="I615" s="48" t="e">
        <f>VLOOKUP(H615,银行退汇!H:K,4,FALSE)</f>
        <v>#N/A</v>
      </c>
      <c r="J615" s="48" t="e">
        <f t="shared" si="31"/>
        <v>#N/A</v>
      </c>
      <c r="K615" s="48" t="e">
        <f>VLOOKUP(H615,银行退汇!G:K,2,FALSE)</f>
        <v>#N/A</v>
      </c>
      <c r="L615" s="48" t="e">
        <f>VLOOKUP(H615,网银退汇!C:D,2,FALSE)</f>
        <v>#N/A</v>
      </c>
    </row>
    <row r="616" spans="1:12" hidden="1">
      <c r="A616" s="38" t="s">
        <v>3900</v>
      </c>
      <c r="B616" s="23" t="str">
        <f t="shared" si="32"/>
        <v>201706270053543790</v>
      </c>
      <c r="C616" s="38" t="s">
        <v>4804</v>
      </c>
      <c r="D616" s="38" t="s">
        <v>3897</v>
      </c>
      <c r="F616" s="38" t="s">
        <v>5369</v>
      </c>
      <c r="G616" s="67">
        <v>14</v>
      </c>
      <c r="H616" s="23" t="str">
        <f t="shared" si="33"/>
        <v>622666130081317114</v>
      </c>
      <c r="I616" s="48" t="e">
        <f>VLOOKUP(H616,银行退汇!H:K,4,FALSE)</f>
        <v>#N/A</v>
      </c>
      <c r="J616" s="48" t="e">
        <f t="shared" si="31"/>
        <v>#N/A</v>
      </c>
      <c r="K616" s="48" t="e">
        <f>VLOOKUP(H616,银行退汇!G:K,2,FALSE)</f>
        <v>#N/A</v>
      </c>
      <c r="L616" s="48" t="e">
        <f>VLOOKUP(H616,网银退汇!C:D,2,FALSE)</f>
        <v>#N/A</v>
      </c>
    </row>
    <row r="617" spans="1:12" hidden="1">
      <c r="A617" s="38" t="s">
        <v>3905</v>
      </c>
      <c r="B617" s="23" t="str">
        <f t="shared" si="32"/>
        <v>201706270053543948</v>
      </c>
      <c r="C617" s="38" t="s">
        <v>4804</v>
      </c>
      <c r="D617" s="38" t="s">
        <v>3902</v>
      </c>
      <c r="F617" s="38" t="s">
        <v>5370</v>
      </c>
      <c r="G617" s="67">
        <v>2100</v>
      </c>
      <c r="H617" s="23" t="str">
        <f t="shared" si="33"/>
        <v>62270038602802137592100</v>
      </c>
      <c r="I617" s="48" t="e">
        <f>VLOOKUP(H617,银行退汇!H:K,4,FALSE)</f>
        <v>#N/A</v>
      </c>
      <c r="J617" s="48" t="e">
        <f t="shared" si="31"/>
        <v>#N/A</v>
      </c>
      <c r="K617" s="48" t="e">
        <f>VLOOKUP(H617,银行退汇!G:K,2,FALSE)</f>
        <v>#N/A</v>
      </c>
      <c r="L617" s="48" t="e">
        <f>VLOOKUP(H617,网银退汇!C:D,2,FALSE)</f>
        <v>#N/A</v>
      </c>
    </row>
    <row r="618" spans="1:12" hidden="1">
      <c r="A618" s="38" t="s">
        <v>3910</v>
      </c>
      <c r="B618" s="23" t="str">
        <f t="shared" si="32"/>
        <v>201706270053547134</v>
      </c>
      <c r="C618" s="38" t="s">
        <v>4804</v>
      </c>
      <c r="D618" s="38" t="s">
        <v>3907</v>
      </c>
      <c r="F618" s="38" t="s">
        <v>5371</v>
      </c>
      <c r="G618" s="67">
        <v>20</v>
      </c>
      <c r="H618" s="23" t="str">
        <f t="shared" si="33"/>
        <v>622262059000175650520</v>
      </c>
      <c r="I618" s="48" t="e">
        <f>VLOOKUP(H618,银行退汇!H:K,4,FALSE)</f>
        <v>#N/A</v>
      </c>
      <c r="J618" s="48" t="e">
        <f t="shared" si="31"/>
        <v>#N/A</v>
      </c>
      <c r="K618" s="48" t="e">
        <f>VLOOKUP(H618,银行退汇!G:K,2,FALSE)</f>
        <v>#N/A</v>
      </c>
      <c r="L618" s="48" t="e">
        <f>VLOOKUP(H618,网银退汇!C:D,2,FALSE)</f>
        <v>#N/A</v>
      </c>
    </row>
    <row r="619" spans="1:12" hidden="1">
      <c r="A619" s="38" t="s">
        <v>3915</v>
      </c>
      <c r="B619" s="23" t="str">
        <f t="shared" si="32"/>
        <v>201706280053559594</v>
      </c>
      <c r="C619" s="38" t="s">
        <v>4966</v>
      </c>
      <c r="D619" s="38" t="s">
        <v>3912</v>
      </c>
      <c r="F619" s="38" t="s">
        <v>5372</v>
      </c>
      <c r="G619" s="67">
        <v>16</v>
      </c>
      <c r="H619" s="23" t="str">
        <f t="shared" si="33"/>
        <v>621787270000008135016</v>
      </c>
      <c r="I619" s="48" t="e">
        <f>VLOOKUP(H619,银行退汇!H:K,4,FALSE)</f>
        <v>#N/A</v>
      </c>
      <c r="J619" s="48" t="e">
        <f t="shared" si="31"/>
        <v>#N/A</v>
      </c>
      <c r="K619" s="48" t="e">
        <f>VLOOKUP(H619,银行退汇!G:K,2,FALSE)</f>
        <v>#N/A</v>
      </c>
      <c r="L619" s="48" t="e">
        <f>VLOOKUP(H619,网银退汇!C:D,2,FALSE)</f>
        <v>#N/A</v>
      </c>
    </row>
    <row r="620" spans="1:12" hidden="1">
      <c r="A620" s="38" t="s">
        <v>3920</v>
      </c>
      <c r="B620" s="23" t="str">
        <f t="shared" si="32"/>
        <v>201706280053562768</v>
      </c>
      <c r="C620" s="38" t="s">
        <v>4966</v>
      </c>
      <c r="D620" s="38" t="s">
        <v>3917</v>
      </c>
      <c r="F620" s="38" t="s">
        <v>5373</v>
      </c>
      <c r="G620" s="67">
        <v>27</v>
      </c>
      <c r="H620" s="23" t="str">
        <f t="shared" si="33"/>
        <v>621700392000381084327</v>
      </c>
      <c r="I620" s="48" t="e">
        <f>VLOOKUP(H620,银行退汇!H:K,4,FALSE)</f>
        <v>#N/A</v>
      </c>
      <c r="J620" s="48" t="e">
        <f t="shared" si="31"/>
        <v>#N/A</v>
      </c>
      <c r="K620" s="48" t="e">
        <f>VLOOKUP(H620,银行退汇!G:K,2,FALSE)</f>
        <v>#N/A</v>
      </c>
      <c r="L620" s="48" t="e">
        <f>VLOOKUP(H620,网银退汇!C:D,2,FALSE)</f>
        <v>#N/A</v>
      </c>
    </row>
    <row r="621" spans="1:12" hidden="1">
      <c r="A621" s="38" t="s">
        <v>3925</v>
      </c>
      <c r="B621" s="23" t="str">
        <f t="shared" si="32"/>
        <v>201706280053563645</v>
      </c>
      <c r="C621" s="38" t="s">
        <v>4966</v>
      </c>
      <c r="D621" s="38" t="s">
        <v>3922</v>
      </c>
      <c r="F621" s="38" t="s">
        <v>5374</v>
      </c>
      <c r="G621" s="67">
        <v>2107</v>
      </c>
      <c r="H621" s="23" t="str">
        <f t="shared" si="33"/>
        <v>62319000001226044202107</v>
      </c>
      <c r="I621" s="48" t="e">
        <f>VLOOKUP(H621,银行退汇!H:K,4,FALSE)</f>
        <v>#N/A</v>
      </c>
      <c r="J621" s="48" t="e">
        <f t="shared" si="31"/>
        <v>#N/A</v>
      </c>
      <c r="K621" s="48" t="e">
        <f>VLOOKUP(H621,银行退汇!G:K,2,FALSE)</f>
        <v>#N/A</v>
      </c>
      <c r="L621" s="48" t="e">
        <f>VLOOKUP(H621,网银退汇!C:D,2,FALSE)</f>
        <v>#N/A</v>
      </c>
    </row>
    <row r="622" spans="1:12" hidden="1">
      <c r="A622" s="38" t="s">
        <v>3930</v>
      </c>
      <c r="B622" s="23" t="str">
        <f t="shared" si="32"/>
        <v>201706280053565143</v>
      </c>
      <c r="C622" s="38" t="s">
        <v>4966</v>
      </c>
      <c r="D622" s="38" t="s">
        <v>3927</v>
      </c>
      <c r="F622" s="38" t="s">
        <v>5375</v>
      </c>
      <c r="G622" s="67">
        <v>21</v>
      </c>
      <c r="H622" s="23" t="str">
        <f t="shared" si="33"/>
        <v>621792127467431921</v>
      </c>
      <c r="I622" s="48" t="e">
        <f>VLOOKUP(H622,银行退汇!H:K,4,FALSE)</f>
        <v>#N/A</v>
      </c>
      <c r="J622" s="48" t="e">
        <f t="shared" si="31"/>
        <v>#N/A</v>
      </c>
      <c r="K622" s="48" t="e">
        <f>VLOOKUP(H622,银行退汇!G:K,2,FALSE)</f>
        <v>#N/A</v>
      </c>
      <c r="L622" s="48" t="e">
        <f>VLOOKUP(H622,网银退汇!C:D,2,FALSE)</f>
        <v>#N/A</v>
      </c>
    </row>
    <row r="623" spans="1:12" hidden="1">
      <c r="A623" s="38" t="s">
        <v>3935</v>
      </c>
      <c r="B623" s="23" t="str">
        <f t="shared" si="32"/>
        <v>201706280053565352</v>
      </c>
      <c r="C623" s="38" t="s">
        <v>4966</v>
      </c>
      <c r="D623" s="38" t="s">
        <v>3932</v>
      </c>
      <c r="F623" s="38" t="s">
        <v>5376</v>
      </c>
      <c r="G623" s="67">
        <v>500</v>
      </c>
      <c r="H623" s="23" t="str">
        <f t="shared" si="33"/>
        <v>6212262502012441104500</v>
      </c>
      <c r="I623" s="48" t="e">
        <f>VLOOKUP(H623,银行退汇!H:K,4,FALSE)</f>
        <v>#N/A</v>
      </c>
      <c r="J623" s="48" t="e">
        <f t="shared" si="31"/>
        <v>#N/A</v>
      </c>
      <c r="K623" s="48" t="e">
        <f>VLOOKUP(H623,银行退汇!G:K,2,FALSE)</f>
        <v>#N/A</v>
      </c>
      <c r="L623" s="48" t="e">
        <f>VLOOKUP(H623,网银退汇!C:D,2,FALSE)</f>
        <v>#N/A</v>
      </c>
    </row>
    <row r="624" spans="1:12" hidden="1">
      <c r="A624" s="38" t="s">
        <v>3940</v>
      </c>
      <c r="B624" s="23" t="str">
        <f t="shared" si="32"/>
        <v>201706280053566773</v>
      </c>
      <c r="C624" s="38" t="s">
        <v>4966</v>
      </c>
      <c r="D624" s="38" t="s">
        <v>3937</v>
      </c>
      <c r="F624" s="38" t="s">
        <v>5377</v>
      </c>
      <c r="G624" s="67">
        <v>2415</v>
      </c>
      <c r="H624" s="23" t="str">
        <f t="shared" si="33"/>
        <v>62284839685832611722415</v>
      </c>
      <c r="I624" s="48" t="e">
        <f>VLOOKUP(H624,银行退汇!H:K,4,FALSE)</f>
        <v>#N/A</v>
      </c>
      <c r="J624" s="48" t="e">
        <f t="shared" si="31"/>
        <v>#N/A</v>
      </c>
      <c r="K624" s="48" t="e">
        <f>VLOOKUP(H624,银行退汇!G:K,2,FALSE)</f>
        <v>#N/A</v>
      </c>
      <c r="L624" s="48" t="e">
        <f>VLOOKUP(H624,网银退汇!C:D,2,FALSE)</f>
        <v>#N/A</v>
      </c>
    </row>
    <row r="625" spans="1:12" hidden="1">
      <c r="A625" s="38" t="s">
        <v>3945</v>
      </c>
      <c r="B625" s="23" t="str">
        <f t="shared" si="32"/>
        <v>201706280053567401</v>
      </c>
      <c r="C625" s="38" t="s">
        <v>4966</v>
      </c>
      <c r="D625" s="38" t="s">
        <v>3942</v>
      </c>
      <c r="F625" s="38" t="s">
        <v>5378</v>
      </c>
      <c r="G625" s="67">
        <v>500</v>
      </c>
      <c r="H625" s="23" t="str">
        <f t="shared" si="33"/>
        <v>6231900000075284444500</v>
      </c>
      <c r="I625" s="48" t="e">
        <f>VLOOKUP(H625,银行退汇!H:K,4,FALSE)</f>
        <v>#N/A</v>
      </c>
      <c r="J625" s="48" t="e">
        <f t="shared" si="31"/>
        <v>#N/A</v>
      </c>
      <c r="K625" s="48" t="e">
        <f>VLOOKUP(H625,银行退汇!G:K,2,FALSE)</f>
        <v>#N/A</v>
      </c>
      <c r="L625" s="48" t="e">
        <f>VLOOKUP(H625,网银退汇!C:D,2,FALSE)</f>
        <v>#N/A</v>
      </c>
    </row>
    <row r="626" spans="1:12" hidden="1">
      <c r="A626" s="38" t="s">
        <v>3950</v>
      </c>
      <c r="B626" s="23" t="str">
        <f t="shared" si="32"/>
        <v>201706280053567451</v>
      </c>
      <c r="C626" s="38" t="s">
        <v>4966</v>
      </c>
      <c r="D626" s="38" t="s">
        <v>3947</v>
      </c>
      <c r="F626" s="38" t="s">
        <v>5379</v>
      </c>
      <c r="G626" s="67">
        <v>505</v>
      </c>
      <c r="H626" s="23" t="str">
        <f t="shared" si="33"/>
        <v>6228483868217791174505</v>
      </c>
      <c r="I626" s="48" t="e">
        <f>VLOOKUP(H626,银行退汇!H:K,4,FALSE)</f>
        <v>#N/A</v>
      </c>
      <c r="J626" s="48" t="e">
        <f t="shared" si="31"/>
        <v>#N/A</v>
      </c>
      <c r="K626" s="48" t="e">
        <f>VLOOKUP(H626,银行退汇!G:K,2,FALSE)</f>
        <v>#N/A</v>
      </c>
      <c r="L626" s="48" t="e">
        <f>VLOOKUP(H626,网银退汇!C:D,2,FALSE)</f>
        <v>#N/A</v>
      </c>
    </row>
    <row r="627" spans="1:12" hidden="1">
      <c r="A627" s="38" t="s">
        <v>3955</v>
      </c>
      <c r="B627" s="23" t="str">
        <f t="shared" si="32"/>
        <v>201706280053567855</v>
      </c>
      <c r="C627" s="38" t="s">
        <v>4966</v>
      </c>
      <c r="D627" s="38" t="s">
        <v>3952</v>
      </c>
      <c r="F627" s="38" t="s">
        <v>5380</v>
      </c>
      <c r="G627" s="67">
        <v>228</v>
      </c>
      <c r="H627" s="23" t="str">
        <f t="shared" si="33"/>
        <v>6228483868587731875228</v>
      </c>
      <c r="I627" s="48" t="e">
        <f>VLOOKUP(H627,银行退汇!H:K,4,FALSE)</f>
        <v>#N/A</v>
      </c>
      <c r="J627" s="48" t="e">
        <f t="shared" si="31"/>
        <v>#N/A</v>
      </c>
      <c r="K627" s="48" t="e">
        <f>VLOOKUP(H627,银行退汇!G:K,2,FALSE)</f>
        <v>#N/A</v>
      </c>
      <c r="L627" s="48" t="e">
        <f>VLOOKUP(H627,网银退汇!C:D,2,FALSE)</f>
        <v>#N/A</v>
      </c>
    </row>
    <row r="628" spans="1:12" hidden="1">
      <c r="A628" s="38" t="s">
        <v>3960</v>
      </c>
      <c r="B628" s="23" t="str">
        <f t="shared" si="32"/>
        <v>201706280053567916</v>
      </c>
      <c r="C628" s="38" t="s">
        <v>4966</v>
      </c>
      <c r="D628" s="38" t="s">
        <v>3957</v>
      </c>
      <c r="F628" s="38" t="s">
        <v>5381</v>
      </c>
      <c r="G628" s="67">
        <v>923</v>
      </c>
      <c r="H628" s="23" t="str">
        <f t="shared" si="33"/>
        <v>6228480492972881618923</v>
      </c>
      <c r="I628" s="48" t="e">
        <f>VLOOKUP(H628,银行退汇!H:K,4,FALSE)</f>
        <v>#N/A</v>
      </c>
      <c r="J628" s="48" t="e">
        <f t="shared" si="31"/>
        <v>#N/A</v>
      </c>
      <c r="K628" s="48" t="e">
        <f>VLOOKUP(H628,银行退汇!G:K,2,FALSE)</f>
        <v>#N/A</v>
      </c>
      <c r="L628" s="48" t="e">
        <f>VLOOKUP(H628,网银退汇!C:D,2,FALSE)</f>
        <v>#N/A</v>
      </c>
    </row>
    <row r="629" spans="1:12" hidden="1">
      <c r="A629" s="38" t="s">
        <v>3965</v>
      </c>
      <c r="B629" s="23" t="str">
        <f t="shared" si="32"/>
        <v>201706280053567953</v>
      </c>
      <c r="C629" s="38" t="s">
        <v>4966</v>
      </c>
      <c r="D629" s="38" t="s">
        <v>3962</v>
      </c>
      <c r="F629" s="38" t="s">
        <v>5382</v>
      </c>
      <c r="G629" s="67">
        <v>65</v>
      </c>
      <c r="H629" s="23" t="str">
        <f t="shared" si="33"/>
        <v>621700386000624272965</v>
      </c>
      <c r="I629" s="48" t="e">
        <f>VLOOKUP(H629,银行退汇!H:K,4,FALSE)</f>
        <v>#N/A</v>
      </c>
      <c r="J629" s="48" t="e">
        <f t="shared" si="31"/>
        <v>#N/A</v>
      </c>
      <c r="K629" s="48" t="e">
        <f>VLOOKUP(H629,银行退汇!G:K,2,FALSE)</f>
        <v>#N/A</v>
      </c>
      <c r="L629" s="48" t="e">
        <f>VLOOKUP(H629,网银退汇!C:D,2,FALSE)</f>
        <v>#N/A</v>
      </c>
    </row>
    <row r="630" spans="1:12" hidden="1">
      <c r="A630" s="38" t="s">
        <v>3970</v>
      </c>
      <c r="B630" s="23" t="str">
        <f t="shared" si="32"/>
        <v>201706280053569026</v>
      </c>
      <c r="C630" s="38" t="s">
        <v>4966</v>
      </c>
      <c r="D630" s="38" t="s">
        <v>3967</v>
      </c>
      <c r="F630" s="38" t="s">
        <v>5383</v>
      </c>
      <c r="G630" s="67">
        <v>681</v>
      </c>
      <c r="H630" s="23" t="str">
        <f t="shared" si="33"/>
        <v>6230200072315133681</v>
      </c>
      <c r="I630" s="48" t="e">
        <f>VLOOKUP(H630,银行退汇!H:K,4,FALSE)</f>
        <v>#N/A</v>
      </c>
      <c r="J630" s="48" t="e">
        <f t="shared" si="31"/>
        <v>#N/A</v>
      </c>
      <c r="K630" s="48" t="e">
        <f>VLOOKUP(H630,银行退汇!G:K,2,FALSE)</f>
        <v>#N/A</v>
      </c>
      <c r="L630" s="48" t="e">
        <f>VLOOKUP(H630,网银退汇!C:D,2,FALSE)</f>
        <v>#N/A</v>
      </c>
    </row>
    <row r="631" spans="1:12" hidden="1">
      <c r="A631" s="38" t="s">
        <v>3973</v>
      </c>
      <c r="B631" s="23" t="str">
        <f t="shared" si="32"/>
        <v>201706280053569887</v>
      </c>
      <c r="C631" s="38" t="s">
        <v>4966</v>
      </c>
      <c r="D631" s="38" t="s">
        <v>3972</v>
      </c>
      <c r="F631" s="38" t="s">
        <v>235</v>
      </c>
      <c r="G631" s="67">
        <v>3000</v>
      </c>
      <c r="H631" s="23" t="str">
        <f t="shared" si="33"/>
        <v>62170039000053267583000</v>
      </c>
      <c r="I631" s="48">
        <f>VLOOKUP(H631,银行退汇!H:K,4,FALSE)</f>
        <v>3000</v>
      </c>
      <c r="J631" s="48">
        <f t="shared" ref="J631:J694" si="34">IF(I631&gt;0,1,"")</f>
        <v>1</v>
      </c>
      <c r="K631" s="48" t="e">
        <f>VLOOKUP(H631,银行退汇!G:K,2,FALSE)</f>
        <v>#N/A</v>
      </c>
      <c r="L631" s="48">
        <f>VLOOKUP(H631,网银退汇!C:D,2,FALSE)</f>
        <v>3000</v>
      </c>
    </row>
    <row r="632" spans="1:12" hidden="1">
      <c r="A632" s="38" t="s">
        <v>3978</v>
      </c>
      <c r="B632" s="23" t="str">
        <f t="shared" ref="B632:B695" si="35">C632&amp;D632</f>
        <v>201706280053571349</v>
      </c>
      <c r="C632" s="38" t="s">
        <v>4966</v>
      </c>
      <c r="D632" s="38" t="s">
        <v>3975</v>
      </c>
      <c r="F632" s="38" t="s">
        <v>5384</v>
      </c>
      <c r="G632" s="67">
        <v>1659</v>
      </c>
      <c r="H632" s="23" t="str">
        <f t="shared" ref="H632:H695" si="36">F632&amp;G632</f>
        <v>62284838602304313181659</v>
      </c>
      <c r="I632" s="48" t="e">
        <f>VLOOKUP(H632,银行退汇!H:K,4,FALSE)</f>
        <v>#N/A</v>
      </c>
      <c r="J632" s="48" t="e">
        <f t="shared" si="34"/>
        <v>#N/A</v>
      </c>
      <c r="K632" s="48" t="e">
        <f>VLOOKUP(H632,银行退汇!G:K,2,FALSE)</f>
        <v>#N/A</v>
      </c>
      <c r="L632" s="48" t="e">
        <f>VLOOKUP(H632,网银退汇!C:D,2,FALSE)</f>
        <v>#N/A</v>
      </c>
    </row>
    <row r="633" spans="1:12" hidden="1">
      <c r="A633" s="38" t="s">
        <v>3983</v>
      </c>
      <c r="B633" s="23" t="str">
        <f t="shared" si="35"/>
        <v>201706280053571791</v>
      </c>
      <c r="C633" s="38" t="s">
        <v>4966</v>
      </c>
      <c r="D633" s="38" t="s">
        <v>3980</v>
      </c>
      <c r="F633" s="38" t="s">
        <v>5385</v>
      </c>
      <c r="G633" s="67">
        <v>635</v>
      </c>
      <c r="H633" s="23" t="str">
        <f t="shared" si="36"/>
        <v>6228480868650983372635</v>
      </c>
      <c r="I633" s="48" t="e">
        <f>VLOOKUP(H633,银行退汇!H:K,4,FALSE)</f>
        <v>#N/A</v>
      </c>
      <c r="J633" s="48" t="e">
        <f t="shared" si="34"/>
        <v>#N/A</v>
      </c>
      <c r="K633" s="48" t="e">
        <f>VLOOKUP(H633,银行退汇!G:K,2,FALSE)</f>
        <v>#N/A</v>
      </c>
      <c r="L633" s="48" t="e">
        <f>VLOOKUP(H633,网银退汇!C:D,2,FALSE)</f>
        <v>#N/A</v>
      </c>
    </row>
    <row r="634" spans="1:12" hidden="1">
      <c r="A634" s="38" t="s">
        <v>3988</v>
      </c>
      <c r="B634" s="23" t="str">
        <f t="shared" si="35"/>
        <v>201706280053572024</v>
      </c>
      <c r="C634" s="38" t="s">
        <v>4966</v>
      </c>
      <c r="D634" s="38" t="s">
        <v>3985</v>
      </c>
      <c r="F634" s="38" t="s">
        <v>5386</v>
      </c>
      <c r="G634" s="67">
        <v>158</v>
      </c>
      <c r="H634" s="23" t="str">
        <f t="shared" si="36"/>
        <v>6231900000100825518158</v>
      </c>
      <c r="I634" s="48" t="e">
        <f>VLOOKUP(H634,银行退汇!H:K,4,FALSE)</f>
        <v>#N/A</v>
      </c>
      <c r="J634" s="48" t="e">
        <f t="shared" si="34"/>
        <v>#N/A</v>
      </c>
      <c r="K634" s="48" t="e">
        <f>VLOOKUP(H634,银行退汇!G:K,2,FALSE)</f>
        <v>#N/A</v>
      </c>
      <c r="L634" s="48" t="e">
        <f>VLOOKUP(H634,网银退汇!C:D,2,FALSE)</f>
        <v>#N/A</v>
      </c>
    </row>
    <row r="635" spans="1:12" hidden="1">
      <c r="A635" s="38" t="s">
        <v>3993</v>
      </c>
      <c r="B635" s="23" t="str">
        <f t="shared" si="35"/>
        <v>201706280053572057</v>
      </c>
      <c r="C635" s="38" t="s">
        <v>4966</v>
      </c>
      <c r="D635" s="38" t="s">
        <v>3990</v>
      </c>
      <c r="F635" s="38" t="s">
        <v>5387</v>
      </c>
      <c r="G635" s="67">
        <v>747</v>
      </c>
      <c r="H635" s="23" t="str">
        <f t="shared" si="36"/>
        <v>6226000016234440747</v>
      </c>
      <c r="I635" s="48" t="e">
        <f>VLOOKUP(H635,银行退汇!H:K,4,FALSE)</f>
        <v>#N/A</v>
      </c>
      <c r="J635" s="48" t="e">
        <f t="shared" si="34"/>
        <v>#N/A</v>
      </c>
      <c r="K635" s="48" t="e">
        <f>VLOOKUP(H635,银行退汇!G:K,2,FALSE)</f>
        <v>#N/A</v>
      </c>
      <c r="L635" s="48" t="e">
        <f>VLOOKUP(H635,网银退汇!C:D,2,FALSE)</f>
        <v>#N/A</v>
      </c>
    </row>
    <row r="636" spans="1:12" hidden="1">
      <c r="A636" s="38" t="s">
        <v>3998</v>
      </c>
      <c r="B636" s="23" t="str">
        <f t="shared" si="35"/>
        <v>201706280053572227</v>
      </c>
      <c r="C636" s="38" t="s">
        <v>4966</v>
      </c>
      <c r="D636" s="38" t="s">
        <v>3995</v>
      </c>
      <c r="F636" s="38" t="s">
        <v>5388</v>
      </c>
      <c r="G636" s="67">
        <v>115</v>
      </c>
      <c r="H636" s="23" t="str">
        <f t="shared" si="36"/>
        <v>6228480861221414019115</v>
      </c>
      <c r="I636" s="48" t="e">
        <f>VLOOKUP(H636,银行退汇!H:K,4,FALSE)</f>
        <v>#N/A</v>
      </c>
      <c r="J636" s="48" t="e">
        <f t="shared" si="34"/>
        <v>#N/A</v>
      </c>
      <c r="K636" s="48" t="e">
        <f>VLOOKUP(H636,银行退汇!G:K,2,FALSE)</f>
        <v>#N/A</v>
      </c>
      <c r="L636" s="48" t="e">
        <f>VLOOKUP(H636,网银退汇!C:D,2,FALSE)</f>
        <v>#N/A</v>
      </c>
    </row>
    <row r="637" spans="1:12" hidden="1">
      <c r="A637" s="38" t="s">
        <v>4003</v>
      </c>
      <c r="B637" s="23" t="str">
        <f t="shared" si="35"/>
        <v>201706280053572535</v>
      </c>
      <c r="C637" s="38" t="s">
        <v>4966</v>
      </c>
      <c r="D637" s="38" t="s">
        <v>4000</v>
      </c>
      <c r="F637" s="38" t="s">
        <v>5389</v>
      </c>
      <c r="G637" s="67">
        <v>147</v>
      </c>
      <c r="H637" s="23" t="str">
        <f t="shared" si="36"/>
        <v>6228450860019630816147</v>
      </c>
      <c r="I637" s="48" t="e">
        <f>VLOOKUP(H637,银行退汇!H:K,4,FALSE)</f>
        <v>#N/A</v>
      </c>
      <c r="J637" s="48" t="e">
        <f t="shared" si="34"/>
        <v>#N/A</v>
      </c>
      <c r="K637" s="48" t="e">
        <f>VLOOKUP(H637,银行退汇!G:K,2,FALSE)</f>
        <v>#N/A</v>
      </c>
      <c r="L637" s="48" t="e">
        <f>VLOOKUP(H637,网银退汇!C:D,2,FALSE)</f>
        <v>#N/A</v>
      </c>
    </row>
    <row r="638" spans="1:12" hidden="1">
      <c r="A638" s="38" t="s">
        <v>4008</v>
      </c>
      <c r="B638" s="23" t="str">
        <f t="shared" si="35"/>
        <v>201706280053572670</v>
      </c>
      <c r="C638" s="38" t="s">
        <v>4966</v>
      </c>
      <c r="D638" s="38" t="s">
        <v>4005</v>
      </c>
      <c r="F638" s="38" t="s">
        <v>5390</v>
      </c>
      <c r="G638" s="67">
        <v>95</v>
      </c>
      <c r="H638" s="23" t="str">
        <f t="shared" si="36"/>
        <v>623190000006577500595</v>
      </c>
      <c r="I638" s="48" t="e">
        <f>VLOOKUP(H638,银行退汇!H:K,4,FALSE)</f>
        <v>#N/A</v>
      </c>
      <c r="J638" s="48" t="e">
        <f t="shared" si="34"/>
        <v>#N/A</v>
      </c>
      <c r="K638" s="48" t="e">
        <f>VLOOKUP(H638,银行退汇!G:K,2,FALSE)</f>
        <v>#N/A</v>
      </c>
      <c r="L638" s="48" t="e">
        <f>VLOOKUP(H638,网银退汇!C:D,2,FALSE)</f>
        <v>#N/A</v>
      </c>
    </row>
    <row r="639" spans="1:12" hidden="1">
      <c r="A639" s="38" t="s">
        <v>4013</v>
      </c>
      <c r="B639" s="23" t="str">
        <f t="shared" si="35"/>
        <v>201706280053573056</v>
      </c>
      <c r="C639" s="38" t="s">
        <v>4966</v>
      </c>
      <c r="D639" s="38" t="s">
        <v>4010</v>
      </c>
      <c r="F639" s="38" t="s">
        <v>5391</v>
      </c>
      <c r="G639" s="67">
        <v>48</v>
      </c>
      <c r="H639" s="23" t="str">
        <f t="shared" si="36"/>
        <v>622848289860232307848</v>
      </c>
      <c r="I639" s="48" t="e">
        <f>VLOOKUP(H639,银行退汇!H:K,4,FALSE)</f>
        <v>#N/A</v>
      </c>
      <c r="J639" s="48" t="e">
        <f t="shared" si="34"/>
        <v>#N/A</v>
      </c>
      <c r="K639" s="48" t="e">
        <f>VLOOKUP(H639,银行退汇!G:K,2,FALSE)</f>
        <v>#N/A</v>
      </c>
      <c r="L639" s="48" t="e">
        <f>VLOOKUP(H639,网银退汇!C:D,2,FALSE)</f>
        <v>#N/A</v>
      </c>
    </row>
    <row r="640" spans="1:12" hidden="1">
      <c r="A640" s="38" t="s">
        <v>4018</v>
      </c>
      <c r="B640" s="23" t="str">
        <f t="shared" si="35"/>
        <v>201706280053574210</v>
      </c>
      <c r="C640" s="38" t="s">
        <v>4966</v>
      </c>
      <c r="D640" s="38" t="s">
        <v>4015</v>
      </c>
      <c r="F640" s="38" t="s">
        <v>5389</v>
      </c>
      <c r="G640" s="67">
        <v>15</v>
      </c>
      <c r="H640" s="23" t="str">
        <f t="shared" si="36"/>
        <v>622845086001963081615</v>
      </c>
      <c r="I640" s="48" t="e">
        <f>VLOOKUP(H640,银行退汇!H:K,4,FALSE)</f>
        <v>#N/A</v>
      </c>
      <c r="J640" s="48" t="e">
        <f t="shared" si="34"/>
        <v>#N/A</v>
      </c>
      <c r="K640" s="48" t="e">
        <f>VLOOKUP(H640,银行退汇!G:K,2,FALSE)</f>
        <v>#N/A</v>
      </c>
      <c r="L640" s="48" t="e">
        <f>VLOOKUP(H640,网银退汇!C:D,2,FALSE)</f>
        <v>#N/A</v>
      </c>
    </row>
    <row r="641" spans="1:12" hidden="1">
      <c r="A641" s="38" t="s">
        <v>4023</v>
      </c>
      <c r="B641" s="23" t="str">
        <f t="shared" si="35"/>
        <v>201706280053574341</v>
      </c>
      <c r="C641" s="38" t="s">
        <v>4966</v>
      </c>
      <c r="D641" s="38" t="s">
        <v>4020</v>
      </c>
      <c r="F641" s="38" t="s">
        <v>5392</v>
      </c>
      <c r="G641" s="67">
        <v>91</v>
      </c>
      <c r="H641" s="23" t="str">
        <f t="shared" si="36"/>
        <v>622208250200365655091</v>
      </c>
      <c r="I641" s="48" t="e">
        <f>VLOOKUP(H641,银行退汇!H:K,4,FALSE)</f>
        <v>#N/A</v>
      </c>
      <c r="J641" s="48" t="e">
        <f t="shared" si="34"/>
        <v>#N/A</v>
      </c>
      <c r="K641" s="48" t="e">
        <f>VLOOKUP(H641,银行退汇!G:K,2,FALSE)</f>
        <v>#N/A</v>
      </c>
      <c r="L641" s="48" t="e">
        <f>VLOOKUP(H641,网银退汇!C:D,2,FALSE)</f>
        <v>#N/A</v>
      </c>
    </row>
    <row r="642" spans="1:12" hidden="1">
      <c r="A642" s="38" t="s">
        <v>4028</v>
      </c>
      <c r="B642" s="23" t="str">
        <f t="shared" si="35"/>
        <v>201706280053574362</v>
      </c>
      <c r="C642" s="38" t="s">
        <v>4966</v>
      </c>
      <c r="D642" s="38" t="s">
        <v>4025</v>
      </c>
      <c r="F642" s="38" t="s">
        <v>5392</v>
      </c>
      <c r="G642" s="67">
        <v>123</v>
      </c>
      <c r="H642" s="23" t="str">
        <f t="shared" si="36"/>
        <v>6222082502003656550123</v>
      </c>
      <c r="I642" s="48" t="e">
        <f>VLOOKUP(H642,银行退汇!H:K,4,FALSE)</f>
        <v>#N/A</v>
      </c>
      <c r="J642" s="48" t="e">
        <f t="shared" si="34"/>
        <v>#N/A</v>
      </c>
      <c r="K642" s="48" t="e">
        <f>VLOOKUP(H642,银行退汇!G:K,2,FALSE)</f>
        <v>#N/A</v>
      </c>
      <c r="L642" s="48" t="e">
        <f>VLOOKUP(H642,网银退汇!C:D,2,FALSE)</f>
        <v>#N/A</v>
      </c>
    </row>
    <row r="643" spans="1:12" hidden="1">
      <c r="A643" s="38" t="s">
        <v>4033</v>
      </c>
      <c r="B643" s="23" t="str">
        <f t="shared" si="35"/>
        <v>201706280053575391</v>
      </c>
      <c r="C643" s="38" t="s">
        <v>4966</v>
      </c>
      <c r="D643" s="38" t="s">
        <v>4030</v>
      </c>
      <c r="F643" s="38" t="s">
        <v>5393</v>
      </c>
      <c r="G643" s="67">
        <v>97</v>
      </c>
      <c r="H643" s="23" t="str">
        <f t="shared" si="36"/>
        <v>623190002000956025597</v>
      </c>
      <c r="I643" s="48" t="e">
        <f>VLOOKUP(H643,银行退汇!H:K,4,FALSE)</f>
        <v>#N/A</v>
      </c>
      <c r="J643" s="48" t="e">
        <f t="shared" si="34"/>
        <v>#N/A</v>
      </c>
      <c r="K643" s="48" t="e">
        <f>VLOOKUP(H643,银行退汇!G:K,2,FALSE)</f>
        <v>#N/A</v>
      </c>
      <c r="L643" s="48" t="e">
        <f>VLOOKUP(H643,网银退汇!C:D,2,FALSE)</f>
        <v>#N/A</v>
      </c>
    </row>
    <row r="644" spans="1:12" hidden="1">
      <c r="A644" s="38" t="s">
        <v>4038</v>
      </c>
      <c r="B644" s="23" t="str">
        <f t="shared" si="35"/>
        <v>201706280053575998</v>
      </c>
      <c r="C644" s="38" t="s">
        <v>4966</v>
      </c>
      <c r="D644" s="38" t="s">
        <v>4035</v>
      </c>
      <c r="F644" s="38" t="s">
        <v>5394</v>
      </c>
      <c r="G644" s="67">
        <v>863</v>
      </c>
      <c r="H644" s="23" t="str">
        <f t="shared" si="36"/>
        <v>6227525300183696863</v>
      </c>
      <c r="I644" s="48" t="e">
        <f>VLOOKUP(H644,银行退汇!H:K,4,FALSE)</f>
        <v>#N/A</v>
      </c>
      <c r="J644" s="48" t="e">
        <f t="shared" si="34"/>
        <v>#N/A</v>
      </c>
      <c r="K644" s="48" t="e">
        <f>VLOOKUP(H644,银行退汇!G:K,2,FALSE)</f>
        <v>#N/A</v>
      </c>
      <c r="L644" s="48" t="e">
        <f>VLOOKUP(H644,网银退汇!C:D,2,FALSE)</f>
        <v>#N/A</v>
      </c>
    </row>
    <row r="645" spans="1:12" hidden="1">
      <c r="A645" s="38" t="s">
        <v>4043</v>
      </c>
      <c r="B645" s="23" t="str">
        <f t="shared" si="35"/>
        <v>201706280053576032</v>
      </c>
      <c r="C645" s="38" t="s">
        <v>4966</v>
      </c>
      <c r="D645" s="38" t="s">
        <v>4040</v>
      </c>
      <c r="F645" s="38" t="s">
        <v>5395</v>
      </c>
      <c r="G645" s="67">
        <v>750</v>
      </c>
      <c r="H645" s="23" t="str">
        <f t="shared" si="36"/>
        <v>6212882502000120439750</v>
      </c>
      <c r="I645" s="48" t="e">
        <f>VLOOKUP(H645,银行退汇!H:K,4,FALSE)</f>
        <v>#N/A</v>
      </c>
      <c r="J645" s="48" t="e">
        <f t="shared" si="34"/>
        <v>#N/A</v>
      </c>
      <c r="K645" s="48" t="e">
        <f>VLOOKUP(H645,银行退汇!G:K,2,FALSE)</f>
        <v>#N/A</v>
      </c>
      <c r="L645" s="48" t="e">
        <f>VLOOKUP(H645,网银退汇!C:D,2,FALSE)</f>
        <v>#N/A</v>
      </c>
    </row>
    <row r="646" spans="1:12" hidden="1">
      <c r="A646" s="38" t="s">
        <v>4048</v>
      </c>
      <c r="B646" s="23" t="str">
        <f t="shared" si="35"/>
        <v>201706280053577465</v>
      </c>
      <c r="C646" s="38" t="s">
        <v>4966</v>
      </c>
      <c r="D646" s="38" t="s">
        <v>4045</v>
      </c>
      <c r="F646" s="38" t="s">
        <v>5396</v>
      </c>
      <c r="G646" s="67">
        <v>131</v>
      </c>
      <c r="H646" s="23" t="str">
        <f t="shared" si="36"/>
        <v>6231900000015145564131</v>
      </c>
      <c r="I646" s="48" t="e">
        <f>VLOOKUP(H646,银行退汇!H:K,4,FALSE)</f>
        <v>#N/A</v>
      </c>
      <c r="J646" s="48" t="e">
        <f t="shared" si="34"/>
        <v>#N/A</v>
      </c>
      <c r="K646" s="48" t="e">
        <f>VLOOKUP(H646,银行退汇!G:K,2,FALSE)</f>
        <v>#N/A</v>
      </c>
      <c r="L646" s="48" t="e">
        <f>VLOOKUP(H646,网银退汇!C:D,2,FALSE)</f>
        <v>#N/A</v>
      </c>
    </row>
    <row r="647" spans="1:12" hidden="1">
      <c r="A647" s="38" t="s">
        <v>4053</v>
      </c>
      <c r="B647" s="23" t="str">
        <f t="shared" si="35"/>
        <v>201706280053577700</v>
      </c>
      <c r="C647" s="38" t="s">
        <v>4966</v>
      </c>
      <c r="D647" s="38" t="s">
        <v>4050</v>
      </c>
      <c r="F647" s="38" t="s">
        <v>5397</v>
      </c>
      <c r="G647" s="67">
        <v>2030</v>
      </c>
      <c r="H647" s="23" t="str">
        <f t="shared" si="36"/>
        <v>62178527000153700082030</v>
      </c>
      <c r="I647" s="48" t="e">
        <f>VLOOKUP(H647,银行退汇!H:K,4,FALSE)</f>
        <v>#N/A</v>
      </c>
      <c r="J647" s="48" t="e">
        <f t="shared" si="34"/>
        <v>#N/A</v>
      </c>
      <c r="K647" s="48" t="e">
        <f>VLOOKUP(H647,银行退汇!G:K,2,FALSE)</f>
        <v>#N/A</v>
      </c>
      <c r="L647" s="48" t="e">
        <f>VLOOKUP(H647,网银退汇!C:D,2,FALSE)</f>
        <v>#N/A</v>
      </c>
    </row>
    <row r="648" spans="1:12" hidden="1">
      <c r="A648" s="38" t="s">
        <v>4058</v>
      </c>
      <c r="B648" s="23" t="str">
        <f t="shared" si="35"/>
        <v>201706280053577912</v>
      </c>
      <c r="C648" s="38" t="s">
        <v>4966</v>
      </c>
      <c r="D648" s="38" t="s">
        <v>4055</v>
      </c>
      <c r="F648" s="38" t="s">
        <v>5398</v>
      </c>
      <c r="G648" s="67">
        <v>189</v>
      </c>
      <c r="H648" s="23" t="str">
        <f t="shared" si="36"/>
        <v>6217852700001068467189</v>
      </c>
      <c r="I648" s="48" t="e">
        <f>VLOOKUP(H648,银行退汇!H:K,4,FALSE)</f>
        <v>#N/A</v>
      </c>
      <c r="J648" s="48" t="e">
        <f t="shared" si="34"/>
        <v>#N/A</v>
      </c>
      <c r="K648" s="48" t="e">
        <f>VLOOKUP(H648,银行退汇!G:K,2,FALSE)</f>
        <v>#N/A</v>
      </c>
      <c r="L648" s="48" t="e">
        <f>VLOOKUP(H648,网银退汇!C:D,2,FALSE)</f>
        <v>#N/A</v>
      </c>
    </row>
    <row r="649" spans="1:12" hidden="1">
      <c r="A649" s="38" t="s">
        <v>4061</v>
      </c>
      <c r="B649" s="23" t="str">
        <f t="shared" si="35"/>
        <v>201706280053577949</v>
      </c>
      <c r="C649" s="38" t="s">
        <v>4966</v>
      </c>
      <c r="D649" s="38" t="s">
        <v>4060</v>
      </c>
      <c r="F649" s="38" t="s">
        <v>231</v>
      </c>
      <c r="G649" s="67">
        <v>363</v>
      </c>
      <c r="H649" s="23" t="str">
        <f t="shared" si="36"/>
        <v>6217003860036310421363</v>
      </c>
      <c r="I649" s="48">
        <f>VLOOKUP(H649,银行退汇!H:K,4,FALSE)</f>
        <v>363</v>
      </c>
      <c r="J649" s="48">
        <f t="shared" si="34"/>
        <v>1</v>
      </c>
      <c r="K649" s="48" t="e">
        <f>VLOOKUP(H649,银行退汇!G:K,2,FALSE)</f>
        <v>#N/A</v>
      </c>
      <c r="L649" s="48">
        <f>VLOOKUP(H649,网银退汇!C:D,2,FALSE)</f>
        <v>363</v>
      </c>
    </row>
    <row r="650" spans="1:12" hidden="1">
      <c r="A650" s="38" t="s">
        <v>4066</v>
      </c>
      <c r="B650" s="23" t="str">
        <f t="shared" si="35"/>
        <v>201706280053578124</v>
      </c>
      <c r="C650" s="38" t="s">
        <v>4966</v>
      </c>
      <c r="D650" s="38" t="s">
        <v>4063</v>
      </c>
      <c r="F650" s="38" t="s">
        <v>5399</v>
      </c>
      <c r="G650" s="67">
        <v>500</v>
      </c>
      <c r="H650" s="23" t="str">
        <f t="shared" si="36"/>
        <v>5218990594557034500</v>
      </c>
      <c r="I650" s="48" t="e">
        <f>VLOOKUP(H650,银行退汇!H:K,4,FALSE)</f>
        <v>#N/A</v>
      </c>
      <c r="J650" s="48" t="e">
        <f t="shared" si="34"/>
        <v>#N/A</v>
      </c>
      <c r="K650" s="48" t="e">
        <f>VLOOKUP(H650,银行退汇!G:K,2,FALSE)</f>
        <v>#N/A</v>
      </c>
      <c r="L650" s="48" t="e">
        <f>VLOOKUP(H650,网银退汇!C:D,2,FALSE)</f>
        <v>#N/A</v>
      </c>
    </row>
    <row r="651" spans="1:12" hidden="1">
      <c r="A651" s="38" t="s">
        <v>4071</v>
      </c>
      <c r="B651" s="23" t="str">
        <f t="shared" si="35"/>
        <v>201706280053578370</v>
      </c>
      <c r="C651" s="38" t="s">
        <v>4966</v>
      </c>
      <c r="D651" s="38" t="s">
        <v>4068</v>
      </c>
      <c r="F651" s="38" t="s">
        <v>5400</v>
      </c>
      <c r="G651" s="67">
        <v>500</v>
      </c>
      <c r="H651" s="23" t="str">
        <f t="shared" si="36"/>
        <v>5229640596284452500</v>
      </c>
      <c r="I651" s="48" t="e">
        <f>VLOOKUP(H651,银行退汇!H:K,4,FALSE)</f>
        <v>#N/A</v>
      </c>
      <c r="J651" s="48" t="e">
        <f t="shared" si="34"/>
        <v>#N/A</v>
      </c>
      <c r="K651" s="48" t="e">
        <f>VLOOKUP(H651,银行退汇!G:K,2,FALSE)</f>
        <v>#N/A</v>
      </c>
      <c r="L651" s="48" t="e">
        <f>VLOOKUP(H651,网银退汇!C:D,2,FALSE)</f>
        <v>#N/A</v>
      </c>
    </row>
    <row r="652" spans="1:12" hidden="1">
      <c r="A652" s="38" t="s">
        <v>4074</v>
      </c>
      <c r="B652" s="23" t="str">
        <f t="shared" si="35"/>
        <v>201706280053578632</v>
      </c>
      <c r="C652" s="38" t="s">
        <v>4966</v>
      </c>
      <c r="D652" s="38" t="s">
        <v>4073</v>
      </c>
      <c r="F652" s="38" t="s">
        <v>5400</v>
      </c>
      <c r="G652" s="67">
        <v>100</v>
      </c>
      <c r="H652" s="23" t="str">
        <f t="shared" si="36"/>
        <v>5229640596284452100</v>
      </c>
      <c r="I652" s="48" t="e">
        <f>VLOOKUP(H652,银行退汇!H:K,4,FALSE)</f>
        <v>#N/A</v>
      </c>
      <c r="J652" s="48" t="e">
        <f t="shared" si="34"/>
        <v>#N/A</v>
      </c>
      <c r="K652" s="48" t="e">
        <f>VLOOKUP(H652,银行退汇!G:K,2,FALSE)</f>
        <v>#N/A</v>
      </c>
      <c r="L652" s="48" t="e">
        <f>VLOOKUP(H652,网银退汇!C:D,2,FALSE)</f>
        <v>#N/A</v>
      </c>
    </row>
    <row r="653" spans="1:12" hidden="1">
      <c r="A653" s="38" t="s">
        <v>4079</v>
      </c>
      <c r="B653" s="23" t="str">
        <f t="shared" si="35"/>
        <v>201706280053579066</v>
      </c>
      <c r="C653" s="38" t="s">
        <v>4966</v>
      </c>
      <c r="D653" s="38" t="s">
        <v>4076</v>
      </c>
      <c r="F653" s="38" t="s">
        <v>5401</v>
      </c>
      <c r="G653" s="67">
        <v>2896</v>
      </c>
      <c r="H653" s="23" t="str">
        <f t="shared" si="36"/>
        <v>62319000000322650152896</v>
      </c>
      <c r="I653" s="48" t="e">
        <f>VLOOKUP(H653,银行退汇!H:K,4,FALSE)</f>
        <v>#N/A</v>
      </c>
      <c r="J653" s="48" t="e">
        <f t="shared" si="34"/>
        <v>#N/A</v>
      </c>
      <c r="K653" s="48" t="e">
        <f>VLOOKUP(H653,银行退汇!G:K,2,FALSE)</f>
        <v>#N/A</v>
      </c>
      <c r="L653" s="48" t="e">
        <f>VLOOKUP(H653,网银退汇!C:D,2,FALSE)</f>
        <v>#N/A</v>
      </c>
    </row>
    <row r="654" spans="1:12" hidden="1">
      <c r="A654" s="38" t="s">
        <v>4084</v>
      </c>
      <c r="B654" s="23" t="str">
        <f t="shared" si="35"/>
        <v>201706280053579133</v>
      </c>
      <c r="C654" s="38" t="s">
        <v>4966</v>
      </c>
      <c r="D654" s="38" t="s">
        <v>4081</v>
      </c>
      <c r="F654" s="38" t="s">
        <v>5402</v>
      </c>
      <c r="G654" s="67">
        <v>59</v>
      </c>
      <c r="H654" s="23" t="str">
        <f t="shared" si="36"/>
        <v>622369110913020759</v>
      </c>
      <c r="I654" s="48" t="e">
        <f>VLOOKUP(H654,银行退汇!H:K,4,FALSE)</f>
        <v>#N/A</v>
      </c>
      <c r="J654" s="48" t="e">
        <f t="shared" si="34"/>
        <v>#N/A</v>
      </c>
      <c r="K654" s="48" t="e">
        <f>VLOOKUP(H654,银行退汇!G:K,2,FALSE)</f>
        <v>#N/A</v>
      </c>
      <c r="L654" s="48" t="e">
        <f>VLOOKUP(H654,网银退汇!C:D,2,FALSE)</f>
        <v>#N/A</v>
      </c>
    </row>
    <row r="655" spans="1:12" hidden="1">
      <c r="A655" s="38" t="s">
        <v>4087</v>
      </c>
      <c r="B655" s="23" t="str">
        <f t="shared" si="35"/>
        <v>201706280053579155</v>
      </c>
      <c r="C655" s="38" t="s">
        <v>4966</v>
      </c>
      <c r="D655" s="38" t="s">
        <v>4086</v>
      </c>
      <c r="F655" s="38" t="s">
        <v>5400</v>
      </c>
      <c r="G655" s="67">
        <v>200</v>
      </c>
      <c r="H655" s="23" t="str">
        <f t="shared" si="36"/>
        <v>5229640596284452200</v>
      </c>
      <c r="I655" s="48" t="e">
        <f>VLOOKUP(H655,银行退汇!H:K,4,FALSE)</f>
        <v>#N/A</v>
      </c>
      <c r="J655" s="48" t="e">
        <f t="shared" si="34"/>
        <v>#N/A</v>
      </c>
      <c r="K655" s="48" t="e">
        <f>VLOOKUP(H655,银行退汇!G:K,2,FALSE)</f>
        <v>#N/A</v>
      </c>
      <c r="L655" s="48" t="e">
        <f>VLOOKUP(H655,网银退汇!C:D,2,FALSE)</f>
        <v>#N/A</v>
      </c>
    </row>
    <row r="656" spans="1:12" hidden="1">
      <c r="A656" s="38" t="s">
        <v>4090</v>
      </c>
      <c r="B656" s="23" t="str">
        <f t="shared" si="35"/>
        <v>201706280053579165</v>
      </c>
      <c r="C656" s="38" t="s">
        <v>4966</v>
      </c>
      <c r="D656" s="38" t="s">
        <v>4089</v>
      </c>
      <c r="F656" s="38" t="s">
        <v>5400</v>
      </c>
      <c r="G656" s="67">
        <v>300</v>
      </c>
      <c r="H656" s="23" t="str">
        <f t="shared" si="36"/>
        <v>5229640596284452300</v>
      </c>
      <c r="I656" s="48" t="e">
        <f>VLOOKUP(H656,银行退汇!H:K,4,FALSE)</f>
        <v>#N/A</v>
      </c>
      <c r="J656" s="48" t="e">
        <f t="shared" si="34"/>
        <v>#N/A</v>
      </c>
      <c r="K656" s="48" t="e">
        <f>VLOOKUP(H656,银行退汇!G:K,2,FALSE)</f>
        <v>#N/A</v>
      </c>
      <c r="L656" s="48" t="e">
        <f>VLOOKUP(H656,网银退汇!C:D,2,FALSE)</f>
        <v>#N/A</v>
      </c>
    </row>
    <row r="657" spans="1:12" hidden="1">
      <c r="A657" s="38" t="s">
        <v>4095</v>
      </c>
      <c r="B657" s="23" t="str">
        <f t="shared" si="35"/>
        <v>201706280053579217</v>
      </c>
      <c r="C657" s="38" t="s">
        <v>4966</v>
      </c>
      <c r="D657" s="38" t="s">
        <v>4092</v>
      </c>
      <c r="F657" s="38" t="s">
        <v>5403</v>
      </c>
      <c r="G657" s="67">
        <v>216</v>
      </c>
      <c r="H657" s="23" t="str">
        <f t="shared" si="36"/>
        <v>6228480868507888774216</v>
      </c>
      <c r="I657" s="48" t="e">
        <f>VLOOKUP(H657,银行退汇!H:K,4,FALSE)</f>
        <v>#N/A</v>
      </c>
      <c r="J657" s="48" t="e">
        <f t="shared" si="34"/>
        <v>#N/A</v>
      </c>
      <c r="K657" s="48" t="e">
        <f>VLOOKUP(H657,银行退汇!G:K,2,FALSE)</f>
        <v>#N/A</v>
      </c>
      <c r="L657" s="48" t="e">
        <f>VLOOKUP(H657,网银退汇!C:D,2,FALSE)</f>
        <v>#N/A</v>
      </c>
    </row>
    <row r="658" spans="1:12" hidden="1">
      <c r="A658" s="38" t="s">
        <v>4100</v>
      </c>
      <c r="B658" s="23" t="str">
        <f t="shared" si="35"/>
        <v>201706280053579351</v>
      </c>
      <c r="C658" s="38" t="s">
        <v>4966</v>
      </c>
      <c r="D658" s="38" t="s">
        <v>4097</v>
      </c>
      <c r="F658" s="38" t="s">
        <v>5404</v>
      </c>
      <c r="G658" s="67">
        <v>313</v>
      </c>
      <c r="H658" s="23" t="str">
        <f t="shared" si="36"/>
        <v>6217852700001448669313</v>
      </c>
      <c r="I658" s="48" t="e">
        <f>VLOOKUP(H658,银行退汇!H:K,4,FALSE)</f>
        <v>#N/A</v>
      </c>
      <c r="J658" s="48" t="e">
        <f t="shared" si="34"/>
        <v>#N/A</v>
      </c>
      <c r="K658" s="48" t="e">
        <f>VLOOKUP(H658,银行退汇!G:K,2,FALSE)</f>
        <v>#N/A</v>
      </c>
      <c r="L658" s="48" t="e">
        <f>VLOOKUP(H658,网银退汇!C:D,2,FALSE)</f>
        <v>#N/A</v>
      </c>
    </row>
    <row r="659" spans="1:12" hidden="1">
      <c r="A659" s="38" t="s">
        <v>4105</v>
      </c>
      <c r="B659" s="23" t="str">
        <f t="shared" si="35"/>
        <v>201706280053579762</v>
      </c>
      <c r="C659" s="38" t="s">
        <v>4966</v>
      </c>
      <c r="D659" s="38" t="s">
        <v>4102</v>
      </c>
      <c r="F659" s="38" t="s">
        <v>5405</v>
      </c>
      <c r="G659" s="67">
        <v>700</v>
      </c>
      <c r="H659" s="23" t="str">
        <f t="shared" si="36"/>
        <v>6217003860022754558700</v>
      </c>
      <c r="I659" s="48" t="e">
        <f>VLOOKUP(H659,银行退汇!H:K,4,FALSE)</f>
        <v>#N/A</v>
      </c>
      <c r="J659" s="48" t="e">
        <f t="shared" si="34"/>
        <v>#N/A</v>
      </c>
      <c r="K659" s="48" t="e">
        <f>VLOOKUP(H659,银行退汇!G:K,2,FALSE)</f>
        <v>#N/A</v>
      </c>
      <c r="L659" s="48" t="e">
        <f>VLOOKUP(H659,网银退汇!C:D,2,FALSE)</f>
        <v>#N/A</v>
      </c>
    </row>
    <row r="660" spans="1:12" hidden="1">
      <c r="A660" s="38" t="s">
        <v>4110</v>
      </c>
      <c r="B660" s="23" t="str">
        <f t="shared" si="35"/>
        <v>201706280053579846</v>
      </c>
      <c r="C660" s="38" t="s">
        <v>4966</v>
      </c>
      <c r="D660" s="38" t="s">
        <v>4107</v>
      </c>
      <c r="F660" s="38" t="s">
        <v>5406</v>
      </c>
      <c r="G660" s="67">
        <v>300</v>
      </c>
      <c r="H660" s="23" t="str">
        <f t="shared" si="36"/>
        <v>6217562700002714235300</v>
      </c>
      <c r="I660" s="48" t="e">
        <f>VLOOKUP(H660,银行退汇!H:K,4,FALSE)</f>
        <v>#N/A</v>
      </c>
      <c r="J660" s="48" t="e">
        <f t="shared" si="34"/>
        <v>#N/A</v>
      </c>
      <c r="K660" s="48" t="e">
        <f>VLOOKUP(H660,银行退汇!G:K,2,FALSE)</f>
        <v>#N/A</v>
      </c>
      <c r="L660" s="48" t="e">
        <f>VLOOKUP(H660,网银退汇!C:D,2,FALSE)</f>
        <v>#N/A</v>
      </c>
    </row>
    <row r="661" spans="1:12" hidden="1">
      <c r="A661" s="38" t="s">
        <v>4115</v>
      </c>
      <c r="B661" s="23" t="str">
        <f t="shared" si="35"/>
        <v>201706280053580339</v>
      </c>
      <c r="C661" s="38" t="s">
        <v>4966</v>
      </c>
      <c r="D661" s="38" t="s">
        <v>4112</v>
      </c>
      <c r="F661" s="38" t="s">
        <v>5407</v>
      </c>
      <c r="G661" s="67">
        <v>195</v>
      </c>
      <c r="H661" s="23" t="str">
        <f t="shared" si="36"/>
        <v>6226230226989877195</v>
      </c>
      <c r="I661" s="48" t="e">
        <f>VLOOKUP(H661,银行退汇!H:K,4,FALSE)</f>
        <v>#N/A</v>
      </c>
      <c r="J661" s="48" t="e">
        <f t="shared" si="34"/>
        <v>#N/A</v>
      </c>
      <c r="K661" s="48" t="e">
        <f>VLOOKUP(H661,银行退汇!G:K,2,FALSE)</f>
        <v>#N/A</v>
      </c>
      <c r="L661" s="48" t="e">
        <f>VLOOKUP(H661,网银退汇!C:D,2,FALSE)</f>
        <v>#N/A</v>
      </c>
    </row>
    <row r="662" spans="1:12" hidden="1">
      <c r="A662" s="38" t="s">
        <v>4118</v>
      </c>
      <c r="B662" s="23" t="str">
        <f t="shared" si="35"/>
        <v>201706280053583006</v>
      </c>
      <c r="C662" s="38" t="s">
        <v>4966</v>
      </c>
      <c r="D662" s="38" t="s">
        <v>4117</v>
      </c>
      <c r="F662" s="38" t="s">
        <v>5402</v>
      </c>
      <c r="G662" s="67">
        <v>440</v>
      </c>
      <c r="H662" s="23" t="str">
        <f t="shared" si="36"/>
        <v>6223691109130207440</v>
      </c>
      <c r="I662" s="48" t="e">
        <f>VLOOKUP(H662,银行退汇!H:K,4,FALSE)</f>
        <v>#N/A</v>
      </c>
      <c r="J662" s="48" t="e">
        <f t="shared" si="34"/>
        <v>#N/A</v>
      </c>
      <c r="K662" s="48" t="e">
        <f>VLOOKUP(H662,银行退汇!G:K,2,FALSE)</f>
        <v>#N/A</v>
      </c>
      <c r="L662" s="48" t="e">
        <f>VLOOKUP(H662,网银退汇!C:D,2,FALSE)</f>
        <v>#N/A</v>
      </c>
    </row>
    <row r="663" spans="1:12" hidden="1">
      <c r="A663" s="38" t="s">
        <v>4123</v>
      </c>
      <c r="B663" s="23" t="str">
        <f t="shared" si="35"/>
        <v>201706280053584838</v>
      </c>
      <c r="C663" s="38" t="s">
        <v>4966</v>
      </c>
      <c r="D663" s="38" t="s">
        <v>4120</v>
      </c>
      <c r="F663" s="38" t="s">
        <v>5408</v>
      </c>
      <c r="G663" s="67">
        <v>537</v>
      </c>
      <c r="H663" s="23" t="str">
        <f t="shared" si="36"/>
        <v>6217003910002999275537</v>
      </c>
      <c r="I663" s="48" t="e">
        <f>VLOOKUP(H663,银行退汇!H:K,4,FALSE)</f>
        <v>#N/A</v>
      </c>
      <c r="J663" s="48" t="e">
        <f t="shared" si="34"/>
        <v>#N/A</v>
      </c>
      <c r="K663" s="48" t="e">
        <f>VLOOKUP(H663,银行退汇!G:K,2,FALSE)</f>
        <v>#N/A</v>
      </c>
      <c r="L663" s="48" t="e">
        <f>VLOOKUP(H663,网银退汇!C:D,2,FALSE)</f>
        <v>#N/A</v>
      </c>
    </row>
    <row r="664" spans="1:12" hidden="1">
      <c r="A664" s="38" t="s">
        <v>4128</v>
      </c>
      <c r="B664" s="23" t="str">
        <f t="shared" si="35"/>
        <v>201706280053586066</v>
      </c>
      <c r="C664" s="38" t="s">
        <v>4966</v>
      </c>
      <c r="D664" s="38" t="s">
        <v>4125</v>
      </c>
      <c r="F664" s="38" t="s">
        <v>5409</v>
      </c>
      <c r="G664" s="67">
        <v>4444</v>
      </c>
      <c r="H664" s="23" t="str">
        <f t="shared" si="36"/>
        <v>62225201166756834444</v>
      </c>
      <c r="I664" s="48" t="e">
        <f>VLOOKUP(H664,银行退汇!H:K,4,FALSE)</f>
        <v>#N/A</v>
      </c>
      <c r="J664" s="48" t="e">
        <f t="shared" si="34"/>
        <v>#N/A</v>
      </c>
      <c r="K664" s="48" t="e">
        <f>VLOOKUP(H664,银行退汇!G:K,2,FALSE)</f>
        <v>#N/A</v>
      </c>
      <c r="L664" s="48" t="e">
        <f>VLOOKUP(H664,网银退汇!C:D,2,FALSE)</f>
        <v>#N/A</v>
      </c>
    </row>
    <row r="665" spans="1:12" hidden="1">
      <c r="A665" s="38" t="s">
        <v>4133</v>
      </c>
      <c r="B665" s="23" t="str">
        <f t="shared" si="35"/>
        <v>201706280053586298</v>
      </c>
      <c r="C665" s="38" t="s">
        <v>4966</v>
      </c>
      <c r="D665" s="38" t="s">
        <v>4130</v>
      </c>
      <c r="F665" s="38" t="s">
        <v>5410</v>
      </c>
      <c r="G665" s="67">
        <v>5</v>
      </c>
      <c r="H665" s="23" t="str">
        <f t="shared" si="36"/>
        <v>62236912643474485</v>
      </c>
      <c r="I665" s="48" t="e">
        <f>VLOOKUP(H665,银行退汇!H:K,4,FALSE)</f>
        <v>#N/A</v>
      </c>
      <c r="J665" s="48" t="e">
        <f t="shared" si="34"/>
        <v>#N/A</v>
      </c>
      <c r="K665" s="48" t="e">
        <f>VLOOKUP(H665,银行退汇!G:K,2,FALSE)</f>
        <v>#N/A</v>
      </c>
      <c r="L665" s="48" t="e">
        <f>VLOOKUP(H665,网银退汇!C:D,2,FALSE)</f>
        <v>#N/A</v>
      </c>
    </row>
    <row r="666" spans="1:12" hidden="1">
      <c r="A666" s="38" t="s">
        <v>4138</v>
      </c>
      <c r="B666" s="23" t="str">
        <f t="shared" si="35"/>
        <v>201706280053586694</v>
      </c>
      <c r="C666" s="38" t="s">
        <v>4966</v>
      </c>
      <c r="D666" s="38" t="s">
        <v>4135</v>
      </c>
      <c r="F666" s="38" t="s">
        <v>5411</v>
      </c>
      <c r="G666" s="67">
        <v>93</v>
      </c>
      <c r="H666" s="23" t="str">
        <f t="shared" si="36"/>
        <v>621226250500300192893</v>
      </c>
      <c r="I666" s="48" t="e">
        <f>VLOOKUP(H666,银行退汇!H:K,4,FALSE)</f>
        <v>#N/A</v>
      </c>
      <c r="J666" s="48" t="e">
        <f t="shared" si="34"/>
        <v>#N/A</v>
      </c>
      <c r="K666" s="48" t="e">
        <f>VLOOKUP(H666,银行退汇!G:K,2,FALSE)</f>
        <v>#N/A</v>
      </c>
      <c r="L666" s="48" t="e">
        <f>VLOOKUP(H666,网银退汇!C:D,2,FALSE)</f>
        <v>#N/A</v>
      </c>
    </row>
    <row r="667" spans="1:12" hidden="1">
      <c r="A667" s="38" t="s">
        <v>4143</v>
      </c>
      <c r="B667" s="23" t="str">
        <f t="shared" si="35"/>
        <v>201706280053590336</v>
      </c>
      <c r="C667" s="38" t="s">
        <v>4966</v>
      </c>
      <c r="D667" s="38" t="s">
        <v>4140</v>
      </c>
      <c r="F667" s="38" t="s">
        <v>5412</v>
      </c>
      <c r="G667" s="67">
        <v>9976</v>
      </c>
      <c r="H667" s="23" t="str">
        <f t="shared" si="36"/>
        <v>62596562420946909976</v>
      </c>
      <c r="I667" s="48" t="e">
        <f>VLOOKUP(H667,银行退汇!H:K,4,FALSE)</f>
        <v>#N/A</v>
      </c>
      <c r="J667" s="48" t="e">
        <f t="shared" si="34"/>
        <v>#N/A</v>
      </c>
      <c r="K667" s="48" t="e">
        <f>VLOOKUP(H667,银行退汇!G:K,2,FALSE)</f>
        <v>#N/A</v>
      </c>
      <c r="L667" s="48" t="e">
        <f>VLOOKUP(H667,网银退汇!C:D,2,FALSE)</f>
        <v>#N/A</v>
      </c>
    </row>
    <row r="668" spans="1:12" hidden="1">
      <c r="A668" s="38" t="s">
        <v>4148</v>
      </c>
      <c r="B668" s="23" t="str">
        <f t="shared" si="35"/>
        <v>201706280053592632</v>
      </c>
      <c r="C668" s="38" t="s">
        <v>4966</v>
      </c>
      <c r="D668" s="38" t="s">
        <v>4145</v>
      </c>
      <c r="F668" s="38" t="s">
        <v>5413</v>
      </c>
      <c r="G668" s="67">
        <v>1740</v>
      </c>
      <c r="H668" s="23" t="str">
        <f t="shared" si="36"/>
        <v>62597600076827541740</v>
      </c>
      <c r="I668" s="48" t="e">
        <f>VLOOKUP(H668,银行退汇!H:K,4,FALSE)</f>
        <v>#N/A</v>
      </c>
      <c r="J668" s="48" t="e">
        <f t="shared" si="34"/>
        <v>#N/A</v>
      </c>
      <c r="K668" s="48" t="e">
        <f>VLOOKUP(H668,银行退汇!G:K,2,FALSE)</f>
        <v>#N/A</v>
      </c>
      <c r="L668" s="48" t="e">
        <f>VLOOKUP(H668,网银退汇!C:D,2,FALSE)</f>
        <v>#N/A</v>
      </c>
    </row>
    <row r="669" spans="1:12" hidden="1">
      <c r="A669" s="38" t="s">
        <v>4153</v>
      </c>
      <c r="B669" s="23" t="str">
        <f t="shared" si="35"/>
        <v>201706280053596561</v>
      </c>
      <c r="C669" s="38" t="s">
        <v>4966</v>
      </c>
      <c r="D669" s="38" t="s">
        <v>4150</v>
      </c>
      <c r="F669" s="38" t="s">
        <v>5414</v>
      </c>
      <c r="G669" s="67">
        <v>494</v>
      </c>
      <c r="H669" s="23" t="str">
        <f t="shared" si="36"/>
        <v>6231900000120056797494</v>
      </c>
      <c r="I669" s="48" t="e">
        <f>VLOOKUP(H669,银行退汇!H:K,4,FALSE)</f>
        <v>#N/A</v>
      </c>
      <c r="J669" s="48" t="e">
        <f t="shared" si="34"/>
        <v>#N/A</v>
      </c>
      <c r="K669" s="48" t="e">
        <f>VLOOKUP(H669,银行退汇!G:K,2,FALSE)</f>
        <v>#N/A</v>
      </c>
      <c r="L669" s="48" t="e">
        <f>VLOOKUP(H669,网银退汇!C:D,2,FALSE)</f>
        <v>#N/A</v>
      </c>
    </row>
    <row r="670" spans="1:12" hidden="1">
      <c r="A670" s="38" t="s">
        <v>4158</v>
      </c>
      <c r="B670" s="23" t="str">
        <f t="shared" si="35"/>
        <v>201706280053597536</v>
      </c>
      <c r="C670" s="38" t="s">
        <v>4966</v>
      </c>
      <c r="D670" s="38" t="s">
        <v>4155</v>
      </c>
      <c r="F670" s="38" t="s">
        <v>5415</v>
      </c>
      <c r="G670" s="67">
        <v>113</v>
      </c>
      <c r="H670" s="23" t="str">
        <f t="shared" si="36"/>
        <v>6231900000095259509113</v>
      </c>
      <c r="I670" s="48" t="e">
        <f>VLOOKUP(H670,银行退汇!H:K,4,FALSE)</f>
        <v>#N/A</v>
      </c>
      <c r="J670" s="48" t="e">
        <f t="shared" si="34"/>
        <v>#N/A</v>
      </c>
      <c r="K670" s="48" t="e">
        <f>VLOOKUP(H670,银行退汇!G:K,2,FALSE)</f>
        <v>#N/A</v>
      </c>
      <c r="L670" s="48" t="e">
        <f>VLOOKUP(H670,网银退汇!C:D,2,FALSE)</f>
        <v>#N/A</v>
      </c>
    </row>
    <row r="671" spans="1:12" hidden="1">
      <c r="A671" s="38" t="s">
        <v>4163</v>
      </c>
      <c r="B671" s="23" t="str">
        <f t="shared" si="35"/>
        <v>201706280053597958</v>
      </c>
      <c r="C671" s="38" t="s">
        <v>4966</v>
      </c>
      <c r="D671" s="38" t="s">
        <v>4160</v>
      </c>
      <c r="F671" s="38" t="s">
        <v>5416</v>
      </c>
      <c r="G671" s="67">
        <v>1952</v>
      </c>
      <c r="H671" s="23" t="str">
        <f t="shared" si="36"/>
        <v>62149213001123031952</v>
      </c>
      <c r="I671" s="48" t="e">
        <f>VLOOKUP(H671,银行退汇!H:K,4,FALSE)</f>
        <v>#N/A</v>
      </c>
      <c r="J671" s="48" t="e">
        <f t="shared" si="34"/>
        <v>#N/A</v>
      </c>
      <c r="K671" s="48" t="e">
        <f>VLOOKUP(H671,银行退汇!G:K,2,FALSE)</f>
        <v>#N/A</v>
      </c>
      <c r="L671" s="48" t="e">
        <f>VLOOKUP(H671,网银退汇!C:D,2,FALSE)</f>
        <v>#N/A</v>
      </c>
    </row>
    <row r="672" spans="1:12" hidden="1">
      <c r="A672" s="38" t="s">
        <v>4168</v>
      </c>
      <c r="B672" s="23" t="str">
        <f t="shared" si="35"/>
        <v>201706280053599020</v>
      </c>
      <c r="C672" s="38" t="s">
        <v>4966</v>
      </c>
      <c r="D672" s="38" t="s">
        <v>4165</v>
      </c>
      <c r="F672" s="38" t="s">
        <v>5417</v>
      </c>
      <c r="G672" s="67">
        <v>1001</v>
      </c>
      <c r="H672" s="23" t="str">
        <f t="shared" si="36"/>
        <v>62170038600171238431001</v>
      </c>
      <c r="I672" s="48" t="e">
        <f>VLOOKUP(H672,银行退汇!H:K,4,FALSE)</f>
        <v>#N/A</v>
      </c>
      <c r="J672" s="48" t="e">
        <f t="shared" si="34"/>
        <v>#N/A</v>
      </c>
      <c r="K672" s="48" t="e">
        <f>VLOOKUP(H672,银行退汇!G:K,2,FALSE)</f>
        <v>#N/A</v>
      </c>
      <c r="L672" s="48" t="e">
        <f>VLOOKUP(H672,网银退汇!C:D,2,FALSE)</f>
        <v>#N/A</v>
      </c>
    </row>
    <row r="673" spans="1:12" hidden="1">
      <c r="A673" s="38" t="s">
        <v>4173</v>
      </c>
      <c r="B673" s="23" t="str">
        <f t="shared" si="35"/>
        <v>201706280053600306</v>
      </c>
      <c r="C673" s="38" t="s">
        <v>4966</v>
      </c>
      <c r="D673" s="38" t="s">
        <v>4170</v>
      </c>
      <c r="F673" s="38" t="s">
        <v>5418</v>
      </c>
      <c r="G673" s="67">
        <v>817</v>
      </c>
      <c r="H673" s="23" t="str">
        <f t="shared" si="36"/>
        <v>6253335346353171817</v>
      </c>
      <c r="I673" s="48" t="e">
        <f>VLOOKUP(H673,银行退汇!H:K,4,FALSE)</f>
        <v>#N/A</v>
      </c>
      <c r="J673" s="48" t="e">
        <f t="shared" si="34"/>
        <v>#N/A</v>
      </c>
      <c r="K673" s="48" t="e">
        <f>VLOOKUP(H673,银行退汇!G:K,2,FALSE)</f>
        <v>#N/A</v>
      </c>
      <c r="L673" s="48" t="e">
        <f>VLOOKUP(H673,网银退汇!C:D,2,FALSE)</f>
        <v>#N/A</v>
      </c>
    </row>
    <row r="674" spans="1:12" hidden="1">
      <c r="A674" s="38" t="s">
        <v>4178</v>
      </c>
      <c r="B674" s="23" t="str">
        <f t="shared" si="35"/>
        <v>201706280053600611</v>
      </c>
      <c r="C674" s="38" t="s">
        <v>4966</v>
      </c>
      <c r="D674" s="38" t="s">
        <v>4175</v>
      </c>
      <c r="F674" s="38" t="s">
        <v>5419</v>
      </c>
      <c r="G674" s="67">
        <v>330</v>
      </c>
      <c r="H674" s="23" t="str">
        <f t="shared" si="36"/>
        <v>6212262507000910556330</v>
      </c>
      <c r="I674" s="48" t="e">
        <f>VLOOKUP(H674,银行退汇!H:K,4,FALSE)</f>
        <v>#N/A</v>
      </c>
      <c r="J674" s="48" t="e">
        <f t="shared" si="34"/>
        <v>#N/A</v>
      </c>
      <c r="K674" s="48" t="e">
        <f>VLOOKUP(H674,银行退汇!G:K,2,FALSE)</f>
        <v>#N/A</v>
      </c>
      <c r="L674" s="48" t="e">
        <f>VLOOKUP(H674,网银退汇!C:D,2,FALSE)</f>
        <v>#N/A</v>
      </c>
    </row>
    <row r="675" spans="1:12" hidden="1">
      <c r="A675" s="38" t="s">
        <v>4186</v>
      </c>
      <c r="B675" s="23" t="str">
        <f t="shared" si="35"/>
        <v>201706280053600780</v>
      </c>
      <c r="C675" s="38" t="s">
        <v>4966</v>
      </c>
      <c r="D675" s="38" t="s">
        <v>4183</v>
      </c>
      <c r="F675" s="38" t="s">
        <v>5420</v>
      </c>
      <c r="G675" s="67">
        <v>389</v>
      </c>
      <c r="H675" s="23" t="str">
        <f t="shared" si="36"/>
        <v>6217852700005518780389</v>
      </c>
      <c r="I675" s="48" t="e">
        <f>VLOOKUP(H675,银行退汇!H:K,4,FALSE)</f>
        <v>#N/A</v>
      </c>
      <c r="J675" s="48" t="e">
        <f t="shared" si="34"/>
        <v>#N/A</v>
      </c>
      <c r="K675" s="48" t="e">
        <f>VLOOKUP(H675,银行退汇!G:K,2,FALSE)</f>
        <v>#N/A</v>
      </c>
      <c r="L675" s="48" t="e">
        <f>VLOOKUP(H675,网银退汇!C:D,2,FALSE)</f>
        <v>#N/A</v>
      </c>
    </row>
    <row r="676" spans="1:12" hidden="1">
      <c r="A676" s="38" t="s">
        <v>4181</v>
      </c>
      <c r="B676" s="23" t="str">
        <f t="shared" si="35"/>
        <v>201706280053600797</v>
      </c>
      <c r="C676" s="38" t="s">
        <v>4966</v>
      </c>
      <c r="D676" s="38" t="s">
        <v>4180</v>
      </c>
      <c r="F676" s="38" t="s">
        <v>5336</v>
      </c>
      <c r="G676" s="67">
        <v>6000</v>
      </c>
      <c r="H676" s="23" t="str">
        <f t="shared" si="36"/>
        <v>62215503369153136000</v>
      </c>
      <c r="I676" s="48" t="e">
        <f>VLOOKUP(H676,银行退汇!H:K,4,FALSE)</f>
        <v>#N/A</v>
      </c>
      <c r="J676" s="48" t="e">
        <f t="shared" si="34"/>
        <v>#N/A</v>
      </c>
      <c r="K676" s="48" t="e">
        <f>VLOOKUP(H676,银行退汇!G:K,2,FALSE)</f>
        <v>#N/A</v>
      </c>
      <c r="L676" s="48" t="e">
        <f>VLOOKUP(H676,网银退汇!C:D,2,FALSE)</f>
        <v>#N/A</v>
      </c>
    </row>
    <row r="677" spans="1:12" hidden="1">
      <c r="A677" s="38" t="s">
        <v>4191</v>
      </c>
      <c r="B677" s="23" t="str">
        <f t="shared" si="35"/>
        <v>201706280053601206</v>
      </c>
      <c r="C677" s="38" t="s">
        <v>4966</v>
      </c>
      <c r="D677" s="38" t="s">
        <v>4188</v>
      </c>
      <c r="F677" s="38" t="s">
        <v>5421</v>
      </c>
      <c r="G677" s="67">
        <v>269</v>
      </c>
      <c r="H677" s="23" t="str">
        <f t="shared" si="36"/>
        <v>6259654240647965269</v>
      </c>
      <c r="I677" s="48" t="e">
        <f>VLOOKUP(H677,银行退汇!H:K,4,FALSE)</f>
        <v>#N/A</v>
      </c>
      <c r="J677" s="48" t="e">
        <f t="shared" si="34"/>
        <v>#N/A</v>
      </c>
      <c r="K677" s="48" t="e">
        <f>VLOOKUP(H677,银行退汇!G:K,2,FALSE)</f>
        <v>#N/A</v>
      </c>
      <c r="L677" s="48" t="e">
        <f>VLOOKUP(H677,网银退汇!C:D,2,FALSE)</f>
        <v>#N/A</v>
      </c>
    </row>
    <row r="678" spans="1:12" hidden="1">
      <c r="A678" s="38" t="s">
        <v>4196</v>
      </c>
      <c r="B678" s="23" t="str">
        <f t="shared" si="35"/>
        <v>201706280053601804</v>
      </c>
      <c r="C678" s="38" t="s">
        <v>4966</v>
      </c>
      <c r="D678" s="38" t="s">
        <v>4193</v>
      </c>
      <c r="F678" s="38" t="s">
        <v>5422</v>
      </c>
      <c r="G678" s="67">
        <v>1000</v>
      </c>
      <c r="H678" s="23" t="str">
        <f t="shared" si="36"/>
        <v>62215507008139611000</v>
      </c>
      <c r="I678" s="48" t="e">
        <f>VLOOKUP(H678,银行退汇!H:K,4,FALSE)</f>
        <v>#N/A</v>
      </c>
      <c r="J678" s="48" t="e">
        <f t="shared" si="34"/>
        <v>#N/A</v>
      </c>
      <c r="K678" s="48" t="e">
        <f>VLOOKUP(H678,银行退汇!G:K,2,FALSE)</f>
        <v>#N/A</v>
      </c>
      <c r="L678" s="48" t="e">
        <f>VLOOKUP(H678,网银退汇!C:D,2,FALSE)</f>
        <v>#N/A</v>
      </c>
    </row>
    <row r="679" spans="1:12" hidden="1">
      <c r="A679" s="38" t="s">
        <v>4199</v>
      </c>
      <c r="B679" s="23" t="str">
        <f t="shared" si="35"/>
        <v>201706280053601924</v>
      </c>
      <c r="C679" s="38" t="s">
        <v>4966</v>
      </c>
      <c r="D679" s="38" t="s">
        <v>4198</v>
      </c>
      <c r="F679" s="38" t="s">
        <v>5422</v>
      </c>
      <c r="G679" s="67">
        <v>771</v>
      </c>
      <c r="H679" s="23" t="str">
        <f t="shared" si="36"/>
        <v>6221550700813961771</v>
      </c>
      <c r="I679" s="48" t="e">
        <f>VLOOKUP(H679,银行退汇!H:K,4,FALSE)</f>
        <v>#N/A</v>
      </c>
      <c r="J679" s="48" t="e">
        <f t="shared" si="34"/>
        <v>#N/A</v>
      </c>
      <c r="K679" s="48" t="e">
        <f>VLOOKUP(H679,银行退汇!G:K,2,FALSE)</f>
        <v>#N/A</v>
      </c>
      <c r="L679" s="48" t="e">
        <f>VLOOKUP(H679,网银退汇!C:D,2,FALSE)</f>
        <v>#N/A</v>
      </c>
    </row>
    <row r="680" spans="1:12" hidden="1">
      <c r="A680" s="38" t="s">
        <v>4204</v>
      </c>
      <c r="B680" s="23" t="str">
        <f t="shared" si="35"/>
        <v>201706280053602897</v>
      </c>
      <c r="C680" s="38" t="s">
        <v>4966</v>
      </c>
      <c r="D680" s="38" t="s">
        <v>4201</v>
      </c>
      <c r="F680" s="38" t="s">
        <v>5423</v>
      </c>
      <c r="G680" s="67">
        <v>1000</v>
      </c>
      <c r="H680" s="23" t="str">
        <f t="shared" si="36"/>
        <v>62176819001504291000</v>
      </c>
      <c r="I680" s="48" t="e">
        <f>VLOOKUP(H680,银行退汇!H:K,4,FALSE)</f>
        <v>#N/A</v>
      </c>
      <c r="J680" s="48" t="e">
        <f t="shared" si="34"/>
        <v>#N/A</v>
      </c>
      <c r="K680" s="48" t="e">
        <f>VLOOKUP(H680,银行退汇!G:K,2,FALSE)</f>
        <v>#N/A</v>
      </c>
      <c r="L680" s="48" t="e">
        <f>VLOOKUP(H680,网银退汇!C:D,2,FALSE)</f>
        <v>#N/A</v>
      </c>
    </row>
    <row r="681" spans="1:12" hidden="1">
      <c r="A681" s="38" t="s">
        <v>4209</v>
      </c>
      <c r="B681" s="23" t="str">
        <f t="shared" si="35"/>
        <v>201706280053603259</v>
      </c>
      <c r="C681" s="38" t="s">
        <v>4966</v>
      </c>
      <c r="D681" s="38" t="s">
        <v>4206</v>
      </c>
      <c r="F681" s="38" t="s">
        <v>5424</v>
      </c>
      <c r="G681" s="67">
        <v>1000</v>
      </c>
      <c r="H681" s="23" t="str">
        <f t="shared" si="36"/>
        <v>62178527000132738651000</v>
      </c>
      <c r="I681" s="48" t="e">
        <f>VLOOKUP(H681,银行退汇!H:K,4,FALSE)</f>
        <v>#N/A</v>
      </c>
      <c r="J681" s="48" t="e">
        <f t="shared" si="34"/>
        <v>#N/A</v>
      </c>
      <c r="K681" s="48" t="e">
        <f>VLOOKUP(H681,银行退汇!G:K,2,FALSE)</f>
        <v>#N/A</v>
      </c>
      <c r="L681" s="48" t="e">
        <f>VLOOKUP(H681,网银退汇!C:D,2,FALSE)</f>
        <v>#N/A</v>
      </c>
    </row>
    <row r="682" spans="1:12" hidden="1">
      <c r="A682" s="38" t="s">
        <v>4214</v>
      </c>
      <c r="B682" s="23" t="str">
        <f t="shared" si="35"/>
        <v>201706280053604463</v>
      </c>
      <c r="C682" s="38" t="s">
        <v>4966</v>
      </c>
      <c r="D682" s="38" t="s">
        <v>4211</v>
      </c>
      <c r="F682" s="38" t="s">
        <v>5425</v>
      </c>
      <c r="G682" s="67">
        <v>221</v>
      </c>
      <c r="H682" s="23" t="str">
        <f t="shared" si="36"/>
        <v>6231900000116638640221</v>
      </c>
      <c r="I682" s="48" t="e">
        <f>VLOOKUP(H682,银行退汇!H:K,4,FALSE)</f>
        <v>#N/A</v>
      </c>
      <c r="J682" s="48" t="e">
        <f t="shared" si="34"/>
        <v>#N/A</v>
      </c>
      <c r="K682" s="48" t="e">
        <f>VLOOKUP(H682,银行退汇!G:K,2,FALSE)</f>
        <v>#N/A</v>
      </c>
      <c r="L682" s="48" t="e">
        <f>VLOOKUP(H682,网银退汇!C:D,2,FALSE)</f>
        <v>#N/A</v>
      </c>
    </row>
    <row r="683" spans="1:12" hidden="1">
      <c r="A683" s="38" t="s">
        <v>4219</v>
      </c>
      <c r="B683" s="23" t="str">
        <f t="shared" si="35"/>
        <v>201706280053605065</v>
      </c>
      <c r="C683" s="38" t="s">
        <v>4966</v>
      </c>
      <c r="D683" s="38" t="s">
        <v>4216</v>
      </c>
      <c r="F683" s="38" t="s">
        <v>5426</v>
      </c>
      <c r="G683" s="67">
        <v>74</v>
      </c>
      <c r="H683" s="23" t="str">
        <f t="shared" si="36"/>
        <v>621700396000280141974</v>
      </c>
      <c r="I683" s="48" t="e">
        <f>VLOOKUP(H683,银行退汇!H:K,4,FALSE)</f>
        <v>#N/A</v>
      </c>
      <c r="J683" s="48" t="e">
        <f t="shared" si="34"/>
        <v>#N/A</v>
      </c>
      <c r="K683" s="48" t="e">
        <f>VLOOKUP(H683,银行退汇!G:K,2,FALSE)</f>
        <v>#N/A</v>
      </c>
      <c r="L683" s="48" t="e">
        <f>VLOOKUP(H683,网银退汇!C:D,2,FALSE)</f>
        <v>#N/A</v>
      </c>
    </row>
    <row r="684" spans="1:12" hidden="1">
      <c r="A684" s="38" t="s">
        <v>4224</v>
      </c>
      <c r="B684" s="23" t="str">
        <f t="shared" si="35"/>
        <v>201706280053607950</v>
      </c>
      <c r="C684" s="38" t="s">
        <v>4966</v>
      </c>
      <c r="D684" s="38" t="s">
        <v>4221</v>
      </c>
      <c r="F684" s="38" t="s">
        <v>5427</v>
      </c>
      <c r="G684" s="67">
        <v>402</v>
      </c>
      <c r="H684" s="23" t="str">
        <f t="shared" si="36"/>
        <v>6231900000055069781402</v>
      </c>
      <c r="I684" s="48" t="e">
        <f>VLOOKUP(H684,银行退汇!H:K,4,FALSE)</f>
        <v>#N/A</v>
      </c>
      <c r="J684" s="48" t="e">
        <f t="shared" si="34"/>
        <v>#N/A</v>
      </c>
      <c r="K684" s="48" t="e">
        <f>VLOOKUP(H684,银行退汇!G:K,2,FALSE)</f>
        <v>#N/A</v>
      </c>
      <c r="L684" s="48" t="e">
        <f>VLOOKUP(H684,网银退汇!C:D,2,FALSE)</f>
        <v>#N/A</v>
      </c>
    </row>
    <row r="685" spans="1:12" hidden="1">
      <c r="A685" s="38" t="s">
        <v>4229</v>
      </c>
      <c r="B685" s="23" t="str">
        <f t="shared" si="35"/>
        <v>201706280053609656</v>
      </c>
      <c r="C685" s="38" t="s">
        <v>4966</v>
      </c>
      <c r="D685" s="38" t="s">
        <v>4226</v>
      </c>
      <c r="F685" s="38" t="s">
        <v>5428</v>
      </c>
      <c r="G685" s="67">
        <v>746</v>
      </c>
      <c r="H685" s="23" t="str">
        <f t="shared" si="36"/>
        <v>6223691536968708746</v>
      </c>
      <c r="I685" s="48" t="e">
        <f>VLOOKUP(H685,银行退汇!H:K,4,FALSE)</f>
        <v>#N/A</v>
      </c>
      <c r="J685" s="48" t="e">
        <f t="shared" si="34"/>
        <v>#N/A</v>
      </c>
      <c r="K685" s="48" t="e">
        <f>VLOOKUP(H685,银行退汇!G:K,2,FALSE)</f>
        <v>#N/A</v>
      </c>
      <c r="L685" s="48" t="e">
        <f>VLOOKUP(H685,网银退汇!C:D,2,FALSE)</f>
        <v>#N/A</v>
      </c>
    </row>
    <row r="686" spans="1:12" hidden="1">
      <c r="A686" s="38" t="s">
        <v>4234</v>
      </c>
      <c r="B686" s="23" t="str">
        <f t="shared" si="35"/>
        <v>201706280053612143</v>
      </c>
      <c r="C686" s="38" t="s">
        <v>4966</v>
      </c>
      <c r="D686" s="38" t="s">
        <v>4231</v>
      </c>
      <c r="F686" s="38" t="s">
        <v>5429</v>
      </c>
      <c r="G686" s="67">
        <v>151</v>
      </c>
      <c r="H686" s="23" t="str">
        <f t="shared" si="36"/>
        <v>6231900000107890705151</v>
      </c>
      <c r="I686" s="48" t="e">
        <f>VLOOKUP(H686,银行退汇!H:K,4,FALSE)</f>
        <v>#N/A</v>
      </c>
      <c r="J686" s="48" t="e">
        <f t="shared" si="34"/>
        <v>#N/A</v>
      </c>
      <c r="K686" s="48" t="e">
        <f>VLOOKUP(H686,银行退汇!G:K,2,FALSE)</f>
        <v>#N/A</v>
      </c>
      <c r="L686" s="48" t="e">
        <f>VLOOKUP(H686,网银退汇!C:D,2,FALSE)</f>
        <v>#N/A</v>
      </c>
    </row>
    <row r="687" spans="1:12" hidden="1">
      <c r="A687" s="38" t="s">
        <v>4239</v>
      </c>
      <c r="B687" s="23" t="str">
        <f t="shared" si="35"/>
        <v>201706280053618839</v>
      </c>
      <c r="C687" s="38" t="s">
        <v>4966</v>
      </c>
      <c r="D687" s="38" t="s">
        <v>4236</v>
      </c>
      <c r="F687" s="38" t="s">
        <v>5430</v>
      </c>
      <c r="G687" s="67">
        <v>516</v>
      </c>
      <c r="H687" s="23" t="str">
        <f t="shared" si="36"/>
        <v>6217003900000013484516</v>
      </c>
      <c r="I687" s="48" t="e">
        <f>VLOOKUP(H687,银行退汇!H:K,4,FALSE)</f>
        <v>#N/A</v>
      </c>
      <c r="J687" s="48" t="e">
        <f t="shared" si="34"/>
        <v>#N/A</v>
      </c>
      <c r="K687" s="48" t="e">
        <f>VLOOKUP(H687,银行退汇!G:K,2,FALSE)</f>
        <v>#N/A</v>
      </c>
      <c r="L687" s="48" t="e">
        <f>VLOOKUP(H687,网银退汇!C:D,2,FALSE)</f>
        <v>#N/A</v>
      </c>
    </row>
    <row r="688" spans="1:12" hidden="1">
      <c r="A688" s="38" t="s">
        <v>4244</v>
      </c>
      <c r="B688" s="23" t="str">
        <f t="shared" si="35"/>
        <v>201706280053632349</v>
      </c>
      <c r="C688" s="38" t="s">
        <v>4966</v>
      </c>
      <c r="D688" s="38" t="s">
        <v>4241</v>
      </c>
      <c r="F688" s="38" t="s">
        <v>5431</v>
      </c>
      <c r="G688" s="67">
        <v>1174</v>
      </c>
      <c r="H688" s="23" t="str">
        <f t="shared" si="36"/>
        <v>62141573126002582071174</v>
      </c>
      <c r="I688" s="48" t="e">
        <f>VLOOKUP(H688,银行退汇!H:K,4,FALSE)</f>
        <v>#N/A</v>
      </c>
      <c r="J688" s="48" t="e">
        <f t="shared" si="34"/>
        <v>#N/A</v>
      </c>
      <c r="K688" s="48" t="e">
        <f>VLOOKUP(H688,银行退汇!G:K,2,FALSE)</f>
        <v>#N/A</v>
      </c>
      <c r="L688" s="48" t="e">
        <f>VLOOKUP(H688,网银退汇!C:D,2,FALSE)</f>
        <v>#N/A</v>
      </c>
    </row>
    <row r="689" spans="1:12" hidden="1">
      <c r="A689" s="38" t="s">
        <v>4249</v>
      </c>
      <c r="B689" s="23" t="str">
        <f t="shared" si="35"/>
        <v>201706280053643841</v>
      </c>
      <c r="C689" s="38" t="s">
        <v>4966</v>
      </c>
      <c r="D689" s="38" t="s">
        <v>4246</v>
      </c>
      <c r="F689" s="38" t="s">
        <v>5432</v>
      </c>
      <c r="G689" s="67">
        <v>1500</v>
      </c>
      <c r="H689" s="23" t="str">
        <f t="shared" si="36"/>
        <v>62215503768683071500</v>
      </c>
      <c r="I689" s="48" t="e">
        <f>VLOOKUP(H689,银行退汇!H:K,4,FALSE)</f>
        <v>#N/A</v>
      </c>
      <c r="J689" s="48" t="e">
        <f t="shared" si="34"/>
        <v>#N/A</v>
      </c>
      <c r="K689" s="48" t="e">
        <f>VLOOKUP(H689,银行退汇!G:K,2,FALSE)</f>
        <v>#N/A</v>
      </c>
      <c r="L689" s="48" t="e">
        <f>VLOOKUP(H689,网银退汇!C:D,2,FALSE)</f>
        <v>#N/A</v>
      </c>
    </row>
    <row r="690" spans="1:12" hidden="1">
      <c r="A690" s="38" t="s">
        <v>4254</v>
      </c>
      <c r="B690" s="23" t="str">
        <f t="shared" si="35"/>
        <v>201706280053646695</v>
      </c>
      <c r="C690" s="38" t="s">
        <v>4966</v>
      </c>
      <c r="D690" s="38" t="s">
        <v>4251</v>
      </c>
      <c r="F690" s="38" t="s">
        <v>5433</v>
      </c>
      <c r="G690" s="67">
        <v>26</v>
      </c>
      <c r="H690" s="23" t="str">
        <f t="shared" si="36"/>
        <v>622848086861989857026</v>
      </c>
      <c r="I690" s="48" t="e">
        <f>VLOOKUP(H690,银行退汇!H:K,4,FALSE)</f>
        <v>#N/A</v>
      </c>
      <c r="J690" s="48" t="e">
        <f t="shared" si="34"/>
        <v>#N/A</v>
      </c>
      <c r="K690" s="48" t="e">
        <f>VLOOKUP(H690,银行退汇!G:K,2,FALSE)</f>
        <v>#N/A</v>
      </c>
      <c r="L690" s="48" t="e">
        <f>VLOOKUP(H690,网银退汇!C:D,2,FALSE)</f>
        <v>#N/A</v>
      </c>
    </row>
    <row r="691" spans="1:12" hidden="1">
      <c r="A691" s="38" t="s">
        <v>4259</v>
      </c>
      <c r="B691" s="23" t="str">
        <f t="shared" si="35"/>
        <v>201706280053647169</v>
      </c>
      <c r="C691" s="38" t="s">
        <v>4966</v>
      </c>
      <c r="D691" s="38" t="s">
        <v>4256</v>
      </c>
      <c r="F691" s="38" t="s">
        <v>5434</v>
      </c>
      <c r="G691" s="67">
        <v>500</v>
      </c>
      <c r="H691" s="23" t="str">
        <f t="shared" si="36"/>
        <v>6216602700000573504500</v>
      </c>
      <c r="I691" s="48" t="e">
        <f>VLOOKUP(H691,银行退汇!H:K,4,FALSE)</f>
        <v>#N/A</v>
      </c>
      <c r="J691" s="48" t="e">
        <f t="shared" si="34"/>
        <v>#N/A</v>
      </c>
      <c r="K691" s="48" t="e">
        <f>VLOOKUP(H691,银行退汇!G:K,2,FALSE)</f>
        <v>#N/A</v>
      </c>
      <c r="L691" s="48" t="e">
        <f>VLOOKUP(H691,网银退汇!C:D,2,FALSE)</f>
        <v>#N/A</v>
      </c>
    </row>
    <row r="692" spans="1:12" hidden="1">
      <c r="A692" s="38" t="s">
        <v>4264</v>
      </c>
      <c r="B692" s="23" t="str">
        <f t="shared" si="35"/>
        <v>201706280053647276</v>
      </c>
      <c r="C692" s="38" t="s">
        <v>4966</v>
      </c>
      <c r="D692" s="38" t="s">
        <v>4261</v>
      </c>
      <c r="F692" s="38" t="s">
        <v>5435</v>
      </c>
      <c r="G692" s="67">
        <v>362</v>
      </c>
      <c r="H692" s="23" t="str">
        <f t="shared" si="36"/>
        <v>6228483866296058465362</v>
      </c>
      <c r="I692" s="48" t="e">
        <f>VLOOKUP(H692,银行退汇!H:K,4,FALSE)</f>
        <v>#N/A</v>
      </c>
      <c r="J692" s="48" t="e">
        <f t="shared" si="34"/>
        <v>#N/A</v>
      </c>
      <c r="K692" s="48" t="e">
        <f>VLOOKUP(H692,银行退汇!G:K,2,FALSE)</f>
        <v>#N/A</v>
      </c>
      <c r="L692" s="48" t="e">
        <f>VLOOKUP(H692,网银退汇!C:D,2,FALSE)</f>
        <v>#N/A</v>
      </c>
    </row>
    <row r="693" spans="1:12" hidden="1">
      <c r="A693" s="38" t="s">
        <v>4267</v>
      </c>
      <c r="B693" s="23" t="str">
        <f t="shared" si="35"/>
        <v>201706280053648425</v>
      </c>
      <c r="C693" s="38" t="s">
        <v>4966</v>
      </c>
      <c r="D693" s="38" t="s">
        <v>4266</v>
      </c>
      <c r="F693" s="38" t="s">
        <v>5379</v>
      </c>
      <c r="G693" s="67">
        <v>500</v>
      </c>
      <c r="H693" s="23" t="str">
        <f t="shared" si="36"/>
        <v>6228483868217791174500</v>
      </c>
      <c r="I693" s="48" t="e">
        <f>VLOOKUP(H693,银行退汇!H:K,4,FALSE)</f>
        <v>#N/A</v>
      </c>
      <c r="J693" s="48" t="e">
        <f t="shared" si="34"/>
        <v>#N/A</v>
      </c>
      <c r="K693" s="48" t="e">
        <f>VLOOKUP(H693,银行退汇!G:K,2,FALSE)</f>
        <v>#N/A</v>
      </c>
      <c r="L693" s="48" t="e">
        <f>VLOOKUP(H693,网银退汇!C:D,2,FALSE)</f>
        <v>#N/A</v>
      </c>
    </row>
    <row r="694" spans="1:12" hidden="1">
      <c r="A694" s="38" t="s">
        <v>4272</v>
      </c>
      <c r="B694" s="23" t="str">
        <f t="shared" si="35"/>
        <v>201706280053648434</v>
      </c>
      <c r="C694" s="38" t="s">
        <v>4966</v>
      </c>
      <c r="D694" s="38" t="s">
        <v>4269</v>
      </c>
      <c r="F694" s="38" t="s">
        <v>5436</v>
      </c>
      <c r="G694" s="67">
        <v>43</v>
      </c>
      <c r="H694" s="23" t="str">
        <f t="shared" si="36"/>
        <v>623020035088602943</v>
      </c>
      <c r="I694" s="48" t="e">
        <f>VLOOKUP(H694,银行退汇!H:K,4,FALSE)</f>
        <v>#N/A</v>
      </c>
      <c r="J694" s="48" t="e">
        <f t="shared" si="34"/>
        <v>#N/A</v>
      </c>
      <c r="K694" s="48" t="e">
        <f>VLOOKUP(H694,银行退汇!G:K,2,FALSE)</f>
        <v>#N/A</v>
      </c>
      <c r="L694" s="48" t="e">
        <f>VLOOKUP(H694,网银退汇!C:D,2,FALSE)</f>
        <v>#N/A</v>
      </c>
    </row>
    <row r="695" spans="1:12" hidden="1">
      <c r="A695" s="38" t="s">
        <v>4277</v>
      </c>
      <c r="B695" s="23" t="str">
        <f t="shared" si="35"/>
        <v>201706280053649176</v>
      </c>
      <c r="C695" s="38" t="s">
        <v>4966</v>
      </c>
      <c r="D695" s="38" t="s">
        <v>4274</v>
      </c>
      <c r="F695" s="38" t="s">
        <v>5437</v>
      </c>
      <c r="G695" s="67">
        <v>675</v>
      </c>
      <c r="H695" s="23" t="str">
        <f t="shared" si="36"/>
        <v>6228480868609493374675</v>
      </c>
      <c r="I695" s="48" t="e">
        <f>VLOOKUP(H695,银行退汇!H:K,4,FALSE)</f>
        <v>#N/A</v>
      </c>
      <c r="J695" s="48" t="e">
        <f t="shared" ref="J695:J758" si="37">IF(I695&gt;0,1,"")</f>
        <v>#N/A</v>
      </c>
      <c r="K695" s="48" t="e">
        <f>VLOOKUP(H695,银行退汇!G:K,2,FALSE)</f>
        <v>#N/A</v>
      </c>
      <c r="L695" s="48" t="e">
        <f>VLOOKUP(H695,网银退汇!C:D,2,FALSE)</f>
        <v>#N/A</v>
      </c>
    </row>
    <row r="696" spans="1:12" hidden="1">
      <c r="A696" s="38" t="s">
        <v>4282</v>
      </c>
      <c r="B696" s="23" t="str">
        <f t="shared" ref="B696:B759" si="38">C696&amp;D696</f>
        <v>201706280053649362</v>
      </c>
      <c r="C696" s="38" t="s">
        <v>4966</v>
      </c>
      <c r="D696" s="38" t="s">
        <v>4279</v>
      </c>
      <c r="F696" s="38" t="s">
        <v>5438</v>
      </c>
      <c r="G696" s="67">
        <v>61</v>
      </c>
      <c r="H696" s="23" t="str">
        <f t="shared" ref="H696:H759" si="39">F696&amp;G696</f>
        <v>622623001338026461</v>
      </c>
      <c r="I696" s="48" t="e">
        <f>VLOOKUP(H696,银行退汇!H:K,4,FALSE)</f>
        <v>#N/A</v>
      </c>
      <c r="J696" s="48" t="e">
        <f t="shared" si="37"/>
        <v>#N/A</v>
      </c>
      <c r="K696" s="48" t="e">
        <f>VLOOKUP(H696,银行退汇!G:K,2,FALSE)</f>
        <v>#N/A</v>
      </c>
      <c r="L696" s="48" t="e">
        <f>VLOOKUP(H696,网银退汇!C:D,2,FALSE)</f>
        <v>#N/A</v>
      </c>
    </row>
    <row r="697" spans="1:12" hidden="1">
      <c r="A697" s="38" t="s">
        <v>4287</v>
      </c>
      <c r="B697" s="23" t="str">
        <f t="shared" si="38"/>
        <v>201706280053649981</v>
      </c>
      <c r="C697" s="38" t="s">
        <v>4966</v>
      </c>
      <c r="D697" s="38" t="s">
        <v>4284</v>
      </c>
      <c r="F697" s="38" t="s">
        <v>5439</v>
      </c>
      <c r="G697" s="67">
        <v>100</v>
      </c>
      <c r="H697" s="23" t="str">
        <f t="shared" si="39"/>
        <v>6282880012930682100</v>
      </c>
      <c r="I697" s="48" t="e">
        <f>VLOOKUP(H697,银行退汇!H:K,4,FALSE)</f>
        <v>#N/A</v>
      </c>
      <c r="J697" s="48" t="e">
        <f t="shared" si="37"/>
        <v>#N/A</v>
      </c>
      <c r="K697" s="48" t="e">
        <f>VLOOKUP(H697,银行退汇!G:K,2,FALSE)</f>
        <v>#N/A</v>
      </c>
      <c r="L697" s="48" t="e">
        <f>VLOOKUP(H697,网银退汇!C:D,2,FALSE)</f>
        <v>#N/A</v>
      </c>
    </row>
    <row r="698" spans="1:12" hidden="1">
      <c r="A698" s="38" t="s">
        <v>4292</v>
      </c>
      <c r="B698" s="23" t="str">
        <f t="shared" si="38"/>
        <v>201706280053650233</v>
      </c>
      <c r="C698" s="38" t="s">
        <v>4966</v>
      </c>
      <c r="D698" s="38" t="s">
        <v>4289</v>
      </c>
      <c r="F698" s="38" t="s">
        <v>5440</v>
      </c>
      <c r="G698" s="67">
        <v>420</v>
      </c>
      <c r="H698" s="23" t="str">
        <f t="shared" si="39"/>
        <v>6228930001122776333420</v>
      </c>
      <c r="I698" s="48" t="e">
        <f>VLOOKUP(H698,银行退汇!H:K,4,FALSE)</f>
        <v>#N/A</v>
      </c>
      <c r="J698" s="48" t="e">
        <f t="shared" si="37"/>
        <v>#N/A</v>
      </c>
      <c r="K698" s="48" t="e">
        <f>VLOOKUP(H698,银行退汇!G:K,2,FALSE)</f>
        <v>#N/A</v>
      </c>
      <c r="L698" s="48" t="e">
        <f>VLOOKUP(H698,网银退汇!C:D,2,FALSE)</f>
        <v>#N/A</v>
      </c>
    </row>
    <row r="699" spans="1:12" hidden="1">
      <c r="A699" s="38" t="s">
        <v>4297</v>
      </c>
      <c r="B699" s="23" t="str">
        <f t="shared" si="38"/>
        <v>201706280053650447</v>
      </c>
      <c r="C699" s="38" t="s">
        <v>4966</v>
      </c>
      <c r="D699" s="38" t="s">
        <v>4294</v>
      </c>
      <c r="F699" s="38" t="s">
        <v>5441</v>
      </c>
      <c r="G699" s="67">
        <v>596</v>
      </c>
      <c r="H699" s="23" t="str">
        <f t="shared" si="39"/>
        <v>6212262502026647431596</v>
      </c>
      <c r="I699" s="48" t="e">
        <f>VLOOKUP(H699,银行退汇!H:K,4,FALSE)</f>
        <v>#N/A</v>
      </c>
      <c r="J699" s="48" t="e">
        <f t="shared" si="37"/>
        <v>#N/A</v>
      </c>
      <c r="K699" s="48" t="e">
        <f>VLOOKUP(H699,银行退汇!G:K,2,FALSE)</f>
        <v>#N/A</v>
      </c>
      <c r="L699" s="48" t="e">
        <f>VLOOKUP(H699,网银退汇!C:D,2,FALSE)</f>
        <v>#N/A</v>
      </c>
    </row>
    <row r="700" spans="1:12" hidden="1">
      <c r="A700" s="38" t="s">
        <v>4302</v>
      </c>
      <c r="B700" s="23" t="str">
        <f t="shared" si="38"/>
        <v>201706280053650948</v>
      </c>
      <c r="C700" s="38" t="s">
        <v>4966</v>
      </c>
      <c r="D700" s="38" t="s">
        <v>4299</v>
      </c>
      <c r="F700" s="38" t="s">
        <v>5442</v>
      </c>
      <c r="G700" s="67">
        <v>494</v>
      </c>
      <c r="H700" s="23" t="str">
        <f t="shared" si="39"/>
        <v>6231900000065004331494</v>
      </c>
      <c r="I700" s="48" t="e">
        <f>VLOOKUP(H700,银行退汇!H:K,4,FALSE)</f>
        <v>#N/A</v>
      </c>
      <c r="J700" s="48" t="e">
        <f t="shared" si="37"/>
        <v>#N/A</v>
      </c>
      <c r="K700" s="48" t="e">
        <f>VLOOKUP(H700,银行退汇!G:K,2,FALSE)</f>
        <v>#N/A</v>
      </c>
      <c r="L700" s="48" t="e">
        <f>VLOOKUP(H700,网银退汇!C:D,2,FALSE)</f>
        <v>#N/A</v>
      </c>
    </row>
    <row r="701" spans="1:12" hidden="1">
      <c r="A701" s="38" t="s">
        <v>4307</v>
      </c>
      <c r="B701" s="23" t="str">
        <f t="shared" si="38"/>
        <v>201706280053651954</v>
      </c>
      <c r="C701" s="38" t="s">
        <v>4966</v>
      </c>
      <c r="D701" s="38" t="s">
        <v>4304</v>
      </c>
      <c r="F701" s="38" t="s">
        <v>5443</v>
      </c>
      <c r="G701" s="67">
        <v>60</v>
      </c>
      <c r="H701" s="23" t="str">
        <f t="shared" si="39"/>
        <v>623190000010505890960</v>
      </c>
      <c r="I701" s="48" t="e">
        <f>VLOOKUP(H701,银行退汇!H:K,4,FALSE)</f>
        <v>#N/A</v>
      </c>
      <c r="J701" s="48" t="e">
        <f t="shared" si="37"/>
        <v>#N/A</v>
      </c>
      <c r="K701" s="48" t="e">
        <f>VLOOKUP(H701,银行退汇!G:K,2,FALSE)</f>
        <v>#N/A</v>
      </c>
      <c r="L701" s="48" t="e">
        <f>VLOOKUP(H701,网银退汇!C:D,2,FALSE)</f>
        <v>#N/A</v>
      </c>
    </row>
    <row r="702" spans="1:12" hidden="1">
      <c r="A702" s="38" t="s">
        <v>4312</v>
      </c>
      <c r="B702" s="23" t="str">
        <f t="shared" si="38"/>
        <v>201706280053653000</v>
      </c>
      <c r="C702" s="38" t="s">
        <v>4966</v>
      </c>
      <c r="D702" s="38" t="s">
        <v>4309</v>
      </c>
      <c r="F702" s="38" t="s">
        <v>5444</v>
      </c>
      <c r="G702" s="67">
        <v>230</v>
      </c>
      <c r="H702" s="23" t="str">
        <f t="shared" si="39"/>
        <v>62230827005606676230</v>
      </c>
      <c r="I702" s="48" t="e">
        <f>VLOOKUP(H702,银行退汇!H:K,4,FALSE)</f>
        <v>#N/A</v>
      </c>
      <c r="J702" s="48" t="e">
        <f t="shared" si="37"/>
        <v>#N/A</v>
      </c>
      <c r="K702" s="48" t="e">
        <f>VLOOKUP(H702,银行退汇!G:K,2,FALSE)</f>
        <v>#N/A</v>
      </c>
      <c r="L702" s="48" t="e">
        <f>VLOOKUP(H702,网银退汇!C:D,2,FALSE)</f>
        <v>#N/A</v>
      </c>
    </row>
    <row r="703" spans="1:12" hidden="1">
      <c r="A703" s="38" t="s">
        <v>4317</v>
      </c>
      <c r="B703" s="23" t="str">
        <f t="shared" si="38"/>
        <v>201706290053666291</v>
      </c>
      <c r="C703" s="38" t="s">
        <v>4816</v>
      </c>
      <c r="D703" s="38" t="s">
        <v>4314</v>
      </c>
      <c r="F703" s="38" t="s">
        <v>5445</v>
      </c>
      <c r="G703" s="67">
        <v>1000</v>
      </c>
      <c r="H703" s="23" t="str">
        <f t="shared" si="39"/>
        <v>62178527000065416251000</v>
      </c>
      <c r="I703" s="48" t="e">
        <f>VLOOKUP(H703,银行退汇!H:K,4,FALSE)</f>
        <v>#N/A</v>
      </c>
      <c r="J703" s="48" t="e">
        <f t="shared" si="37"/>
        <v>#N/A</v>
      </c>
      <c r="K703" s="48" t="e">
        <f>VLOOKUP(H703,银行退汇!G:K,2,FALSE)</f>
        <v>#N/A</v>
      </c>
      <c r="L703" s="48" t="e">
        <f>VLOOKUP(H703,网银退汇!C:D,2,FALSE)</f>
        <v>#N/A</v>
      </c>
    </row>
    <row r="704" spans="1:12" hidden="1">
      <c r="A704" s="38" t="s">
        <v>4322</v>
      </c>
      <c r="B704" s="23" t="str">
        <f t="shared" si="38"/>
        <v>201706290053666939</v>
      </c>
      <c r="C704" s="38" t="s">
        <v>4816</v>
      </c>
      <c r="D704" s="38" t="s">
        <v>4319</v>
      </c>
      <c r="F704" s="38" t="s">
        <v>5446</v>
      </c>
      <c r="G704" s="67">
        <v>86</v>
      </c>
      <c r="H704" s="23" t="str">
        <f t="shared" si="39"/>
        <v>623190002178171451686</v>
      </c>
      <c r="I704" s="48" t="e">
        <f>VLOOKUP(H704,银行退汇!H:K,4,FALSE)</f>
        <v>#N/A</v>
      </c>
      <c r="J704" s="48" t="e">
        <f t="shared" si="37"/>
        <v>#N/A</v>
      </c>
      <c r="K704" s="48" t="e">
        <f>VLOOKUP(H704,银行退汇!G:K,2,FALSE)</f>
        <v>#N/A</v>
      </c>
      <c r="L704" s="48" t="e">
        <f>VLOOKUP(H704,网银退汇!C:D,2,FALSE)</f>
        <v>#N/A</v>
      </c>
    </row>
    <row r="705" spans="1:12" hidden="1">
      <c r="A705" s="38" t="s">
        <v>4327</v>
      </c>
      <c r="B705" s="23" t="str">
        <f t="shared" si="38"/>
        <v>201706290053667088</v>
      </c>
      <c r="C705" s="38" t="s">
        <v>4816</v>
      </c>
      <c r="D705" s="38" t="s">
        <v>4324</v>
      </c>
      <c r="F705" s="38" t="s">
        <v>5447</v>
      </c>
      <c r="G705" s="67">
        <v>500</v>
      </c>
      <c r="H705" s="23" t="str">
        <f t="shared" si="39"/>
        <v>6231900000036706568500</v>
      </c>
      <c r="I705" s="48" t="e">
        <f>VLOOKUP(H705,银行退汇!H:K,4,FALSE)</f>
        <v>#N/A</v>
      </c>
      <c r="J705" s="48" t="e">
        <f t="shared" si="37"/>
        <v>#N/A</v>
      </c>
      <c r="K705" s="48" t="e">
        <f>VLOOKUP(H705,银行退汇!G:K,2,FALSE)</f>
        <v>#N/A</v>
      </c>
      <c r="L705" s="48" t="e">
        <f>VLOOKUP(H705,网银退汇!C:D,2,FALSE)</f>
        <v>#N/A</v>
      </c>
    </row>
    <row r="706" spans="1:12" hidden="1">
      <c r="A706" s="38" t="s">
        <v>4332</v>
      </c>
      <c r="B706" s="23" t="str">
        <f t="shared" si="38"/>
        <v>201706290053667586</v>
      </c>
      <c r="C706" s="38" t="s">
        <v>4816</v>
      </c>
      <c r="D706" s="38" t="s">
        <v>4329</v>
      </c>
      <c r="F706" s="38" t="s">
        <v>5448</v>
      </c>
      <c r="G706" s="67">
        <v>600</v>
      </c>
      <c r="H706" s="23" t="str">
        <f t="shared" si="39"/>
        <v>6212262517000552076600</v>
      </c>
      <c r="I706" s="48" t="e">
        <f>VLOOKUP(H706,银行退汇!H:K,4,FALSE)</f>
        <v>#N/A</v>
      </c>
      <c r="J706" s="48" t="e">
        <f t="shared" si="37"/>
        <v>#N/A</v>
      </c>
      <c r="K706" s="48" t="e">
        <f>VLOOKUP(H706,银行退汇!G:K,2,FALSE)</f>
        <v>#N/A</v>
      </c>
      <c r="L706" s="48" t="e">
        <f>VLOOKUP(H706,网银退汇!C:D,2,FALSE)</f>
        <v>#N/A</v>
      </c>
    </row>
    <row r="707" spans="1:12" hidden="1">
      <c r="A707" s="38" t="s">
        <v>4337</v>
      </c>
      <c r="B707" s="23" t="str">
        <f t="shared" si="38"/>
        <v>201706290053668211</v>
      </c>
      <c r="C707" s="38" t="s">
        <v>4816</v>
      </c>
      <c r="D707" s="38" t="s">
        <v>4334</v>
      </c>
      <c r="F707" s="38" t="s">
        <v>5449</v>
      </c>
      <c r="G707" s="67">
        <v>46</v>
      </c>
      <c r="H707" s="23" t="str">
        <f t="shared" si="39"/>
        <v>622369106666624346</v>
      </c>
      <c r="I707" s="48" t="e">
        <f>VLOOKUP(H707,银行退汇!H:K,4,FALSE)</f>
        <v>#N/A</v>
      </c>
      <c r="J707" s="48" t="e">
        <f t="shared" si="37"/>
        <v>#N/A</v>
      </c>
      <c r="K707" s="48" t="e">
        <f>VLOOKUP(H707,银行退汇!G:K,2,FALSE)</f>
        <v>#N/A</v>
      </c>
      <c r="L707" s="48" t="e">
        <f>VLOOKUP(H707,网银退汇!C:D,2,FALSE)</f>
        <v>#N/A</v>
      </c>
    </row>
    <row r="708" spans="1:12" hidden="1">
      <c r="A708" s="38" t="s">
        <v>4342</v>
      </c>
      <c r="B708" s="23" t="str">
        <f t="shared" si="38"/>
        <v>201706290053670040</v>
      </c>
      <c r="C708" s="38" t="s">
        <v>4816</v>
      </c>
      <c r="D708" s="38" t="s">
        <v>4339</v>
      </c>
      <c r="F708" s="38" t="s">
        <v>5450</v>
      </c>
      <c r="G708" s="67">
        <v>160</v>
      </c>
      <c r="H708" s="23" t="str">
        <f t="shared" si="39"/>
        <v>6227003890530223910160</v>
      </c>
      <c r="I708" s="48" t="e">
        <f>VLOOKUP(H708,银行退汇!H:K,4,FALSE)</f>
        <v>#N/A</v>
      </c>
      <c r="J708" s="48" t="e">
        <f t="shared" si="37"/>
        <v>#N/A</v>
      </c>
      <c r="K708" s="48" t="e">
        <f>VLOOKUP(H708,银行退汇!G:K,2,FALSE)</f>
        <v>#N/A</v>
      </c>
      <c r="L708" s="48" t="e">
        <f>VLOOKUP(H708,网银退汇!C:D,2,FALSE)</f>
        <v>#N/A</v>
      </c>
    </row>
    <row r="709" spans="1:12" hidden="1">
      <c r="A709" s="38" t="s">
        <v>4347</v>
      </c>
      <c r="B709" s="23" t="str">
        <f t="shared" si="38"/>
        <v>201706290053670671</v>
      </c>
      <c r="C709" s="38" t="s">
        <v>4816</v>
      </c>
      <c r="D709" s="38" t="s">
        <v>4344</v>
      </c>
      <c r="F709" s="38" t="s">
        <v>5451</v>
      </c>
      <c r="G709" s="67">
        <v>500</v>
      </c>
      <c r="H709" s="23" t="str">
        <f t="shared" si="39"/>
        <v>6212262502025797815500</v>
      </c>
      <c r="I709" s="48" t="e">
        <f>VLOOKUP(H709,银行退汇!H:K,4,FALSE)</f>
        <v>#N/A</v>
      </c>
      <c r="J709" s="48" t="e">
        <f t="shared" si="37"/>
        <v>#N/A</v>
      </c>
      <c r="K709" s="48" t="e">
        <f>VLOOKUP(H709,银行退汇!G:K,2,FALSE)</f>
        <v>#N/A</v>
      </c>
      <c r="L709" s="48" t="e">
        <f>VLOOKUP(H709,网银退汇!C:D,2,FALSE)</f>
        <v>#N/A</v>
      </c>
    </row>
    <row r="710" spans="1:12" hidden="1">
      <c r="A710" s="38" t="s">
        <v>4352</v>
      </c>
      <c r="B710" s="23" t="str">
        <f t="shared" si="38"/>
        <v>201706290053673668</v>
      </c>
      <c r="C710" s="38" t="s">
        <v>4816</v>
      </c>
      <c r="D710" s="38" t="s">
        <v>4349</v>
      </c>
      <c r="F710" s="38" t="s">
        <v>5452</v>
      </c>
      <c r="G710" s="67">
        <v>482</v>
      </c>
      <c r="H710" s="23" t="str">
        <f t="shared" si="39"/>
        <v>6228480868661857771482</v>
      </c>
      <c r="I710" s="48" t="e">
        <f>VLOOKUP(H710,银行退汇!H:K,4,FALSE)</f>
        <v>#N/A</v>
      </c>
      <c r="J710" s="48" t="e">
        <f t="shared" si="37"/>
        <v>#N/A</v>
      </c>
      <c r="K710" s="48" t="e">
        <f>VLOOKUP(H710,银行退汇!G:K,2,FALSE)</f>
        <v>#N/A</v>
      </c>
      <c r="L710" s="48" t="e">
        <f>VLOOKUP(H710,网银退汇!C:D,2,FALSE)</f>
        <v>#N/A</v>
      </c>
    </row>
    <row r="711" spans="1:12" hidden="1">
      <c r="A711" s="38" t="s">
        <v>4357</v>
      </c>
      <c r="B711" s="23" t="str">
        <f t="shared" si="38"/>
        <v>201706290053673863</v>
      </c>
      <c r="C711" s="38" t="s">
        <v>4816</v>
      </c>
      <c r="D711" s="38" t="s">
        <v>4354</v>
      </c>
      <c r="F711" s="38" t="s">
        <v>5453</v>
      </c>
      <c r="G711" s="67">
        <v>300</v>
      </c>
      <c r="H711" s="23" t="str">
        <f t="shared" si="39"/>
        <v>6222082502003993847300</v>
      </c>
      <c r="I711" s="48" t="e">
        <f>VLOOKUP(H711,银行退汇!H:K,4,FALSE)</f>
        <v>#N/A</v>
      </c>
      <c r="J711" s="48" t="e">
        <f t="shared" si="37"/>
        <v>#N/A</v>
      </c>
      <c r="K711" s="48" t="e">
        <f>VLOOKUP(H711,银行退汇!G:K,2,FALSE)</f>
        <v>#N/A</v>
      </c>
      <c r="L711" s="48" t="e">
        <f>VLOOKUP(H711,网银退汇!C:D,2,FALSE)</f>
        <v>#N/A</v>
      </c>
    </row>
    <row r="712" spans="1:12" hidden="1">
      <c r="A712" s="38" t="s">
        <v>4362</v>
      </c>
      <c r="B712" s="23" t="str">
        <f t="shared" si="38"/>
        <v>201706290053674093</v>
      </c>
      <c r="C712" s="38" t="s">
        <v>4816</v>
      </c>
      <c r="D712" s="38" t="s">
        <v>4359</v>
      </c>
      <c r="F712" s="38" t="s">
        <v>5454</v>
      </c>
      <c r="G712" s="67">
        <v>1996</v>
      </c>
      <c r="H712" s="23" t="str">
        <f t="shared" si="39"/>
        <v>62179973000053694451996</v>
      </c>
      <c r="I712" s="48" t="e">
        <f>VLOOKUP(H712,银行退汇!H:K,4,FALSE)</f>
        <v>#N/A</v>
      </c>
      <c r="J712" s="48" t="e">
        <f t="shared" si="37"/>
        <v>#N/A</v>
      </c>
      <c r="K712" s="48" t="e">
        <f>VLOOKUP(H712,银行退汇!G:K,2,FALSE)</f>
        <v>#N/A</v>
      </c>
      <c r="L712" s="48" t="e">
        <f>VLOOKUP(H712,网银退汇!C:D,2,FALSE)</f>
        <v>#N/A</v>
      </c>
    </row>
    <row r="713" spans="1:12" hidden="1">
      <c r="A713" s="38" t="s">
        <v>4367</v>
      </c>
      <c r="B713" s="23" t="str">
        <f t="shared" si="38"/>
        <v>201706290053674188</v>
      </c>
      <c r="C713" s="38" t="s">
        <v>4816</v>
      </c>
      <c r="D713" s="38" t="s">
        <v>4364</v>
      </c>
      <c r="F713" s="38" t="s">
        <v>5455</v>
      </c>
      <c r="G713" s="67">
        <v>446</v>
      </c>
      <c r="H713" s="23" t="str">
        <f t="shared" si="39"/>
        <v>6223691018283378446</v>
      </c>
      <c r="I713" s="48" t="e">
        <f>VLOOKUP(H713,银行退汇!H:K,4,FALSE)</f>
        <v>#N/A</v>
      </c>
      <c r="J713" s="48" t="e">
        <f t="shared" si="37"/>
        <v>#N/A</v>
      </c>
      <c r="K713" s="48" t="e">
        <f>VLOOKUP(H713,银行退汇!G:K,2,FALSE)</f>
        <v>#N/A</v>
      </c>
      <c r="L713" s="48" t="e">
        <f>VLOOKUP(H713,网银退汇!C:D,2,FALSE)</f>
        <v>#N/A</v>
      </c>
    </row>
    <row r="714" spans="1:12" hidden="1">
      <c r="A714" s="38" t="s">
        <v>4372</v>
      </c>
      <c r="B714" s="23" t="str">
        <f t="shared" si="38"/>
        <v>201706290053675522</v>
      </c>
      <c r="C714" s="38" t="s">
        <v>4816</v>
      </c>
      <c r="D714" s="38" t="s">
        <v>4369</v>
      </c>
      <c r="F714" s="38" t="s">
        <v>5456</v>
      </c>
      <c r="G714" s="67">
        <v>650</v>
      </c>
      <c r="H714" s="23" t="str">
        <f t="shared" si="39"/>
        <v>6231900000070887423650</v>
      </c>
      <c r="I714" s="48" t="e">
        <f>VLOOKUP(H714,银行退汇!H:K,4,FALSE)</f>
        <v>#N/A</v>
      </c>
      <c r="J714" s="48" t="e">
        <f t="shared" si="37"/>
        <v>#N/A</v>
      </c>
      <c r="K714" s="48" t="e">
        <f>VLOOKUP(H714,银行退汇!G:K,2,FALSE)</f>
        <v>#N/A</v>
      </c>
      <c r="L714" s="48" t="e">
        <f>VLOOKUP(H714,网银退汇!C:D,2,FALSE)</f>
        <v>#N/A</v>
      </c>
    </row>
    <row r="715" spans="1:12" hidden="1">
      <c r="A715" s="38" t="s">
        <v>4377</v>
      </c>
      <c r="B715" s="23" t="str">
        <f t="shared" si="38"/>
        <v>201706290053676601</v>
      </c>
      <c r="C715" s="38" t="s">
        <v>4816</v>
      </c>
      <c r="D715" s="38" t="s">
        <v>4374</v>
      </c>
      <c r="F715" s="38" t="s">
        <v>5457</v>
      </c>
      <c r="G715" s="67">
        <v>996</v>
      </c>
      <c r="H715" s="23" t="str">
        <f t="shared" si="39"/>
        <v>6214663816969889996</v>
      </c>
      <c r="I715" s="48" t="e">
        <f>VLOOKUP(H715,银行退汇!H:K,4,FALSE)</f>
        <v>#N/A</v>
      </c>
      <c r="J715" s="48" t="e">
        <f t="shared" si="37"/>
        <v>#N/A</v>
      </c>
      <c r="K715" s="48" t="e">
        <f>VLOOKUP(H715,银行退汇!G:K,2,FALSE)</f>
        <v>#N/A</v>
      </c>
      <c r="L715" s="48" t="e">
        <f>VLOOKUP(H715,网银退汇!C:D,2,FALSE)</f>
        <v>#N/A</v>
      </c>
    </row>
    <row r="716" spans="1:12" hidden="1">
      <c r="A716" s="38" t="s">
        <v>4382</v>
      </c>
      <c r="B716" s="23" t="str">
        <f t="shared" si="38"/>
        <v>201706290053677130</v>
      </c>
      <c r="C716" s="38" t="s">
        <v>4816</v>
      </c>
      <c r="D716" s="38" t="s">
        <v>4379</v>
      </c>
      <c r="F716" s="38" t="s">
        <v>5458</v>
      </c>
      <c r="G716" s="67">
        <v>172</v>
      </c>
      <c r="H716" s="23" t="str">
        <f t="shared" si="39"/>
        <v>6212262502000141708172</v>
      </c>
      <c r="I716" s="48" t="e">
        <f>VLOOKUP(H716,银行退汇!H:K,4,FALSE)</f>
        <v>#N/A</v>
      </c>
      <c r="J716" s="48" t="e">
        <f t="shared" si="37"/>
        <v>#N/A</v>
      </c>
      <c r="K716" s="48" t="e">
        <f>VLOOKUP(H716,银行退汇!G:K,2,FALSE)</f>
        <v>#N/A</v>
      </c>
      <c r="L716" s="48" t="e">
        <f>VLOOKUP(H716,网银退汇!C:D,2,FALSE)</f>
        <v>#N/A</v>
      </c>
    </row>
    <row r="717" spans="1:12" hidden="1">
      <c r="A717" s="38" t="s">
        <v>4385</v>
      </c>
      <c r="B717" s="23" t="str">
        <f t="shared" si="38"/>
        <v>201706290053677158</v>
      </c>
      <c r="C717" s="38" t="s">
        <v>4816</v>
      </c>
      <c r="D717" s="38" t="s">
        <v>4384</v>
      </c>
      <c r="F717" s="38" t="s">
        <v>5459</v>
      </c>
      <c r="G717" s="67">
        <v>200</v>
      </c>
      <c r="H717" s="23" t="str">
        <f t="shared" si="39"/>
        <v>6259650805473029200</v>
      </c>
      <c r="I717" s="48" t="e">
        <f>VLOOKUP(H717,银行退汇!H:K,4,FALSE)</f>
        <v>#N/A</v>
      </c>
      <c r="J717" s="48" t="e">
        <f t="shared" si="37"/>
        <v>#N/A</v>
      </c>
      <c r="K717" s="48" t="e">
        <f>VLOOKUP(H717,银行退汇!G:K,2,FALSE)</f>
        <v>#N/A</v>
      </c>
      <c r="L717" s="48" t="e">
        <f>VLOOKUP(H717,网银退汇!C:D,2,FALSE)</f>
        <v>#N/A</v>
      </c>
    </row>
    <row r="718" spans="1:12" hidden="1">
      <c r="A718" s="38" t="s">
        <v>4395</v>
      </c>
      <c r="B718" s="23" t="str">
        <f t="shared" si="38"/>
        <v>201706290053683158</v>
      </c>
      <c r="C718" s="38" t="s">
        <v>4816</v>
      </c>
      <c r="D718" s="38" t="s">
        <v>4392</v>
      </c>
      <c r="F718" s="38" t="s">
        <v>5460</v>
      </c>
      <c r="G718" s="67">
        <v>136</v>
      </c>
      <c r="H718" s="23" t="str">
        <f t="shared" si="39"/>
        <v>6228483868605289476136</v>
      </c>
      <c r="I718" s="48" t="e">
        <f>VLOOKUP(H718,银行退汇!H:K,4,FALSE)</f>
        <v>#N/A</v>
      </c>
      <c r="J718" s="48" t="e">
        <f t="shared" si="37"/>
        <v>#N/A</v>
      </c>
      <c r="K718" s="48" t="e">
        <f>VLOOKUP(H718,银行退汇!G:K,2,FALSE)</f>
        <v>#N/A</v>
      </c>
      <c r="L718" s="48" t="e">
        <f>VLOOKUP(H718,网银退汇!C:D,2,FALSE)</f>
        <v>#N/A</v>
      </c>
    </row>
    <row r="719" spans="1:12" hidden="1">
      <c r="A719" s="38" t="s">
        <v>4390</v>
      </c>
      <c r="B719" s="23" t="str">
        <f t="shared" si="38"/>
        <v>201706290053683296</v>
      </c>
      <c r="C719" s="38" t="s">
        <v>4816</v>
      </c>
      <c r="D719" s="38" t="s">
        <v>4387</v>
      </c>
      <c r="F719" s="38" t="s">
        <v>5461</v>
      </c>
      <c r="G719" s="67">
        <v>200</v>
      </c>
      <c r="H719" s="23" t="str">
        <f t="shared" si="39"/>
        <v>6217003910005516373200</v>
      </c>
      <c r="I719" s="48" t="e">
        <f>VLOOKUP(H719,银行退汇!H:K,4,FALSE)</f>
        <v>#N/A</v>
      </c>
      <c r="J719" s="48" t="e">
        <f t="shared" si="37"/>
        <v>#N/A</v>
      </c>
      <c r="K719" s="48" t="e">
        <f>VLOOKUP(H719,银行退汇!G:K,2,FALSE)</f>
        <v>#N/A</v>
      </c>
      <c r="L719" s="48" t="e">
        <f>VLOOKUP(H719,网银退汇!C:D,2,FALSE)</f>
        <v>#N/A</v>
      </c>
    </row>
    <row r="720" spans="1:12" hidden="1">
      <c r="A720" s="38" t="s">
        <v>4400</v>
      </c>
      <c r="B720" s="23" t="str">
        <f t="shared" si="38"/>
        <v>201706290053683551</v>
      </c>
      <c r="C720" s="38" t="s">
        <v>4816</v>
      </c>
      <c r="D720" s="38" t="s">
        <v>4397</v>
      </c>
      <c r="F720" s="38" t="s">
        <v>5462</v>
      </c>
      <c r="G720" s="67">
        <v>1600</v>
      </c>
      <c r="H720" s="23" t="str">
        <f t="shared" si="39"/>
        <v>43406238602066631600</v>
      </c>
      <c r="I720" s="48" t="e">
        <f>VLOOKUP(H720,银行退汇!H:K,4,FALSE)</f>
        <v>#N/A</v>
      </c>
      <c r="J720" s="48" t="e">
        <f t="shared" si="37"/>
        <v>#N/A</v>
      </c>
      <c r="K720" s="48" t="e">
        <f>VLOOKUP(H720,银行退汇!G:K,2,FALSE)</f>
        <v>#N/A</v>
      </c>
      <c r="L720" s="48" t="e">
        <f>VLOOKUP(H720,网银退汇!C:D,2,FALSE)</f>
        <v>#N/A</v>
      </c>
    </row>
    <row r="721" spans="1:12" hidden="1">
      <c r="A721" s="38" t="s">
        <v>4405</v>
      </c>
      <c r="B721" s="23" t="str">
        <f t="shared" si="38"/>
        <v>201706290053685331</v>
      </c>
      <c r="C721" s="38" t="s">
        <v>4816</v>
      </c>
      <c r="D721" s="38" t="s">
        <v>4402</v>
      </c>
      <c r="F721" s="38" t="s">
        <v>5463</v>
      </c>
      <c r="G721" s="67">
        <v>29</v>
      </c>
      <c r="H721" s="23" t="str">
        <f t="shared" si="39"/>
        <v>621785270001263516329</v>
      </c>
      <c r="I721" s="48" t="e">
        <f>VLOOKUP(H721,银行退汇!H:K,4,FALSE)</f>
        <v>#N/A</v>
      </c>
      <c r="J721" s="48" t="e">
        <f t="shared" si="37"/>
        <v>#N/A</v>
      </c>
      <c r="K721" s="48" t="e">
        <f>VLOOKUP(H721,银行退汇!G:K,2,FALSE)</f>
        <v>#N/A</v>
      </c>
      <c r="L721" s="48" t="e">
        <f>VLOOKUP(H721,网银退汇!C:D,2,FALSE)</f>
        <v>#N/A</v>
      </c>
    </row>
    <row r="722" spans="1:12" hidden="1">
      <c r="A722" s="38" t="s">
        <v>4410</v>
      </c>
      <c r="B722" s="23" t="str">
        <f t="shared" si="38"/>
        <v>201706290053686366</v>
      </c>
      <c r="C722" s="38" t="s">
        <v>4816</v>
      </c>
      <c r="D722" s="38" t="s">
        <v>4407</v>
      </c>
      <c r="F722" s="38" t="s">
        <v>5464</v>
      </c>
      <c r="G722" s="67">
        <v>247</v>
      </c>
      <c r="H722" s="23" t="str">
        <f t="shared" si="39"/>
        <v>6222082409000259935247</v>
      </c>
      <c r="I722" s="48" t="e">
        <f>VLOOKUP(H722,银行退汇!H:K,4,FALSE)</f>
        <v>#N/A</v>
      </c>
      <c r="J722" s="48" t="e">
        <f t="shared" si="37"/>
        <v>#N/A</v>
      </c>
      <c r="K722" s="48" t="e">
        <f>VLOOKUP(H722,银行退汇!G:K,2,FALSE)</f>
        <v>#N/A</v>
      </c>
      <c r="L722" s="48" t="e">
        <f>VLOOKUP(H722,网银退汇!C:D,2,FALSE)</f>
        <v>#N/A</v>
      </c>
    </row>
    <row r="723" spans="1:12" hidden="1">
      <c r="A723" s="38" t="s">
        <v>4415</v>
      </c>
      <c r="B723" s="23" t="str">
        <f t="shared" si="38"/>
        <v>201706290053687898</v>
      </c>
      <c r="C723" s="38" t="s">
        <v>4816</v>
      </c>
      <c r="D723" s="38" t="s">
        <v>4412</v>
      </c>
      <c r="F723" s="38" t="s">
        <v>5465</v>
      </c>
      <c r="G723" s="67">
        <v>1688</v>
      </c>
      <c r="H723" s="23" t="str">
        <f t="shared" si="39"/>
        <v>62826800245453731688</v>
      </c>
      <c r="I723" s="48" t="e">
        <f>VLOOKUP(H723,银行退汇!H:K,4,FALSE)</f>
        <v>#N/A</v>
      </c>
      <c r="J723" s="48" t="e">
        <f t="shared" si="37"/>
        <v>#N/A</v>
      </c>
      <c r="K723" s="48" t="e">
        <f>VLOOKUP(H723,银行退汇!G:K,2,FALSE)</f>
        <v>#N/A</v>
      </c>
      <c r="L723" s="48" t="e">
        <f>VLOOKUP(H723,网银退汇!C:D,2,FALSE)</f>
        <v>#N/A</v>
      </c>
    </row>
    <row r="724" spans="1:12" hidden="1">
      <c r="A724" s="38" t="s">
        <v>4420</v>
      </c>
      <c r="B724" s="23" t="str">
        <f t="shared" si="38"/>
        <v>201706290053688860</v>
      </c>
      <c r="C724" s="38" t="s">
        <v>4816</v>
      </c>
      <c r="D724" s="38" t="s">
        <v>4417</v>
      </c>
      <c r="F724" s="38" t="s">
        <v>5466</v>
      </c>
      <c r="G724" s="67">
        <v>197</v>
      </c>
      <c r="H724" s="23" t="str">
        <f t="shared" si="39"/>
        <v>6231900000073421113197</v>
      </c>
      <c r="I724" s="48" t="e">
        <f>VLOOKUP(H724,银行退汇!H:K,4,FALSE)</f>
        <v>#N/A</v>
      </c>
      <c r="J724" s="48" t="e">
        <f t="shared" si="37"/>
        <v>#N/A</v>
      </c>
      <c r="K724" s="48" t="e">
        <f>VLOOKUP(H724,银行退汇!G:K,2,FALSE)</f>
        <v>#N/A</v>
      </c>
      <c r="L724" s="48" t="e">
        <f>VLOOKUP(H724,网银退汇!C:D,2,FALSE)</f>
        <v>#N/A</v>
      </c>
    </row>
    <row r="725" spans="1:12" hidden="1">
      <c r="A725" s="38" t="s">
        <v>4425</v>
      </c>
      <c r="B725" s="23" t="str">
        <f t="shared" si="38"/>
        <v>201706290053689218</v>
      </c>
      <c r="C725" s="38" t="s">
        <v>4816</v>
      </c>
      <c r="D725" s="38" t="s">
        <v>4422</v>
      </c>
      <c r="F725" s="38" t="s">
        <v>5467</v>
      </c>
      <c r="G725" s="67">
        <v>412</v>
      </c>
      <c r="H725" s="23" t="str">
        <f t="shared" si="39"/>
        <v>6231900000019259130412</v>
      </c>
      <c r="I725" s="48" t="e">
        <f>VLOOKUP(H725,银行退汇!H:K,4,FALSE)</f>
        <v>#N/A</v>
      </c>
      <c r="J725" s="48" t="e">
        <f t="shared" si="37"/>
        <v>#N/A</v>
      </c>
      <c r="K725" s="48" t="e">
        <f>VLOOKUP(H725,银行退汇!G:K,2,FALSE)</f>
        <v>#N/A</v>
      </c>
      <c r="L725" s="48" t="e">
        <f>VLOOKUP(H725,网银退汇!C:D,2,FALSE)</f>
        <v>#N/A</v>
      </c>
    </row>
    <row r="726" spans="1:12" hidden="1">
      <c r="A726" s="38" t="s">
        <v>4430</v>
      </c>
      <c r="B726" s="23" t="str">
        <f t="shared" si="38"/>
        <v>201706290053689540</v>
      </c>
      <c r="C726" s="38" t="s">
        <v>4816</v>
      </c>
      <c r="D726" s="38" t="s">
        <v>4427</v>
      </c>
      <c r="F726" s="38" t="s">
        <v>5468</v>
      </c>
      <c r="G726" s="67">
        <v>1000</v>
      </c>
      <c r="H726" s="23" t="str">
        <f t="shared" si="39"/>
        <v>62366838600015108611000</v>
      </c>
      <c r="I726" s="48" t="e">
        <f>VLOOKUP(H726,银行退汇!H:K,4,FALSE)</f>
        <v>#N/A</v>
      </c>
      <c r="J726" s="48" t="e">
        <f t="shared" si="37"/>
        <v>#N/A</v>
      </c>
      <c r="K726" s="48" t="e">
        <f>VLOOKUP(H726,银行退汇!G:K,2,FALSE)</f>
        <v>#N/A</v>
      </c>
      <c r="L726" s="48" t="e">
        <f>VLOOKUP(H726,网银退汇!C:D,2,FALSE)</f>
        <v>#N/A</v>
      </c>
    </row>
    <row r="727" spans="1:12" hidden="1">
      <c r="A727" s="38" t="s">
        <v>4435</v>
      </c>
      <c r="B727" s="23" t="str">
        <f t="shared" si="38"/>
        <v>201706290053690017</v>
      </c>
      <c r="C727" s="38" t="s">
        <v>4816</v>
      </c>
      <c r="D727" s="38" t="s">
        <v>4432</v>
      </c>
      <c r="F727" s="38" t="s">
        <v>5469</v>
      </c>
      <c r="G727" s="67">
        <v>486</v>
      </c>
      <c r="H727" s="23" t="str">
        <f t="shared" si="39"/>
        <v>6236683860004688888486</v>
      </c>
      <c r="I727" s="48" t="e">
        <f>VLOOKUP(H727,银行退汇!H:K,4,FALSE)</f>
        <v>#N/A</v>
      </c>
      <c r="J727" s="48" t="e">
        <f t="shared" si="37"/>
        <v>#N/A</v>
      </c>
      <c r="K727" s="48" t="e">
        <f>VLOOKUP(H727,银行退汇!G:K,2,FALSE)</f>
        <v>#N/A</v>
      </c>
      <c r="L727" s="48" t="e">
        <f>VLOOKUP(H727,网银退汇!C:D,2,FALSE)</f>
        <v>#N/A</v>
      </c>
    </row>
    <row r="728" spans="1:12" hidden="1">
      <c r="A728" s="38" t="s">
        <v>4440</v>
      </c>
      <c r="B728" s="23" t="str">
        <f t="shared" si="38"/>
        <v>201706290053691880</v>
      </c>
      <c r="C728" s="38" t="s">
        <v>4816</v>
      </c>
      <c r="D728" s="38" t="s">
        <v>4437</v>
      </c>
      <c r="F728" s="38" t="s">
        <v>5470</v>
      </c>
      <c r="G728" s="67">
        <v>145</v>
      </c>
      <c r="H728" s="23" t="str">
        <f t="shared" si="39"/>
        <v>6228450868003983273145</v>
      </c>
      <c r="I728" s="48" t="e">
        <f>VLOOKUP(H728,银行退汇!H:K,4,FALSE)</f>
        <v>#N/A</v>
      </c>
      <c r="J728" s="48" t="e">
        <f t="shared" si="37"/>
        <v>#N/A</v>
      </c>
      <c r="K728" s="48" t="e">
        <f>VLOOKUP(H728,银行退汇!G:K,2,FALSE)</f>
        <v>#N/A</v>
      </c>
      <c r="L728" s="48" t="e">
        <f>VLOOKUP(H728,网银退汇!C:D,2,FALSE)</f>
        <v>#N/A</v>
      </c>
    </row>
    <row r="729" spans="1:12" hidden="1">
      <c r="A729" s="38" t="s">
        <v>4445</v>
      </c>
      <c r="B729" s="23" t="str">
        <f t="shared" si="38"/>
        <v>201706290053692316</v>
      </c>
      <c r="C729" s="38" t="s">
        <v>4816</v>
      </c>
      <c r="D729" s="38" t="s">
        <v>4442</v>
      </c>
      <c r="F729" s="38" t="s">
        <v>5471</v>
      </c>
      <c r="G729" s="67">
        <v>796</v>
      </c>
      <c r="H729" s="23" t="str">
        <f t="shared" si="39"/>
        <v>6226800033399104796</v>
      </c>
      <c r="I729" s="48" t="e">
        <f>VLOOKUP(H729,银行退汇!H:K,4,FALSE)</f>
        <v>#N/A</v>
      </c>
      <c r="J729" s="48" t="e">
        <f t="shared" si="37"/>
        <v>#N/A</v>
      </c>
      <c r="K729" s="48" t="e">
        <f>VLOOKUP(H729,银行退汇!G:K,2,FALSE)</f>
        <v>#N/A</v>
      </c>
      <c r="L729" s="48" t="e">
        <f>VLOOKUP(H729,网银退汇!C:D,2,FALSE)</f>
        <v>#N/A</v>
      </c>
    </row>
    <row r="730" spans="1:12" hidden="1">
      <c r="A730" s="38" t="s">
        <v>4450</v>
      </c>
      <c r="B730" s="23" t="str">
        <f t="shared" si="38"/>
        <v>201706290053692659</v>
      </c>
      <c r="C730" s="38" t="s">
        <v>4816</v>
      </c>
      <c r="D730" s="38" t="s">
        <v>4447</v>
      </c>
      <c r="F730" s="38" t="s">
        <v>5472</v>
      </c>
      <c r="G730" s="67">
        <v>406</v>
      </c>
      <c r="H730" s="23" t="str">
        <f t="shared" si="39"/>
        <v>4895920336195820406</v>
      </c>
      <c r="I730" s="48" t="e">
        <f>VLOOKUP(H730,银行退汇!H:K,4,FALSE)</f>
        <v>#N/A</v>
      </c>
      <c r="J730" s="48" t="e">
        <f t="shared" si="37"/>
        <v>#N/A</v>
      </c>
      <c r="K730" s="48" t="e">
        <f>VLOOKUP(H730,银行退汇!G:K,2,FALSE)</f>
        <v>#N/A</v>
      </c>
      <c r="L730" s="48" t="e">
        <f>VLOOKUP(H730,网银退汇!C:D,2,FALSE)</f>
        <v>#N/A</v>
      </c>
    </row>
    <row r="731" spans="1:12" hidden="1">
      <c r="A731" s="38" t="s">
        <v>4455</v>
      </c>
      <c r="B731" s="23" t="str">
        <f t="shared" si="38"/>
        <v>201706290053693077</v>
      </c>
      <c r="C731" s="38" t="s">
        <v>4816</v>
      </c>
      <c r="D731" s="38" t="s">
        <v>4452</v>
      </c>
      <c r="F731" s="38" t="s">
        <v>5473</v>
      </c>
      <c r="G731" s="67">
        <v>2199</v>
      </c>
      <c r="H731" s="23" t="str">
        <f t="shared" si="39"/>
        <v>62266213027171922199</v>
      </c>
      <c r="I731" s="48" t="e">
        <f>VLOOKUP(H731,银行退汇!H:K,4,FALSE)</f>
        <v>#N/A</v>
      </c>
      <c r="J731" s="48" t="e">
        <f t="shared" si="37"/>
        <v>#N/A</v>
      </c>
      <c r="K731" s="48" t="e">
        <f>VLOOKUP(H731,银行退汇!G:K,2,FALSE)</f>
        <v>#N/A</v>
      </c>
      <c r="L731" s="48" t="e">
        <f>VLOOKUP(H731,网银退汇!C:D,2,FALSE)</f>
        <v>#N/A</v>
      </c>
    </row>
    <row r="732" spans="1:12" hidden="1">
      <c r="A732" s="38" t="s">
        <v>4460</v>
      </c>
      <c r="B732" s="23" t="str">
        <f t="shared" si="38"/>
        <v>201706290053695194</v>
      </c>
      <c r="C732" s="38" t="s">
        <v>4816</v>
      </c>
      <c r="D732" s="38" t="s">
        <v>4457</v>
      </c>
      <c r="F732" s="38" t="s">
        <v>5474</v>
      </c>
      <c r="G732" s="67">
        <v>247</v>
      </c>
      <c r="H732" s="23" t="str">
        <f t="shared" si="39"/>
        <v>6231900000106682103247</v>
      </c>
      <c r="I732" s="48" t="e">
        <f>VLOOKUP(H732,银行退汇!H:K,4,FALSE)</f>
        <v>#N/A</v>
      </c>
      <c r="J732" s="48" t="e">
        <f t="shared" si="37"/>
        <v>#N/A</v>
      </c>
      <c r="K732" s="48" t="e">
        <f>VLOOKUP(H732,银行退汇!G:K,2,FALSE)</f>
        <v>#N/A</v>
      </c>
      <c r="L732" s="48" t="e">
        <f>VLOOKUP(H732,网银退汇!C:D,2,FALSE)</f>
        <v>#N/A</v>
      </c>
    </row>
    <row r="733" spans="1:12" hidden="1">
      <c r="A733" s="38" t="s">
        <v>4465</v>
      </c>
      <c r="B733" s="23" t="str">
        <f t="shared" si="38"/>
        <v>201706290053695594</v>
      </c>
      <c r="C733" s="38" t="s">
        <v>4816</v>
      </c>
      <c r="D733" s="38" t="s">
        <v>4462</v>
      </c>
      <c r="F733" s="38" t="s">
        <v>5475</v>
      </c>
      <c r="G733" s="67">
        <v>64</v>
      </c>
      <c r="H733" s="23" t="str">
        <f t="shared" si="39"/>
        <v>623668386000273164964</v>
      </c>
      <c r="I733" s="48" t="e">
        <f>VLOOKUP(H733,银行退汇!H:K,4,FALSE)</f>
        <v>#N/A</v>
      </c>
      <c r="J733" s="48" t="e">
        <f t="shared" si="37"/>
        <v>#N/A</v>
      </c>
      <c r="K733" s="48" t="e">
        <f>VLOOKUP(H733,银行退汇!G:K,2,FALSE)</f>
        <v>#N/A</v>
      </c>
      <c r="L733" s="48" t="e">
        <f>VLOOKUP(H733,网银退汇!C:D,2,FALSE)</f>
        <v>#N/A</v>
      </c>
    </row>
    <row r="734" spans="1:12" hidden="1">
      <c r="A734" s="38" t="s">
        <v>4470</v>
      </c>
      <c r="B734" s="23" t="str">
        <f t="shared" si="38"/>
        <v>201706290053695750</v>
      </c>
      <c r="C734" s="38" t="s">
        <v>4816</v>
      </c>
      <c r="D734" s="38" t="s">
        <v>4467</v>
      </c>
      <c r="F734" s="38" t="s">
        <v>5476</v>
      </c>
      <c r="G734" s="67">
        <v>495</v>
      </c>
      <c r="H734" s="23" t="str">
        <f t="shared" si="39"/>
        <v>6212262518000116102495</v>
      </c>
      <c r="I734" s="48" t="e">
        <f>VLOOKUP(H734,银行退汇!H:K,4,FALSE)</f>
        <v>#N/A</v>
      </c>
      <c r="J734" s="48" t="e">
        <f t="shared" si="37"/>
        <v>#N/A</v>
      </c>
      <c r="K734" s="48" t="e">
        <f>VLOOKUP(H734,银行退汇!G:K,2,FALSE)</f>
        <v>#N/A</v>
      </c>
      <c r="L734" s="48" t="e">
        <f>VLOOKUP(H734,网银退汇!C:D,2,FALSE)</f>
        <v>#N/A</v>
      </c>
    </row>
    <row r="735" spans="1:12" hidden="1">
      <c r="A735" s="38" t="s">
        <v>4473</v>
      </c>
      <c r="B735" s="23" t="str">
        <f t="shared" si="38"/>
        <v>201706290053697032</v>
      </c>
      <c r="C735" s="38" t="s">
        <v>4816</v>
      </c>
      <c r="D735" s="38" t="s">
        <v>4472</v>
      </c>
      <c r="F735" s="38" t="s">
        <v>5321</v>
      </c>
      <c r="G735" s="67">
        <v>370</v>
      </c>
      <c r="H735" s="23" t="str">
        <f t="shared" si="39"/>
        <v>6231900000094491996370</v>
      </c>
      <c r="I735" s="48" t="e">
        <f>VLOOKUP(H735,银行退汇!H:K,4,FALSE)</f>
        <v>#N/A</v>
      </c>
      <c r="J735" s="48" t="e">
        <f t="shared" si="37"/>
        <v>#N/A</v>
      </c>
      <c r="K735" s="48" t="e">
        <f>VLOOKUP(H735,银行退汇!G:K,2,FALSE)</f>
        <v>#N/A</v>
      </c>
      <c r="L735" s="48" t="e">
        <f>VLOOKUP(H735,网银退汇!C:D,2,FALSE)</f>
        <v>#N/A</v>
      </c>
    </row>
    <row r="736" spans="1:12" hidden="1">
      <c r="A736" s="38" t="s">
        <v>4478</v>
      </c>
      <c r="B736" s="23" t="str">
        <f t="shared" si="38"/>
        <v>201706290053698293</v>
      </c>
      <c r="C736" s="38" t="s">
        <v>4816</v>
      </c>
      <c r="D736" s="38" t="s">
        <v>4475</v>
      </c>
      <c r="F736" s="38" t="s">
        <v>5477</v>
      </c>
      <c r="G736" s="67">
        <v>403</v>
      </c>
      <c r="H736" s="23" t="str">
        <f t="shared" si="39"/>
        <v>6236683860003464240403</v>
      </c>
      <c r="I736" s="48" t="e">
        <f>VLOOKUP(H736,银行退汇!H:K,4,FALSE)</f>
        <v>#N/A</v>
      </c>
      <c r="J736" s="48" t="e">
        <f t="shared" si="37"/>
        <v>#N/A</v>
      </c>
      <c r="K736" s="48" t="e">
        <f>VLOOKUP(H736,银行退汇!G:K,2,FALSE)</f>
        <v>#N/A</v>
      </c>
      <c r="L736" s="48" t="e">
        <f>VLOOKUP(H736,网银退汇!C:D,2,FALSE)</f>
        <v>#N/A</v>
      </c>
    </row>
    <row r="737" spans="1:12" hidden="1">
      <c r="A737" s="38" t="s">
        <v>4483</v>
      </c>
      <c r="B737" s="23" t="str">
        <f t="shared" si="38"/>
        <v>201706290053698436</v>
      </c>
      <c r="C737" s="38" t="s">
        <v>4816</v>
      </c>
      <c r="D737" s="38" t="s">
        <v>4480</v>
      </c>
      <c r="F737" s="38" t="s">
        <v>5478</v>
      </c>
      <c r="G737" s="67">
        <v>18</v>
      </c>
      <c r="H737" s="23" t="str">
        <f t="shared" si="39"/>
        <v>621700386002878918618</v>
      </c>
      <c r="I737" s="48" t="e">
        <f>VLOOKUP(H737,银行退汇!H:K,4,FALSE)</f>
        <v>#N/A</v>
      </c>
      <c r="J737" s="48" t="e">
        <f t="shared" si="37"/>
        <v>#N/A</v>
      </c>
      <c r="K737" s="48" t="e">
        <f>VLOOKUP(H737,银行退汇!G:K,2,FALSE)</f>
        <v>#N/A</v>
      </c>
      <c r="L737" s="48" t="e">
        <f>VLOOKUP(H737,网银退汇!C:D,2,FALSE)</f>
        <v>#N/A</v>
      </c>
    </row>
    <row r="738" spans="1:12" hidden="1">
      <c r="A738" s="38" t="s">
        <v>4486</v>
      </c>
      <c r="B738" s="23" t="str">
        <f t="shared" si="38"/>
        <v>201706290053703959</v>
      </c>
      <c r="C738" s="38" t="s">
        <v>4816</v>
      </c>
      <c r="D738" s="38" t="s">
        <v>4485</v>
      </c>
      <c r="F738" s="38" t="s">
        <v>5212</v>
      </c>
      <c r="G738" s="67">
        <v>10</v>
      </c>
      <c r="H738" s="23" t="str">
        <f t="shared" si="39"/>
        <v>621226250500334912910</v>
      </c>
      <c r="I738" s="48" t="e">
        <f>VLOOKUP(H738,银行退汇!H:K,4,FALSE)</f>
        <v>#N/A</v>
      </c>
      <c r="J738" s="48" t="e">
        <f t="shared" si="37"/>
        <v>#N/A</v>
      </c>
      <c r="K738" s="48" t="e">
        <f>VLOOKUP(H738,银行退汇!G:K,2,FALSE)</f>
        <v>#N/A</v>
      </c>
      <c r="L738" s="48" t="e">
        <f>VLOOKUP(H738,网银退汇!C:D,2,FALSE)</f>
        <v>#N/A</v>
      </c>
    </row>
    <row r="739" spans="1:12" hidden="1">
      <c r="A739" s="38" t="s">
        <v>4491</v>
      </c>
      <c r="B739" s="23" t="str">
        <f t="shared" si="38"/>
        <v>201706290053707806</v>
      </c>
      <c r="C739" s="38" t="s">
        <v>4816</v>
      </c>
      <c r="D739" s="38" t="s">
        <v>4488</v>
      </c>
      <c r="F739" s="38" t="s">
        <v>5479</v>
      </c>
      <c r="G739" s="67">
        <v>1700</v>
      </c>
      <c r="H739" s="23" t="str">
        <f t="shared" si="39"/>
        <v>62596998000824751700</v>
      </c>
      <c r="I739" s="48" t="e">
        <f>VLOOKUP(H739,银行退汇!H:K,4,FALSE)</f>
        <v>#N/A</v>
      </c>
      <c r="J739" s="48" t="e">
        <f t="shared" si="37"/>
        <v>#N/A</v>
      </c>
      <c r="K739" s="48" t="e">
        <f>VLOOKUP(H739,银行退汇!G:K,2,FALSE)</f>
        <v>#N/A</v>
      </c>
      <c r="L739" s="48" t="e">
        <f>VLOOKUP(H739,网银退汇!C:D,2,FALSE)</f>
        <v>#N/A</v>
      </c>
    </row>
    <row r="740" spans="1:12" hidden="1">
      <c r="A740" s="38" t="s">
        <v>4496</v>
      </c>
      <c r="B740" s="23" t="str">
        <f t="shared" si="38"/>
        <v>201706290053708033</v>
      </c>
      <c r="C740" s="38" t="s">
        <v>4816</v>
      </c>
      <c r="D740" s="38" t="s">
        <v>4493</v>
      </c>
      <c r="F740" s="38" t="s">
        <v>5480</v>
      </c>
      <c r="G740" s="67">
        <v>8200</v>
      </c>
      <c r="H740" s="23" t="str">
        <f t="shared" si="39"/>
        <v>45635127001154290448200</v>
      </c>
      <c r="I740" s="48" t="e">
        <f>VLOOKUP(H740,银行退汇!H:K,4,FALSE)</f>
        <v>#N/A</v>
      </c>
      <c r="J740" s="48" t="e">
        <f t="shared" si="37"/>
        <v>#N/A</v>
      </c>
      <c r="K740" s="48" t="e">
        <f>VLOOKUP(H740,银行退汇!G:K,2,FALSE)</f>
        <v>#N/A</v>
      </c>
      <c r="L740" s="48" t="e">
        <f>VLOOKUP(H740,网银退汇!C:D,2,FALSE)</f>
        <v>#N/A</v>
      </c>
    </row>
    <row r="741" spans="1:12" hidden="1">
      <c r="A741" s="38" t="s">
        <v>4501</v>
      </c>
      <c r="B741" s="23" t="str">
        <f t="shared" si="38"/>
        <v>201706290053708238</v>
      </c>
      <c r="C741" s="38" t="s">
        <v>4816</v>
      </c>
      <c r="D741" s="38" t="s">
        <v>4498</v>
      </c>
      <c r="F741" s="38" t="s">
        <v>5481</v>
      </c>
      <c r="G741" s="67">
        <v>1400</v>
      </c>
      <c r="H741" s="23" t="str">
        <f t="shared" si="39"/>
        <v>62319000001119584311400</v>
      </c>
      <c r="I741" s="48" t="e">
        <f>VLOOKUP(H741,银行退汇!H:K,4,FALSE)</f>
        <v>#N/A</v>
      </c>
      <c r="J741" s="48" t="e">
        <f t="shared" si="37"/>
        <v>#N/A</v>
      </c>
      <c r="K741" s="48" t="e">
        <f>VLOOKUP(H741,银行退汇!G:K,2,FALSE)</f>
        <v>#N/A</v>
      </c>
      <c r="L741" s="48" t="e">
        <f>VLOOKUP(H741,网银退汇!C:D,2,FALSE)</f>
        <v>#N/A</v>
      </c>
    </row>
    <row r="742" spans="1:12" hidden="1">
      <c r="A742" s="38" t="s">
        <v>4506</v>
      </c>
      <c r="B742" s="23" t="str">
        <f t="shared" si="38"/>
        <v>201706290053708485</v>
      </c>
      <c r="C742" s="38" t="s">
        <v>4816</v>
      </c>
      <c r="D742" s="38" t="s">
        <v>4503</v>
      </c>
      <c r="F742" s="38" t="s">
        <v>5482</v>
      </c>
      <c r="G742" s="67">
        <v>100</v>
      </c>
      <c r="H742" s="23" t="str">
        <f t="shared" si="39"/>
        <v>6228481198624366275100</v>
      </c>
      <c r="I742" s="48" t="e">
        <f>VLOOKUP(H742,银行退汇!H:K,4,FALSE)</f>
        <v>#N/A</v>
      </c>
      <c r="J742" s="48" t="e">
        <f t="shared" si="37"/>
        <v>#N/A</v>
      </c>
      <c r="K742" s="48" t="e">
        <f>VLOOKUP(H742,银行退汇!G:K,2,FALSE)</f>
        <v>#N/A</v>
      </c>
      <c r="L742" s="48" t="e">
        <f>VLOOKUP(H742,网银退汇!C:D,2,FALSE)</f>
        <v>#N/A</v>
      </c>
    </row>
    <row r="743" spans="1:12" hidden="1">
      <c r="A743" s="38" t="s">
        <v>4511</v>
      </c>
      <c r="B743" s="23" t="str">
        <f t="shared" si="38"/>
        <v>201706290053709245</v>
      </c>
      <c r="C743" s="38" t="s">
        <v>4816</v>
      </c>
      <c r="D743" s="38" t="s">
        <v>4508</v>
      </c>
      <c r="F743" s="38" t="s">
        <v>5483</v>
      </c>
      <c r="G743" s="67">
        <v>204</v>
      </c>
      <c r="H743" s="23" t="str">
        <f t="shared" si="39"/>
        <v>6217852700015553900204</v>
      </c>
      <c r="I743" s="48" t="e">
        <f>VLOOKUP(H743,银行退汇!H:K,4,FALSE)</f>
        <v>#N/A</v>
      </c>
      <c r="J743" s="48" t="e">
        <f t="shared" si="37"/>
        <v>#N/A</v>
      </c>
      <c r="K743" s="48" t="e">
        <f>VLOOKUP(H743,银行退汇!G:K,2,FALSE)</f>
        <v>#N/A</v>
      </c>
      <c r="L743" s="48" t="e">
        <f>VLOOKUP(H743,网银退汇!C:D,2,FALSE)</f>
        <v>#N/A</v>
      </c>
    </row>
    <row r="744" spans="1:12" hidden="1">
      <c r="A744" s="38" t="s">
        <v>4516</v>
      </c>
      <c r="B744" s="23" t="str">
        <f t="shared" si="38"/>
        <v>201706290053710117</v>
      </c>
      <c r="C744" s="38" t="s">
        <v>4816</v>
      </c>
      <c r="D744" s="38" t="s">
        <v>4513</v>
      </c>
      <c r="F744" s="38" t="s">
        <v>5484</v>
      </c>
      <c r="G744" s="67">
        <v>39</v>
      </c>
      <c r="H744" s="23" t="str">
        <f t="shared" si="39"/>
        <v>621779000104023010039</v>
      </c>
      <c r="I744" s="48" t="e">
        <f>VLOOKUP(H744,银行退汇!H:K,4,FALSE)</f>
        <v>#N/A</v>
      </c>
      <c r="J744" s="48" t="e">
        <f t="shared" si="37"/>
        <v>#N/A</v>
      </c>
      <c r="K744" s="48" t="e">
        <f>VLOOKUP(H744,银行退汇!G:K,2,FALSE)</f>
        <v>#N/A</v>
      </c>
      <c r="L744" s="48" t="e">
        <f>VLOOKUP(H744,网银退汇!C:D,2,FALSE)</f>
        <v>#N/A</v>
      </c>
    </row>
    <row r="745" spans="1:12" hidden="1">
      <c r="A745" s="38" t="s">
        <v>4521</v>
      </c>
      <c r="B745" s="23" t="str">
        <f t="shared" si="38"/>
        <v>201706290053710388</v>
      </c>
      <c r="C745" s="38" t="s">
        <v>4816</v>
      </c>
      <c r="D745" s="38" t="s">
        <v>4518</v>
      </c>
      <c r="F745" s="38" t="s">
        <v>5485</v>
      </c>
      <c r="G745" s="67">
        <v>4361</v>
      </c>
      <c r="H745" s="23" t="str">
        <f t="shared" si="39"/>
        <v>62263711053177134361</v>
      </c>
      <c r="I745" s="48" t="e">
        <f>VLOOKUP(H745,银行退汇!H:K,4,FALSE)</f>
        <v>#N/A</v>
      </c>
      <c r="J745" s="48" t="e">
        <f t="shared" si="37"/>
        <v>#N/A</v>
      </c>
      <c r="K745" s="48" t="e">
        <f>VLOOKUP(H745,银行退汇!G:K,2,FALSE)</f>
        <v>#N/A</v>
      </c>
      <c r="L745" s="48" t="e">
        <f>VLOOKUP(H745,网银退汇!C:D,2,FALSE)</f>
        <v>#N/A</v>
      </c>
    </row>
    <row r="746" spans="1:12" hidden="1">
      <c r="A746" s="38" t="s">
        <v>4526</v>
      </c>
      <c r="B746" s="23" t="str">
        <f t="shared" si="38"/>
        <v>201706290053712029</v>
      </c>
      <c r="C746" s="38" t="s">
        <v>4816</v>
      </c>
      <c r="D746" s="38" t="s">
        <v>4523</v>
      </c>
      <c r="F746" s="38" t="s">
        <v>5486</v>
      </c>
      <c r="G746" s="67">
        <v>120</v>
      </c>
      <c r="H746" s="23" t="str">
        <f t="shared" si="39"/>
        <v>6221887300028323523120</v>
      </c>
      <c r="I746" s="48" t="e">
        <f>VLOOKUP(H746,银行退汇!H:K,4,FALSE)</f>
        <v>#N/A</v>
      </c>
      <c r="J746" s="48" t="e">
        <f t="shared" si="37"/>
        <v>#N/A</v>
      </c>
      <c r="K746" s="48" t="e">
        <f>VLOOKUP(H746,银行退汇!G:K,2,FALSE)</f>
        <v>#N/A</v>
      </c>
      <c r="L746" s="48" t="e">
        <f>VLOOKUP(H746,网银退汇!C:D,2,FALSE)</f>
        <v>#N/A</v>
      </c>
    </row>
    <row r="747" spans="1:12" hidden="1">
      <c r="A747" s="38" t="s">
        <v>4531</v>
      </c>
      <c r="B747" s="23" t="str">
        <f t="shared" si="38"/>
        <v>201706290053712589</v>
      </c>
      <c r="C747" s="38" t="s">
        <v>4816</v>
      </c>
      <c r="D747" s="38" t="s">
        <v>4528</v>
      </c>
      <c r="F747" s="38" t="s">
        <v>5487</v>
      </c>
      <c r="G747" s="67">
        <v>550</v>
      </c>
      <c r="H747" s="23" t="str">
        <f t="shared" si="39"/>
        <v>6228930001055431781550</v>
      </c>
      <c r="I747" s="48" t="e">
        <f>VLOOKUP(H747,银行退汇!H:K,4,FALSE)</f>
        <v>#N/A</v>
      </c>
      <c r="J747" s="48" t="e">
        <f t="shared" si="37"/>
        <v>#N/A</v>
      </c>
      <c r="K747" s="48" t="e">
        <f>VLOOKUP(H747,银行退汇!G:K,2,FALSE)</f>
        <v>#N/A</v>
      </c>
      <c r="L747" s="48" t="e">
        <f>VLOOKUP(H747,网银退汇!C:D,2,FALSE)</f>
        <v>#N/A</v>
      </c>
    </row>
    <row r="748" spans="1:12" hidden="1">
      <c r="A748" s="38" t="s">
        <v>4536</v>
      </c>
      <c r="B748" s="23" t="str">
        <f t="shared" si="38"/>
        <v>201706290053713900</v>
      </c>
      <c r="C748" s="38" t="s">
        <v>4816</v>
      </c>
      <c r="D748" s="38" t="s">
        <v>4533</v>
      </c>
      <c r="F748" s="38" t="s">
        <v>5488</v>
      </c>
      <c r="G748" s="67">
        <v>354</v>
      </c>
      <c r="H748" s="23" t="str">
        <f t="shared" si="39"/>
        <v>6226961901646974354</v>
      </c>
      <c r="I748" s="48" t="e">
        <f>VLOOKUP(H748,银行退汇!H:K,4,FALSE)</f>
        <v>#N/A</v>
      </c>
      <c r="J748" s="48" t="e">
        <f t="shared" si="37"/>
        <v>#N/A</v>
      </c>
      <c r="K748" s="48" t="e">
        <f>VLOOKUP(H748,银行退汇!G:K,2,FALSE)</f>
        <v>#N/A</v>
      </c>
      <c r="L748" s="48" t="e">
        <f>VLOOKUP(H748,网银退汇!C:D,2,FALSE)</f>
        <v>#N/A</v>
      </c>
    </row>
    <row r="749" spans="1:12" hidden="1">
      <c r="A749" s="38" t="s">
        <v>4541</v>
      </c>
      <c r="B749" s="23" t="str">
        <f t="shared" si="38"/>
        <v>201706290053714197</v>
      </c>
      <c r="C749" s="38" t="s">
        <v>4816</v>
      </c>
      <c r="D749" s="38" t="s">
        <v>4538</v>
      </c>
      <c r="F749" s="38" t="s">
        <v>5489</v>
      </c>
      <c r="G749" s="67">
        <v>275</v>
      </c>
      <c r="H749" s="23" t="str">
        <f t="shared" si="39"/>
        <v>6222620590005373760275</v>
      </c>
      <c r="I749" s="48" t="e">
        <f>VLOOKUP(H749,银行退汇!H:K,4,FALSE)</f>
        <v>#N/A</v>
      </c>
      <c r="J749" s="48" t="e">
        <f t="shared" si="37"/>
        <v>#N/A</v>
      </c>
      <c r="K749" s="48" t="e">
        <f>VLOOKUP(H749,银行退汇!G:K,2,FALSE)</f>
        <v>#N/A</v>
      </c>
      <c r="L749" s="48" t="e">
        <f>VLOOKUP(H749,网银退汇!C:D,2,FALSE)</f>
        <v>#N/A</v>
      </c>
    </row>
    <row r="750" spans="1:12" hidden="1">
      <c r="A750" s="38" t="s">
        <v>4546</v>
      </c>
      <c r="B750" s="23" t="str">
        <f t="shared" si="38"/>
        <v>201706290053714806</v>
      </c>
      <c r="C750" s="38" t="s">
        <v>4816</v>
      </c>
      <c r="D750" s="38" t="s">
        <v>4543</v>
      </c>
      <c r="F750" s="38" t="s">
        <v>5490</v>
      </c>
      <c r="G750" s="67">
        <v>1200</v>
      </c>
      <c r="H750" s="23" t="str">
        <f t="shared" si="39"/>
        <v>62262222042911781200</v>
      </c>
      <c r="I750" s="48" t="e">
        <f>VLOOKUP(H750,银行退汇!H:K,4,FALSE)</f>
        <v>#N/A</v>
      </c>
      <c r="J750" s="48" t="e">
        <f t="shared" si="37"/>
        <v>#N/A</v>
      </c>
      <c r="K750" s="48" t="e">
        <f>VLOOKUP(H750,银行退汇!G:K,2,FALSE)</f>
        <v>#N/A</v>
      </c>
      <c r="L750" s="48" t="e">
        <f>VLOOKUP(H750,网银退汇!C:D,2,FALSE)</f>
        <v>#N/A</v>
      </c>
    </row>
    <row r="751" spans="1:12" hidden="1">
      <c r="A751" s="38" t="s">
        <v>4551</v>
      </c>
      <c r="B751" s="23" t="str">
        <f t="shared" si="38"/>
        <v>201706290053720642</v>
      </c>
      <c r="C751" s="38" t="s">
        <v>4816</v>
      </c>
      <c r="D751" s="38" t="s">
        <v>4548</v>
      </c>
      <c r="F751" s="38" t="s">
        <v>5491</v>
      </c>
      <c r="G751" s="67">
        <v>12</v>
      </c>
      <c r="H751" s="23" t="str">
        <f t="shared" si="39"/>
        <v>621799730000072386912</v>
      </c>
      <c r="I751" s="48" t="e">
        <f>VLOOKUP(H751,银行退汇!H:K,4,FALSE)</f>
        <v>#N/A</v>
      </c>
      <c r="J751" s="48" t="e">
        <f t="shared" si="37"/>
        <v>#N/A</v>
      </c>
      <c r="K751" s="48" t="e">
        <f>VLOOKUP(H751,银行退汇!G:K,2,FALSE)</f>
        <v>#N/A</v>
      </c>
      <c r="L751" s="48" t="e">
        <f>VLOOKUP(H751,网银退汇!C:D,2,FALSE)</f>
        <v>#N/A</v>
      </c>
    </row>
    <row r="752" spans="1:12" hidden="1">
      <c r="A752" s="38" t="s">
        <v>4556</v>
      </c>
      <c r="B752" s="23" t="str">
        <f t="shared" si="38"/>
        <v>201706290053721223</v>
      </c>
      <c r="C752" s="38" t="s">
        <v>4816</v>
      </c>
      <c r="D752" s="38" t="s">
        <v>4553</v>
      </c>
      <c r="F752" s="38" t="s">
        <v>5492</v>
      </c>
      <c r="G752" s="67">
        <v>500</v>
      </c>
      <c r="H752" s="23" t="str">
        <f t="shared" si="39"/>
        <v>6228484150946978813500</v>
      </c>
      <c r="I752" s="48" t="e">
        <f>VLOOKUP(H752,银行退汇!H:K,4,FALSE)</f>
        <v>#N/A</v>
      </c>
      <c r="J752" s="48" t="e">
        <f t="shared" si="37"/>
        <v>#N/A</v>
      </c>
      <c r="K752" s="48" t="e">
        <f>VLOOKUP(H752,银行退汇!G:K,2,FALSE)</f>
        <v>#N/A</v>
      </c>
      <c r="L752" s="48" t="e">
        <f>VLOOKUP(H752,网银退汇!C:D,2,FALSE)</f>
        <v>#N/A</v>
      </c>
    </row>
    <row r="753" spans="1:12" hidden="1">
      <c r="A753" s="38" t="s">
        <v>4561</v>
      </c>
      <c r="B753" s="23" t="str">
        <f t="shared" si="38"/>
        <v>201706290053721288</v>
      </c>
      <c r="C753" s="38" t="s">
        <v>4816</v>
      </c>
      <c r="D753" s="38" t="s">
        <v>4558</v>
      </c>
      <c r="F753" s="38" t="s">
        <v>5493</v>
      </c>
      <c r="G753" s="67">
        <v>142</v>
      </c>
      <c r="H753" s="23" t="str">
        <f t="shared" si="39"/>
        <v>6214157311800256458142</v>
      </c>
      <c r="I753" s="48" t="e">
        <f>VLOOKUP(H753,银行退汇!H:K,4,FALSE)</f>
        <v>#N/A</v>
      </c>
      <c r="J753" s="48" t="e">
        <f t="shared" si="37"/>
        <v>#N/A</v>
      </c>
      <c r="K753" s="48" t="e">
        <f>VLOOKUP(H753,银行退汇!G:K,2,FALSE)</f>
        <v>#N/A</v>
      </c>
      <c r="L753" s="48" t="e">
        <f>VLOOKUP(H753,网银退汇!C:D,2,FALSE)</f>
        <v>#N/A</v>
      </c>
    </row>
    <row r="754" spans="1:12" hidden="1">
      <c r="A754" s="38" t="s">
        <v>4566</v>
      </c>
      <c r="B754" s="23" t="str">
        <f t="shared" si="38"/>
        <v>201706290053721325</v>
      </c>
      <c r="C754" s="38" t="s">
        <v>4816</v>
      </c>
      <c r="D754" s="38" t="s">
        <v>4563</v>
      </c>
      <c r="F754" s="38" t="s">
        <v>5494</v>
      </c>
      <c r="G754" s="67">
        <v>2400</v>
      </c>
      <c r="H754" s="23" t="str">
        <f t="shared" si="39"/>
        <v>62284841585850338732400</v>
      </c>
      <c r="I754" s="48" t="e">
        <f>VLOOKUP(H754,银行退汇!H:K,4,FALSE)</f>
        <v>#N/A</v>
      </c>
      <c r="J754" s="48" t="e">
        <f t="shared" si="37"/>
        <v>#N/A</v>
      </c>
      <c r="K754" s="48" t="e">
        <f>VLOOKUP(H754,银行退汇!G:K,2,FALSE)</f>
        <v>#N/A</v>
      </c>
      <c r="L754" s="48" t="e">
        <f>VLOOKUP(H754,网银退汇!C:D,2,FALSE)</f>
        <v>#N/A</v>
      </c>
    </row>
    <row r="755" spans="1:12" hidden="1">
      <c r="A755" s="38" t="s">
        <v>4571</v>
      </c>
      <c r="B755" s="23" t="str">
        <f t="shared" si="38"/>
        <v>201706290053721590</v>
      </c>
      <c r="C755" s="38" t="s">
        <v>4816</v>
      </c>
      <c r="D755" s="38" t="s">
        <v>4568</v>
      </c>
      <c r="F755" s="38" t="s">
        <v>5495</v>
      </c>
      <c r="G755" s="67">
        <v>1000</v>
      </c>
      <c r="H755" s="23" t="str">
        <f t="shared" si="39"/>
        <v>51890500033237781000</v>
      </c>
      <c r="I755" s="48" t="e">
        <f>VLOOKUP(H755,银行退汇!H:K,4,FALSE)</f>
        <v>#N/A</v>
      </c>
      <c r="J755" s="48" t="e">
        <f t="shared" si="37"/>
        <v>#N/A</v>
      </c>
      <c r="K755" s="48" t="e">
        <f>VLOOKUP(H755,银行退汇!G:K,2,FALSE)</f>
        <v>#N/A</v>
      </c>
      <c r="L755" s="48" t="e">
        <f>VLOOKUP(H755,网银退汇!C:D,2,FALSE)</f>
        <v>#N/A</v>
      </c>
    </row>
    <row r="756" spans="1:12" hidden="1">
      <c r="A756" s="38" t="s">
        <v>4576</v>
      </c>
      <c r="B756" s="23" t="str">
        <f t="shared" si="38"/>
        <v>201706290053722880</v>
      </c>
      <c r="C756" s="38" t="s">
        <v>4816</v>
      </c>
      <c r="D756" s="38" t="s">
        <v>4573</v>
      </c>
      <c r="F756" s="38" t="s">
        <v>5496</v>
      </c>
      <c r="G756" s="67">
        <v>492</v>
      </c>
      <c r="H756" s="23" t="str">
        <f t="shared" si="39"/>
        <v>6222620590006952851492</v>
      </c>
      <c r="I756" s="48" t="e">
        <f>VLOOKUP(H756,银行退汇!H:K,4,FALSE)</f>
        <v>#N/A</v>
      </c>
      <c r="J756" s="48" t="e">
        <f t="shared" si="37"/>
        <v>#N/A</v>
      </c>
      <c r="K756" s="48" t="e">
        <f>VLOOKUP(H756,银行退汇!G:K,2,FALSE)</f>
        <v>#N/A</v>
      </c>
      <c r="L756" s="48" t="e">
        <f>VLOOKUP(H756,网银退汇!C:D,2,FALSE)</f>
        <v>#N/A</v>
      </c>
    </row>
    <row r="757" spans="1:12" hidden="1">
      <c r="A757" s="38" t="s">
        <v>4581</v>
      </c>
      <c r="B757" s="23" t="str">
        <f t="shared" si="38"/>
        <v>201706290053723462</v>
      </c>
      <c r="C757" s="38" t="s">
        <v>4816</v>
      </c>
      <c r="D757" s="38" t="s">
        <v>4578</v>
      </c>
      <c r="F757" s="38" t="s">
        <v>5497</v>
      </c>
      <c r="G757" s="67">
        <v>20</v>
      </c>
      <c r="H757" s="23" t="str">
        <f t="shared" si="39"/>
        <v>406252287577344220</v>
      </c>
      <c r="I757" s="48" t="e">
        <f>VLOOKUP(H757,银行退汇!H:K,4,FALSE)</f>
        <v>#N/A</v>
      </c>
      <c r="J757" s="48" t="e">
        <f t="shared" si="37"/>
        <v>#N/A</v>
      </c>
      <c r="K757" s="48" t="e">
        <f>VLOOKUP(H757,银行退汇!G:K,2,FALSE)</f>
        <v>#N/A</v>
      </c>
      <c r="L757" s="48" t="e">
        <f>VLOOKUP(H757,网银退汇!C:D,2,FALSE)</f>
        <v>#N/A</v>
      </c>
    </row>
    <row r="758" spans="1:12" hidden="1">
      <c r="A758" s="38" t="s">
        <v>4586</v>
      </c>
      <c r="B758" s="23" t="str">
        <f t="shared" si="38"/>
        <v>201706290053725099</v>
      </c>
      <c r="C758" s="38" t="s">
        <v>4816</v>
      </c>
      <c r="D758" s="38" t="s">
        <v>4583</v>
      </c>
      <c r="F758" s="38" t="s">
        <v>5498</v>
      </c>
      <c r="G758" s="67">
        <v>190</v>
      </c>
      <c r="H758" s="23" t="str">
        <f t="shared" si="39"/>
        <v>6217003860036615746190</v>
      </c>
      <c r="I758" s="48" t="e">
        <f>VLOOKUP(H758,银行退汇!H:K,4,FALSE)</f>
        <v>#N/A</v>
      </c>
      <c r="J758" s="48" t="e">
        <f t="shared" si="37"/>
        <v>#N/A</v>
      </c>
      <c r="K758" s="48" t="e">
        <f>VLOOKUP(H758,银行退汇!G:K,2,FALSE)</f>
        <v>#N/A</v>
      </c>
      <c r="L758" s="48" t="e">
        <f>VLOOKUP(H758,网银退汇!C:D,2,FALSE)</f>
        <v>#N/A</v>
      </c>
    </row>
    <row r="759" spans="1:12" hidden="1">
      <c r="A759" s="38" t="s">
        <v>4591</v>
      </c>
      <c r="B759" s="23" t="str">
        <f t="shared" si="38"/>
        <v>201706290053725865</v>
      </c>
      <c r="C759" s="38" t="s">
        <v>4816</v>
      </c>
      <c r="D759" s="38" t="s">
        <v>4588</v>
      </c>
      <c r="F759" s="38" t="s">
        <v>5499</v>
      </c>
      <c r="G759" s="67">
        <v>100</v>
      </c>
      <c r="H759" s="23" t="str">
        <f t="shared" si="39"/>
        <v>6228480868597765676100</v>
      </c>
      <c r="I759" s="48" t="e">
        <f>VLOOKUP(H759,银行退汇!H:K,4,FALSE)</f>
        <v>#N/A</v>
      </c>
      <c r="J759" s="48" t="e">
        <f t="shared" ref="J759:J822" si="40">IF(I759&gt;0,1,"")</f>
        <v>#N/A</v>
      </c>
      <c r="K759" s="48" t="e">
        <f>VLOOKUP(H759,银行退汇!G:K,2,FALSE)</f>
        <v>#N/A</v>
      </c>
      <c r="L759" s="48" t="e">
        <f>VLOOKUP(H759,网银退汇!C:D,2,FALSE)</f>
        <v>#N/A</v>
      </c>
    </row>
    <row r="760" spans="1:12" hidden="1">
      <c r="A760" s="38" t="s">
        <v>4596</v>
      </c>
      <c r="B760" s="23" t="str">
        <f t="shared" ref="B760:B823" si="41">C760&amp;D760</f>
        <v>201706290053736497</v>
      </c>
      <c r="C760" s="38" t="s">
        <v>4816</v>
      </c>
      <c r="D760" s="38" t="s">
        <v>4593</v>
      </c>
      <c r="F760" s="38" t="s">
        <v>5500</v>
      </c>
      <c r="G760" s="67">
        <v>7</v>
      </c>
      <c r="H760" s="23" t="str">
        <f t="shared" ref="H760:H823" si="42">F760&amp;G760</f>
        <v>62289300010455776857</v>
      </c>
      <c r="I760" s="48" t="e">
        <f>VLOOKUP(H760,银行退汇!H:K,4,FALSE)</f>
        <v>#N/A</v>
      </c>
      <c r="J760" s="48" t="e">
        <f t="shared" si="40"/>
        <v>#N/A</v>
      </c>
      <c r="K760" s="48" t="e">
        <f>VLOOKUP(H760,银行退汇!G:K,2,FALSE)</f>
        <v>#N/A</v>
      </c>
      <c r="L760" s="48" t="e">
        <f>VLOOKUP(H760,网银退汇!C:D,2,FALSE)</f>
        <v>#N/A</v>
      </c>
    </row>
    <row r="761" spans="1:12" hidden="1">
      <c r="A761" s="38" t="s">
        <v>4601</v>
      </c>
      <c r="B761" s="23" t="str">
        <f t="shared" si="41"/>
        <v>201706290053758498</v>
      </c>
      <c r="C761" s="38" t="s">
        <v>4816</v>
      </c>
      <c r="D761" s="38" t="s">
        <v>4598</v>
      </c>
      <c r="F761" s="38" t="s">
        <v>5501</v>
      </c>
      <c r="G761" s="67">
        <v>1865</v>
      </c>
      <c r="H761" s="23" t="str">
        <f t="shared" si="42"/>
        <v>62284519280073651711865</v>
      </c>
      <c r="I761" s="48" t="e">
        <f>VLOOKUP(H761,银行退汇!H:K,4,FALSE)</f>
        <v>#N/A</v>
      </c>
      <c r="J761" s="48" t="e">
        <f t="shared" si="40"/>
        <v>#N/A</v>
      </c>
      <c r="K761" s="48" t="e">
        <f>VLOOKUP(H761,银行退汇!G:K,2,FALSE)</f>
        <v>#N/A</v>
      </c>
      <c r="L761" s="48" t="e">
        <f>VLOOKUP(H761,网银退汇!C:D,2,FALSE)</f>
        <v>#N/A</v>
      </c>
    </row>
    <row r="762" spans="1:12" hidden="1">
      <c r="A762" s="38" t="s">
        <v>4606</v>
      </c>
      <c r="B762" s="23" t="str">
        <f t="shared" si="41"/>
        <v>201706290053762289</v>
      </c>
      <c r="C762" s="38" t="s">
        <v>4816</v>
      </c>
      <c r="D762" s="38" t="s">
        <v>4603</v>
      </c>
      <c r="F762" s="38" t="s">
        <v>5502</v>
      </c>
      <c r="G762" s="67">
        <v>740</v>
      </c>
      <c r="H762" s="23" t="str">
        <f t="shared" si="42"/>
        <v>6231900000054909664740</v>
      </c>
      <c r="I762" s="48" t="e">
        <f>VLOOKUP(H762,银行退汇!H:K,4,FALSE)</f>
        <v>#N/A</v>
      </c>
      <c r="J762" s="48" t="e">
        <f t="shared" si="40"/>
        <v>#N/A</v>
      </c>
      <c r="K762" s="48" t="e">
        <f>VLOOKUP(H762,银行退汇!G:K,2,FALSE)</f>
        <v>#N/A</v>
      </c>
      <c r="L762" s="48" t="e">
        <f>VLOOKUP(H762,网银退汇!C:D,2,FALSE)</f>
        <v>#N/A</v>
      </c>
    </row>
    <row r="763" spans="1:12" hidden="1">
      <c r="A763" s="38" t="s">
        <v>4611</v>
      </c>
      <c r="B763" s="23" t="str">
        <f t="shared" si="41"/>
        <v>201706290053763273</v>
      </c>
      <c r="C763" s="38" t="s">
        <v>4816</v>
      </c>
      <c r="D763" s="38" t="s">
        <v>4608</v>
      </c>
      <c r="F763" s="38" t="s">
        <v>5503</v>
      </c>
      <c r="G763" s="67">
        <v>1265</v>
      </c>
      <c r="H763" s="23" t="str">
        <f t="shared" si="42"/>
        <v>62284819385260944791265</v>
      </c>
      <c r="I763" s="48" t="e">
        <f>VLOOKUP(H763,银行退汇!H:K,4,FALSE)</f>
        <v>#N/A</v>
      </c>
      <c r="J763" s="48" t="e">
        <f t="shared" si="40"/>
        <v>#N/A</v>
      </c>
      <c r="K763" s="48" t="e">
        <f>VLOOKUP(H763,银行退汇!G:K,2,FALSE)</f>
        <v>#N/A</v>
      </c>
      <c r="L763" s="48" t="e">
        <f>VLOOKUP(H763,网银退汇!C:D,2,FALSE)</f>
        <v>#N/A</v>
      </c>
    </row>
    <row r="764" spans="1:12" hidden="1">
      <c r="A764" s="38" t="s">
        <v>4616</v>
      </c>
      <c r="B764" s="23" t="str">
        <f t="shared" si="41"/>
        <v>201706290053763459</v>
      </c>
      <c r="C764" s="38" t="s">
        <v>4816</v>
      </c>
      <c r="D764" s="38" t="s">
        <v>4613</v>
      </c>
      <c r="F764" s="38" t="s">
        <v>5504</v>
      </c>
      <c r="G764" s="67">
        <v>56</v>
      </c>
      <c r="H764" s="23" t="str">
        <f t="shared" si="42"/>
        <v>621799730002352656256</v>
      </c>
      <c r="I764" s="48" t="e">
        <f>VLOOKUP(H764,银行退汇!H:K,4,FALSE)</f>
        <v>#N/A</v>
      </c>
      <c r="J764" s="48" t="e">
        <f t="shared" si="40"/>
        <v>#N/A</v>
      </c>
      <c r="K764" s="48" t="e">
        <f>VLOOKUP(H764,银行退汇!G:K,2,FALSE)</f>
        <v>#N/A</v>
      </c>
      <c r="L764" s="48" t="e">
        <f>VLOOKUP(H764,网银退汇!C:D,2,FALSE)</f>
        <v>#N/A</v>
      </c>
    </row>
    <row r="765" spans="1:12" hidden="1">
      <c r="A765" s="38" t="s">
        <v>4621</v>
      </c>
      <c r="B765" s="23" t="str">
        <f t="shared" si="41"/>
        <v>201706290053764208</v>
      </c>
      <c r="C765" s="38" t="s">
        <v>4816</v>
      </c>
      <c r="D765" s="38" t="s">
        <v>4618</v>
      </c>
      <c r="F765" s="38" t="s">
        <v>5505</v>
      </c>
      <c r="G765" s="67">
        <v>500</v>
      </c>
      <c r="H765" s="23" t="str">
        <f t="shared" si="42"/>
        <v>6217003860012205843500</v>
      </c>
      <c r="I765" s="48" t="e">
        <f>VLOOKUP(H765,银行退汇!H:K,4,FALSE)</f>
        <v>#N/A</v>
      </c>
      <c r="J765" s="48" t="e">
        <f t="shared" si="40"/>
        <v>#N/A</v>
      </c>
      <c r="K765" s="48" t="e">
        <f>VLOOKUP(H765,银行退汇!G:K,2,FALSE)</f>
        <v>#N/A</v>
      </c>
      <c r="L765" s="48" t="e">
        <f>VLOOKUP(H765,网银退汇!C:D,2,FALSE)</f>
        <v>#N/A</v>
      </c>
    </row>
    <row r="766" spans="1:12" hidden="1">
      <c r="A766" s="38" t="s">
        <v>4626</v>
      </c>
      <c r="B766" s="23" t="str">
        <f t="shared" si="41"/>
        <v>201706290053764643</v>
      </c>
      <c r="C766" s="38" t="s">
        <v>4816</v>
      </c>
      <c r="D766" s="38" t="s">
        <v>4623</v>
      </c>
      <c r="F766" s="38" t="s">
        <v>5506</v>
      </c>
      <c r="G766" s="67">
        <v>31</v>
      </c>
      <c r="H766" s="23" t="str">
        <f t="shared" si="42"/>
        <v>622893000108593303831</v>
      </c>
      <c r="I766" s="48" t="e">
        <f>VLOOKUP(H766,银行退汇!H:K,4,FALSE)</f>
        <v>#N/A</v>
      </c>
      <c r="J766" s="48" t="e">
        <f t="shared" si="40"/>
        <v>#N/A</v>
      </c>
      <c r="K766" s="48" t="e">
        <f>VLOOKUP(H766,银行退汇!G:K,2,FALSE)</f>
        <v>#N/A</v>
      </c>
      <c r="L766" s="48" t="e">
        <f>VLOOKUP(H766,网银退汇!C:D,2,FALSE)</f>
        <v>#N/A</v>
      </c>
    </row>
    <row r="767" spans="1:12" hidden="1">
      <c r="A767" s="38" t="s">
        <v>4631</v>
      </c>
      <c r="B767" s="23" t="str">
        <f t="shared" si="41"/>
        <v>201706290053765380</v>
      </c>
      <c r="C767" s="38" t="s">
        <v>4816</v>
      </c>
      <c r="D767" s="38" t="s">
        <v>4628</v>
      </c>
      <c r="F767" s="38" t="s">
        <v>5507</v>
      </c>
      <c r="G767" s="67">
        <v>71</v>
      </c>
      <c r="H767" s="23" t="str">
        <f t="shared" si="42"/>
        <v>622369235472590771</v>
      </c>
      <c r="I767" s="48" t="e">
        <f>VLOOKUP(H767,银行退汇!H:K,4,FALSE)</f>
        <v>#N/A</v>
      </c>
      <c r="J767" s="48" t="e">
        <f t="shared" si="40"/>
        <v>#N/A</v>
      </c>
      <c r="K767" s="48" t="e">
        <f>VLOOKUP(H767,银行退汇!G:K,2,FALSE)</f>
        <v>#N/A</v>
      </c>
      <c r="L767" s="48" t="e">
        <f>VLOOKUP(H767,网银退汇!C:D,2,FALSE)</f>
        <v>#N/A</v>
      </c>
    </row>
    <row r="768" spans="1:12" hidden="1">
      <c r="A768" s="38" t="s">
        <v>4636</v>
      </c>
      <c r="B768" s="23" t="str">
        <f t="shared" si="41"/>
        <v>201706290053766294</v>
      </c>
      <c r="C768" s="38" t="s">
        <v>4816</v>
      </c>
      <c r="D768" s="38" t="s">
        <v>4633</v>
      </c>
      <c r="F768" s="38" t="s">
        <v>5508</v>
      </c>
      <c r="G768" s="67">
        <v>2132</v>
      </c>
      <c r="H768" s="23" t="str">
        <f t="shared" si="42"/>
        <v>62170038600086867902132</v>
      </c>
      <c r="I768" s="48" t="e">
        <f>VLOOKUP(H768,银行退汇!H:K,4,FALSE)</f>
        <v>#N/A</v>
      </c>
      <c r="J768" s="48" t="e">
        <f t="shared" si="40"/>
        <v>#N/A</v>
      </c>
      <c r="K768" s="48" t="e">
        <f>VLOOKUP(H768,银行退汇!G:K,2,FALSE)</f>
        <v>#N/A</v>
      </c>
      <c r="L768" s="48" t="e">
        <f>VLOOKUP(H768,网银退汇!C:D,2,FALSE)</f>
        <v>#N/A</v>
      </c>
    </row>
    <row r="769" spans="1:12" hidden="1">
      <c r="A769" s="38" t="s">
        <v>4641</v>
      </c>
      <c r="B769" s="23" t="str">
        <f t="shared" si="41"/>
        <v>201706290053767176</v>
      </c>
      <c r="C769" s="38" t="s">
        <v>4816</v>
      </c>
      <c r="D769" s="38" t="s">
        <v>4638</v>
      </c>
      <c r="F769" s="38" t="s">
        <v>5509</v>
      </c>
      <c r="G769" s="67">
        <v>72</v>
      </c>
      <c r="H769" s="23" t="str">
        <f t="shared" si="42"/>
        <v>622700386030044746072</v>
      </c>
      <c r="I769" s="48" t="e">
        <f>VLOOKUP(H769,银行退汇!H:K,4,FALSE)</f>
        <v>#N/A</v>
      </c>
      <c r="J769" s="48" t="e">
        <f t="shared" si="40"/>
        <v>#N/A</v>
      </c>
      <c r="K769" s="48" t="e">
        <f>VLOOKUP(H769,银行退汇!G:K,2,FALSE)</f>
        <v>#N/A</v>
      </c>
      <c r="L769" s="48" t="e">
        <f>VLOOKUP(H769,网银退汇!C:D,2,FALSE)</f>
        <v>#N/A</v>
      </c>
    </row>
    <row r="770" spans="1:12" hidden="1">
      <c r="A770" s="38" t="s">
        <v>4646</v>
      </c>
      <c r="B770" s="23" t="str">
        <f t="shared" si="41"/>
        <v>201706290053767987</v>
      </c>
      <c r="C770" s="38" t="s">
        <v>4816</v>
      </c>
      <c r="D770" s="38" t="s">
        <v>4643</v>
      </c>
      <c r="F770" s="38" t="s">
        <v>5510</v>
      </c>
      <c r="G770" s="67">
        <v>74</v>
      </c>
      <c r="H770" s="23" t="str">
        <f t="shared" si="42"/>
        <v>623020007127327574</v>
      </c>
      <c r="I770" s="48" t="e">
        <f>VLOOKUP(H770,银行退汇!H:K,4,FALSE)</f>
        <v>#N/A</v>
      </c>
      <c r="J770" s="48" t="e">
        <f t="shared" si="40"/>
        <v>#N/A</v>
      </c>
      <c r="K770" s="48" t="e">
        <f>VLOOKUP(H770,银行退汇!G:K,2,FALSE)</f>
        <v>#N/A</v>
      </c>
      <c r="L770" s="48" t="e">
        <f>VLOOKUP(H770,网银退汇!C:D,2,FALSE)</f>
        <v>#N/A</v>
      </c>
    </row>
    <row r="771" spans="1:12" hidden="1">
      <c r="A771" s="38" t="s">
        <v>4651</v>
      </c>
      <c r="B771" s="23" t="str">
        <f t="shared" si="41"/>
        <v>201706290053769638</v>
      </c>
      <c r="C771" s="38" t="s">
        <v>4816</v>
      </c>
      <c r="D771" s="38" t="s">
        <v>4648</v>
      </c>
      <c r="F771" s="38" t="s">
        <v>5511</v>
      </c>
      <c r="G771" s="67">
        <v>973</v>
      </c>
      <c r="H771" s="23" t="str">
        <f t="shared" si="42"/>
        <v>6217003860028490330973</v>
      </c>
      <c r="I771" s="48" t="e">
        <f>VLOOKUP(H771,银行退汇!H:K,4,FALSE)</f>
        <v>#N/A</v>
      </c>
      <c r="J771" s="48" t="e">
        <f t="shared" si="40"/>
        <v>#N/A</v>
      </c>
      <c r="K771" s="48" t="e">
        <f>VLOOKUP(H771,银行退汇!G:K,2,FALSE)</f>
        <v>#N/A</v>
      </c>
      <c r="L771" s="48" t="e">
        <f>VLOOKUP(H771,网银退汇!C:D,2,FALSE)</f>
        <v>#N/A</v>
      </c>
    </row>
    <row r="772" spans="1:12" hidden="1">
      <c r="A772" s="38" t="s">
        <v>4656</v>
      </c>
      <c r="B772" s="23" t="str">
        <f t="shared" si="41"/>
        <v>201706290053770143</v>
      </c>
      <c r="C772" s="38" t="s">
        <v>4816</v>
      </c>
      <c r="D772" s="38" t="s">
        <v>4653</v>
      </c>
      <c r="F772" s="38" t="s">
        <v>5512</v>
      </c>
      <c r="G772" s="67">
        <v>12</v>
      </c>
      <c r="H772" s="23" t="str">
        <f t="shared" si="42"/>
        <v>621799300001777913612</v>
      </c>
      <c r="I772" s="48" t="e">
        <f>VLOOKUP(H772,银行退汇!H:K,4,FALSE)</f>
        <v>#N/A</v>
      </c>
      <c r="J772" s="48" t="e">
        <f t="shared" si="40"/>
        <v>#N/A</v>
      </c>
      <c r="K772" s="48" t="e">
        <f>VLOOKUP(H772,银行退汇!G:K,2,FALSE)</f>
        <v>#N/A</v>
      </c>
      <c r="L772" s="48" t="e">
        <f>VLOOKUP(H772,网银退汇!C:D,2,FALSE)</f>
        <v>#N/A</v>
      </c>
    </row>
    <row r="773" spans="1:12" hidden="1">
      <c r="A773" s="38" t="s">
        <v>4661</v>
      </c>
      <c r="B773" s="23" t="str">
        <f t="shared" si="41"/>
        <v>201706290053770910</v>
      </c>
      <c r="C773" s="38" t="s">
        <v>4816</v>
      </c>
      <c r="D773" s="38" t="s">
        <v>4658</v>
      </c>
      <c r="F773" s="38" t="s">
        <v>5513</v>
      </c>
      <c r="G773" s="67">
        <v>800</v>
      </c>
      <c r="H773" s="23" t="str">
        <f t="shared" si="42"/>
        <v>6212262502010388976800</v>
      </c>
      <c r="I773" s="48" t="e">
        <f>VLOOKUP(H773,银行退汇!H:K,4,FALSE)</f>
        <v>#N/A</v>
      </c>
      <c r="J773" s="48" t="e">
        <f t="shared" si="40"/>
        <v>#N/A</v>
      </c>
      <c r="K773" s="48" t="e">
        <f>VLOOKUP(H773,银行退汇!G:K,2,FALSE)</f>
        <v>#N/A</v>
      </c>
      <c r="L773" s="48" t="e">
        <f>VLOOKUP(H773,网银退汇!C:D,2,FALSE)</f>
        <v>#N/A</v>
      </c>
    </row>
    <row r="774" spans="1:12" hidden="1">
      <c r="A774" s="38" t="s">
        <v>4666</v>
      </c>
      <c r="B774" s="23" t="str">
        <f t="shared" si="41"/>
        <v>201706290053771364</v>
      </c>
      <c r="C774" s="38" t="s">
        <v>4816</v>
      </c>
      <c r="D774" s="38" t="s">
        <v>4663</v>
      </c>
      <c r="F774" s="38" t="s">
        <v>5514</v>
      </c>
      <c r="G774" s="67">
        <v>1276</v>
      </c>
      <c r="H774" s="23" t="str">
        <f t="shared" si="42"/>
        <v>62261922001179271276</v>
      </c>
      <c r="I774" s="48" t="e">
        <f>VLOOKUP(H774,银行退汇!H:K,4,FALSE)</f>
        <v>#N/A</v>
      </c>
      <c r="J774" s="48" t="e">
        <f t="shared" si="40"/>
        <v>#N/A</v>
      </c>
      <c r="K774" s="48" t="e">
        <f>VLOOKUP(H774,银行退汇!G:K,2,FALSE)</f>
        <v>#N/A</v>
      </c>
      <c r="L774" s="48" t="e">
        <f>VLOOKUP(H774,网银退汇!C:D,2,FALSE)</f>
        <v>#N/A</v>
      </c>
    </row>
    <row r="775" spans="1:12" hidden="1">
      <c r="A775" s="38" t="s">
        <v>4671</v>
      </c>
      <c r="B775" s="23" t="str">
        <f t="shared" si="41"/>
        <v>201706290053771871</v>
      </c>
      <c r="C775" s="38" t="s">
        <v>4816</v>
      </c>
      <c r="D775" s="38" t="s">
        <v>4668</v>
      </c>
      <c r="F775" s="38" t="s">
        <v>5515</v>
      </c>
      <c r="G775" s="67">
        <v>5000</v>
      </c>
      <c r="H775" s="23" t="str">
        <f t="shared" si="42"/>
        <v>62284811907228509125000</v>
      </c>
      <c r="I775" s="48" t="e">
        <f>VLOOKUP(H775,银行退汇!H:K,4,FALSE)</f>
        <v>#N/A</v>
      </c>
      <c r="J775" s="48" t="e">
        <f t="shared" si="40"/>
        <v>#N/A</v>
      </c>
      <c r="K775" s="48" t="e">
        <f>VLOOKUP(H775,银行退汇!G:K,2,FALSE)</f>
        <v>#N/A</v>
      </c>
      <c r="L775" s="48" t="e">
        <f>VLOOKUP(H775,网银退汇!C:D,2,FALSE)</f>
        <v>#N/A</v>
      </c>
    </row>
    <row r="776" spans="1:12">
      <c r="A776" s="38" t="s">
        <v>4897</v>
      </c>
      <c r="B776" s="23" t="str">
        <f t="shared" si="41"/>
        <v>201706300053781898</v>
      </c>
      <c r="C776" s="38" t="s">
        <v>4967</v>
      </c>
      <c r="D776" s="38" t="s">
        <v>4968</v>
      </c>
      <c r="F776" s="38" t="s">
        <v>5516</v>
      </c>
      <c r="G776" s="67">
        <v>855</v>
      </c>
      <c r="H776" s="23" t="str">
        <f t="shared" si="42"/>
        <v>6217562700003037511855</v>
      </c>
      <c r="I776" s="48" t="e">
        <f>VLOOKUP(H776,银行退汇!H:K,4,FALSE)</f>
        <v>#N/A</v>
      </c>
      <c r="J776" s="48" t="e">
        <f t="shared" si="40"/>
        <v>#N/A</v>
      </c>
      <c r="K776" s="48" t="e">
        <f>VLOOKUP(H776,银行退汇!G:K,2,FALSE)</f>
        <v>#N/A</v>
      </c>
      <c r="L776" s="48" t="e">
        <f>VLOOKUP(H776,网银退汇!C:D,2,FALSE)</f>
        <v>#N/A</v>
      </c>
    </row>
    <row r="777" spans="1:12">
      <c r="A777" s="38" t="s">
        <v>4898</v>
      </c>
      <c r="B777" s="23" t="str">
        <f t="shared" si="41"/>
        <v>201706300053783463</v>
      </c>
      <c r="C777" s="38" t="s">
        <v>4967</v>
      </c>
      <c r="D777" s="38" t="s">
        <v>4969</v>
      </c>
      <c r="F777" s="38" t="s">
        <v>5517</v>
      </c>
      <c r="G777" s="67">
        <v>500</v>
      </c>
      <c r="H777" s="23" t="str">
        <f t="shared" si="42"/>
        <v>6223690887553499500</v>
      </c>
      <c r="I777" s="48" t="e">
        <f>VLOOKUP(H777,银行退汇!H:K,4,FALSE)</f>
        <v>#N/A</v>
      </c>
      <c r="J777" s="48" t="e">
        <f t="shared" si="40"/>
        <v>#N/A</v>
      </c>
      <c r="K777" s="48" t="e">
        <f>VLOOKUP(H777,银行退汇!G:K,2,FALSE)</f>
        <v>#N/A</v>
      </c>
      <c r="L777" s="48" t="e">
        <f>VLOOKUP(H777,网银退汇!C:D,2,FALSE)</f>
        <v>#N/A</v>
      </c>
    </row>
    <row r="778" spans="1:12">
      <c r="A778" s="38" t="s">
        <v>4899</v>
      </c>
      <c r="B778" s="23" t="str">
        <f t="shared" si="41"/>
        <v>201706300053784944</v>
      </c>
      <c r="C778" s="38" t="s">
        <v>4967</v>
      </c>
      <c r="D778" s="38" t="s">
        <v>4970</v>
      </c>
      <c r="F778" s="38" t="s">
        <v>5518</v>
      </c>
      <c r="G778" s="67">
        <v>500</v>
      </c>
      <c r="H778" s="23" t="str">
        <f t="shared" si="42"/>
        <v>6222350012570451500</v>
      </c>
      <c r="I778" s="48" t="e">
        <f>VLOOKUP(H778,银行退汇!H:K,4,FALSE)</f>
        <v>#N/A</v>
      </c>
      <c r="J778" s="48" t="e">
        <f t="shared" si="40"/>
        <v>#N/A</v>
      </c>
      <c r="K778" s="48" t="e">
        <f>VLOOKUP(H778,银行退汇!G:K,2,FALSE)</f>
        <v>#N/A</v>
      </c>
      <c r="L778" s="48" t="e">
        <f>VLOOKUP(H778,网银退汇!C:D,2,FALSE)</f>
        <v>#N/A</v>
      </c>
    </row>
    <row r="779" spans="1:12">
      <c r="A779" s="38" t="s">
        <v>4900</v>
      </c>
      <c r="B779" s="23" t="str">
        <f t="shared" si="41"/>
        <v>201706300053786297</v>
      </c>
      <c r="C779" s="38" t="s">
        <v>4967</v>
      </c>
      <c r="D779" s="38" t="s">
        <v>4971</v>
      </c>
      <c r="F779" s="38" t="s">
        <v>5519</v>
      </c>
      <c r="G779" s="67">
        <v>520</v>
      </c>
      <c r="H779" s="23" t="str">
        <f t="shared" si="42"/>
        <v>6223691230498887520</v>
      </c>
      <c r="I779" s="48" t="e">
        <f>VLOOKUP(H779,银行退汇!H:K,4,FALSE)</f>
        <v>#N/A</v>
      </c>
      <c r="J779" s="48" t="e">
        <f t="shared" si="40"/>
        <v>#N/A</v>
      </c>
      <c r="K779" s="48" t="e">
        <f>VLOOKUP(H779,银行退汇!G:K,2,FALSE)</f>
        <v>#N/A</v>
      </c>
      <c r="L779" s="48" t="e">
        <f>VLOOKUP(H779,网银退汇!C:D,2,FALSE)</f>
        <v>#N/A</v>
      </c>
    </row>
    <row r="780" spans="1:12">
      <c r="A780" s="38" t="s">
        <v>4901</v>
      </c>
      <c r="B780" s="23" t="str">
        <f t="shared" si="41"/>
        <v>201706300053786942</v>
      </c>
      <c r="C780" s="38" t="s">
        <v>4967</v>
      </c>
      <c r="D780" s="38" t="s">
        <v>4972</v>
      </c>
      <c r="F780" s="38" t="s">
        <v>5520</v>
      </c>
      <c r="G780" s="67">
        <v>1481</v>
      </c>
      <c r="H780" s="23" t="str">
        <f t="shared" si="42"/>
        <v>62284838685953954731481</v>
      </c>
      <c r="I780" s="48" t="e">
        <f>VLOOKUP(H780,银行退汇!H:K,4,FALSE)</f>
        <v>#N/A</v>
      </c>
      <c r="J780" s="48" t="e">
        <f t="shared" si="40"/>
        <v>#N/A</v>
      </c>
      <c r="K780" s="48" t="e">
        <f>VLOOKUP(H780,银行退汇!G:K,2,FALSE)</f>
        <v>#N/A</v>
      </c>
      <c r="L780" s="48" t="e">
        <f>VLOOKUP(H780,网银退汇!C:D,2,FALSE)</f>
        <v>#N/A</v>
      </c>
    </row>
    <row r="781" spans="1:12">
      <c r="A781" s="38" t="s">
        <v>4902</v>
      </c>
      <c r="B781" s="23" t="str">
        <f t="shared" si="41"/>
        <v>201706300053788365</v>
      </c>
      <c r="C781" s="38" t="s">
        <v>4967</v>
      </c>
      <c r="D781" s="38" t="s">
        <v>4973</v>
      </c>
      <c r="F781" s="38" t="s">
        <v>5521</v>
      </c>
      <c r="G781" s="67">
        <v>1400</v>
      </c>
      <c r="H781" s="23" t="str">
        <f t="shared" si="42"/>
        <v>62270038802602033311400</v>
      </c>
      <c r="I781" s="48" t="e">
        <f>VLOOKUP(H781,银行退汇!H:K,4,FALSE)</f>
        <v>#N/A</v>
      </c>
      <c r="J781" s="48" t="e">
        <f t="shared" si="40"/>
        <v>#N/A</v>
      </c>
      <c r="K781" s="48" t="e">
        <f>VLOOKUP(H781,银行退汇!G:K,2,FALSE)</f>
        <v>#N/A</v>
      </c>
      <c r="L781" s="48" t="e">
        <f>VLOOKUP(H781,网银退汇!C:D,2,FALSE)</f>
        <v>#N/A</v>
      </c>
    </row>
    <row r="782" spans="1:12">
      <c r="A782" s="38" t="s">
        <v>4903</v>
      </c>
      <c r="B782" s="23" t="str">
        <f t="shared" si="41"/>
        <v>201706300053790876</v>
      </c>
      <c r="C782" s="38" t="s">
        <v>4967</v>
      </c>
      <c r="D782" s="38" t="s">
        <v>4974</v>
      </c>
      <c r="F782" s="38" t="s">
        <v>5522</v>
      </c>
      <c r="G782" s="67">
        <v>3000</v>
      </c>
      <c r="H782" s="23" t="str">
        <f t="shared" si="42"/>
        <v>62179873000001078833000</v>
      </c>
      <c r="I782" s="48" t="e">
        <f>VLOOKUP(H782,银行退汇!H:K,4,FALSE)</f>
        <v>#N/A</v>
      </c>
      <c r="J782" s="48" t="e">
        <f t="shared" si="40"/>
        <v>#N/A</v>
      </c>
      <c r="K782" s="48" t="e">
        <f>VLOOKUP(H782,银行退汇!G:K,2,FALSE)</f>
        <v>#N/A</v>
      </c>
      <c r="L782" s="48" t="e">
        <f>VLOOKUP(H782,网银退汇!C:D,2,FALSE)</f>
        <v>#N/A</v>
      </c>
    </row>
    <row r="783" spans="1:12">
      <c r="A783" s="38" t="s">
        <v>4904</v>
      </c>
      <c r="B783" s="23" t="str">
        <f t="shared" si="41"/>
        <v>201706300053794861</v>
      </c>
      <c r="C783" s="38" t="s">
        <v>4967</v>
      </c>
      <c r="D783" s="38" t="s">
        <v>4975</v>
      </c>
      <c r="F783" s="38" t="s">
        <v>5523</v>
      </c>
      <c r="G783" s="67">
        <v>832</v>
      </c>
      <c r="H783" s="23" t="str">
        <f t="shared" si="42"/>
        <v>6253624010758801832</v>
      </c>
      <c r="I783" s="48" t="e">
        <f>VLOOKUP(H783,银行退汇!H:K,4,FALSE)</f>
        <v>#N/A</v>
      </c>
      <c r="J783" s="48" t="e">
        <f t="shared" si="40"/>
        <v>#N/A</v>
      </c>
      <c r="K783" s="48" t="e">
        <f>VLOOKUP(H783,银行退汇!G:K,2,FALSE)</f>
        <v>#N/A</v>
      </c>
      <c r="L783" s="48" t="e">
        <f>VLOOKUP(H783,网银退汇!C:D,2,FALSE)</f>
        <v>#N/A</v>
      </c>
    </row>
    <row r="784" spans="1:12">
      <c r="A784" s="38" t="s">
        <v>4905</v>
      </c>
      <c r="B784" s="23" t="str">
        <f t="shared" si="41"/>
        <v>201706300053794993</v>
      </c>
      <c r="C784" s="38" t="s">
        <v>4967</v>
      </c>
      <c r="D784" s="38" t="s">
        <v>4976</v>
      </c>
      <c r="F784" s="38" t="s">
        <v>5524</v>
      </c>
      <c r="G784" s="67">
        <v>157</v>
      </c>
      <c r="H784" s="23" t="str">
        <f t="shared" si="42"/>
        <v>6217003860036075990157</v>
      </c>
      <c r="I784" s="48" t="e">
        <f>VLOOKUP(H784,银行退汇!H:K,4,FALSE)</f>
        <v>#N/A</v>
      </c>
      <c r="J784" s="48" t="e">
        <f t="shared" si="40"/>
        <v>#N/A</v>
      </c>
      <c r="K784" s="48" t="e">
        <f>VLOOKUP(H784,银行退汇!G:K,2,FALSE)</f>
        <v>#N/A</v>
      </c>
      <c r="L784" s="48" t="e">
        <f>VLOOKUP(H784,网银退汇!C:D,2,FALSE)</f>
        <v>#N/A</v>
      </c>
    </row>
    <row r="785" spans="1:12">
      <c r="A785" s="38" t="s">
        <v>4906</v>
      </c>
      <c r="B785" s="23" t="str">
        <f t="shared" si="41"/>
        <v>201706300053795514</v>
      </c>
      <c r="C785" s="38" t="s">
        <v>4967</v>
      </c>
      <c r="D785" s="38" t="s">
        <v>4977</v>
      </c>
      <c r="F785" s="38" t="s">
        <v>5525</v>
      </c>
      <c r="G785" s="67">
        <v>3000</v>
      </c>
      <c r="H785" s="23" t="str">
        <f t="shared" si="42"/>
        <v>62599800677106223000</v>
      </c>
      <c r="I785" s="48" t="e">
        <f>VLOOKUP(H785,银行退汇!H:K,4,FALSE)</f>
        <v>#N/A</v>
      </c>
      <c r="J785" s="48" t="e">
        <f t="shared" si="40"/>
        <v>#N/A</v>
      </c>
      <c r="K785" s="48" t="e">
        <f>VLOOKUP(H785,银行退汇!G:K,2,FALSE)</f>
        <v>#N/A</v>
      </c>
      <c r="L785" s="48" t="e">
        <f>VLOOKUP(H785,网银退汇!C:D,2,FALSE)</f>
        <v>#N/A</v>
      </c>
    </row>
    <row r="786" spans="1:12">
      <c r="A786" s="38" t="s">
        <v>4907</v>
      </c>
      <c r="B786" s="23" t="str">
        <f t="shared" si="41"/>
        <v>201706300053798316</v>
      </c>
      <c r="C786" s="38" t="s">
        <v>4967</v>
      </c>
      <c r="D786" s="38" t="s">
        <v>4978</v>
      </c>
      <c r="F786" s="38" t="s">
        <v>5526</v>
      </c>
      <c r="G786" s="67">
        <v>115</v>
      </c>
      <c r="H786" s="23" t="str">
        <f t="shared" si="42"/>
        <v>6217997300020613298115</v>
      </c>
      <c r="I786" s="48" t="e">
        <f>VLOOKUP(H786,银行退汇!H:K,4,FALSE)</f>
        <v>#N/A</v>
      </c>
      <c r="J786" s="48" t="e">
        <f t="shared" si="40"/>
        <v>#N/A</v>
      </c>
      <c r="K786" s="48" t="e">
        <f>VLOOKUP(H786,银行退汇!G:K,2,FALSE)</f>
        <v>#N/A</v>
      </c>
      <c r="L786" s="48" t="e">
        <f>VLOOKUP(H786,网银退汇!C:D,2,FALSE)</f>
        <v>#N/A</v>
      </c>
    </row>
    <row r="787" spans="1:12">
      <c r="A787" s="38" t="s">
        <v>4908</v>
      </c>
      <c r="B787" s="23" t="str">
        <f t="shared" si="41"/>
        <v>201706300053798530</v>
      </c>
      <c r="C787" s="38" t="s">
        <v>4967</v>
      </c>
      <c r="D787" s="38" t="s">
        <v>4979</v>
      </c>
      <c r="F787" s="38" t="s">
        <v>5527</v>
      </c>
      <c r="G787" s="67">
        <v>72</v>
      </c>
      <c r="H787" s="23" t="str">
        <f t="shared" si="42"/>
        <v>621799730004233175472</v>
      </c>
      <c r="I787" s="48" t="e">
        <f>VLOOKUP(H787,银行退汇!H:K,4,FALSE)</f>
        <v>#N/A</v>
      </c>
      <c r="J787" s="48" t="e">
        <f t="shared" si="40"/>
        <v>#N/A</v>
      </c>
      <c r="K787" s="48" t="e">
        <f>VLOOKUP(H787,银行退汇!G:K,2,FALSE)</f>
        <v>#N/A</v>
      </c>
      <c r="L787" s="48" t="e">
        <f>VLOOKUP(H787,网银退汇!C:D,2,FALSE)</f>
        <v>#N/A</v>
      </c>
    </row>
    <row r="788" spans="1:12">
      <c r="A788" s="38" t="s">
        <v>4909</v>
      </c>
      <c r="B788" s="23" t="str">
        <f t="shared" si="41"/>
        <v>201706300053798595</v>
      </c>
      <c r="C788" s="38" t="s">
        <v>4967</v>
      </c>
      <c r="D788" s="38" t="s">
        <v>4980</v>
      </c>
      <c r="F788" s="38" t="s">
        <v>5528</v>
      </c>
      <c r="G788" s="67">
        <v>138</v>
      </c>
      <c r="H788" s="23" t="str">
        <f t="shared" si="42"/>
        <v>6228480969613445879138</v>
      </c>
      <c r="I788" s="48" t="e">
        <f>VLOOKUP(H788,银行退汇!H:K,4,FALSE)</f>
        <v>#N/A</v>
      </c>
      <c r="J788" s="48" t="e">
        <f t="shared" si="40"/>
        <v>#N/A</v>
      </c>
      <c r="K788" s="48" t="e">
        <f>VLOOKUP(H788,银行退汇!G:K,2,FALSE)</f>
        <v>#N/A</v>
      </c>
      <c r="L788" s="48" t="e">
        <f>VLOOKUP(H788,网银退汇!C:D,2,FALSE)</f>
        <v>#N/A</v>
      </c>
    </row>
    <row r="789" spans="1:12">
      <c r="A789" s="38" t="s">
        <v>4910</v>
      </c>
      <c r="B789" s="23" t="str">
        <f t="shared" si="41"/>
        <v>201706300053799821</v>
      </c>
      <c r="C789" s="38" t="s">
        <v>4967</v>
      </c>
      <c r="D789" s="38" t="s">
        <v>4981</v>
      </c>
      <c r="F789" s="38" t="s">
        <v>5529</v>
      </c>
      <c r="G789" s="67">
        <v>2055</v>
      </c>
      <c r="H789" s="23" t="str">
        <f t="shared" si="42"/>
        <v>62246900529821002055</v>
      </c>
      <c r="I789" s="48" t="e">
        <f>VLOOKUP(H789,银行退汇!H:K,4,FALSE)</f>
        <v>#N/A</v>
      </c>
      <c r="J789" s="48" t="e">
        <f t="shared" si="40"/>
        <v>#N/A</v>
      </c>
      <c r="K789" s="48" t="e">
        <f>VLOOKUP(H789,银行退汇!G:K,2,FALSE)</f>
        <v>#N/A</v>
      </c>
      <c r="L789" s="48" t="e">
        <f>VLOOKUP(H789,网银退汇!C:D,2,FALSE)</f>
        <v>#N/A</v>
      </c>
    </row>
    <row r="790" spans="1:12">
      <c r="A790" s="38" t="s">
        <v>4911</v>
      </c>
      <c r="B790" s="23" t="str">
        <f t="shared" si="41"/>
        <v>201706300053800588</v>
      </c>
      <c r="C790" s="38" t="s">
        <v>4967</v>
      </c>
      <c r="D790" s="38" t="s">
        <v>4982</v>
      </c>
      <c r="F790" s="38" t="s">
        <v>5530</v>
      </c>
      <c r="G790" s="67">
        <v>1500</v>
      </c>
      <c r="H790" s="23" t="str">
        <f t="shared" si="42"/>
        <v>62275253070490981500</v>
      </c>
      <c r="I790" s="48" t="e">
        <f>VLOOKUP(H790,银行退汇!H:K,4,FALSE)</f>
        <v>#N/A</v>
      </c>
      <c r="J790" s="48" t="e">
        <f t="shared" si="40"/>
        <v>#N/A</v>
      </c>
      <c r="K790" s="48" t="e">
        <f>VLOOKUP(H790,银行退汇!G:K,2,FALSE)</f>
        <v>#N/A</v>
      </c>
      <c r="L790" s="48" t="e">
        <f>VLOOKUP(H790,网银退汇!C:D,2,FALSE)</f>
        <v>#N/A</v>
      </c>
    </row>
    <row r="791" spans="1:12">
      <c r="A791" s="38" t="s">
        <v>4912</v>
      </c>
      <c r="B791" s="23" t="str">
        <f t="shared" si="41"/>
        <v>201706300053800646</v>
      </c>
      <c r="C791" s="38" t="s">
        <v>4967</v>
      </c>
      <c r="D791" s="38" t="s">
        <v>4983</v>
      </c>
      <c r="F791" s="38" t="s">
        <v>5531</v>
      </c>
      <c r="G791" s="67">
        <v>3000</v>
      </c>
      <c r="H791" s="23" t="str">
        <f t="shared" si="42"/>
        <v>62177900010078020243000</v>
      </c>
      <c r="I791" s="48" t="e">
        <f>VLOOKUP(H791,银行退汇!H:K,4,FALSE)</f>
        <v>#N/A</v>
      </c>
      <c r="J791" s="48" t="e">
        <f t="shared" si="40"/>
        <v>#N/A</v>
      </c>
      <c r="K791" s="48" t="e">
        <f>VLOOKUP(H791,银行退汇!G:K,2,FALSE)</f>
        <v>#N/A</v>
      </c>
      <c r="L791" s="48" t="e">
        <f>VLOOKUP(H791,网银退汇!C:D,2,FALSE)</f>
        <v>#N/A</v>
      </c>
    </row>
    <row r="792" spans="1:12">
      <c r="A792" s="38" t="s">
        <v>4913</v>
      </c>
      <c r="B792" s="23" t="str">
        <f t="shared" si="41"/>
        <v>201706300053801406</v>
      </c>
      <c r="C792" s="38" t="s">
        <v>4967</v>
      </c>
      <c r="D792" s="38" t="s">
        <v>4984</v>
      </c>
      <c r="F792" s="38" t="s">
        <v>5532</v>
      </c>
      <c r="G792" s="67">
        <v>247</v>
      </c>
      <c r="H792" s="23" t="str">
        <f t="shared" si="42"/>
        <v>5240943860236009247</v>
      </c>
      <c r="I792" s="48" t="e">
        <f>VLOOKUP(H792,银行退汇!H:K,4,FALSE)</f>
        <v>#N/A</v>
      </c>
      <c r="J792" s="48" t="e">
        <f t="shared" si="40"/>
        <v>#N/A</v>
      </c>
      <c r="K792" s="48" t="e">
        <f>VLOOKUP(H792,银行退汇!G:K,2,FALSE)</f>
        <v>#N/A</v>
      </c>
      <c r="L792" s="48" t="e">
        <f>VLOOKUP(H792,网银退汇!C:D,2,FALSE)</f>
        <v>#N/A</v>
      </c>
    </row>
    <row r="793" spans="1:12">
      <c r="A793" s="38" t="s">
        <v>4914</v>
      </c>
      <c r="B793" s="23" t="str">
        <f t="shared" si="41"/>
        <v>201706300053801425</v>
      </c>
      <c r="C793" s="38" t="s">
        <v>4967</v>
      </c>
      <c r="D793" s="38" t="s">
        <v>4985</v>
      </c>
      <c r="F793" s="38" t="s">
        <v>5533</v>
      </c>
      <c r="G793" s="67">
        <v>100</v>
      </c>
      <c r="H793" s="23" t="str">
        <f t="shared" si="42"/>
        <v>6228480868026557272100</v>
      </c>
      <c r="I793" s="48" t="e">
        <f>VLOOKUP(H793,银行退汇!H:K,4,FALSE)</f>
        <v>#N/A</v>
      </c>
      <c r="J793" s="48" t="e">
        <f t="shared" si="40"/>
        <v>#N/A</v>
      </c>
      <c r="K793" s="48" t="e">
        <f>VLOOKUP(H793,银行退汇!G:K,2,FALSE)</f>
        <v>#N/A</v>
      </c>
      <c r="L793" s="48" t="e">
        <f>VLOOKUP(H793,网银退汇!C:D,2,FALSE)</f>
        <v>#N/A</v>
      </c>
    </row>
    <row r="794" spans="1:12">
      <c r="A794" s="38" t="s">
        <v>4915</v>
      </c>
      <c r="B794" s="23" t="str">
        <f t="shared" si="41"/>
        <v>201706300053802207</v>
      </c>
      <c r="C794" s="38" t="s">
        <v>4967</v>
      </c>
      <c r="D794" s="38" t="s">
        <v>4986</v>
      </c>
      <c r="F794" s="38" t="s">
        <v>5532</v>
      </c>
      <c r="G794" s="67">
        <v>615</v>
      </c>
      <c r="H794" s="23" t="str">
        <f t="shared" si="42"/>
        <v>5240943860236009615</v>
      </c>
      <c r="I794" s="48" t="e">
        <f>VLOOKUP(H794,银行退汇!H:K,4,FALSE)</f>
        <v>#N/A</v>
      </c>
      <c r="J794" s="48" t="e">
        <f t="shared" si="40"/>
        <v>#N/A</v>
      </c>
      <c r="K794" s="48" t="e">
        <f>VLOOKUP(H794,银行退汇!G:K,2,FALSE)</f>
        <v>#N/A</v>
      </c>
      <c r="L794" s="48" t="e">
        <f>VLOOKUP(H794,网银退汇!C:D,2,FALSE)</f>
        <v>#N/A</v>
      </c>
    </row>
    <row r="795" spans="1:12">
      <c r="A795" s="38" t="s">
        <v>4916</v>
      </c>
      <c r="B795" s="23" t="str">
        <f t="shared" si="41"/>
        <v>201706300053802722</v>
      </c>
      <c r="C795" s="38" t="s">
        <v>4967</v>
      </c>
      <c r="D795" s="38" t="s">
        <v>4987</v>
      </c>
      <c r="F795" s="38" t="s">
        <v>5534</v>
      </c>
      <c r="G795" s="67">
        <v>2665</v>
      </c>
      <c r="H795" s="23" t="str">
        <f t="shared" si="42"/>
        <v>62284819285836117782665</v>
      </c>
      <c r="I795" s="48" t="e">
        <f>VLOOKUP(H795,银行退汇!H:K,4,FALSE)</f>
        <v>#N/A</v>
      </c>
      <c r="J795" s="48" t="e">
        <f t="shared" si="40"/>
        <v>#N/A</v>
      </c>
      <c r="K795" s="48" t="e">
        <f>VLOOKUP(H795,银行退汇!G:K,2,FALSE)</f>
        <v>#N/A</v>
      </c>
      <c r="L795" s="48" t="e">
        <f>VLOOKUP(H795,网银退汇!C:D,2,FALSE)</f>
        <v>#N/A</v>
      </c>
    </row>
    <row r="796" spans="1:12">
      <c r="A796" s="38" t="s">
        <v>4917</v>
      </c>
      <c r="B796" s="23" t="str">
        <f t="shared" si="41"/>
        <v>201706300053803451</v>
      </c>
      <c r="C796" s="38" t="s">
        <v>4967</v>
      </c>
      <c r="D796" s="38" t="s">
        <v>4988</v>
      </c>
      <c r="F796" s="38" t="s">
        <v>5535</v>
      </c>
      <c r="G796" s="67">
        <v>550</v>
      </c>
      <c r="H796" s="23" t="str">
        <f t="shared" si="42"/>
        <v>6228480866244411363550</v>
      </c>
      <c r="I796" s="48" t="e">
        <f>VLOOKUP(H796,银行退汇!H:K,4,FALSE)</f>
        <v>#N/A</v>
      </c>
      <c r="J796" s="48" t="e">
        <f t="shared" si="40"/>
        <v>#N/A</v>
      </c>
      <c r="K796" s="48" t="e">
        <f>VLOOKUP(H796,银行退汇!G:K,2,FALSE)</f>
        <v>#N/A</v>
      </c>
      <c r="L796" s="48" t="e">
        <f>VLOOKUP(H796,网银退汇!C:D,2,FALSE)</f>
        <v>#N/A</v>
      </c>
    </row>
    <row r="797" spans="1:12">
      <c r="A797" s="38" t="s">
        <v>4918</v>
      </c>
      <c r="B797" s="23" t="str">
        <f t="shared" si="41"/>
        <v>201706300053803547</v>
      </c>
      <c r="C797" s="38" t="s">
        <v>4967</v>
      </c>
      <c r="D797" s="38" t="s">
        <v>4989</v>
      </c>
      <c r="F797" s="38" t="s">
        <v>5536</v>
      </c>
      <c r="G797" s="67">
        <v>95</v>
      </c>
      <c r="H797" s="23" t="str">
        <f t="shared" si="42"/>
        <v>622837024075664395</v>
      </c>
      <c r="I797" s="48" t="e">
        <f>VLOOKUP(H797,银行退汇!H:K,4,FALSE)</f>
        <v>#N/A</v>
      </c>
      <c r="J797" s="48" t="e">
        <f t="shared" si="40"/>
        <v>#N/A</v>
      </c>
      <c r="K797" s="48" t="e">
        <f>VLOOKUP(H797,银行退汇!G:K,2,FALSE)</f>
        <v>#N/A</v>
      </c>
      <c r="L797" s="48" t="e">
        <f>VLOOKUP(H797,网银退汇!C:D,2,FALSE)</f>
        <v>#N/A</v>
      </c>
    </row>
    <row r="798" spans="1:12">
      <c r="A798" s="38" t="s">
        <v>4919</v>
      </c>
      <c r="B798" s="23" t="str">
        <f t="shared" si="41"/>
        <v>201706300053803831</v>
      </c>
      <c r="C798" s="38" t="s">
        <v>4967</v>
      </c>
      <c r="D798" s="38" t="s">
        <v>4990</v>
      </c>
      <c r="F798" s="38" t="s">
        <v>5537</v>
      </c>
      <c r="G798" s="67">
        <v>50</v>
      </c>
      <c r="H798" s="23" t="str">
        <f t="shared" si="42"/>
        <v>625362402747058050</v>
      </c>
      <c r="I798" s="48" t="e">
        <f>VLOOKUP(H798,银行退汇!H:K,4,FALSE)</f>
        <v>#N/A</v>
      </c>
      <c r="J798" s="48" t="e">
        <f t="shared" si="40"/>
        <v>#N/A</v>
      </c>
      <c r="K798" s="48" t="e">
        <f>VLOOKUP(H798,银行退汇!G:K,2,FALSE)</f>
        <v>#N/A</v>
      </c>
      <c r="L798" s="48" t="e">
        <f>VLOOKUP(H798,网银退汇!C:D,2,FALSE)</f>
        <v>#N/A</v>
      </c>
    </row>
    <row r="799" spans="1:12">
      <c r="A799" s="38" t="s">
        <v>4920</v>
      </c>
      <c r="B799" s="23" t="str">
        <f t="shared" si="41"/>
        <v>201706300053805796</v>
      </c>
      <c r="C799" s="38" t="s">
        <v>4967</v>
      </c>
      <c r="D799" s="38" t="s">
        <v>4991</v>
      </c>
      <c r="F799" s="38" t="s">
        <v>5538</v>
      </c>
      <c r="G799" s="67">
        <v>47</v>
      </c>
      <c r="H799" s="23" t="str">
        <f t="shared" si="42"/>
        <v>622700398253002334947</v>
      </c>
      <c r="I799" s="48" t="e">
        <f>VLOOKUP(H799,银行退汇!H:K,4,FALSE)</f>
        <v>#N/A</v>
      </c>
      <c r="J799" s="48" t="e">
        <f t="shared" si="40"/>
        <v>#N/A</v>
      </c>
      <c r="K799" s="48" t="e">
        <f>VLOOKUP(H799,银行退汇!G:K,2,FALSE)</f>
        <v>#N/A</v>
      </c>
      <c r="L799" s="48" t="e">
        <f>VLOOKUP(H799,网银退汇!C:D,2,FALSE)</f>
        <v>#N/A</v>
      </c>
    </row>
    <row r="800" spans="1:12">
      <c r="A800" s="38" t="s">
        <v>4921</v>
      </c>
      <c r="B800" s="23" t="str">
        <f t="shared" si="41"/>
        <v>201706300053806098</v>
      </c>
      <c r="C800" s="38" t="s">
        <v>4967</v>
      </c>
      <c r="D800" s="38" t="s">
        <v>4992</v>
      </c>
      <c r="F800" s="38" t="s">
        <v>5539</v>
      </c>
      <c r="G800" s="67">
        <v>85</v>
      </c>
      <c r="H800" s="23" t="str">
        <f t="shared" si="42"/>
        <v>621723251200003409885</v>
      </c>
      <c r="I800" s="48" t="e">
        <f>VLOOKUP(H800,银行退汇!H:K,4,FALSE)</f>
        <v>#N/A</v>
      </c>
      <c r="J800" s="48" t="e">
        <f t="shared" si="40"/>
        <v>#N/A</v>
      </c>
      <c r="K800" s="48" t="e">
        <f>VLOOKUP(H800,银行退汇!G:K,2,FALSE)</f>
        <v>#N/A</v>
      </c>
      <c r="L800" s="48" t="e">
        <f>VLOOKUP(H800,网银退汇!C:D,2,FALSE)</f>
        <v>#N/A</v>
      </c>
    </row>
    <row r="801" spans="1:12">
      <c r="A801" s="38" t="s">
        <v>4922</v>
      </c>
      <c r="B801" s="23" t="str">
        <f t="shared" si="41"/>
        <v>201706300053808207</v>
      </c>
      <c r="C801" s="38" t="s">
        <v>4967</v>
      </c>
      <c r="D801" s="38" t="s">
        <v>4993</v>
      </c>
      <c r="F801" s="38" t="s">
        <v>5540</v>
      </c>
      <c r="G801" s="67">
        <v>862</v>
      </c>
      <c r="H801" s="23" t="str">
        <f t="shared" si="42"/>
        <v>6212263602084624071862</v>
      </c>
      <c r="I801" s="48" t="e">
        <f>VLOOKUP(H801,银行退汇!H:K,4,FALSE)</f>
        <v>#N/A</v>
      </c>
      <c r="J801" s="48" t="e">
        <f t="shared" si="40"/>
        <v>#N/A</v>
      </c>
      <c r="K801" s="48" t="e">
        <f>VLOOKUP(H801,银行退汇!G:K,2,FALSE)</f>
        <v>#N/A</v>
      </c>
      <c r="L801" s="48" t="e">
        <f>VLOOKUP(H801,网银退汇!C:D,2,FALSE)</f>
        <v>#N/A</v>
      </c>
    </row>
    <row r="802" spans="1:12">
      <c r="A802" s="38" t="s">
        <v>4923</v>
      </c>
      <c r="B802" s="23" t="str">
        <f t="shared" si="41"/>
        <v>201706300053809665</v>
      </c>
      <c r="C802" s="38" t="s">
        <v>4967</v>
      </c>
      <c r="D802" s="38" t="s">
        <v>4994</v>
      </c>
      <c r="F802" s="38" t="s">
        <v>5541</v>
      </c>
      <c r="G802" s="67">
        <v>652</v>
      </c>
      <c r="H802" s="23" t="str">
        <f t="shared" si="42"/>
        <v>6259588702789552652</v>
      </c>
      <c r="I802" s="48" t="e">
        <f>VLOOKUP(H802,银行退汇!H:K,4,FALSE)</f>
        <v>#N/A</v>
      </c>
      <c r="J802" s="48" t="e">
        <f t="shared" si="40"/>
        <v>#N/A</v>
      </c>
      <c r="K802" s="48" t="e">
        <f>VLOOKUP(H802,银行退汇!G:K,2,FALSE)</f>
        <v>#N/A</v>
      </c>
      <c r="L802" s="48" t="e">
        <f>VLOOKUP(H802,网银退汇!C:D,2,FALSE)</f>
        <v>#N/A</v>
      </c>
    </row>
    <row r="803" spans="1:12">
      <c r="A803" s="38" t="s">
        <v>4924</v>
      </c>
      <c r="B803" s="23" t="str">
        <f t="shared" si="41"/>
        <v>201706300053811098</v>
      </c>
      <c r="C803" s="38" t="s">
        <v>4967</v>
      </c>
      <c r="D803" s="38" t="s">
        <v>4995</v>
      </c>
      <c r="F803" s="38" t="s">
        <v>5542</v>
      </c>
      <c r="G803" s="67">
        <v>1900</v>
      </c>
      <c r="H803" s="23" t="str">
        <f t="shared" si="42"/>
        <v>62319000000308003671900</v>
      </c>
      <c r="I803" s="48" t="e">
        <f>VLOOKUP(H803,银行退汇!H:K,4,FALSE)</f>
        <v>#N/A</v>
      </c>
      <c r="J803" s="48" t="e">
        <f t="shared" si="40"/>
        <v>#N/A</v>
      </c>
      <c r="K803" s="48" t="e">
        <f>VLOOKUP(H803,银行退汇!G:K,2,FALSE)</f>
        <v>#N/A</v>
      </c>
      <c r="L803" s="48" t="e">
        <f>VLOOKUP(H803,网银退汇!C:D,2,FALSE)</f>
        <v>#N/A</v>
      </c>
    </row>
    <row r="804" spans="1:12">
      <c r="A804" s="38" t="s">
        <v>4925</v>
      </c>
      <c r="B804" s="23" t="str">
        <f t="shared" si="41"/>
        <v>201706300053811470</v>
      </c>
      <c r="C804" s="38" t="s">
        <v>4967</v>
      </c>
      <c r="D804" s="38" t="s">
        <v>4996</v>
      </c>
      <c r="F804" s="38" t="s">
        <v>5543</v>
      </c>
      <c r="G804" s="67">
        <v>350</v>
      </c>
      <c r="H804" s="23" t="str">
        <f t="shared" si="42"/>
        <v>6212262502022336195350</v>
      </c>
      <c r="I804" s="48" t="e">
        <f>VLOOKUP(H804,银行退汇!H:K,4,FALSE)</f>
        <v>#N/A</v>
      </c>
      <c r="J804" s="48" t="e">
        <f t="shared" si="40"/>
        <v>#N/A</v>
      </c>
      <c r="K804" s="48" t="e">
        <f>VLOOKUP(H804,银行退汇!G:K,2,FALSE)</f>
        <v>#N/A</v>
      </c>
      <c r="L804" s="48" t="e">
        <f>VLOOKUP(H804,网银退汇!C:D,2,FALSE)</f>
        <v>#N/A</v>
      </c>
    </row>
    <row r="805" spans="1:12">
      <c r="A805" s="38" t="s">
        <v>4926</v>
      </c>
      <c r="B805" s="23" t="str">
        <f t="shared" si="41"/>
        <v>201706300053812082</v>
      </c>
      <c r="C805" s="38" t="s">
        <v>4967</v>
      </c>
      <c r="D805" s="38" t="s">
        <v>4997</v>
      </c>
      <c r="F805" s="38" t="s">
        <v>5544</v>
      </c>
      <c r="G805" s="67">
        <v>319</v>
      </c>
      <c r="H805" s="23" t="str">
        <f t="shared" si="42"/>
        <v>6217003950003892277319</v>
      </c>
      <c r="I805" s="48" t="e">
        <f>VLOOKUP(H805,银行退汇!H:K,4,FALSE)</f>
        <v>#N/A</v>
      </c>
      <c r="J805" s="48" t="e">
        <f t="shared" si="40"/>
        <v>#N/A</v>
      </c>
      <c r="K805" s="48" t="e">
        <f>VLOOKUP(H805,银行退汇!G:K,2,FALSE)</f>
        <v>#N/A</v>
      </c>
      <c r="L805" s="48" t="e">
        <f>VLOOKUP(H805,网银退汇!C:D,2,FALSE)</f>
        <v>#N/A</v>
      </c>
    </row>
    <row r="806" spans="1:12">
      <c r="A806" s="38" t="s">
        <v>4927</v>
      </c>
      <c r="B806" s="23" t="str">
        <f t="shared" si="41"/>
        <v>201706300053812139</v>
      </c>
      <c r="C806" s="38" t="s">
        <v>4967</v>
      </c>
      <c r="D806" s="38" t="s">
        <v>4998</v>
      </c>
      <c r="F806" s="38" t="s">
        <v>5545</v>
      </c>
      <c r="G806" s="67">
        <v>519</v>
      </c>
      <c r="H806" s="23" t="str">
        <f t="shared" si="42"/>
        <v>6231900000095290504519</v>
      </c>
      <c r="I806" s="48" t="e">
        <f>VLOOKUP(H806,银行退汇!H:K,4,FALSE)</f>
        <v>#N/A</v>
      </c>
      <c r="J806" s="48" t="e">
        <f t="shared" si="40"/>
        <v>#N/A</v>
      </c>
      <c r="K806" s="48" t="e">
        <f>VLOOKUP(H806,银行退汇!G:K,2,FALSE)</f>
        <v>#N/A</v>
      </c>
      <c r="L806" s="48" t="e">
        <f>VLOOKUP(H806,网银退汇!C:D,2,FALSE)</f>
        <v>#N/A</v>
      </c>
    </row>
    <row r="807" spans="1:12">
      <c r="A807" s="38" t="s">
        <v>4928</v>
      </c>
      <c r="B807" s="23" t="str">
        <f t="shared" si="41"/>
        <v>201706300053813135</v>
      </c>
      <c r="C807" s="38" t="s">
        <v>4967</v>
      </c>
      <c r="D807" s="38" t="s">
        <v>4999</v>
      </c>
      <c r="F807" s="38" t="s">
        <v>5546</v>
      </c>
      <c r="G807" s="67">
        <v>100</v>
      </c>
      <c r="H807" s="23" t="str">
        <f t="shared" si="42"/>
        <v>6222082502007785215100</v>
      </c>
      <c r="I807" s="48" t="e">
        <f>VLOOKUP(H807,银行退汇!H:K,4,FALSE)</f>
        <v>#N/A</v>
      </c>
      <c r="J807" s="48" t="e">
        <f t="shared" si="40"/>
        <v>#N/A</v>
      </c>
      <c r="K807" s="48" t="e">
        <f>VLOOKUP(H807,银行退汇!G:K,2,FALSE)</f>
        <v>#N/A</v>
      </c>
      <c r="L807" s="48" t="e">
        <f>VLOOKUP(H807,网银退汇!C:D,2,FALSE)</f>
        <v>#N/A</v>
      </c>
    </row>
    <row r="808" spans="1:12">
      <c r="A808" s="38" t="s">
        <v>4929</v>
      </c>
      <c r="B808" s="23" t="str">
        <f t="shared" si="41"/>
        <v>201706300053813340</v>
      </c>
      <c r="C808" s="38" t="s">
        <v>4967</v>
      </c>
      <c r="D808" s="38" t="s">
        <v>5000</v>
      </c>
      <c r="F808" s="38" t="s">
        <v>5547</v>
      </c>
      <c r="G808" s="67">
        <v>154</v>
      </c>
      <c r="H808" s="23" t="str">
        <f t="shared" si="42"/>
        <v>6228481198755861177154</v>
      </c>
      <c r="I808" s="48" t="e">
        <f>VLOOKUP(H808,银行退汇!H:K,4,FALSE)</f>
        <v>#N/A</v>
      </c>
      <c r="J808" s="48" t="e">
        <f t="shared" si="40"/>
        <v>#N/A</v>
      </c>
      <c r="K808" s="48" t="e">
        <f>VLOOKUP(H808,银行退汇!G:K,2,FALSE)</f>
        <v>#N/A</v>
      </c>
      <c r="L808" s="48" t="e">
        <f>VLOOKUP(H808,网银退汇!C:D,2,FALSE)</f>
        <v>#N/A</v>
      </c>
    </row>
    <row r="809" spans="1:12">
      <c r="A809" s="38" t="s">
        <v>4930</v>
      </c>
      <c r="B809" s="23" t="str">
        <f t="shared" si="41"/>
        <v>201706300053813384</v>
      </c>
      <c r="C809" s="38" t="s">
        <v>4967</v>
      </c>
      <c r="D809" s="38" t="s">
        <v>5001</v>
      </c>
      <c r="F809" s="38" t="s">
        <v>5548</v>
      </c>
      <c r="G809" s="67">
        <v>1713</v>
      </c>
      <c r="H809" s="23" t="str">
        <f t="shared" si="42"/>
        <v>62146232390000098131713</v>
      </c>
      <c r="I809" s="48" t="e">
        <f>VLOOKUP(H809,银行退汇!H:K,4,FALSE)</f>
        <v>#N/A</v>
      </c>
      <c r="J809" s="48" t="e">
        <f t="shared" si="40"/>
        <v>#N/A</v>
      </c>
      <c r="K809" s="48" t="e">
        <f>VLOOKUP(H809,银行退汇!G:K,2,FALSE)</f>
        <v>#N/A</v>
      </c>
      <c r="L809" s="48" t="e">
        <f>VLOOKUP(H809,网银退汇!C:D,2,FALSE)</f>
        <v>#N/A</v>
      </c>
    </row>
    <row r="810" spans="1:12">
      <c r="A810" s="38" t="s">
        <v>4931</v>
      </c>
      <c r="B810" s="23" t="str">
        <f t="shared" si="41"/>
        <v>201706300053814275</v>
      </c>
      <c r="C810" s="38" t="s">
        <v>4967</v>
      </c>
      <c r="D810" s="38" t="s">
        <v>5002</v>
      </c>
      <c r="F810" s="38" t="s">
        <v>5549</v>
      </c>
      <c r="G810" s="67">
        <v>237</v>
      </c>
      <c r="H810" s="23" t="str">
        <f t="shared" si="42"/>
        <v>6230200073118213237</v>
      </c>
      <c r="I810" s="48" t="e">
        <f>VLOOKUP(H810,银行退汇!H:K,4,FALSE)</f>
        <v>#N/A</v>
      </c>
      <c r="J810" s="48" t="e">
        <f t="shared" si="40"/>
        <v>#N/A</v>
      </c>
      <c r="K810" s="48" t="e">
        <f>VLOOKUP(H810,银行退汇!G:K,2,FALSE)</f>
        <v>#N/A</v>
      </c>
      <c r="L810" s="48" t="e">
        <f>VLOOKUP(H810,网银退汇!C:D,2,FALSE)</f>
        <v>#N/A</v>
      </c>
    </row>
    <row r="811" spans="1:12">
      <c r="A811" s="38" t="s">
        <v>4932</v>
      </c>
      <c r="B811" s="23" t="str">
        <f t="shared" si="41"/>
        <v>201706300053815173</v>
      </c>
      <c r="C811" s="38" t="s">
        <v>4967</v>
      </c>
      <c r="D811" s="38" t="s">
        <v>5003</v>
      </c>
      <c r="F811" s="38" t="s">
        <v>5550</v>
      </c>
      <c r="G811" s="67">
        <v>2190</v>
      </c>
      <c r="H811" s="23" t="str">
        <f t="shared" si="42"/>
        <v>62175627000051932472190</v>
      </c>
      <c r="I811" s="48" t="e">
        <f>VLOOKUP(H811,银行退汇!H:K,4,FALSE)</f>
        <v>#N/A</v>
      </c>
      <c r="J811" s="48" t="e">
        <f t="shared" si="40"/>
        <v>#N/A</v>
      </c>
      <c r="K811" s="48" t="e">
        <f>VLOOKUP(H811,银行退汇!G:K,2,FALSE)</f>
        <v>#N/A</v>
      </c>
      <c r="L811" s="48" t="e">
        <f>VLOOKUP(H811,网银退汇!C:D,2,FALSE)</f>
        <v>#N/A</v>
      </c>
    </row>
    <row r="812" spans="1:12">
      <c r="A812" s="38" t="s">
        <v>4933</v>
      </c>
      <c r="B812" s="23" t="str">
        <f t="shared" si="41"/>
        <v>201706300053815623</v>
      </c>
      <c r="C812" s="38" t="s">
        <v>4967</v>
      </c>
      <c r="D812" s="38" t="s">
        <v>5004</v>
      </c>
      <c r="F812" s="38" t="s">
        <v>5551</v>
      </c>
      <c r="G812" s="67">
        <v>444</v>
      </c>
      <c r="H812" s="23" t="str">
        <f t="shared" si="42"/>
        <v>6231900000060639990444</v>
      </c>
      <c r="I812" s="48" t="e">
        <f>VLOOKUP(H812,银行退汇!H:K,4,FALSE)</f>
        <v>#N/A</v>
      </c>
      <c r="J812" s="48" t="e">
        <f t="shared" si="40"/>
        <v>#N/A</v>
      </c>
      <c r="K812" s="48" t="e">
        <f>VLOOKUP(H812,银行退汇!G:K,2,FALSE)</f>
        <v>#N/A</v>
      </c>
      <c r="L812" s="48" t="e">
        <f>VLOOKUP(H812,网银退汇!C:D,2,FALSE)</f>
        <v>#N/A</v>
      </c>
    </row>
    <row r="813" spans="1:12">
      <c r="A813" s="38" t="s">
        <v>4934</v>
      </c>
      <c r="B813" s="23" t="str">
        <f t="shared" si="41"/>
        <v>201706300053815828</v>
      </c>
      <c r="C813" s="38" t="s">
        <v>4967</v>
      </c>
      <c r="D813" s="38" t="s">
        <v>5005</v>
      </c>
      <c r="F813" s="38" t="s">
        <v>5552</v>
      </c>
      <c r="G813" s="67">
        <v>1700</v>
      </c>
      <c r="H813" s="23" t="str">
        <f t="shared" si="42"/>
        <v>62319000255441960691700</v>
      </c>
      <c r="I813" s="48" t="e">
        <f>VLOOKUP(H813,银行退汇!H:K,4,FALSE)</f>
        <v>#N/A</v>
      </c>
      <c r="J813" s="48" t="e">
        <f t="shared" si="40"/>
        <v>#N/A</v>
      </c>
      <c r="K813" s="48" t="e">
        <f>VLOOKUP(H813,银行退汇!G:K,2,FALSE)</f>
        <v>#N/A</v>
      </c>
      <c r="L813" s="48" t="e">
        <f>VLOOKUP(H813,网银退汇!C:D,2,FALSE)</f>
        <v>#N/A</v>
      </c>
    </row>
    <row r="814" spans="1:12">
      <c r="A814" s="38" t="s">
        <v>4935</v>
      </c>
      <c r="B814" s="23" t="str">
        <f t="shared" si="41"/>
        <v>201706300053815997</v>
      </c>
      <c r="C814" s="38" t="s">
        <v>4967</v>
      </c>
      <c r="D814" s="38" t="s">
        <v>5006</v>
      </c>
      <c r="F814" s="38" t="s">
        <v>5553</v>
      </c>
      <c r="G814" s="67">
        <v>577</v>
      </c>
      <c r="H814" s="23" t="str">
        <f t="shared" si="42"/>
        <v>6212262516001027955577</v>
      </c>
      <c r="I814" s="48" t="e">
        <f>VLOOKUP(H814,银行退汇!H:K,4,FALSE)</f>
        <v>#N/A</v>
      </c>
      <c r="J814" s="48" t="e">
        <f t="shared" si="40"/>
        <v>#N/A</v>
      </c>
      <c r="K814" s="48" t="e">
        <f>VLOOKUP(H814,银行退汇!G:K,2,FALSE)</f>
        <v>#N/A</v>
      </c>
      <c r="L814" s="48" t="e">
        <f>VLOOKUP(H814,网银退汇!C:D,2,FALSE)</f>
        <v>#N/A</v>
      </c>
    </row>
    <row r="815" spans="1:12">
      <c r="A815" s="38" t="s">
        <v>4936</v>
      </c>
      <c r="B815" s="23" t="str">
        <f t="shared" si="41"/>
        <v>201706300053816002</v>
      </c>
      <c r="C815" s="38" t="s">
        <v>4967</v>
      </c>
      <c r="D815" s="38" t="s">
        <v>5007</v>
      </c>
      <c r="F815" s="38" t="s">
        <v>5554</v>
      </c>
      <c r="G815" s="67">
        <v>200</v>
      </c>
      <c r="H815" s="23" t="str">
        <f t="shared" si="42"/>
        <v>6282880012959244200</v>
      </c>
      <c r="I815" s="48" t="e">
        <f>VLOOKUP(H815,银行退汇!H:K,4,FALSE)</f>
        <v>#N/A</v>
      </c>
      <c r="J815" s="48" t="e">
        <f t="shared" si="40"/>
        <v>#N/A</v>
      </c>
      <c r="K815" s="48" t="e">
        <f>VLOOKUP(H815,银行退汇!G:K,2,FALSE)</f>
        <v>#N/A</v>
      </c>
      <c r="L815" s="48" t="e">
        <f>VLOOKUP(H815,网银退汇!C:D,2,FALSE)</f>
        <v>#N/A</v>
      </c>
    </row>
    <row r="816" spans="1:12">
      <c r="A816" s="38" t="s">
        <v>4937</v>
      </c>
      <c r="B816" s="23" t="str">
        <f t="shared" si="41"/>
        <v>201706300053816214</v>
      </c>
      <c r="C816" s="38" t="s">
        <v>4967</v>
      </c>
      <c r="D816" s="38" t="s">
        <v>5008</v>
      </c>
      <c r="F816" s="38" t="s">
        <v>5555</v>
      </c>
      <c r="G816" s="67">
        <v>1021</v>
      </c>
      <c r="H816" s="23" t="str">
        <f t="shared" si="42"/>
        <v>62284808685687674791021</v>
      </c>
      <c r="I816" s="48" t="e">
        <f>VLOOKUP(H816,银行退汇!H:K,4,FALSE)</f>
        <v>#N/A</v>
      </c>
      <c r="J816" s="48" t="e">
        <f t="shared" si="40"/>
        <v>#N/A</v>
      </c>
      <c r="K816" s="48" t="e">
        <f>VLOOKUP(H816,银行退汇!G:K,2,FALSE)</f>
        <v>#N/A</v>
      </c>
      <c r="L816" s="48" t="e">
        <f>VLOOKUP(H816,网银退汇!C:D,2,FALSE)</f>
        <v>#N/A</v>
      </c>
    </row>
    <row r="817" spans="1:12">
      <c r="A817" s="38" t="s">
        <v>4938</v>
      </c>
      <c r="B817" s="23" t="str">
        <f t="shared" si="41"/>
        <v>201706300053816476</v>
      </c>
      <c r="C817" s="38" t="s">
        <v>4967</v>
      </c>
      <c r="D817" s="38" t="s">
        <v>5009</v>
      </c>
      <c r="F817" s="38" t="s">
        <v>5556</v>
      </c>
      <c r="G817" s="67">
        <v>89</v>
      </c>
      <c r="H817" s="23" t="str">
        <f t="shared" si="42"/>
        <v>622369129461149089</v>
      </c>
      <c r="I817" s="48" t="e">
        <f>VLOOKUP(H817,银行退汇!H:K,4,FALSE)</f>
        <v>#N/A</v>
      </c>
      <c r="J817" s="48" t="e">
        <f t="shared" si="40"/>
        <v>#N/A</v>
      </c>
      <c r="K817" s="48" t="e">
        <f>VLOOKUP(H817,银行退汇!G:K,2,FALSE)</f>
        <v>#N/A</v>
      </c>
      <c r="L817" s="48" t="e">
        <f>VLOOKUP(H817,网银退汇!C:D,2,FALSE)</f>
        <v>#N/A</v>
      </c>
    </row>
    <row r="818" spans="1:12">
      <c r="A818" s="38" t="s">
        <v>4939</v>
      </c>
      <c r="B818" s="23" t="str">
        <f t="shared" si="41"/>
        <v>201706300053816481</v>
      </c>
      <c r="C818" s="38" t="s">
        <v>4967</v>
      </c>
      <c r="D818" s="38" t="s">
        <v>5010</v>
      </c>
      <c r="F818" s="38" t="s">
        <v>5557</v>
      </c>
      <c r="G818" s="67">
        <v>519</v>
      </c>
      <c r="H818" s="23" t="str">
        <f t="shared" si="42"/>
        <v>6222082502004970299519</v>
      </c>
      <c r="I818" s="48" t="e">
        <f>VLOOKUP(H818,银行退汇!H:K,4,FALSE)</f>
        <v>#N/A</v>
      </c>
      <c r="J818" s="48" t="e">
        <f t="shared" si="40"/>
        <v>#N/A</v>
      </c>
      <c r="K818" s="48" t="e">
        <f>VLOOKUP(H818,银行退汇!G:K,2,FALSE)</f>
        <v>#N/A</v>
      </c>
      <c r="L818" s="48" t="e">
        <f>VLOOKUP(H818,网银退汇!C:D,2,FALSE)</f>
        <v>#N/A</v>
      </c>
    </row>
    <row r="819" spans="1:12">
      <c r="A819" s="38" t="s">
        <v>4940</v>
      </c>
      <c r="B819" s="23" t="str">
        <f t="shared" si="41"/>
        <v>201706300053816597</v>
      </c>
      <c r="C819" s="38" t="s">
        <v>4967</v>
      </c>
      <c r="D819" s="38" t="s">
        <v>5011</v>
      </c>
      <c r="F819" s="38" t="s">
        <v>5558</v>
      </c>
      <c r="G819" s="67">
        <v>100</v>
      </c>
      <c r="H819" s="23" t="str">
        <f t="shared" si="42"/>
        <v>6212262502001342370100</v>
      </c>
      <c r="I819" s="48" t="e">
        <f>VLOOKUP(H819,银行退汇!H:K,4,FALSE)</f>
        <v>#N/A</v>
      </c>
      <c r="J819" s="48" t="e">
        <f t="shared" si="40"/>
        <v>#N/A</v>
      </c>
      <c r="K819" s="48" t="e">
        <f>VLOOKUP(H819,银行退汇!G:K,2,FALSE)</f>
        <v>#N/A</v>
      </c>
      <c r="L819" s="48" t="e">
        <f>VLOOKUP(H819,网银退汇!C:D,2,FALSE)</f>
        <v>#N/A</v>
      </c>
    </row>
    <row r="820" spans="1:12">
      <c r="A820" s="38" t="s">
        <v>4941</v>
      </c>
      <c r="B820" s="23" t="str">
        <f t="shared" si="41"/>
        <v>201706300053817283</v>
      </c>
      <c r="C820" s="38" t="s">
        <v>4967</v>
      </c>
      <c r="D820" s="38" t="s">
        <v>5012</v>
      </c>
      <c r="F820" s="38" t="s">
        <v>5559</v>
      </c>
      <c r="G820" s="67">
        <v>289</v>
      </c>
      <c r="H820" s="23" t="str">
        <f t="shared" si="42"/>
        <v>6216612700001071373289</v>
      </c>
      <c r="I820" s="48" t="e">
        <f>VLOOKUP(H820,银行退汇!H:K,4,FALSE)</f>
        <v>#N/A</v>
      </c>
      <c r="J820" s="48" t="e">
        <f t="shared" si="40"/>
        <v>#N/A</v>
      </c>
      <c r="K820" s="48" t="e">
        <f>VLOOKUP(H820,银行退汇!G:K,2,FALSE)</f>
        <v>#N/A</v>
      </c>
      <c r="L820" s="48" t="e">
        <f>VLOOKUP(H820,网银退汇!C:D,2,FALSE)</f>
        <v>#N/A</v>
      </c>
    </row>
    <row r="821" spans="1:12">
      <c r="A821" s="38" t="s">
        <v>4942</v>
      </c>
      <c r="B821" s="23" t="str">
        <f t="shared" si="41"/>
        <v>201706300053820424</v>
      </c>
      <c r="C821" s="38" t="s">
        <v>4967</v>
      </c>
      <c r="D821" s="38" t="s">
        <v>5013</v>
      </c>
      <c r="F821" s="38" t="s">
        <v>5560</v>
      </c>
      <c r="G821" s="67">
        <v>900</v>
      </c>
      <c r="H821" s="23" t="str">
        <f t="shared" si="42"/>
        <v>6223692268417211900</v>
      </c>
      <c r="I821" s="48" t="e">
        <f>VLOOKUP(H821,银行退汇!H:K,4,FALSE)</f>
        <v>#N/A</v>
      </c>
      <c r="J821" s="48" t="e">
        <f t="shared" si="40"/>
        <v>#N/A</v>
      </c>
      <c r="K821" s="48" t="e">
        <f>VLOOKUP(H821,银行退汇!G:K,2,FALSE)</f>
        <v>#N/A</v>
      </c>
      <c r="L821" s="48" t="e">
        <f>VLOOKUP(H821,网银退汇!C:D,2,FALSE)</f>
        <v>#N/A</v>
      </c>
    </row>
    <row r="822" spans="1:12">
      <c r="A822" s="38" t="s">
        <v>4943</v>
      </c>
      <c r="B822" s="23" t="str">
        <f t="shared" si="41"/>
        <v>201706300053820562</v>
      </c>
      <c r="C822" s="38" t="s">
        <v>4967</v>
      </c>
      <c r="D822" s="38" t="s">
        <v>5014</v>
      </c>
      <c r="F822" s="38" t="s">
        <v>5561</v>
      </c>
      <c r="G822" s="67">
        <v>1801</v>
      </c>
      <c r="H822" s="23" t="str">
        <f t="shared" si="42"/>
        <v>62284808686785900761801</v>
      </c>
      <c r="I822" s="48" t="e">
        <f>VLOOKUP(H822,银行退汇!H:K,4,FALSE)</f>
        <v>#N/A</v>
      </c>
      <c r="J822" s="48" t="e">
        <f t="shared" si="40"/>
        <v>#N/A</v>
      </c>
      <c r="K822" s="48" t="e">
        <f>VLOOKUP(H822,银行退汇!G:K,2,FALSE)</f>
        <v>#N/A</v>
      </c>
      <c r="L822" s="48" t="e">
        <f>VLOOKUP(H822,网银退汇!C:D,2,FALSE)</f>
        <v>#N/A</v>
      </c>
    </row>
    <row r="823" spans="1:12">
      <c r="A823" s="38" t="s">
        <v>4944</v>
      </c>
      <c r="B823" s="23" t="str">
        <f t="shared" si="41"/>
        <v>201706300053821519</v>
      </c>
      <c r="C823" s="38" t="s">
        <v>4967</v>
      </c>
      <c r="D823" s="38" t="s">
        <v>5015</v>
      </c>
      <c r="F823" s="38" t="s">
        <v>5562</v>
      </c>
      <c r="G823" s="67">
        <v>225</v>
      </c>
      <c r="H823" s="23" t="str">
        <f t="shared" si="42"/>
        <v>6212262502018998602225</v>
      </c>
      <c r="I823" s="48" t="e">
        <f>VLOOKUP(H823,银行退汇!H:K,4,FALSE)</f>
        <v>#N/A</v>
      </c>
      <c r="J823" s="48" t="e">
        <f t="shared" ref="J823:J842" si="43">IF(I823&gt;0,1,"")</f>
        <v>#N/A</v>
      </c>
      <c r="K823" s="48" t="e">
        <f>VLOOKUP(H823,银行退汇!G:K,2,FALSE)</f>
        <v>#N/A</v>
      </c>
      <c r="L823" s="48" t="e">
        <f>VLOOKUP(H823,网银退汇!C:D,2,FALSE)</f>
        <v>#N/A</v>
      </c>
    </row>
    <row r="824" spans="1:12">
      <c r="A824" s="38" t="s">
        <v>4945</v>
      </c>
      <c r="B824" s="23" t="str">
        <f t="shared" ref="B824:B842" si="44">C824&amp;D824</f>
        <v>201706300053826689</v>
      </c>
      <c r="C824" s="38" t="s">
        <v>4967</v>
      </c>
      <c r="D824" s="38" t="s">
        <v>5016</v>
      </c>
      <c r="F824" s="38" t="s">
        <v>5563</v>
      </c>
      <c r="G824" s="67">
        <v>788</v>
      </c>
      <c r="H824" s="23" t="str">
        <f t="shared" ref="H824:H842" si="45">F824&amp;G824</f>
        <v>6259650855796592788</v>
      </c>
      <c r="I824" s="48" t="e">
        <f>VLOOKUP(H824,银行退汇!H:K,4,FALSE)</f>
        <v>#N/A</v>
      </c>
      <c r="J824" s="48" t="e">
        <f t="shared" si="43"/>
        <v>#N/A</v>
      </c>
      <c r="K824" s="48" t="e">
        <f>VLOOKUP(H824,银行退汇!G:K,2,FALSE)</f>
        <v>#N/A</v>
      </c>
      <c r="L824" s="48" t="e">
        <f>VLOOKUP(H824,网银退汇!C:D,2,FALSE)</f>
        <v>#N/A</v>
      </c>
    </row>
    <row r="825" spans="1:12">
      <c r="A825" s="38" t="s">
        <v>4946</v>
      </c>
      <c r="B825" s="23" t="str">
        <f t="shared" si="44"/>
        <v>201706300053828747</v>
      </c>
      <c r="C825" s="38" t="s">
        <v>4967</v>
      </c>
      <c r="D825" s="38" t="s">
        <v>5017</v>
      </c>
      <c r="F825" s="38" t="s">
        <v>5564</v>
      </c>
      <c r="G825" s="67">
        <v>6</v>
      </c>
      <c r="H825" s="23" t="str">
        <f t="shared" si="45"/>
        <v>62149939799989996</v>
      </c>
      <c r="I825" s="48" t="e">
        <f>VLOOKUP(H825,银行退汇!H:K,4,FALSE)</f>
        <v>#N/A</v>
      </c>
      <c r="J825" s="48" t="e">
        <f t="shared" si="43"/>
        <v>#N/A</v>
      </c>
      <c r="K825" s="48" t="e">
        <f>VLOOKUP(H825,银行退汇!G:K,2,FALSE)</f>
        <v>#N/A</v>
      </c>
      <c r="L825" s="48" t="e">
        <f>VLOOKUP(H825,网银退汇!C:D,2,FALSE)</f>
        <v>#N/A</v>
      </c>
    </row>
    <row r="826" spans="1:12">
      <c r="A826" s="38" t="s">
        <v>4947</v>
      </c>
      <c r="B826" s="23" t="str">
        <f t="shared" si="44"/>
        <v>201706300053830008</v>
      </c>
      <c r="C826" s="38" t="s">
        <v>4967</v>
      </c>
      <c r="D826" s="38" t="s">
        <v>5018</v>
      </c>
      <c r="F826" s="38" t="s">
        <v>1854</v>
      </c>
      <c r="G826" s="67">
        <v>698</v>
      </c>
      <c r="H826" s="23" t="str">
        <f t="shared" si="45"/>
        <v>6228930001080198264698</v>
      </c>
      <c r="I826" s="48" t="e">
        <f>VLOOKUP(H826,银行退汇!H:K,4,FALSE)</f>
        <v>#N/A</v>
      </c>
      <c r="J826" s="48" t="e">
        <f t="shared" si="43"/>
        <v>#N/A</v>
      </c>
      <c r="K826" s="48" t="e">
        <f>VLOOKUP(H826,银行退汇!G:K,2,FALSE)</f>
        <v>#N/A</v>
      </c>
      <c r="L826" s="48" t="e">
        <f>VLOOKUP(H826,网银退汇!C:D,2,FALSE)</f>
        <v>#N/A</v>
      </c>
    </row>
    <row r="827" spans="1:12">
      <c r="A827" s="38" t="s">
        <v>4948</v>
      </c>
      <c r="B827" s="23" t="str">
        <f t="shared" si="44"/>
        <v>201706300053831697</v>
      </c>
      <c r="C827" s="38" t="s">
        <v>4967</v>
      </c>
      <c r="D827" s="38" t="s">
        <v>5019</v>
      </c>
      <c r="F827" s="38" t="s">
        <v>5565</v>
      </c>
      <c r="G827" s="67">
        <v>54</v>
      </c>
      <c r="H827" s="23" t="str">
        <f t="shared" si="45"/>
        <v>622848386822157027554</v>
      </c>
      <c r="I827" s="48" t="e">
        <f>VLOOKUP(H827,银行退汇!H:K,4,FALSE)</f>
        <v>#N/A</v>
      </c>
      <c r="J827" s="48" t="e">
        <f t="shared" si="43"/>
        <v>#N/A</v>
      </c>
      <c r="K827" s="48" t="e">
        <f>VLOOKUP(H827,银行退汇!G:K,2,FALSE)</f>
        <v>#N/A</v>
      </c>
      <c r="L827" s="48" t="e">
        <f>VLOOKUP(H827,网银退汇!C:D,2,FALSE)</f>
        <v>#N/A</v>
      </c>
    </row>
    <row r="828" spans="1:12">
      <c r="A828" s="38" t="s">
        <v>4949</v>
      </c>
      <c r="B828" s="23" t="str">
        <f t="shared" si="44"/>
        <v>201706300053838120</v>
      </c>
      <c r="C828" s="38" t="s">
        <v>4967</v>
      </c>
      <c r="D828" s="38" t="s">
        <v>5020</v>
      </c>
      <c r="F828" s="38" t="s">
        <v>5566</v>
      </c>
      <c r="G828" s="67">
        <v>600</v>
      </c>
      <c r="H828" s="23" t="str">
        <f t="shared" si="45"/>
        <v>6217007140000094251600</v>
      </c>
      <c r="I828" s="48" t="e">
        <f>VLOOKUP(H828,银行退汇!H:K,4,FALSE)</f>
        <v>#N/A</v>
      </c>
      <c r="J828" s="48" t="e">
        <f t="shared" si="43"/>
        <v>#N/A</v>
      </c>
      <c r="K828" s="48" t="e">
        <f>VLOOKUP(H828,银行退汇!G:K,2,FALSE)</f>
        <v>#N/A</v>
      </c>
      <c r="L828" s="48" t="e">
        <f>VLOOKUP(H828,网银退汇!C:D,2,FALSE)</f>
        <v>#N/A</v>
      </c>
    </row>
    <row r="829" spans="1:12">
      <c r="A829" s="38" t="s">
        <v>4950</v>
      </c>
      <c r="B829" s="23" t="str">
        <f t="shared" si="44"/>
        <v>201706300053840044</v>
      </c>
      <c r="C829" s="38" t="s">
        <v>4967</v>
      </c>
      <c r="D829" s="38" t="s">
        <v>5021</v>
      </c>
      <c r="F829" s="38" t="s">
        <v>5566</v>
      </c>
      <c r="G829" s="67">
        <v>180</v>
      </c>
      <c r="H829" s="23" t="str">
        <f t="shared" si="45"/>
        <v>6217007140000094251180</v>
      </c>
      <c r="I829" s="48" t="e">
        <f>VLOOKUP(H829,银行退汇!H:K,4,FALSE)</f>
        <v>#N/A</v>
      </c>
      <c r="J829" s="48" t="e">
        <f t="shared" si="43"/>
        <v>#N/A</v>
      </c>
      <c r="K829" s="48" t="e">
        <f>VLOOKUP(H829,银行退汇!G:K,2,FALSE)</f>
        <v>#N/A</v>
      </c>
      <c r="L829" s="48" t="e">
        <f>VLOOKUP(H829,网银退汇!C:D,2,FALSE)</f>
        <v>#N/A</v>
      </c>
    </row>
    <row r="830" spans="1:12">
      <c r="A830" s="38" t="s">
        <v>4951</v>
      </c>
      <c r="B830" s="23" t="str">
        <f t="shared" si="44"/>
        <v>201706300053861469</v>
      </c>
      <c r="C830" s="38" t="s">
        <v>4967</v>
      </c>
      <c r="D830" s="38" t="s">
        <v>5022</v>
      </c>
      <c r="F830" s="38" t="s">
        <v>5567</v>
      </c>
      <c r="G830" s="67">
        <v>1020</v>
      </c>
      <c r="H830" s="23" t="str">
        <f t="shared" si="45"/>
        <v>62179970700053731311020</v>
      </c>
      <c r="I830" s="48" t="e">
        <f>VLOOKUP(H830,银行退汇!H:K,4,FALSE)</f>
        <v>#N/A</v>
      </c>
      <c r="J830" s="48" t="e">
        <f t="shared" si="43"/>
        <v>#N/A</v>
      </c>
      <c r="K830" s="48" t="e">
        <f>VLOOKUP(H830,银行退汇!G:K,2,FALSE)</f>
        <v>#N/A</v>
      </c>
      <c r="L830" s="48" t="e">
        <f>VLOOKUP(H830,网银退汇!C:D,2,FALSE)</f>
        <v>#N/A</v>
      </c>
    </row>
    <row r="831" spans="1:12">
      <c r="A831" s="38" t="s">
        <v>4952</v>
      </c>
      <c r="B831" s="23" t="str">
        <f t="shared" si="44"/>
        <v>201706300053868529</v>
      </c>
      <c r="C831" s="38" t="s">
        <v>4967</v>
      </c>
      <c r="D831" s="38" t="s">
        <v>5023</v>
      </c>
      <c r="F831" s="38" t="s">
        <v>5568</v>
      </c>
      <c r="G831" s="67">
        <v>900</v>
      </c>
      <c r="H831" s="23" t="str">
        <f t="shared" si="45"/>
        <v>6215983760010057543900</v>
      </c>
      <c r="I831" s="48" t="e">
        <f>VLOOKUP(H831,银行退汇!H:K,4,FALSE)</f>
        <v>#N/A</v>
      </c>
      <c r="J831" s="48" t="e">
        <f t="shared" si="43"/>
        <v>#N/A</v>
      </c>
      <c r="K831" s="48" t="e">
        <f>VLOOKUP(H831,银行退汇!G:K,2,FALSE)</f>
        <v>#N/A</v>
      </c>
      <c r="L831" s="48" t="e">
        <f>VLOOKUP(H831,网银退汇!C:D,2,FALSE)</f>
        <v>#N/A</v>
      </c>
    </row>
    <row r="832" spans="1:12">
      <c r="A832" s="38" t="s">
        <v>4953</v>
      </c>
      <c r="B832" s="23" t="str">
        <f t="shared" si="44"/>
        <v>201706300053871498</v>
      </c>
      <c r="C832" s="38" t="s">
        <v>4967</v>
      </c>
      <c r="D832" s="38" t="s">
        <v>5024</v>
      </c>
      <c r="F832" s="38" t="s">
        <v>5569</v>
      </c>
      <c r="G832" s="67">
        <v>4308</v>
      </c>
      <c r="H832" s="23" t="str">
        <f t="shared" si="45"/>
        <v>62122625020238281664308</v>
      </c>
      <c r="I832" s="48" t="e">
        <f>VLOOKUP(H832,银行退汇!H:K,4,FALSE)</f>
        <v>#N/A</v>
      </c>
      <c r="J832" s="48" t="e">
        <f t="shared" si="43"/>
        <v>#N/A</v>
      </c>
      <c r="K832" s="48" t="e">
        <f>VLOOKUP(H832,银行退汇!G:K,2,FALSE)</f>
        <v>#N/A</v>
      </c>
      <c r="L832" s="48" t="e">
        <f>VLOOKUP(H832,网银退汇!C:D,2,FALSE)</f>
        <v>#N/A</v>
      </c>
    </row>
    <row r="833" spans="1:12">
      <c r="A833" s="38" t="s">
        <v>4954</v>
      </c>
      <c r="B833" s="23" t="str">
        <f t="shared" si="44"/>
        <v>201706300053883208</v>
      </c>
      <c r="C833" s="38" t="s">
        <v>4967</v>
      </c>
      <c r="D833" s="38" t="s">
        <v>5025</v>
      </c>
      <c r="F833" s="38" t="s">
        <v>5570</v>
      </c>
      <c r="G833" s="67">
        <v>430</v>
      </c>
      <c r="H833" s="23" t="str">
        <f t="shared" si="45"/>
        <v>6223691716946920430</v>
      </c>
      <c r="I833" s="48" t="e">
        <f>VLOOKUP(H833,银行退汇!H:K,4,FALSE)</f>
        <v>#N/A</v>
      </c>
      <c r="J833" s="48" t="e">
        <f t="shared" si="43"/>
        <v>#N/A</v>
      </c>
      <c r="K833" s="48" t="e">
        <f>VLOOKUP(H833,银行退汇!G:K,2,FALSE)</f>
        <v>#N/A</v>
      </c>
      <c r="L833" s="48" t="e">
        <f>VLOOKUP(H833,网银退汇!C:D,2,FALSE)</f>
        <v>#N/A</v>
      </c>
    </row>
    <row r="834" spans="1:12">
      <c r="A834" s="38" t="s">
        <v>4955</v>
      </c>
      <c r="B834" s="23" t="str">
        <f t="shared" si="44"/>
        <v>201706300053896566</v>
      </c>
      <c r="C834" s="38" t="s">
        <v>4967</v>
      </c>
      <c r="D834" s="38" t="s">
        <v>5026</v>
      </c>
      <c r="F834" s="38" t="s">
        <v>5571</v>
      </c>
      <c r="G834" s="67">
        <v>707</v>
      </c>
      <c r="H834" s="23" t="str">
        <f t="shared" si="45"/>
        <v>6228484158585393376707</v>
      </c>
      <c r="I834" s="48" t="e">
        <f>VLOOKUP(H834,银行退汇!H:K,4,FALSE)</f>
        <v>#N/A</v>
      </c>
      <c r="J834" s="48" t="e">
        <f t="shared" si="43"/>
        <v>#N/A</v>
      </c>
      <c r="K834" s="48" t="e">
        <f>VLOOKUP(H834,银行退汇!G:K,2,FALSE)</f>
        <v>#N/A</v>
      </c>
      <c r="L834" s="48" t="e">
        <f>VLOOKUP(H834,网银退汇!C:D,2,FALSE)</f>
        <v>#N/A</v>
      </c>
    </row>
    <row r="835" spans="1:12">
      <c r="A835" s="38" t="s">
        <v>4956</v>
      </c>
      <c r="B835" s="23" t="str">
        <f t="shared" si="44"/>
        <v>201706300053898089</v>
      </c>
      <c r="C835" s="38" t="s">
        <v>4967</v>
      </c>
      <c r="D835" s="38" t="s">
        <v>5027</v>
      </c>
      <c r="F835" s="38" t="s">
        <v>5572</v>
      </c>
      <c r="G835" s="67">
        <v>800</v>
      </c>
      <c r="H835" s="23" t="str">
        <f t="shared" si="45"/>
        <v>6283660000641023800</v>
      </c>
      <c r="I835" s="48" t="e">
        <f>VLOOKUP(H835,银行退汇!H:K,4,FALSE)</f>
        <v>#N/A</v>
      </c>
      <c r="J835" s="48" t="e">
        <f t="shared" si="43"/>
        <v>#N/A</v>
      </c>
      <c r="K835" s="48" t="e">
        <f>VLOOKUP(H835,银行退汇!G:K,2,FALSE)</f>
        <v>#N/A</v>
      </c>
      <c r="L835" s="48" t="e">
        <f>VLOOKUP(H835,网银退汇!C:D,2,FALSE)</f>
        <v>#N/A</v>
      </c>
    </row>
    <row r="836" spans="1:12">
      <c r="A836" s="38" t="s">
        <v>4957</v>
      </c>
      <c r="B836" s="23" t="str">
        <f t="shared" si="44"/>
        <v>201706300053898226</v>
      </c>
      <c r="C836" s="38" t="s">
        <v>4967</v>
      </c>
      <c r="D836" s="38" t="s">
        <v>5028</v>
      </c>
      <c r="F836" s="38" t="s">
        <v>5573</v>
      </c>
      <c r="G836" s="67">
        <v>96</v>
      </c>
      <c r="H836" s="23" t="str">
        <f t="shared" si="45"/>
        <v>622700389019013025696</v>
      </c>
      <c r="I836" s="48" t="e">
        <f>VLOOKUP(H836,银行退汇!H:K,4,FALSE)</f>
        <v>#N/A</v>
      </c>
      <c r="J836" s="48" t="e">
        <f t="shared" si="43"/>
        <v>#N/A</v>
      </c>
      <c r="K836" s="48" t="e">
        <f>VLOOKUP(H836,银行退汇!G:K,2,FALSE)</f>
        <v>#N/A</v>
      </c>
      <c r="L836" s="48" t="e">
        <f>VLOOKUP(H836,网银退汇!C:D,2,FALSE)</f>
        <v>#N/A</v>
      </c>
    </row>
    <row r="837" spans="1:12">
      <c r="A837" s="38" t="s">
        <v>4958</v>
      </c>
      <c r="B837" s="23" t="str">
        <f t="shared" si="44"/>
        <v>201706300053898545</v>
      </c>
      <c r="C837" s="38" t="s">
        <v>4967</v>
      </c>
      <c r="D837" s="38" t="s">
        <v>5029</v>
      </c>
      <c r="F837" s="38" t="s">
        <v>5574</v>
      </c>
      <c r="G837" s="67">
        <v>516</v>
      </c>
      <c r="H837" s="23" t="str">
        <f t="shared" si="45"/>
        <v>6226201101868528516</v>
      </c>
      <c r="I837" s="48" t="e">
        <f>VLOOKUP(H837,银行退汇!H:K,4,FALSE)</f>
        <v>#N/A</v>
      </c>
      <c r="J837" s="48" t="e">
        <f t="shared" si="43"/>
        <v>#N/A</v>
      </c>
      <c r="K837" s="48" t="e">
        <f>VLOOKUP(H837,银行退汇!G:K,2,FALSE)</f>
        <v>#N/A</v>
      </c>
      <c r="L837" s="48" t="e">
        <f>VLOOKUP(H837,网银退汇!C:D,2,FALSE)</f>
        <v>#N/A</v>
      </c>
    </row>
    <row r="838" spans="1:12">
      <c r="A838" s="38" t="s">
        <v>4959</v>
      </c>
      <c r="B838" s="23" t="str">
        <f t="shared" si="44"/>
        <v>201706300053898628</v>
      </c>
      <c r="C838" s="38" t="s">
        <v>4967</v>
      </c>
      <c r="D838" s="38" t="s">
        <v>5030</v>
      </c>
      <c r="F838" s="38" t="s">
        <v>5575</v>
      </c>
      <c r="G838" s="67">
        <v>179</v>
      </c>
      <c r="H838" s="23" t="str">
        <f t="shared" si="45"/>
        <v>6253624048983421179</v>
      </c>
      <c r="I838" s="48" t="e">
        <f>VLOOKUP(H838,银行退汇!H:K,4,FALSE)</f>
        <v>#N/A</v>
      </c>
      <c r="J838" s="48" t="e">
        <f t="shared" si="43"/>
        <v>#N/A</v>
      </c>
      <c r="K838" s="48" t="e">
        <f>VLOOKUP(H838,银行退汇!G:K,2,FALSE)</f>
        <v>#N/A</v>
      </c>
      <c r="L838" s="48" t="e">
        <f>VLOOKUP(H838,网银退汇!C:D,2,FALSE)</f>
        <v>#N/A</v>
      </c>
    </row>
    <row r="839" spans="1:12">
      <c r="A839" s="38" t="s">
        <v>4960</v>
      </c>
      <c r="B839" s="23" t="str">
        <f t="shared" si="44"/>
        <v>201706300053899948</v>
      </c>
      <c r="C839" s="38" t="s">
        <v>4967</v>
      </c>
      <c r="D839" s="38" t="s">
        <v>5031</v>
      </c>
      <c r="F839" s="38" t="s">
        <v>5576</v>
      </c>
      <c r="G839" s="67">
        <v>40</v>
      </c>
      <c r="H839" s="23" t="str">
        <f t="shared" si="45"/>
        <v>523036825835111540</v>
      </c>
      <c r="I839" s="48" t="e">
        <f>VLOOKUP(H839,银行退汇!H:K,4,FALSE)</f>
        <v>#N/A</v>
      </c>
      <c r="J839" s="48" t="e">
        <f t="shared" si="43"/>
        <v>#N/A</v>
      </c>
      <c r="K839" s="48" t="e">
        <f>VLOOKUP(H839,银行退汇!G:K,2,FALSE)</f>
        <v>#N/A</v>
      </c>
      <c r="L839" s="48" t="e">
        <f>VLOOKUP(H839,网银退汇!C:D,2,FALSE)</f>
        <v>#N/A</v>
      </c>
    </row>
    <row r="840" spans="1:12">
      <c r="A840" s="38" t="s">
        <v>4961</v>
      </c>
      <c r="B840" s="23" t="str">
        <f t="shared" si="44"/>
        <v>201706300053901432</v>
      </c>
      <c r="C840" s="38" t="s">
        <v>4967</v>
      </c>
      <c r="D840" s="38" t="s">
        <v>5032</v>
      </c>
      <c r="F840" s="38" t="s">
        <v>5550</v>
      </c>
      <c r="G840" s="67">
        <v>500</v>
      </c>
      <c r="H840" s="23" t="str">
        <f t="shared" si="45"/>
        <v>6217562700005193247500</v>
      </c>
      <c r="I840" s="48" t="e">
        <f>VLOOKUP(H840,银行退汇!H:K,4,FALSE)</f>
        <v>#N/A</v>
      </c>
      <c r="J840" s="48" t="e">
        <f t="shared" si="43"/>
        <v>#N/A</v>
      </c>
      <c r="K840" s="48" t="e">
        <f>VLOOKUP(H840,银行退汇!G:K,2,FALSE)</f>
        <v>#N/A</v>
      </c>
      <c r="L840" s="48" t="e">
        <f>VLOOKUP(H840,网银退汇!C:D,2,FALSE)</f>
        <v>#N/A</v>
      </c>
    </row>
    <row r="841" spans="1:12">
      <c r="A841" s="38" t="s">
        <v>4962</v>
      </c>
      <c r="B841" s="23" t="str">
        <f t="shared" si="44"/>
        <v>201706300053901931</v>
      </c>
      <c r="C841" s="38" t="s">
        <v>4967</v>
      </c>
      <c r="D841" s="38" t="s">
        <v>5033</v>
      </c>
      <c r="F841" s="38" t="s">
        <v>5577</v>
      </c>
      <c r="G841" s="67">
        <v>751</v>
      </c>
      <c r="H841" s="23" t="str">
        <f t="shared" si="45"/>
        <v>6217003890005263491751</v>
      </c>
      <c r="I841" s="48" t="e">
        <f>VLOOKUP(H841,银行退汇!H:K,4,FALSE)</f>
        <v>#N/A</v>
      </c>
      <c r="J841" s="48" t="e">
        <f t="shared" si="43"/>
        <v>#N/A</v>
      </c>
      <c r="K841" s="48" t="e">
        <f>VLOOKUP(H841,银行退汇!G:K,2,FALSE)</f>
        <v>#N/A</v>
      </c>
      <c r="L841" s="48" t="e">
        <f>VLOOKUP(H841,网银退汇!C:D,2,FALSE)</f>
        <v>#N/A</v>
      </c>
    </row>
    <row r="842" spans="1:12">
      <c r="A842" s="38" t="s">
        <v>4963</v>
      </c>
      <c r="B842" s="23" t="str">
        <f t="shared" si="44"/>
        <v>201706300053902135</v>
      </c>
      <c r="C842" s="38" t="s">
        <v>4967</v>
      </c>
      <c r="D842" s="38" t="s">
        <v>5034</v>
      </c>
      <c r="F842" s="38" t="s">
        <v>5569</v>
      </c>
      <c r="G842" s="67">
        <v>2836</v>
      </c>
      <c r="H842" s="23" t="str">
        <f t="shared" si="45"/>
        <v>62122625020238281662836</v>
      </c>
      <c r="I842" s="48" t="e">
        <f>VLOOKUP(H842,银行退汇!H:K,4,FALSE)</f>
        <v>#N/A</v>
      </c>
      <c r="J842" s="48" t="e">
        <f t="shared" si="43"/>
        <v>#N/A</v>
      </c>
      <c r="K842" s="48" t="e">
        <f>VLOOKUP(H842,银行退汇!G:K,2,FALSE)</f>
        <v>#N/A</v>
      </c>
      <c r="L842" s="48" t="e">
        <f>VLOOKUP(H842,网银退汇!C:D,2,FALSE)</f>
        <v>#N/A</v>
      </c>
    </row>
    <row r="843" spans="1:12">
      <c r="A843" s="38"/>
    </row>
    <row r="844" spans="1:12">
      <c r="A844" s="38"/>
    </row>
    <row r="845" spans="1:12">
      <c r="A845" s="38"/>
    </row>
    <row r="846" spans="1:12">
      <c r="A846" s="38"/>
    </row>
    <row r="847" spans="1:12">
      <c r="A847" s="38"/>
    </row>
    <row r="848" spans="1:12">
      <c r="A848" s="38"/>
    </row>
    <row r="849" spans="1:1">
      <c r="A849" s="38"/>
    </row>
    <row r="850" spans="1:1">
      <c r="A850" s="38"/>
    </row>
    <row r="851" spans="1:1">
      <c r="A851" s="38"/>
    </row>
    <row r="852" spans="1:1">
      <c r="A852" s="38"/>
    </row>
    <row r="853" spans="1:1">
      <c r="A853" s="38"/>
    </row>
    <row r="854" spans="1:1">
      <c r="A854" s="38"/>
    </row>
  </sheetData>
  <autoFilter ref="A1:X842">
    <filterColumn colId="2">
      <filters>
        <filter val="20170630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  <vt:lpstr>银行退汇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2017-07-19T18:37:47Z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